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Uni\Thesis\Data analysis\Data\"/>
    </mc:Choice>
  </mc:AlternateContent>
  <bookViews>
    <workbookView xWindow="0" yWindow="0" windowWidth="20490" windowHeight="7755"/>
  </bookViews>
  <sheets>
    <sheet name="Raw data" sheetId="1" r:id="rId1"/>
    <sheet name="Functional traits" sheetId="2" r:id="rId2"/>
    <sheet name="Species v trait matrix" sheetId="14" r:id="rId3"/>
    <sheet name="community matrix" sheetId="11" r:id="rId4"/>
  </sheets>
  <calcPr calcId="171027"/>
  <pivotCaches>
    <pivotCache cacheId="0" r:id="rId5"/>
  </pivotCaches>
</workbook>
</file>

<file path=xl/calcChain.xml><?xml version="1.0" encoding="utf-8"?>
<calcChain xmlns="http://schemas.openxmlformats.org/spreadsheetml/2006/main">
  <c r="C888" i="2" l="1"/>
  <c r="D888" i="2"/>
  <c r="E888" i="2"/>
  <c r="F888" i="2"/>
  <c r="G888" i="2"/>
  <c r="H888" i="2"/>
  <c r="I888" i="2"/>
  <c r="J888" i="2"/>
  <c r="K888" i="2"/>
  <c r="L888" i="2"/>
  <c r="M888" i="2"/>
  <c r="M889" i="2"/>
  <c r="L889" i="2"/>
  <c r="K889" i="2"/>
  <c r="J889" i="2"/>
  <c r="I889" i="2"/>
  <c r="H889" i="2"/>
  <c r="G889" i="2"/>
  <c r="F889" i="2"/>
  <c r="E889" i="2"/>
  <c r="D889" i="2"/>
  <c r="C889" i="2"/>
  <c r="AF502" i="1" l="1"/>
  <c r="T19" i="1"/>
  <c r="T817" i="1"/>
  <c r="T760" i="1"/>
  <c r="T433" i="1"/>
  <c r="AC196" i="1"/>
  <c r="AK9" i="1" l="1"/>
  <c r="AK10" i="1"/>
  <c r="AK12" i="1"/>
  <c r="AK13" i="1"/>
  <c r="AK14" i="1"/>
  <c r="AK16" i="1"/>
  <c r="AK17" i="1"/>
  <c r="AK19" i="1"/>
  <c r="AK20" i="1"/>
  <c r="AK21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2" i="1"/>
  <c r="AK73" i="1"/>
  <c r="AK74" i="1"/>
  <c r="AK76" i="1"/>
  <c r="AK82" i="1"/>
  <c r="AK84" i="1"/>
  <c r="AK85" i="1"/>
  <c r="AK86" i="1"/>
  <c r="AK89" i="1"/>
  <c r="AK90" i="1"/>
  <c r="AK91" i="1"/>
  <c r="AK92" i="1"/>
  <c r="AK94" i="1"/>
  <c r="AK95" i="1"/>
  <c r="AK96" i="1"/>
  <c r="AK97" i="1"/>
  <c r="AK99" i="1"/>
  <c r="AK100" i="1"/>
  <c r="AK102" i="1"/>
  <c r="AK103" i="1"/>
  <c r="AK104" i="1"/>
  <c r="AK106" i="1"/>
  <c r="AK107" i="1"/>
  <c r="AK108" i="1"/>
  <c r="AK112" i="1"/>
  <c r="AK113" i="1"/>
  <c r="AK115" i="1"/>
  <c r="AK116" i="1"/>
  <c r="AK117" i="1"/>
  <c r="AK118" i="1"/>
  <c r="AK119" i="1"/>
  <c r="AK120" i="1"/>
  <c r="AK121" i="1"/>
  <c r="AK124" i="1"/>
  <c r="AK126" i="1"/>
  <c r="AK127" i="1"/>
  <c r="AK129" i="1"/>
  <c r="AK130" i="1"/>
  <c r="AK131" i="1"/>
  <c r="AK132" i="1"/>
  <c r="AK134" i="1"/>
  <c r="AK135" i="1"/>
  <c r="AK136" i="1"/>
  <c r="AK137" i="1"/>
  <c r="AK140" i="1"/>
  <c r="AK141" i="1"/>
  <c r="AK143" i="1"/>
  <c r="AK145" i="1"/>
  <c r="AK147" i="1"/>
  <c r="AK148" i="1"/>
  <c r="AK150" i="1"/>
  <c r="AK152" i="1"/>
  <c r="AK156" i="1"/>
  <c r="AK158" i="1"/>
  <c r="AK159" i="1"/>
  <c r="AK160" i="1"/>
  <c r="AK161" i="1"/>
  <c r="AK163" i="1"/>
  <c r="AK166" i="1"/>
  <c r="AK167" i="1"/>
  <c r="AK168" i="1"/>
  <c r="AK169" i="1"/>
  <c r="AK170" i="1"/>
  <c r="AK171" i="1"/>
  <c r="AK173" i="1"/>
  <c r="AK174" i="1"/>
  <c r="AK176" i="1"/>
  <c r="AK179" i="1"/>
  <c r="AK180" i="1"/>
  <c r="AK181" i="1"/>
  <c r="AK182" i="1"/>
  <c r="AK183" i="1"/>
  <c r="AK184" i="1"/>
  <c r="AK185" i="1"/>
  <c r="AK187" i="1"/>
  <c r="AK188" i="1"/>
  <c r="AK189" i="1"/>
  <c r="AK191" i="1"/>
  <c r="AK192" i="1"/>
  <c r="AK194" i="1"/>
  <c r="AK195" i="1"/>
  <c r="AK196" i="1"/>
  <c r="AK197" i="1"/>
  <c r="AK198" i="1"/>
  <c r="AK199" i="1"/>
  <c r="AK200" i="1"/>
  <c r="AK201" i="1"/>
  <c r="AK203" i="1"/>
  <c r="AK204" i="1"/>
  <c r="AK205" i="1"/>
  <c r="AK206" i="1"/>
  <c r="AK207" i="1"/>
  <c r="AK208" i="1"/>
  <c r="AK209" i="1"/>
  <c r="AK211" i="1"/>
  <c r="AK212" i="1"/>
  <c r="AK214" i="1"/>
  <c r="AK215" i="1"/>
  <c r="AK216" i="1"/>
  <c r="AK220" i="1"/>
  <c r="AK221" i="1"/>
  <c r="AK225" i="1"/>
  <c r="AK229" i="1"/>
  <c r="AK230" i="1"/>
  <c r="AK231" i="1"/>
  <c r="AK233" i="1"/>
  <c r="AK235" i="1"/>
  <c r="AK236" i="1"/>
  <c r="AK237" i="1"/>
  <c r="AK238" i="1"/>
  <c r="AK242" i="1"/>
  <c r="AK244" i="1"/>
  <c r="AK245" i="1"/>
  <c r="AK251" i="1"/>
  <c r="AK254" i="1"/>
  <c r="AK256" i="1"/>
  <c r="AK257" i="1"/>
  <c r="AK262" i="1"/>
  <c r="AK264" i="1"/>
  <c r="AK265" i="1"/>
  <c r="AK268" i="1"/>
  <c r="AK274" i="1"/>
  <c r="AK275" i="1"/>
  <c r="AK277" i="1"/>
  <c r="AK279" i="1"/>
  <c r="AK281" i="1"/>
  <c r="AK283" i="1"/>
  <c r="AK285" i="1"/>
  <c r="AK286" i="1"/>
  <c r="AK287" i="1"/>
  <c r="AK290" i="1"/>
  <c r="AK291" i="1"/>
  <c r="AK295" i="1"/>
  <c r="AK298" i="1"/>
  <c r="AK300" i="1"/>
  <c r="AK301" i="1"/>
  <c r="AK302" i="1"/>
  <c r="AK304" i="1"/>
  <c r="AK307" i="1"/>
  <c r="AK308" i="1"/>
  <c r="AK310" i="1"/>
  <c r="AK311" i="1"/>
  <c r="AK314" i="1"/>
  <c r="AK316" i="1"/>
  <c r="AK319" i="1"/>
  <c r="AK322" i="1"/>
  <c r="AK324" i="1"/>
  <c r="AK326" i="1"/>
  <c r="AK327" i="1"/>
  <c r="AK329" i="1"/>
  <c r="AK332" i="1"/>
  <c r="AK336" i="1"/>
  <c r="AK337" i="1"/>
  <c r="AK340" i="1"/>
  <c r="AK342" i="1"/>
  <c r="AK343" i="1"/>
  <c r="AK344" i="1"/>
  <c r="AK346" i="1"/>
  <c r="AK347" i="1"/>
  <c r="AK349" i="1"/>
  <c r="AK350" i="1"/>
  <c r="AK351" i="1"/>
  <c r="AK354" i="1"/>
  <c r="AK356" i="1"/>
  <c r="AK357" i="1"/>
  <c r="AK358" i="1"/>
  <c r="AK359" i="1"/>
  <c r="AK362" i="1"/>
  <c r="AK363" i="1"/>
  <c r="AK367" i="1"/>
  <c r="AK369" i="1"/>
  <c r="AK370" i="1"/>
  <c r="AK372" i="1"/>
  <c r="AK376" i="1"/>
  <c r="AK377" i="1"/>
  <c r="AK380" i="1"/>
  <c r="AK381" i="1"/>
  <c r="AK384" i="1"/>
  <c r="AK385" i="1"/>
  <c r="AK386" i="1"/>
  <c r="AK387" i="1"/>
  <c r="AK389" i="1"/>
  <c r="AK390" i="1"/>
  <c r="AK391" i="1"/>
  <c r="AK392" i="1"/>
  <c r="AK394" i="1"/>
  <c r="AK395" i="1"/>
  <c r="AK396" i="1"/>
  <c r="AK397" i="1"/>
  <c r="AK399" i="1"/>
  <c r="AK400" i="1"/>
  <c r="AK401" i="1"/>
  <c r="AK402" i="1"/>
  <c r="AK403" i="1"/>
  <c r="AK404" i="1"/>
  <c r="AK405" i="1"/>
  <c r="AK406" i="1"/>
  <c r="AK407" i="1"/>
  <c r="AK408" i="1"/>
  <c r="AK409" i="1"/>
  <c r="AK413" i="1"/>
  <c r="AK416" i="1"/>
  <c r="AK417" i="1"/>
  <c r="AK418" i="1"/>
  <c r="AK422" i="1"/>
  <c r="AK424" i="1"/>
  <c r="AK425" i="1"/>
  <c r="AK426" i="1"/>
  <c r="AK428" i="1"/>
  <c r="AK429" i="1"/>
  <c r="AK431" i="1"/>
  <c r="AK433" i="1"/>
  <c r="AK434" i="1"/>
  <c r="AK435" i="1"/>
  <c r="AK437" i="1"/>
  <c r="AK440" i="1"/>
  <c r="AK443" i="1"/>
  <c r="AK446" i="1"/>
  <c r="AK450" i="1"/>
  <c r="AK451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9" i="1"/>
  <c r="AK510" i="1"/>
  <c r="AK513" i="1"/>
  <c r="AK514" i="1"/>
  <c r="AK515" i="1"/>
  <c r="AK517" i="1"/>
  <c r="AK518" i="1"/>
  <c r="AK519" i="1"/>
  <c r="AK520" i="1"/>
  <c r="AK521" i="1"/>
  <c r="AK522" i="1"/>
  <c r="AK523" i="1"/>
  <c r="AK525" i="1"/>
  <c r="AK527" i="1"/>
  <c r="AK529" i="1"/>
  <c r="AK530" i="1"/>
  <c r="AK531" i="1"/>
  <c r="AK532" i="1"/>
  <c r="AK533" i="1"/>
  <c r="AK534" i="1"/>
  <c r="AK538" i="1"/>
  <c r="AK539" i="1"/>
  <c r="AK541" i="1"/>
  <c r="AK543" i="1"/>
  <c r="AK544" i="1"/>
  <c r="AK545" i="1"/>
  <c r="AK546" i="1"/>
  <c r="AK547" i="1"/>
  <c r="AK551" i="1"/>
  <c r="AK556" i="1"/>
  <c r="AK557" i="1"/>
  <c r="AK559" i="1"/>
  <c r="AK561" i="1"/>
  <c r="AK564" i="1"/>
  <c r="AK565" i="1"/>
  <c r="AK566" i="1"/>
  <c r="AK569" i="1"/>
  <c r="AK571" i="1"/>
  <c r="AK572" i="1"/>
  <c r="AK573" i="1"/>
  <c r="AK577" i="1"/>
  <c r="AK580" i="1"/>
  <c r="AK581" i="1"/>
  <c r="AK582" i="1"/>
  <c r="AK583" i="1"/>
  <c r="AK587" i="1"/>
  <c r="AK589" i="1"/>
  <c r="AK590" i="1"/>
  <c r="AK592" i="1"/>
  <c r="AK593" i="1"/>
  <c r="AK594" i="1"/>
  <c r="AK595" i="1"/>
  <c r="AK598" i="1"/>
  <c r="AK599" i="1"/>
  <c r="AK600" i="1"/>
  <c r="AK601" i="1"/>
  <c r="AK602" i="1"/>
  <c r="AK607" i="1"/>
  <c r="AK609" i="1"/>
  <c r="AK610" i="1"/>
  <c r="AK611" i="1"/>
  <c r="AK612" i="1"/>
  <c r="AK614" i="1"/>
  <c r="AK615" i="1"/>
  <c r="AK616" i="1"/>
  <c r="AK617" i="1"/>
  <c r="AK619" i="1"/>
  <c r="AK620" i="1"/>
  <c r="AK622" i="1"/>
  <c r="AK623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9" i="1"/>
  <c r="AK641" i="1"/>
  <c r="AK644" i="1"/>
  <c r="AK646" i="1"/>
  <c r="AK647" i="1"/>
  <c r="AK648" i="1"/>
  <c r="AK649" i="1"/>
  <c r="AK652" i="1"/>
  <c r="AK654" i="1"/>
  <c r="AK655" i="1"/>
  <c r="AK657" i="1"/>
  <c r="AK658" i="1"/>
  <c r="AK659" i="1"/>
  <c r="AK660" i="1"/>
  <c r="AK661" i="1"/>
  <c r="AK662" i="1"/>
  <c r="AK663" i="1"/>
  <c r="AK665" i="1"/>
  <c r="AK668" i="1"/>
  <c r="AK669" i="1"/>
  <c r="AK670" i="1"/>
  <c r="AK671" i="1"/>
  <c r="AK672" i="1"/>
  <c r="AK674" i="1"/>
  <c r="AK675" i="1"/>
  <c r="AK677" i="1"/>
  <c r="AK678" i="1"/>
  <c r="AK680" i="1"/>
  <c r="AK682" i="1"/>
  <c r="AK683" i="1"/>
  <c r="AK684" i="1"/>
  <c r="AK685" i="1"/>
  <c r="AK686" i="1"/>
  <c r="AK687" i="1"/>
  <c r="AK688" i="1"/>
  <c r="AK690" i="1"/>
  <c r="AK691" i="1"/>
  <c r="AK692" i="1"/>
  <c r="AK693" i="1"/>
  <c r="AK694" i="1"/>
  <c r="AK695" i="1"/>
  <c r="AK697" i="1"/>
  <c r="AK698" i="1"/>
  <c r="AK699" i="1"/>
  <c r="AK701" i="1"/>
  <c r="AK702" i="1"/>
  <c r="AK703" i="1"/>
  <c r="AK705" i="1"/>
  <c r="AK707" i="1"/>
  <c r="AK708" i="1"/>
  <c r="AK709" i="1"/>
  <c r="AK710" i="1"/>
  <c r="AK711" i="1"/>
  <c r="AK712" i="1"/>
  <c r="AK713" i="1"/>
  <c r="AK714" i="1"/>
  <c r="AK715" i="1"/>
  <c r="AK717" i="1"/>
  <c r="AK718" i="1"/>
  <c r="AK719" i="1"/>
  <c r="AK720" i="1"/>
  <c r="AK721" i="1"/>
  <c r="AK723" i="1"/>
  <c r="AK724" i="1"/>
  <c r="AK725" i="1"/>
  <c r="AK726" i="1"/>
  <c r="AK727" i="1"/>
  <c r="AK729" i="1"/>
  <c r="AK730" i="1"/>
  <c r="AK731" i="1"/>
  <c r="AK732" i="1"/>
  <c r="AK733" i="1"/>
  <c r="AK734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62" i="1"/>
  <c r="AK763" i="1"/>
  <c r="AK764" i="1"/>
  <c r="AK766" i="1"/>
  <c r="AK767" i="1"/>
  <c r="AK769" i="1"/>
  <c r="AK774" i="1"/>
  <c r="AK775" i="1"/>
  <c r="AK777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3" i="1"/>
  <c r="AK4" i="1"/>
  <c r="AK5" i="1"/>
  <c r="AK8" i="1"/>
  <c r="AK2" i="1"/>
  <c r="E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AK312" i="1" l="1"/>
  <c r="AK228" i="1"/>
  <c r="AK759" i="1"/>
  <c r="AK568" i="1"/>
  <c r="AK512" i="1"/>
  <c r="AK511" i="1"/>
  <c r="AK508" i="1"/>
  <c r="AK528" i="1"/>
  <c r="AK526" i="1"/>
  <c r="AK516" i="1"/>
  <c r="AK536" i="1"/>
  <c r="AK524" i="1"/>
  <c r="AK78" i="1" l="1"/>
  <c r="AK75" i="1"/>
  <c r="AK109" i="1"/>
  <c r="AK105" i="1"/>
  <c r="AK35" i="1"/>
  <c r="AK101" i="1"/>
  <c r="AK18" i="1"/>
  <c r="AK79" i="1"/>
  <c r="AK7" i="1"/>
  <c r="AK6" i="1"/>
  <c r="AK22" i="1"/>
  <c r="AK71" i="1"/>
  <c r="AK15" i="1"/>
  <c r="AK88" i="1"/>
  <c r="AK11" i="1"/>
  <c r="AK87" i="1"/>
  <c r="AK98" i="1"/>
  <c r="AK81" i="1"/>
  <c r="AK93" i="1"/>
  <c r="AK80" i="1"/>
  <c r="AK83" i="1"/>
  <c r="AK77" i="1"/>
  <c r="AK299" i="1"/>
  <c r="AK278" i="1"/>
  <c r="AK246" i="1"/>
  <c r="AK318" i="1"/>
  <c r="AK313" i="1"/>
  <c r="AK241" i="1"/>
  <c r="AK315" i="1"/>
  <c r="AK309" i="1"/>
  <c r="AK243" i="1"/>
  <c r="AK317" i="1"/>
  <c r="AK778" i="1" l="1"/>
  <c r="AK270" i="1"/>
  <c r="AK284" i="1"/>
  <c r="AK306" i="1"/>
  <c r="AK267" i="1"/>
  <c r="AK266" i="1"/>
  <c r="AK261" i="1"/>
  <c r="AK247" i="1"/>
  <c r="AK293" i="1"/>
  <c r="AK303" i="1"/>
  <c r="AK260" i="1"/>
  <c r="AK271" i="1"/>
  <c r="AK706" i="1"/>
  <c r="AK263" i="1"/>
  <c r="AK250" i="1" l="1"/>
  <c r="AK249" i="1"/>
  <c r="AK282" i="1"/>
  <c r="AK292" i="1" l="1"/>
  <c r="AK704" i="1"/>
  <c r="AK294" i="1"/>
  <c r="AK259" i="1"/>
  <c r="AK234" i="1"/>
  <c r="AK276" i="1"/>
  <c r="AK272" i="1" l="1"/>
  <c r="AK280" i="1"/>
  <c r="AK273" i="1"/>
  <c r="AK269" i="1"/>
  <c r="AK320" i="1"/>
  <c r="AK765" i="1"/>
  <c r="AK288" i="1"/>
  <c r="AK253" i="1"/>
  <c r="AK248" i="1"/>
  <c r="AK289" i="1"/>
  <c r="AK258" i="1"/>
  <c r="AK232" i="1"/>
  <c r="AK252" i="1"/>
  <c r="AK255" i="1"/>
  <c r="AK239" i="1"/>
  <c r="AK240" i="1"/>
  <c r="AK770" i="1"/>
  <c r="AK305" i="1"/>
  <c r="AK296" i="1"/>
  <c r="AK297" i="1"/>
  <c r="AK193" i="1"/>
  <c r="AK219" i="1"/>
  <c r="AK222" i="1" l="1"/>
  <c r="AK210" i="1"/>
  <c r="AK164" i="1"/>
  <c r="AK202" i="1"/>
  <c r="AK217" i="1"/>
  <c r="AK122" i="1"/>
  <c r="AK223" i="1"/>
  <c r="AK218" i="1"/>
  <c r="AK224" i="1"/>
  <c r="AK138" i="1"/>
  <c r="AK213" i="1"/>
  <c r="AK226" i="1"/>
  <c r="AK111" i="1"/>
  <c r="AJ245" i="1"/>
  <c r="AK114" i="1"/>
  <c r="AK146" i="1"/>
  <c r="AK149" i="1"/>
  <c r="AK125" i="1"/>
  <c r="AK110" i="1"/>
  <c r="AK227" i="1"/>
  <c r="AK139" i="1"/>
  <c r="AK190" i="1"/>
  <c r="AK144" i="1"/>
  <c r="AK177" i="1"/>
  <c r="AK133" i="1"/>
  <c r="AK151" i="1" l="1"/>
  <c r="AK123" i="1"/>
  <c r="AK178" i="1"/>
  <c r="AK157" i="1"/>
  <c r="AK162" i="1"/>
  <c r="AK155" i="1"/>
  <c r="AK154" i="1"/>
  <c r="AK153" i="1"/>
  <c r="AK175" i="1" l="1"/>
  <c r="AK186" i="1"/>
  <c r="AK165" i="1"/>
  <c r="AK142" i="1"/>
  <c r="AK128" i="1"/>
  <c r="AK172" i="1"/>
  <c r="AK423" i="1"/>
  <c r="AK420" i="1"/>
  <c r="AK448" i="1"/>
  <c r="AK414" i="1"/>
  <c r="AK419" i="1"/>
  <c r="AK411" i="1"/>
  <c r="AK447" i="1"/>
  <c r="AK410" i="1"/>
  <c r="AK445" i="1"/>
  <c r="AK427" i="1" l="1"/>
  <c r="AK436" i="1"/>
  <c r="AK453" i="1"/>
  <c r="AK452" i="1"/>
  <c r="AK441" i="1"/>
  <c r="AK415" i="1"/>
  <c r="AK455" i="1"/>
  <c r="AK449" i="1"/>
  <c r="AK432" i="1"/>
  <c r="AK454" i="1"/>
  <c r="AK444" i="1"/>
  <c r="AK421" i="1" l="1"/>
  <c r="AK412" i="1"/>
  <c r="AK456" i="1"/>
  <c r="AK439" i="1"/>
  <c r="AK442" i="1"/>
  <c r="AK438" i="1"/>
  <c r="AK430" i="1"/>
  <c r="AK398" i="1"/>
  <c r="AK393" i="1"/>
  <c r="AK388" i="1"/>
  <c r="AK383" i="1"/>
  <c r="AK379" i="1"/>
  <c r="AK352" i="1"/>
  <c r="AK375" i="1" l="1"/>
  <c r="AK382" i="1"/>
  <c r="AK373" i="1"/>
  <c r="AK378" i="1"/>
  <c r="AK374" i="1"/>
  <c r="AK371" i="1"/>
  <c r="AK365" i="1"/>
  <c r="AK361" i="1"/>
  <c r="AK364" i="1"/>
  <c r="AK366" i="1"/>
  <c r="AK360" i="1"/>
  <c r="AK368" i="1"/>
  <c r="AK345" i="1" l="1"/>
  <c r="AK353" i="1"/>
  <c r="AK355" i="1"/>
  <c r="AK348" i="1"/>
  <c r="AG176" i="1" l="1"/>
  <c r="AG185" i="1"/>
  <c r="AI866" i="1" l="1"/>
  <c r="AB2" i="1"/>
  <c r="AB9" i="1"/>
  <c r="AB8" i="1"/>
  <c r="AB6" i="1"/>
  <c r="AB4" i="1"/>
  <c r="AB7" i="1"/>
  <c r="AB5" i="1"/>
  <c r="AB10" i="1"/>
  <c r="AB11" i="1"/>
  <c r="AB13" i="1"/>
  <c r="AB14" i="1"/>
  <c r="AB12" i="1"/>
  <c r="AB15" i="1"/>
  <c r="AB18" i="1"/>
  <c r="AB16" i="1"/>
  <c r="AB17" i="1"/>
  <c r="AB20" i="1"/>
  <c r="AB21" i="1"/>
  <c r="AB19" i="1"/>
  <c r="AB23" i="1"/>
  <c r="AB22" i="1"/>
  <c r="AB26" i="1"/>
  <c r="AB27" i="1"/>
  <c r="AB28" i="1"/>
  <c r="AB24" i="1"/>
  <c r="AB25" i="1"/>
  <c r="AB31" i="1"/>
  <c r="AB30" i="1"/>
  <c r="AB32" i="1"/>
  <c r="AB29" i="1"/>
  <c r="AB38" i="1"/>
  <c r="AB35" i="1"/>
  <c r="AB36" i="1"/>
  <c r="AB34" i="1"/>
  <c r="AB33" i="1"/>
  <c r="AB37" i="1"/>
  <c r="AB43" i="1"/>
  <c r="AB45" i="1"/>
  <c r="AB41" i="1"/>
  <c r="AB44" i="1"/>
  <c r="AB40" i="1"/>
  <c r="AB39" i="1"/>
  <c r="AB42" i="1"/>
  <c r="AB46" i="1"/>
  <c r="AB47" i="1"/>
  <c r="AB48" i="1"/>
  <c r="AB51" i="1"/>
  <c r="AB52" i="1"/>
  <c r="AB50" i="1"/>
  <c r="AB49" i="1"/>
  <c r="AB53" i="1"/>
  <c r="AB54" i="1"/>
  <c r="AB55" i="1"/>
  <c r="AB56" i="1"/>
  <c r="AB58" i="1"/>
  <c r="AB57" i="1"/>
  <c r="AB59" i="1"/>
  <c r="AB60" i="1"/>
  <c r="AB61" i="1"/>
  <c r="AB65" i="1"/>
  <c r="AB63" i="1"/>
  <c r="AB64" i="1"/>
  <c r="AB62" i="1"/>
  <c r="AB66" i="1"/>
  <c r="AB67" i="1"/>
  <c r="AB68" i="1"/>
  <c r="AB69" i="1"/>
  <c r="AB70" i="1"/>
  <c r="AB72" i="1"/>
  <c r="AB71" i="1"/>
  <c r="AB73" i="1"/>
  <c r="AB74" i="1"/>
  <c r="AB75" i="1"/>
  <c r="AB76" i="1"/>
  <c r="AB77" i="1"/>
  <c r="AB80" i="1"/>
  <c r="AB79" i="1"/>
  <c r="AB78" i="1"/>
  <c r="AB81" i="1"/>
  <c r="AB82" i="1"/>
  <c r="AB84" i="1"/>
  <c r="AB83" i="1"/>
  <c r="AB85" i="1"/>
  <c r="AB86" i="1"/>
  <c r="AB89" i="1"/>
  <c r="AB87" i="1"/>
  <c r="AB88" i="1"/>
  <c r="AB90" i="1"/>
  <c r="AB92" i="1"/>
  <c r="AB91" i="1"/>
  <c r="AB93" i="1"/>
  <c r="AB94" i="1"/>
  <c r="AB95" i="1"/>
  <c r="AB96" i="1"/>
  <c r="AB97" i="1"/>
  <c r="AB98" i="1"/>
  <c r="AB100" i="1"/>
  <c r="AB99" i="1"/>
  <c r="AB106" i="1"/>
  <c r="AB104" i="1"/>
  <c r="AB101" i="1"/>
  <c r="AB103" i="1"/>
  <c r="AB105" i="1"/>
  <c r="AB102" i="1"/>
  <c r="AB109" i="1"/>
  <c r="AB107" i="1"/>
  <c r="AB108" i="1"/>
  <c r="AB115" i="1"/>
  <c r="AB118" i="1"/>
  <c r="AB112" i="1"/>
  <c r="AB116" i="1"/>
  <c r="AB111" i="1"/>
  <c r="AB114" i="1"/>
  <c r="AB117" i="1"/>
  <c r="AB119" i="1"/>
  <c r="AB113" i="1"/>
  <c r="AB110" i="1"/>
  <c r="AB124" i="1"/>
  <c r="AB121" i="1"/>
  <c r="AB123" i="1"/>
  <c r="AB122" i="1"/>
  <c r="AB120" i="1"/>
  <c r="AB129" i="1"/>
  <c r="AB131" i="1"/>
  <c r="AB126" i="1"/>
  <c r="AB125" i="1"/>
  <c r="AB130" i="1"/>
  <c r="AB128" i="1"/>
  <c r="AB127" i="1"/>
  <c r="AB132" i="1"/>
  <c r="AB135" i="1"/>
  <c r="AB136" i="1"/>
  <c r="AB133" i="1"/>
  <c r="AB134" i="1"/>
  <c r="AB141" i="1"/>
  <c r="AB140" i="1"/>
  <c r="AB139" i="1"/>
  <c r="AB138" i="1"/>
  <c r="AB137" i="1"/>
  <c r="AB144" i="1"/>
  <c r="AB142" i="1"/>
  <c r="AB143" i="1"/>
  <c r="AB145" i="1"/>
  <c r="AB147" i="1"/>
  <c r="AB146" i="1"/>
  <c r="AB150" i="1"/>
  <c r="AB153" i="1"/>
  <c r="AB151" i="1"/>
  <c r="AB149" i="1"/>
  <c r="AB148" i="1"/>
  <c r="AB152" i="1"/>
  <c r="AB156" i="1"/>
  <c r="AB158" i="1"/>
  <c r="AB154" i="1"/>
  <c r="AB155" i="1"/>
  <c r="AB157" i="1"/>
  <c r="AB161" i="1"/>
  <c r="AB159" i="1"/>
  <c r="AB160" i="1"/>
  <c r="AB163" i="1"/>
  <c r="AB162" i="1"/>
  <c r="AB167" i="1"/>
  <c r="AB168" i="1"/>
  <c r="AB166" i="1"/>
  <c r="AB164" i="1"/>
  <c r="AB165" i="1"/>
  <c r="AB173" i="1"/>
  <c r="AB174" i="1"/>
  <c r="AB171" i="1"/>
  <c r="AB169" i="1"/>
  <c r="AB170" i="1"/>
  <c r="AB172" i="1"/>
  <c r="AB175" i="1"/>
  <c r="AB177" i="1"/>
  <c r="AB176" i="1"/>
  <c r="AB185" i="1"/>
  <c r="AB179" i="1"/>
  <c r="AB183" i="1"/>
  <c r="AB181" i="1"/>
  <c r="AB180" i="1"/>
  <c r="AB182" i="1"/>
  <c r="AB178" i="1"/>
  <c r="AB184" i="1"/>
  <c r="AB187" i="1"/>
  <c r="AB189" i="1"/>
  <c r="AB192" i="1"/>
  <c r="AB188" i="1"/>
  <c r="AB186" i="1"/>
  <c r="AB190" i="1"/>
  <c r="AB191" i="1"/>
  <c r="AB196" i="1"/>
  <c r="AB199" i="1"/>
  <c r="AB200" i="1"/>
  <c r="AB195" i="1"/>
  <c r="AB194" i="1"/>
  <c r="AB193" i="1"/>
  <c r="AB197" i="1"/>
  <c r="AB198" i="1"/>
  <c r="AB205" i="1"/>
  <c r="AB204" i="1"/>
  <c r="AB203" i="1"/>
  <c r="AB202" i="1"/>
  <c r="AB207" i="1"/>
  <c r="AB201" i="1"/>
  <c r="AB206" i="1"/>
  <c r="AB208" i="1"/>
  <c r="AB209" i="1"/>
  <c r="AB212" i="1"/>
  <c r="AB211" i="1"/>
  <c r="AB210" i="1"/>
  <c r="AB214" i="1"/>
  <c r="AB213" i="1"/>
  <c r="AB215" i="1"/>
  <c r="AB216" i="1"/>
  <c r="AB217" i="1"/>
  <c r="AB218" i="1"/>
  <c r="AB220" i="1"/>
  <c r="AB221" i="1"/>
  <c r="AB219" i="1"/>
  <c r="AB224" i="1"/>
  <c r="AB223" i="1"/>
  <c r="AB225" i="1"/>
  <c r="AB222" i="1"/>
  <c r="AB229" i="1"/>
  <c r="AB231" i="1"/>
  <c r="AB226" i="1"/>
  <c r="AB230" i="1"/>
  <c r="AB227" i="1"/>
  <c r="AB228" i="1"/>
  <c r="AB238" i="1"/>
  <c r="AB234" i="1"/>
  <c r="AB235" i="1"/>
  <c r="AB232" i="1"/>
  <c r="AB237" i="1"/>
  <c r="AB236" i="1"/>
  <c r="AB233" i="1"/>
  <c r="AB245" i="1"/>
  <c r="AB239" i="1"/>
  <c r="AB244" i="1"/>
  <c r="AB241" i="1"/>
  <c r="AB240" i="1"/>
  <c r="AB242" i="1"/>
  <c r="AB243" i="1"/>
  <c r="AB246" i="1"/>
  <c r="AB247" i="1"/>
  <c r="AB248" i="1"/>
  <c r="AB249" i="1"/>
  <c r="AB250" i="1"/>
  <c r="AB251" i="1"/>
  <c r="AB254" i="1"/>
  <c r="AB252" i="1"/>
  <c r="AB253" i="1"/>
  <c r="AB255" i="1"/>
  <c r="AB256" i="1"/>
  <c r="AB259" i="1"/>
  <c r="AB257" i="1"/>
  <c r="AB258" i="1"/>
  <c r="AB260" i="1"/>
  <c r="AB261" i="1"/>
  <c r="AB262" i="1"/>
  <c r="AB263" i="1"/>
  <c r="AB264" i="1"/>
  <c r="AB265" i="1"/>
  <c r="AB266" i="1"/>
  <c r="AB267" i="1"/>
  <c r="AB268" i="1"/>
  <c r="AB271" i="1"/>
  <c r="AB270" i="1"/>
  <c r="AB269" i="1"/>
  <c r="AB272" i="1"/>
  <c r="AB274" i="1"/>
  <c r="AB273" i="1"/>
  <c r="AB278" i="1"/>
  <c r="AB275" i="1"/>
  <c r="AB276" i="1"/>
  <c r="AB277" i="1"/>
  <c r="AB281" i="1"/>
  <c r="AB279" i="1"/>
  <c r="AB280" i="1"/>
  <c r="AB283" i="1"/>
  <c r="AB284" i="1"/>
  <c r="AB282" i="1"/>
  <c r="AB285" i="1"/>
  <c r="AB286" i="1"/>
  <c r="AB287" i="1"/>
  <c r="AB288" i="1"/>
  <c r="AB291" i="1"/>
  <c r="AB290" i="1"/>
  <c r="AB289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6" i="1"/>
  <c r="AB305" i="1"/>
  <c r="AB307" i="1"/>
  <c r="AB308" i="1"/>
  <c r="AB311" i="1"/>
  <c r="AB309" i="1"/>
  <c r="AB310" i="1"/>
  <c r="AB313" i="1"/>
  <c r="AB312" i="1"/>
  <c r="AB315" i="1"/>
  <c r="AB317" i="1"/>
  <c r="AB316" i="1"/>
  <c r="AB314" i="1"/>
  <c r="AB320" i="1"/>
  <c r="AB319" i="1"/>
  <c r="AB318" i="1"/>
  <c r="AB327" i="1"/>
  <c r="AB323" i="1"/>
  <c r="AB325" i="1"/>
  <c r="AB321" i="1"/>
  <c r="AB322" i="1"/>
  <c r="AB326" i="1"/>
  <c r="AB324" i="1"/>
  <c r="AB334" i="1"/>
  <c r="AB331" i="1"/>
  <c r="AB332" i="1"/>
  <c r="AB328" i="1"/>
  <c r="AB333" i="1"/>
  <c r="AB329" i="1"/>
  <c r="AB330" i="1"/>
  <c r="AB340" i="1"/>
  <c r="AB339" i="1"/>
  <c r="AB337" i="1"/>
  <c r="AB335" i="1"/>
  <c r="AB338" i="1"/>
  <c r="AB336" i="1"/>
  <c r="AB341" i="1"/>
  <c r="AB345" i="1"/>
  <c r="AB343" i="1"/>
  <c r="AB347" i="1"/>
  <c r="AB346" i="1"/>
  <c r="AB344" i="1"/>
  <c r="AB342" i="1"/>
  <c r="AB352" i="1"/>
  <c r="AB351" i="1"/>
  <c r="AB350" i="1"/>
  <c r="AB348" i="1"/>
  <c r="AB349" i="1"/>
  <c r="AB356" i="1"/>
  <c r="AB355" i="1"/>
  <c r="AB353" i="1"/>
  <c r="AB354" i="1"/>
  <c r="AB359" i="1"/>
  <c r="AB358" i="1"/>
  <c r="AB361" i="1"/>
  <c r="AB360" i="1"/>
  <c r="AB362" i="1"/>
  <c r="AB357" i="1"/>
  <c r="AB369" i="1"/>
  <c r="AB370" i="1"/>
  <c r="AB364" i="1"/>
  <c r="AB368" i="1"/>
  <c r="AB363" i="1"/>
  <c r="AB366" i="1"/>
  <c r="AB367" i="1"/>
  <c r="AB365" i="1"/>
  <c r="AB374" i="1"/>
  <c r="AB381" i="1"/>
  <c r="AB373" i="1"/>
  <c r="AB375" i="1"/>
  <c r="AB379" i="1"/>
  <c r="AB380" i="1"/>
  <c r="AB376" i="1"/>
  <c r="AB378" i="1"/>
  <c r="AB371" i="1"/>
  <c r="AB372" i="1"/>
  <c r="AB377" i="1"/>
  <c r="AB386" i="1"/>
  <c r="AB387" i="1"/>
  <c r="AB382" i="1"/>
  <c r="AB385" i="1"/>
  <c r="AB383" i="1"/>
  <c r="AB384" i="1"/>
  <c r="AB390" i="1"/>
  <c r="AB389" i="1"/>
  <c r="AB391" i="1"/>
  <c r="AB388" i="1"/>
  <c r="AB392" i="1"/>
  <c r="AB393" i="1"/>
  <c r="AB395" i="1"/>
  <c r="AB396" i="1"/>
  <c r="AB394" i="1"/>
  <c r="AB397" i="1"/>
  <c r="AB403" i="1"/>
  <c r="AB399" i="1"/>
  <c r="AB400" i="1"/>
  <c r="AB404" i="1"/>
  <c r="AB401" i="1"/>
  <c r="AB398" i="1"/>
  <c r="AB402" i="1"/>
  <c r="AB408" i="1"/>
  <c r="AB407" i="1"/>
  <c r="AB406" i="1"/>
  <c r="AB409" i="1"/>
  <c r="AB405" i="1"/>
  <c r="AB411" i="1"/>
  <c r="AB410" i="1"/>
  <c r="AB412" i="1"/>
  <c r="AB413" i="1"/>
  <c r="AB414" i="1"/>
  <c r="AB415" i="1"/>
  <c r="AB416" i="1"/>
  <c r="AB417" i="1"/>
  <c r="AB418" i="1"/>
  <c r="AB420" i="1"/>
  <c r="AB419" i="1"/>
  <c r="AB421" i="1"/>
  <c r="AB422" i="1"/>
  <c r="AB423" i="1"/>
  <c r="AB424" i="1"/>
  <c r="AB425" i="1"/>
  <c r="AB427" i="1"/>
  <c r="AB426" i="1"/>
  <c r="AB431" i="1"/>
  <c r="AB428" i="1"/>
  <c r="AB432" i="1"/>
  <c r="AB429" i="1"/>
  <c r="AB430" i="1"/>
  <c r="AB434" i="1"/>
  <c r="AB438" i="1"/>
  <c r="AB436" i="1"/>
  <c r="AB439" i="1"/>
  <c r="AB433" i="1"/>
  <c r="AB437" i="1"/>
  <c r="AB440" i="1"/>
  <c r="AB435" i="1"/>
  <c r="AB441" i="1"/>
  <c r="AB443" i="1"/>
  <c r="AB442" i="1"/>
  <c r="AB444" i="1"/>
  <c r="AB445" i="1"/>
  <c r="AB447" i="1"/>
  <c r="AB448" i="1"/>
  <c r="AB446" i="1"/>
  <c r="AB453" i="1"/>
  <c r="AB452" i="1"/>
  <c r="AB450" i="1"/>
  <c r="AB449" i="1"/>
  <c r="AB451" i="1"/>
  <c r="AB456" i="1"/>
  <c r="AB454" i="1"/>
  <c r="AB455" i="1"/>
  <c r="AB465" i="1"/>
  <c r="AB463" i="1"/>
  <c r="AB466" i="1"/>
  <c r="AB464" i="1"/>
  <c r="AB462" i="1"/>
  <c r="AB461" i="1"/>
  <c r="AB460" i="1"/>
  <c r="AB457" i="1"/>
  <c r="AB459" i="1"/>
  <c r="AB458" i="1"/>
  <c r="AB471" i="1"/>
  <c r="AB476" i="1"/>
  <c r="AB474" i="1"/>
  <c r="AB479" i="1"/>
  <c r="AB472" i="1"/>
  <c r="AB470" i="1"/>
  <c r="AB475" i="1"/>
  <c r="AB480" i="1"/>
  <c r="AB473" i="1"/>
  <c r="AB469" i="1"/>
  <c r="AB467" i="1"/>
  <c r="AB468" i="1"/>
  <c r="AB477" i="1"/>
  <c r="AB478" i="1"/>
  <c r="AB490" i="1"/>
  <c r="AB487" i="1"/>
  <c r="AB492" i="1"/>
  <c r="AB485" i="1"/>
  <c r="AB489" i="1"/>
  <c r="AB484" i="1"/>
  <c r="AB486" i="1"/>
  <c r="AB488" i="1"/>
  <c r="AB481" i="1"/>
  <c r="AB483" i="1"/>
  <c r="AB482" i="1"/>
  <c r="AB491" i="1"/>
  <c r="AB498" i="1"/>
  <c r="AB500" i="1"/>
  <c r="AB499" i="1"/>
  <c r="AB496" i="1"/>
  <c r="AB495" i="1"/>
  <c r="AB497" i="1"/>
  <c r="AB494" i="1"/>
  <c r="AB493" i="1"/>
  <c r="AB510" i="1"/>
  <c r="AB501" i="1"/>
  <c r="AB504" i="1"/>
  <c r="AB506" i="1"/>
  <c r="AB508" i="1"/>
  <c r="AB511" i="1"/>
  <c r="AB503" i="1"/>
  <c r="AB509" i="1"/>
  <c r="AB512" i="1"/>
  <c r="AB505" i="1"/>
  <c r="AB507" i="1"/>
  <c r="AB502" i="1"/>
  <c r="AB520" i="1"/>
  <c r="AB521" i="1"/>
  <c r="AB519" i="1"/>
  <c r="AB518" i="1"/>
  <c r="AB516" i="1"/>
  <c r="AB522" i="1"/>
  <c r="AB515" i="1"/>
  <c r="AB517" i="1"/>
  <c r="AB514" i="1"/>
  <c r="AB513" i="1"/>
  <c r="AB525" i="1"/>
  <c r="AB531" i="1"/>
  <c r="AB529" i="1"/>
  <c r="AB527" i="1"/>
  <c r="AB533" i="1"/>
  <c r="AB530" i="1"/>
  <c r="AB524" i="1"/>
  <c r="AB528" i="1"/>
  <c r="AB526" i="1"/>
  <c r="AB532" i="1"/>
  <c r="AB523" i="1"/>
  <c r="AB542" i="1"/>
  <c r="AB545" i="1"/>
  <c r="AB537" i="1"/>
  <c r="AB541" i="1"/>
  <c r="AB540" i="1"/>
  <c r="AB543" i="1"/>
  <c r="AB539" i="1"/>
  <c r="AB536" i="1"/>
  <c r="AB538" i="1"/>
  <c r="AB544" i="1"/>
  <c r="AB535" i="1"/>
  <c r="AB534" i="1"/>
  <c r="AB555" i="1"/>
  <c r="AB548" i="1"/>
  <c r="AB549" i="1"/>
  <c r="AB550" i="1"/>
  <c r="AB551" i="1"/>
  <c r="AB552" i="1"/>
  <c r="AB553" i="1"/>
  <c r="AB547" i="1"/>
  <c r="AB554" i="1"/>
  <c r="AB546" i="1"/>
  <c r="AB556" i="1"/>
  <c r="AB559" i="1"/>
  <c r="AB562" i="1"/>
  <c r="AB558" i="1"/>
  <c r="AB563" i="1"/>
  <c r="AB560" i="1"/>
  <c r="AB557" i="1"/>
  <c r="AB564" i="1"/>
  <c r="AB561" i="1"/>
  <c r="AB573" i="1"/>
  <c r="AB572" i="1"/>
  <c r="AB571" i="1"/>
  <c r="AB570" i="1"/>
  <c r="AB569" i="1"/>
  <c r="AB568" i="1"/>
  <c r="AB567" i="1"/>
  <c r="AB565" i="1"/>
  <c r="AB566" i="1"/>
  <c r="AB578" i="1"/>
  <c r="AB575" i="1"/>
  <c r="AB577" i="1"/>
  <c r="AB576" i="1"/>
  <c r="AB574" i="1"/>
  <c r="AB585" i="1"/>
  <c r="AB586" i="1"/>
  <c r="AB587" i="1"/>
  <c r="AB582" i="1"/>
  <c r="AB584" i="1"/>
  <c r="AB581" i="1"/>
  <c r="AB580" i="1"/>
  <c r="AB583" i="1"/>
  <c r="AB579" i="1"/>
  <c r="AB593" i="1"/>
  <c r="AB589" i="1"/>
  <c r="AB590" i="1"/>
  <c r="AB588" i="1"/>
  <c r="AB592" i="1"/>
  <c r="AB591" i="1"/>
  <c r="AB594" i="1"/>
  <c r="AB600" i="1"/>
  <c r="AB597" i="1"/>
  <c r="AB598" i="1"/>
  <c r="AB595" i="1"/>
  <c r="AB599" i="1"/>
  <c r="AB601" i="1"/>
  <c r="AB596" i="1"/>
  <c r="AB602" i="1"/>
  <c r="AB603" i="1"/>
  <c r="AB606" i="1"/>
  <c r="AB608" i="1"/>
  <c r="AB605" i="1"/>
  <c r="AB607" i="1"/>
  <c r="AB604" i="1"/>
  <c r="AB610" i="1"/>
  <c r="AB609" i="1"/>
  <c r="AB611" i="1"/>
  <c r="AB615" i="1"/>
  <c r="AB614" i="1"/>
  <c r="AB613" i="1"/>
  <c r="AB612" i="1"/>
  <c r="AB618" i="1"/>
  <c r="AB620" i="1"/>
  <c r="AB617" i="1"/>
  <c r="AB619" i="1"/>
  <c r="AB616" i="1"/>
  <c r="AB622" i="1"/>
  <c r="AB623" i="1"/>
  <c r="AB621" i="1"/>
  <c r="AB624" i="1"/>
  <c r="AB627" i="1"/>
  <c r="AB625" i="1"/>
  <c r="AB626" i="1"/>
  <c r="AB628" i="1"/>
  <c r="AB629" i="1"/>
  <c r="AB632" i="1"/>
  <c r="AB630" i="1"/>
  <c r="AB631" i="1"/>
  <c r="AB634" i="1"/>
  <c r="AB633" i="1"/>
  <c r="AB635" i="1"/>
  <c r="AB636" i="1"/>
  <c r="AB637" i="1"/>
  <c r="AB638" i="1"/>
  <c r="AB639" i="1"/>
  <c r="AB642" i="1"/>
  <c r="AB640" i="1"/>
  <c r="AB643" i="1"/>
  <c r="AB641" i="1"/>
  <c r="AB645" i="1"/>
  <c r="AB646" i="1"/>
  <c r="AB644" i="1"/>
  <c r="AB647" i="1"/>
  <c r="AB650" i="1"/>
  <c r="AB648" i="1"/>
  <c r="AB649" i="1"/>
  <c r="AB651" i="1"/>
  <c r="AB653" i="1"/>
  <c r="AB652" i="1"/>
  <c r="AB657" i="1"/>
  <c r="AB656" i="1"/>
  <c r="AB655" i="1"/>
  <c r="AB654" i="1"/>
  <c r="AB659" i="1"/>
  <c r="AB660" i="1"/>
  <c r="AB661" i="1"/>
  <c r="AB662" i="1"/>
  <c r="AB658" i="1"/>
  <c r="AB666" i="1"/>
  <c r="AB667" i="1"/>
  <c r="AB668" i="1"/>
  <c r="AB664" i="1"/>
  <c r="AB663" i="1"/>
  <c r="AB665" i="1"/>
  <c r="AB669" i="1"/>
  <c r="AB670" i="1"/>
  <c r="AB675" i="1"/>
  <c r="AB677" i="1"/>
  <c r="AB671" i="1"/>
  <c r="AB674" i="1"/>
  <c r="AB673" i="1"/>
  <c r="AB676" i="1"/>
  <c r="AB672" i="1"/>
  <c r="AB678" i="1"/>
  <c r="AB681" i="1"/>
  <c r="AB680" i="1"/>
  <c r="AB679" i="1"/>
  <c r="AB682" i="1"/>
  <c r="AB683" i="1"/>
  <c r="AB684" i="1"/>
  <c r="AB686" i="1"/>
  <c r="AB685" i="1"/>
  <c r="AB688" i="1"/>
  <c r="AB687" i="1"/>
  <c r="AB691" i="1"/>
  <c r="AB689" i="1"/>
  <c r="AB690" i="1"/>
  <c r="AB695" i="1"/>
  <c r="AB692" i="1"/>
  <c r="AB693" i="1"/>
  <c r="AB694" i="1"/>
  <c r="AB696" i="1"/>
  <c r="AB698" i="1"/>
  <c r="AB697" i="1"/>
  <c r="AB700" i="1"/>
  <c r="AB701" i="1"/>
  <c r="AB699" i="1"/>
  <c r="AB702" i="1"/>
  <c r="AB703" i="1"/>
  <c r="AB704" i="1"/>
  <c r="AB705" i="1"/>
  <c r="AB706" i="1"/>
  <c r="AB707" i="1"/>
  <c r="AB708" i="1"/>
  <c r="AB710" i="1"/>
  <c r="AB709" i="1"/>
  <c r="AB713" i="1"/>
  <c r="AB712" i="1"/>
  <c r="AB715" i="1"/>
  <c r="AB711" i="1"/>
  <c r="AB714" i="1"/>
  <c r="AB716" i="1"/>
  <c r="AB717" i="1"/>
  <c r="AB722" i="1"/>
  <c r="AB724" i="1"/>
  <c r="AB721" i="1"/>
  <c r="AB719" i="1"/>
  <c r="AB720" i="1"/>
  <c r="AB718" i="1"/>
  <c r="AB723" i="1"/>
  <c r="AB725" i="1"/>
  <c r="AB728" i="1"/>
  <c r="AB729" i="1"/>
  <c r="AB730" i="1"/>
  <c r="AB727" i="1"/>
  <c r="AB726" i="1"/>
  <c r="AB731" i="1"/>
  <c r="AB732" i="1"/>
  <c r="AB736" i="1"/>
  <c r="AB735" i="1"/>
  <c r="AB734" i="1"/>
  <c r="AB733" i="1"/>
  <c r="AB737" i="1"/>
  <c r="AB738" i="1"/>
  <c r="AB740" i="1"/>
  <c r="AB739" i="1"/>
  <c r="AB742" i="1"/>
  <c r="AB741" i="1"/>
  <c r="AB744" i="1"/>
  <c r="AB743" i="1"/>
  <c r="AB745" i="1"/>
  <c r="AB746" i="1"/>
  <c r="AB747" i="1"/>
  <c r="AB748" i="1"/>
  <c r="AB749" i="1"/>
  <c r="AB750" i="1"/>
  <c r="AB751" i="1"/>
  <c r="AB752" i="1"/>
  <c r="AB754" i="1"/>
  <c r="AB753" i="1"/>
  <c r="AB755" i="1"/>
  <c r="AB758" i="1"/>
  <c r="AB761" i="1"/>
  <c r="AB756" i="1"/>
  <c r="AB757" i="1"/>
  <c r="AB760" i="1"/>
  <c r="AB759" i="1"/>
  <c r="AB762" i="1"/>
  <c r="AB764" i="1"/>
  <c r="AB766" i="1"/>
  <c r="AB767" i="1"/>
  <c r="AB765" i="1"/>
  <c r="AB763" i="1"/>
  <c r="AB772" i="1"/>
  <c r="AB768" i="1"/>
  <c r="AB769" i="1"/>
  <c r="AB770" i="1"/>
  <c r="AB773" i="1"/>
  <c r="AB771" i="1"/>
  <c r="AB776" i="1"/>
  <c r="AB778" i="1"/>
  <c r="AB779" i="1"/>
  <c r="AB774" i="1"/>
  <c r="AB775" i="1"/>
  <c r="AB780" i="1"/>
  <c r="AB781" i="1"/>
  <c r="AB777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20" i="1"/>
  <c r="AB819" i="1"/>
  <c r="AB817" i="1"/>
  <c r="AB818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7" i="1"/>
  <c r="AB836" i="1"/>
  <c r="AB838" i="1"/>
  <c r="AB839" i="1"/>
  <c r="AB840" i="1"/>
  <c r="AB841" i="1"/>
  <c r="AB842" i="1"/>
  <c r="AB844" i="1"/>
  <c r="AB843" i="1"/>
  <c r="AB845" i="1"/>
  <c r="AB846" i="1"/>
  <c r="AB847" i="1"/>
  <c r="AB848" i="1"/>
  <c r="AB850" i="1"/>
  <c r="AB849" i="1"/>
  <c r="AB851" i="1"/>
  <c r="AB854" i="1"/>
  <c r="AB852" i="1"/>
  <c r="AB853" i="1"/>
  <c r="AB855" i="1"/>
  <c r="AB856" i="1"/>
  <c r="AB858" i="1"/>
  <c r="AB857" i="1"/>
  <c r="AB859" i="1"/>
  <c r="AB860" i="1"/>
  <c r="AB861" i="1"/>
  <c r="AB862" i="1"/>
  <c r="AB864" i="1"/>
  <c r="AB863" i="1"/>
  <c r="AB865" i="1"/>
  <c r="AB866" i="1"/>
  <c r="AB867" i="1"/>
  <c r="AB868" i="1"/>
  <c r="AB869" i="1"/>
  <c r="AB871" i="1"/>
  <c r="AB870" i="1"/>
  <c r="AB872" i="1"/>
  <c r="AB873" i="1"/>
  <c r="AB874" i="1"/>
  <c r="AB875" i="1"/>
  <c r="AB876" i="1"/>
  <c r="AB877" i="1"/>
  <c r="AB878" i="1"/>
  <c r="AB879" i="1"/>
  <c r="AB880" i="1"/>
  <c r="AB881" i="1"/>
  <c r="AB883" i="1"/>
  <c r="AB882" i="1"/>
  <c r="AB884" i="1"/>
  <c r="AB885" i="1"/>
  <c r="AB886" i="1"/>
  <c r="AB3" i="1"/>
  <c r="AJ2" i="1"/>
  <c r="AJ9" i="1"/>
  <c r="AJ8" i="1"/>
  <c r="AJ6" i="1"/>
  <c r="AJ4" i="1"/>
  <c r="AJ7" i="1"/>
  <c r="AJ5" i="1"/>
  <c r="AJ10" i="1"/>
  <c r="AJ11" i="1"/>
  <c r="AJ13" i="1"/>
  <c r="AJ14" i="1"/>
  <c r="AJ12" i="1"/>
  <c r="AJ15" i="1"/>
  <c r="AJ18" i="1"/>
  <c r="AJ16" i="1"/>
  <c r="AJ17" i="1"/>
  <c r="AJ20" i="1"/>
  <c r="AJ21" i="1"/>
  <c r="AJ19" i="1"/>
  <c r="AJ23" i="1"/>
  <c r="AJ22" i="1"/>
  <c r="AJ26" i="1"/>
  <c r="AJ27" i="1"/>
  <c r="AJ28" i="1"/>
  <c r="AJ24" i="1"/>
  <c r="AJ25" i="1"/>
  <c r="AJ31" i="1"/>
  <c r="AJ30" i="1"/>
  <c r="AJ32" i="1"/>
  <c r="AJ29" i="1"/>
  <c r="AJ38" i="1"/>
  <c r="AJ35" i="1"/>
  <c r="AJ36" i="1"/>
  <c r="AJ34" i="1"/>
  <c r="AJ33" i="1"/>
  <c r="AJ37" i="1"/>
  <c r="AJ43" i="1"/>
  <c r="AJ45" i="1"/>
  <c r="AJ41" i="1"/>
  <c r="AJ44" i="1"/>
  <c r="AJ40" i="1"/>
  <c r="AJ39" i="1"/>
  <c r="AJ42" i="1"/>
  <c r="AJ46" i="1"/>
  <c r="AJ47" i="1"/>
  <c r="AJ48" i="1"/>
  <c r="AJ51" i="1"/>
  <c r="AJ52" i="1"/>
  <c r="AJ50" i="1"/>
  <c r="AJ49" i="1"/>
  <c r="AJ53" i="1"/>
  <c r="AJ54" i="1"/>
  <c r="AJ55" i="1"/>
  <c r="AJ56" i="1"/>
  <c r="AJ58" i="1"/>
  <c r="AJ57" i="1"/>
  <c r="AJ59" i="1"/>
  <c r="AJ60" i="1"/>
  <c r="AJ61" i="1"/>
  <c r="AJ65" i="1"/>
  <c r="AJ63" i="1"/>
  <c r="AJ64" i="1"/>
  <c r="AJ62" i="1"/>
  <c r="AJ66" i="1"/>
  <c r="AJ67" i="1"/>
  <c r="AJ68" i="1"/>
  <c r="AJ69" i="1"/>
  <c r="AJ70" i="1"/>
  <c r="AJ72" i="1"/>
  <c r="AJ71" i="1"/>
  <c r="AJ73" i="1"/>
  <c r="AJ74" i="1"/>
  <c r="AJ75" i="1"/>
  <c r="AJ76" i="1"/>
  <c r="AJ77" i="1"/>
  <c r="AJ80" i="1"/>
  <c r="AJ79" i="1"/>
  <c r="AJ78" i="1"/>
  <c r="AJ81" i="1"/>
  <c r="AJ82" i="1"/>
  <c r="AJ84" i="1"/>
  <c r="AJ83" i="1"/>
  <c r="AJ85" i="1"/>
  <c r="AJ86" i="1"/>
  <c r="AJ89" i="1"/>
  <c r="AJ87" i="1"/>
  <c r="AJ88" i="1"/>
  <c r="AJ90" i="1"/>
  <c r="AJ92" i="1"/>
  <c r="AJ91" i="1"/>
  <c r="AJ93" i="1"/>
  <c r="AJ94" i="1"/>
  <c r="AJ95" i="1"/>
  <c r="AJ96" i="1"/>
  <c r="AJ97" i="1"/>
  <c r="AJ98" i="1"/>
  <c r="AJ100" i="1"/>
  <c r="AJ99" i="1"/>
  <c r="AJ106" i="1"/>
  <c r="AJ104" i="1"/>
  <c r="AJ101" i="1"/>
  <c r="AJ103" i="1"/>
  <c r="AJ105" i="1"/>
  <c r="AJ102" i="1"/>
  <c r="AJ109" i="1"/>
  <c r="AJ107" i="1"/>
  <c r="AJ108" i="1"/>
  <c r="AJ115" i="1"/>
  <c r="AJ118" i="1"/>
  <c r="AJ112" i="1"/>
  <c r="AJ116" i="1"/>
  <c r="AJ111" i="1"/>
  <c r="AJ114" i="1"/>
  <c r="AJ117" i="1"/>
  <c r="AJ119" i="1"/>
  <c r="AJ113" i="1"/>
  <c r="AJ110" i="1"/>
  <c r="AJ124" i="1"/>
  <c r="AJ121" i="1"/>
  <c r="AJ123" i="1"/>
  <c r="AJ122" i="1"/>
  <c r="AJ120" i="1"/>
  <c r="AJ129" i="1"/>
  <c r="AJ131" i="1"/>
  <c r="AJ126" i="1"/>
  <c r="AJ125" i="1"/>
  <c r="AJ130" i="1"/>
  <c r="AJ128" i="1"/>
  <c r="AJ127" i="1"/>
  <c r="AJ132" i="1"/>
  <c r="AJ135" i="1"/>
  <c r="AJ136" i="1"/>
  <c r="AJ133" i="1"/>
  <c r="AJ134" i="1"/>
  <c r="AJ141" i="1"/>
  <c r="AJ140" i="1"/>
  <c r="AJ139" i="1"/>
  <c r="AJ138" i="1"/>
  <c r="AJ137" i="1"/>
  <c r="AJ144" i="1"/>
  <c r="AJ142" i="1"/>
  <c r="AJ143" i="1"/>
  <c r="AJ145" i="1"/>
  <c r="AJ147" i="1"/>
  <c r="AJ146" i="1"/>
  <c r="AJ150" i="1"/>
  <c r="AJ153" i="1"/>
  <c r="AJ151" i="1"/>
  <c r="AJ149" i="1"/>
  <c r="AJ148" i="1"/>
  <c r="AJ152" i="1"/>
  <c r="AJ156" i="1"/>
  <c r="AJ158" i="1"/>
  <c r="AJ154" i="1"/>
  <c r="AJ155" i="1"/>
  <c r="AJ157" i="1"/>
  <c r="AJ161" i="1"/>
  <c r="AJ159" i="1"/>
  <c r="AJ160" i="1"/>
  <c r="AJ163" i="1"/>
  <c r="AJ162" i="1"/>
  <c r="AJ167" i="1"/>
  <c r="AJ168" i="1"/>
  <c r="AJ166" i="1"/>
  <c r="AJ164" i="1"/>
  <c r="AJ165" i="1"/>
  <c r="AJ173" i="1"/>
  <c r="AJ174" i="1"/>
  <c r="AJ171" i="1"/>
  <c r="AJ169" i="1"/>
  <c r="AJ170" i="1"/>
  <c r="AJ172" i="1"/>
  <c r="AJ175" i="1"/>
  <c r="AJ177" i="1"/>
  <c r="AJ176" i="1"/>
  <c r="AJ185" i="1"/>
  <c r="AJ179" i="1"/>
  <c r="AJ183" i="1"/>
  <c r="AJ181" i="1"/>
  <c r="AJ180" i="1"/>
  <c r="AJ182" i="1"/>
  <c r="AJ178" i="1"/>
  <c r="AJ184" i="1"/>
  <c r="AJ187" i="1"/>
  <c r="AJ189" i="1"/>
  <c r="AJ192" i="1"/>
  <c r="AJ188" i="1"/>
  <c r="AJ186" i="1"/>
  <c r="AJ190" i="1"/>
  <c r="AJ191" i="1"/>
  <c r="AJ196" i="1"/>
  <c r="AJ199" i="1"/>
  <c r="AJ200" i="1"/>
  <c r="AJ195" i="1"/>
  <c r="AJ194" i="1"/>
  <c r="AJ193" i="1"/>
  <c r="AJ197" i="1"/>
  <c r="AJ198" i="1"/>
  <c r="AJ205" i="1"/>
  <c r="AJ204" i="1"/>
  <c r="AJ203" i="1"/>
  <c r="AJ202" i="1"/>
  <c r="AJ207" i="1"/>
  <c r="AJ201" i="1"/>
  <c r="AJ206" i="1"/>
  <c r="AJ208" i="1"/>
  <c r="AJ209" i="1"/>
  <c r="AJ212" i="1"/>
  <c r="AJ211" i="1"/>
  <c r="AJ210" i="1"/>
  <c r="AJ214" i="1"/>
  <c r="AJ213" i="1"/>
  <c r="AJ215" i="1"/>
  <c r="AJ216" i="1"/>
  <c r="AJ217" i="1"/>
  <c r="AJ218" i="1"/>
  <c r="AJ220" i="1"/>
  <c r="AJ221" i="1"/>
  <c r="AJ219" i="1"/>
  <c r="AJ224" i="1"/>
  <c r="AJ223" i="1"/>
  <c r="AJ225" i="1"/>
  <c r="AJ222" i="1"/>
  <c r="AJ229" i="1"/>
  <c r="AJ231" i="1"/>
  <c r="AJ226" i="1"/>
  <c r="AJ230" i="1"/>
  <c r="AJ227" i="1"/>
  <c r="AJ228" i="1"/>
  <c r="AJ238" i="1"/>
  <c r="AJ234" i="1"/>
  <c r="AJ235" i="1"/>
  <c r="AJ232" i="1"/>
  <c r="AJ237" i="1"/>
  <c r="AJ236" i="1"/>
  <c r="AJ233" i="1"/>
  <c r="AJ239" i="1"/>
  <c r="AJ244" i="1"/>
  <c r="AJ241" i="1"/>
  <c r="AJ240" i="1"/>
  <c r="AJ242" i="1"/>
  <c r="AJ243" i="1"/>
  <c r="AJ246" i="1"/>
  <c r="AJ247" i="1"/>
  <c r="AJ248" i="1"/>
  <c r="AJ249" i="1"/>
  <c r="AJ250" i="1"/>
  <c r="AJ251" i="1"/>
  <c r="AJ254" i="1"/>
  <c r="AJ252" i="1"/>
  <c r="AJ253" i="1"/>
  <c r="AJ255" i="1"/>
  <c r="AJ256" i="1"/>
  <c r="AJ259" i="1"/>
  <c r="AJ257" i="1"/>
  <c r="AJ258" i="1"/>
  <c r="AJ260" i="1"/>
  <c r="AJ261" i="1"/>
  <c r="AJ262" i="1"/>
  <c r="AJ263" i="1"/>
  <c r="AJ264" i="1"/>
  <c r="AJ265" i="1"/>
  <c r="AJ266" i="1"/>
  <c r="AJ267" i="1"/>
  <c r="AJ268" i="1"/>
  <c r="AJ271" i="1"/>
  <c r="AJ270" i="1"/>
  <c r="AJ269" i="1"/>
  <c r="AJ272" i="1"/>
  <c r="AJ274" i="1"/>
  <c r="AJ273" i="1"/>
  <c r="AJ278" i="1"/>
  <c r="AJ275" i="1"/>
  <c r="AJ276" i="1"/>
  <c r="AJ277" i="1"/>
  <c r="AJ281" i="1"/>
  <c r="AJ279" i="1"/>
  <c r="AJ280" i="1"/>
  <c r="AJ283" i="1"/>
  <c r="AJ284" i="1"/>
  <c r="AJ282" i="1"/>
  <c r="AJ285" i="1"/>
  <c r="AJ286" i="1"/>
  <c r="AJ287" i="1"/>
  <c r="AJ288" i="1"/>
  <c r="AJ291" i="1"/>
  <c r="AJ290" i="1"/>
  <c r="AJ289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6" i="1"/>
  <c r="AJ305" i="1"/>
  <c r="AJ307" i="1"/>
  <c r="AJ308" i="1"/>
  <c r="AJ311" i="1"/>
  <c r="AJ309" i="1"/>
  <c r="AJ310" i="1"/>
  <c r="AJ313" i="1"/>
  <c r="AJ312" i="1"/>
  <c r="AJ315" i="1"/>
  <c r="AJ317" i="1"/>
  <c r="AJ316" i="1"/>
  <c r="AJ314" i="1"/>
  <c r="AJ320" i="1"/>
  <c r="AJ319" i="1"/>
  <c r="AJ318" i="1"/>
  <c r="AJ327" i="1"/>
  <c r="AJ323" i="1"/>
  <c r="AJ325" i="1"/>
  <c r="AJ321" i="1"/>
  <c r="AJ322" i="1"/>
  <c r="AJ326" i="1"/>
  <c r="AJ324" i="1"/>
  <c r="AJ334" i="1"/>
  <c r="AJ331" i="1"/>
  <c r="AJ332" i="1"/>
  <c r="AJ328" i="1"/>
  <c r="AJ333" i="1"/>
  <c r="AJ329" i="1"/>
  <c r="AJ330" i="1"/>
  <c r="AJ340" i="1"/>
  <c r="AJ339" i="1"/>
  <c r="AJ337" i="1"/>
  <c r="AJ335" i="1"/>
  <c r="AJ338" i="1"/>
  <c r="AJ336" i="1"/>
  <c r="AJ341" i="1"/>
  <c r="AJ345" i="1"/>
  <c r="AJ343" i="1"/>
  <c r="AJ347" i="1"/>
  <c r="AJ346" i="1"/>
  <c r="AJ344" i="1"/>
  <c r="AJ342" i="1"/>
  <c r="AJ352" i="1"/>
  <c r="AJ351" i="1"/>
  <c r="AJ350" i="1"/>
  <c r="AJ348" i="1"/>
  <c r="AJ349" i="1"/>
  <c r="AJ356" i="1"/>
  <c r="AJ355" i="1"/>
  <c r="AJ353" i="1"/>
  <c r="AJ354" i="1"/>
  <c r="AJ359" i="1"/>
  <c r="AJ358" i="1"/>
  <c r="AJ361" i="1"/>
  <c r="AJ360" i="1"/>
  <c r="AJ362" i="1"/>
  <c r="AJ357" i="1"/>
  <c r="AJ369" i="1"/>
  <c r="AJ370" i="1"/>
  <c r="AJ364" i="1"/>
  <c r="AJ368" i="1"/>
  <c r="AJ363" i="1"/>
  <c r="AJ366" i="1"/>
  <c r="AJ367" i="1"/>
  <c r="AJ365" i="1"/>
  <c r="AJ374" i="1"/>
  <c r="AJ381" i="1"/>
  <c r="AJ373" i="1"/>
  <c r="AJ375" i="1"/>
  <c r="AJ379" i="1"/>
  <c r="AJ380" i="1"/>
  <c r="AJ376" i="1"/>
  <c r="AJ378" i="1"/>
  <c r="AJ371" i="1"/>
  <c r="AJ372" i="1"/>
  <c r="AJ377" i="1"/>
  <c r="AJ386" i="1"/>
  <c r="AJ387" i="1"/>
  <c r="AJ382" i="1"/>
  <c r="AJ385" i="1"/>
  <c r="AJ383" i="1"/>
  <c r="AJ384" i="1"/>
  <c r="AJ390" i="1"/>
  <c r="AJ389" i="1"/>
  <c r="AJ391" i="1"/>
  <c r="AJ388" i="1"/>
  <c r="AJ392" i="1"/>
  <c r="AJ393" i="1"/>
  <c r="AJ395" i="1"/>
  <c r="AJ396" i="1"/>
  <c r="AJ394" i="1"/>
  <c r="AJ397" i="1"/>
  <c r="AJ403" i="1"/>
  <c r="AJ399" i="1"/>
  <c r="AJ400" i="1"/>
  <c r="AJ404" i="1"/>
  <c r="AJ401" i="1"/>
  <c r="AJ398" i="1"/>
  <c r="AJ402" i="1"/>
  <c r="AJ408" i="1"/>
  <c r="AJ407" i="1"/>
  <c r="AJ406" i="1"/>
  <c r="AJ409" i="1"/>
  <c r="AJ405" i="1"/>
  <c r="AJ411" i="1"/>
  <c r="AJ410" i="1"/>
  <c r="AJ412" i="1"/>
  <c r="AJ413" i="1"/>
  <c r="AJ414" i="1"/>
  <c r="AJ415" i="1"/>
  <c r="AJ416" i="1"/>
  <c r="AJ417" i="1"/>
  <c r="AJ418" i="1"/>
  <c r="AJ420" i="1"/>
  <c r="AJ419" i="1"/>
  <c r="AJ421" i="1"/>
  <c r="AJ422" i="1"/>
  <c r="AJ423" i="1"/>
  <c r="AJ424" i="1"/>
  <c r="AJ425" i="1"/>
  <c r="AJ427" i="1"/>
  <c r="AJ426" i="1"/>
  <c r="AJ431" i="1"/>
  <c r="AJ428" i="1"/>
  <c r="AJ432" i="1"/>
  <c r="AJ429" i="1"/>
  <c r="AJ430" i="1"/>
  <c r="AJ434" i="1"/>
  <c r="AJ438" i="1"/>
  <c r="AJ436" i="1"/>
  <c r="AJ439" i="1"/>
  <c r="AJ433" i="1"/>
  <c r="AJ437" i="1"/>
  <c r="AJ440" i="1"/>
  <c r="AJ435" i="1"/>
  <c r="AJ441" i="1"/>
  <c r="AJ443" i="1"/>
  <c r="AJ442" i="1"/>
  <c r="AJ444" i="1"/>
  <c r="AJ445" i="1"/>
  <c r="AJ447" i="1"/>
  <c r="AJ448" i="1"/>
  <c r="AJ446" i="1"/>
  <c r="AJ453" i="1"/>
  <c r="AJ452" i="1"/>
  <c r="AJ450" i="1"/>
  <c r="AJ449" i="1"/>
  <c r="AJ451" i="1"/>
  <c r="AJ456" i="1"/>
  <c r="AJ454" i="1"/>
  <c r="AJ455" i="1"/>
  <c r="AJ465" i="1"/>
  <c r="AJ463" i="1"/>
  <c r="AJ466" i="1"/>
  <c r="AJ464" i="1"/>
  <c r="AJ462" i="1"/>
  <c r="AJ461" i="1"/>
  <c r="AJ460" i="1"/>
  <c r="AJ457" i="1"/>
  <c r="AJ459" i="1"/>
  <c r="AJ458" i="1"/>
  <c r="AJ471" i="1"/>
  <c r="AJ476" i="1"/>
  <c r="AJ474" i="1"/>
  <c r="AJ479" i="1"/>
  <c r="AJ472" i="1"/>
  <c r="AJ470" i="1"/>
  <c r="AJ475" i="1"/>
  <c r="AJ480" i="1"/>
  <c r="AJ473" i="1"/>
  <c r="AJ469" i="1"/>
  <c r="AJ467" i="1"/>
  <c r="AJ468" i="1"/>
  <c r="AJ477" i="1"/>
  <c r="AJ478" i="1"/>
  <c r="AJ490" i="1"/>
  <c r="AJ487" i="1"/>
  <c r="AJ492" i="1"/>
  <c r="AJ485" i="1"/>
  <c r="AJ489" i="1"/>
  <c r="AJ484" i="1"/>
  <c r="AJ486" i="1"/>
  <c r="AJ488" i="1"/>
  <c r="AJ481" i="1"/>
  <c r="AJ483" i="1"/>
  <c r="AJ482" i="1"/>
  <c r="AJ491" i="1"/>
  <c r="AJ498" i="1"/>
  <c r="AJ500" i="1"/>
  <c r="AJ499" i="1"/>
  <c r="AJ496" i="1"/>
  <c r="AJ495" i="1"/>
  <c r="AJ497" i="1"/>
  <c r="AJ494" i="1"/>
  <c r="AJ493" i="1"/>
  <c r="AJ510" i="1"/>
  <c r="AJ501" i="1"/>
  <c r="AJ504" i="1"/>
  <c r="AJ506" i="1"/>
  <c r="AJ508" i="1"/>
  <c r="AJ511" i="1"/>
  <c r="AJ503" i="1"/>
  <c r="AJ509" i="1"/>
  <c r="AJ512" i="1"/>
  <c r="AJ505" i="1"/>
  <c r="AJ507" i="1"/>
  <c r="AJ502" i="1"/>
  <c r="AJ520" i="1"/>
  <c r="AJ521" i="1"/>
  <c r="AJ519" i="1"/>
  <c r="AJ518" i="1"/>
  <c r="AJ516" i="1"/>
  <c r="AJ522" i="1"/>
  <c r="AJ515" i="1"/>
  <c r="AJ517" i="1"/>
  <c r="AJ514" i="1"/>
  <c r="AJ513" i="1"/>
  <c r="AJ525" i="1"/>
  <c r="AJ531" i="1"/>
  <c r="AJ529" i="1"/>
  <c r="AJ527" i="1"/>
  <c r="AJ533" i="1"/>
  <c r="AJ530" i="1"/>
  <c r="AJ524" i="1"/>
  <c r="AJ528" i="1"/>
  <c r="AJ526" i="1"/>
  <c r="AJ532" i="1"/>
  <c r="AJ523" i="1"/>
  <c r="AJ542" i="1"/>
  <c r="AJ545" i="1"/>
  <c r="AJ537" i="1"/>
  <c r="AJ541" i="1"/>
  <c r="AJ540" i="1"/>
  <c r="AJ543" i="1"/>
  <c r="AJ539" i="1"/>
  <c r="AJ536" i="1"/>
  <c r="AJ538" i="1"/>
  <c r="AJ544" i="1"/>
  <c r="AJ535" i="1"/>
  <c r="AJ534" i="1"/>
  <c r="AJ555" i="1"/>
  <c r="AJ548" i="1"/>
  <c r="AJ549" i="1"/>
  <c r="AJ550" i="1"/>
  <c r="AJ551" i="1"/>
  <c r="AJ552" i="1"/>
  <c r="AJ553" i="1"/>
  <c r="AJ547" i="1"/>
  <c r="AJ554" i="1"/>
  <c r="AJ546" i="1"/>
  <c r="AJ556" i="1"/>
  <c r="AJ559" i="1"/>
  <c r="AJ562" i="1"/>
  <c r="AJ558" i="1"/>
  <c r="AJ563" i="1"/>
  <c r="AJ560" i="1"/>
  <c r="AJ557" i="1"/>
  <c r="AJ564" i="1"/>
  <c r="AJ561" i="1"/>
  <c r="AJ573" i="1"/>
  <c r="AJ572" i="1"/>
  <c r="AJ571" i="1"/>
  <c r="AJ570" i="1"/>
  <c r="AJ569" i="1"/>
  <c r="AJ568" i="1"/>
  <c r="AJ567" i="1"/>
  <c r="AJ565" i="1"/>
  <c r="AJ566" i="1"/>
  <c r="AJ578" i="1"/>
  <c r="AJ575" i="1"/>
  <c r="AJ577" i="1"/>
  <c r="AJ576" i="1"/>
  <c r="AJ574" i="1"/>
  <c r="AJ585" i="1"/>
  <c r="AJ586" i="1"/>
  <c r="AJ587" i="1"/>
  <c r="AJ582" i="1"/>
  <c r="AJ584" i="1"/>
  <c r="AJ581" i="1"/>
  <c r="AJ580" i="1"/>
  <c r="AJ583" i="1"/>
  <c r="AJ579" i="1"/>
  <c r="AJ593" i="1"/>
  <c r="AJ589" i="1"/>
  <c r="AJ590" i="1"/>
  <c r="AJ588" i="1"/>
  <c r="AJ592" i="1"/>
  <c r="AJ591" i="1"/>
  <c r="AJ594" i="1"/>
  <c r="AJ600" i="1"/>
  <c r="AJ597" i="1"/>
  <c r="AJ598" i="1"/>
  <c r="AJ595" i="1"/>
  <c r="AJ599" i="1"/>
  <c r="AJ601" i="1"/>
  <c r="AJ596" i="1"/>
  <c r="AJ602" i="1"/>
  <c r="AJ603" i="1"/>
  <c r="AJ606" i="1"/>
  <c r="AJ608" i="1"/>
  <c r="AJ605" i="1"/>
  <c r="AJ607" i="1"/>
  <c r="AJ604" i="1"/>
  <c r="AJ610" i="1"/>
  <c r="AJ609" i="1"/>
  <c r="AJ611" i="1"/>
  <c r="AJ615" i="1"/>
  <c r="AJ614" i="1"/>
  <c r="AJ613" i="1"/>
  <c r="AJ612" i="1"/>
  <c r="AJ618" i="1"/>
  <c r="AJ620" i="1"/>
  <c r="AJ617" i="1"/>
  <c r="AJ619" i="1"/>
  <c r="AJ616" i="1"/>
  <c r="AJ622" i="1"/>
  <c r="AJ623" i="1"/>
  <c r="AJ621" i="1"/>
  <c r="AJ624" i="1"/>
  <c r="AJ627" i="1"/>
  <c r="AJ625" i="1"/>
  <c r="AJ626" i="1"/>
  <c r="AJ628" i="1"/>
  <c r="AJ629" i="1"/>
  <c r="AJ632" i="1"/>
  <c r="AJ630" i="1"/>
  <c r="AJ631" i="1"/>
  <c r="AJ634" i="1"/>
  <c r="AJ633" i="1"/>
  <c r="AJ635" i="1"/>
  <c r="AJ636" i="1"/>
  <c r="AJ637" i="1"/>
  <c r="AJ638" i="1"/>
  <c r="AJ639" i="1"/>
  <c r="AJ642" i="1"/>
  <c r="AJ640" i="1"/>
  <c r="AJ643" i="1"/>
  <c r="AJ641" i="1"/>
  <c r="AJ645" i="1"/>
  <c r="AJ646" i="1"/>
  <c r="AJ644" i="1"/>
  <c r="AJ647" i="1"/>
  <c r="AJ650" i="1"/>
  <c r="AJ648" i="1"/>
  <c r="AJ649" i="1"/>
  <c r="AJ651" i="1"/>
  <c r="AJ653" i="1"/>
  <c r="AJ652" i="1"/>
  <c r="AJ657" i="1"/>
  <c r="AJ656" i="1"/>
  <c r="AJ655" i="1"/>
  <c r="AJ654" i="1"/>
  <c r="AJ659" i="1"/>
  <c r="AJ660" i="1"/>
  <c r="AJ661" i="1"/>
  <c r="AJ662" i="1"/>
  <c r="AJ658" i="1"/>
  <c r="AJ666" i="1"/>
  <c r="AJ667" i="1"/>
  <c r="AJ668" i="1"/>
  <c r="AJ664" i="1"/>
  <c r="AJ663" i="1"/>
  <c r="AJ665" i="1"/>
  <c r="AJ669" i="1"/>
  <c r="AJ670" i="1"/>
  <c r="AJ675" i="1"/>
  <c r="AJ677" i="1"/>
  <c r="AJ671" i="1"/>
  <c r="AJ674" i="1"/>
  <c r="AJ673" i="1"/>
  <c r="AJ676" i="1"/>
  <c r="AJ672" i="1"/>
  <c r="AJ678" i="1"/>
  <c r="AJ681" i="1"/>
  <c r="AJ680" i="1"/>
  <c r="AJ679" i="1"/>
  <c r="AJ682" i="1"/>
  <c r="AJ683" i="1"/>
  <c r="AJ684" i="1"/>
  <c r="AJ686" i="1"/>
  <c r="AJ685" i="1"/>
  <c r="AJ688" i="1"/>
  <c r="AJ687" i="1"/>
  <c r="AJ691" i="1"/>
  <c r="AJ689" i="1"/>
  <c r="AJ690" i="1"/>
  <c r="AJ695" i="1"/>
  <c r="AJ692" i="1"/>
  <c r="AJ693" i="1"/>
  <c r="AJ694" i="1"/>
  <c r="AJ696" i="1"/>
  <c r="AJ698" i="1"/>
  <c r="AJ697" i="1"/>
  <c r="AJ700" i="1"/>
  <c r="AJ701" i="1"/>
  <c r="AJ699" i="1"/>
  <c r="AJ702" i="1"/>
  <c r="AJ703" i="1"/>
  <c r="AJ704" i="1"/>
  <c r="AJ705" i="1"/>
  <c r="AJ706" i="1"/>
  <c r="AJ707" i="1"/>
  <c r="AJ708" i="1"/>
  <c r="AJ710" i="1"/>
  <c r="AJ709" i="1"/>
  <c r="AJ713" i="1"/>
  <c r="AJ712" i="1"/>
  <c r="AJ715" i="1"/>
  <c r="AJ711" i="1"/>
  <c r="AJ714" i="1"/>
  <c r="AJ716" i="1"/>
  <c r="AJ717" i="1"/>
  <c r="AJ722" i="1"/>
  <c r="AJ724" i="1"/>
  <c r="AJ721" i="1"/>
  <c r="AJ719" i="1"/>
  <c r="AJ720" i="1"/>
  <c r="AJ718" i="1"/>
  <c r="AJ723" i="1"/>
  <c r="AJ725" i="1"/>
  <c r="AJ728" i="1"/>
  <c r="AJ729" i="1"/>
  <c r="AJ730" i="1"/>
  <c r="AJ727" i="1"/>
  <c r="AJ726" i="1"/>
  <c r="AJ731" i="1"/>
  <c r="AJ732" i="1"/>
  <c r="AJ736" i="1"/>
  <c r="AJ735" i="1"/>
  <c r="AJ734" i="1"/>
  <c r="AJ733" i="1"/>
  <c r="AJ737" i="1"/>
  <c r="AJ738" i="1"/>
  <c r="AJ740" i="1"/>
  <c r="AJ739" i="1"/>
  <c r="AJ742" i="1"/>
  <c r="AJ741" i="1"/>
  <c r="AJ744" i="1"/>
  <c r="AJ743" i="1"/>
  <c r="AJ745" i="1"/>
  <c r="AJ746" i="1"/>
  <c r="AJ747" i="1"/>
  <c r="AJ748" i="1"/>
  <c r="AJ749" i="1"/>
  <c r="AJ750" i="1"/>
  <c r="AJ751" i="1"/>
  <c r="AJ752" i="1"/>
  <c r="AJ754" i="1"/>
  <c r="AJ753" i="1"/>
  <c r="AJ755" i="1"/>
  <c r="AJ758" i="1"/>
  <c r="AJ761" i="1"/>
  <c r="AJ756" i="1"/>
  <c r="AJ757" i="1"/>
  <c r="AJ760" i="1"/>
  <c r="AJ759" i="1"/>
  <c r="AJ762" i="1"/>
  <c r="AJ764" i="1"/>
  <c r="AJ766" i="1"/>
  <c r="AJ767" i="1"/>
  <c r="AJ765" i="1"/>
  <c r="AJ763" i="1"/>
  <c r="AJ772" i="1"/>
  <c r="AJ768" i="1"/>
  <c r="AJ769" i="1"/>
  <c r="AJ770" i="1"/>
  <c r="AJ773" i="1"/>
  <c r="AJ771" i="1"/>
  <c r="AJ776" i="1"/>
  <c r="AJ778" i="1"/>
  <c r="AJ779" i="1"/>
  <c r="AJ774" i="1"/>
  <c r="AJ775" i="1"/>
  <c r="AJ780" i="1"/>
  <c r="AJ781" i="1"/>
  <c r="AJ777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20" i="1"/>
  <c r="AJ819" i="1"/>
  <c r="AJ817" i="1"/>
  <c r="AJ818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7" i="1"/>
  <c r="AJ836" i="1"/>
  <c r="AJ838" i="1"/>
  <c r="AJ839" i="1"/>
  <c r="AJ840" i="1"/>
  <c r="AJ841" i="1"/>
  <c r="AJ842" i="1"/>
  <c r="AJ844" i="1"/>
  <c r="AJ843" i="1"/>
  <c r="AJ845" i="1"/>
  <c r="AJ846" i="1"/>
  <c r="AJ847" i="1"/>
  <c r="AJ848" i="1"/>
  <c r="AJ850" i="1"/>
  <c r="AJ849" i="1"/>
  <c r="AJ851" i="1"/>
  <c r="AJ854" i="1"/>
  <c r="AJ852" i="1"/>
  <c r="AJ853" i="1"/>
  <c r="AJ855" i="1"/>
  <c r="AJ856" i="1"/>
  <c r="AJ858" i="1"/>
  <c r="AJ857" i="1"/>
  <c r="AJ859" i="1"/>
  <c r="AJ860" i="1"/>
  <c r="AJ861" i="1"/>
  <c r="AJ862" i="1"/>
  <c r="AJ864" i="1"/>
  <c r="AJ863" i="1"/>
  <c r="AJ865" i="1"/>
  <c r="AJ866" i="1"/>
  <c r="AJ867" i="1"/>
  <c r="AJ868" i="1"/>
  <c r="AJ869" i="1"/>
  <c r="AJ871" i="1"/>
  <c r="AJ870" i="1"/>
  <c r="AJ872" i="1"/>
  <c r="AJ873" i="1"/>
  <c r="AJ874" i="1"/>
  <c r="AJ875" i="1"/>
  <c r="AJ876" i="1"/>
  <c r="AJ877" i="1"/>
  <c r="AJ878" i="1"/>
  <c r="AJ879" i="1"/>
  <c r="AJ880" i="1"/>
  <c r="AJ881" i="1"/>
  <c r="AJ883" i="1"/>
  <c r="AJ882" i="1"/>
  <c r="AJ884" i="1"/>
  <c r="AJ885" i="1"/>
  <c r="AJ886" i="1"/>
  <c r="AI2" i="1"/>
  <c r="AI9" i="1"/>
  <c r="AI8" i="1"/>
  <c r="AI6" i="1"/>
  <c r="AI4" i="1"/>
  <c r="AI7" i="1"/>
  <c r="AI5" i="1"/>
  <c r="AI10" i="1"/>
  <c r="AI11" i="1"/>
  <c r="AI13" i="1"/>
  <c r="AI14" i="1"/>
  <c r="AI12" i="1"/>
  <c r="AI15" i="1"/>
  <c r="AI18" i="1"/>
  <c r="AI16" i="1"/>
  <c r="AI17" i="1"/>
  <c r="AI20" i="1"/>
  <c r="AI21" i="1"/>
  <c r="AI19" i="1"/>
  <c r="AI23" i="1"/>
  <c r="AI22" i="1"/>
  <c r="AI26" i="1"/>
  <c r="AI27" i="1"/>
  <c r="AI28" i="1"/>
  <c r="AI24" i="1"/>
  <c r="AI25" i="1"/>
  <c r="AI31" i="1"/>
  <c r="AI30" i="1"/>
  <c r="AI32" i="1"/>
  <c r="AI29" i="1"/>
  <c r="AI38" i="1"/>
  <c r="AI35" i="1"/>
  <c r="AI36" i="1"/>
  <c r="AI34" i="1"/>
  <c r="AI33" i="1"/>
  <c r="AI37" i="1"/>
  <c r="AI43" i="1"/>
  <c r="AI45" i="1"/>
  <c r="AI41" i="1"/>
  <c r="AI44" i="1"/>
  <c r="AI40" i="1"/>
  <c r="AI39" i="1"/>
  <c r="AI42" i="1"/>
  <c r="AI46" i="1"/>
  <c r="AI47" i="1"/>
  <c r="AI48" i="1"/>
  <c r="AI51" i="1"/>
  <c r="AI52" i="1"/>
  <c r="AI50" i="1"/>
  <c r="AI49" i="1"/>
  <c r="AI53" i="1"/>
  <c r="AI54" i="1"/>
  <c r="AI55" i="1"/>
  <c r="AI56" i="1"/>
  <c r="AI58" i="1"/>
  <c r="AI57" i="1"/>
  <c r="AI59" i="1"/>
  <c r="AI60" i="1"/>
  <c r="AI61" i="1"/>
  <c r="AI65" i="1"/>
  <c r="AI63" i="1"/>
  <c r="AI64" i="1"/>
  <c r="AI62" i="1"/>
  <c r="AI66" i="1"/>
  <c r="AI67" i="1"/>
  <c r="AI68" i="1"/>
  <c r="AI69" i="1"/>
  <c r="AI70" i="1"/>
  <c r="AI72" i="1"/>
  <c r="AI71" i="1"/>
  <c r="AI73" i="1"/>
  <c r="AI74" i="1"/>
  <c r="AI75" i="1"/>
  <c r="AI76" i="1"/>
  <c r="AI77" i="1"/>
  <c r="AI80" i="1"/>
  <c r="AI79" i="1"/>
  <c r="AI78" i="1"/>
  <c r="AI81" i="1"/>
  <c r="AI82" i="1"/>
  <c r="AI84" i="1"/>
  <c r="AI83" i="1"/>
  <c r="AI85" i="1"/>
  <c r="AI86" i="1"/>
  <c r="AI89" i="1"/>
  <c r="AI87" i="1"/>
  <c r="AI88" i="1"/>
  <c r="AI90" i="1"/>
  <c r="AI92" i="1"/>
  <c r="AI91" i="1"/>
  <c r="AI93" i="1"/>
  <c r="AI94" i="1"/>
  <c r="AI95" i="1"/>
  <c r="AI96" i="1"/>
  <c r="AI97" i="1"/>
  <c r="AI98" i="1"/>
  <c r="AI100" i="1"/>
  <c r="AI99" i="1"/>
  <c r="AI106" i="1"/>
  <c r="AI104" i="1"/>
  <c r="AI101" i="1"/>
  <c r="AI103" i="1"/>
  <c r="AI105" i="1"/>
  <c r="AI102" i="1"/>
  <c r="AI109" i="1"/>
  <c r="AI107" i="1"/>
  <c r="AI108" i="1"/>
  <c r="AI115" i="1"/>
  <c r="AI118" i="1"/>
  <c r="AI112" i="1"/>
  <c r="AI116" i="1"/>
  <c r="AI111" i="1"/>
  <c r="AI114" i="1"/>
  <c r="AI117" i="1"/>
  <c r="AI119" i="1"/>
  <c r="AI113" i="1"/>
  <c r="AI110" i="1"/>
  <c r="AI124" i="1"/>
  <c r="AI121" i="1"/>
  <c r="AI123" i="1"/>
  <c r="AI122" i="1"/>
  <c r="AI120" i="1"/>
  <c r="AI129" i="1"/>
  <c r="AI131" i="1"/>
  <c r="AI126" i="1"/>
  <c r="AI125" i="1"/>
  <c r="AI130" i="1"/>
  <c r="AI128" i="1"/>
  <c r="AI127" i="1"/>
  <c r="AI132" i="1"/>
  <c r="AI135" i="1"/>
  <c r="AI136" i="1"/>
  <c r="AI133" i="1"/>
  <c r="AI134" i="1"/>
  <c r="AI141" i="1"/>
  <c r="AI140" i="1"/>
  <c r="AI139" i="1"/>
  <c r="AI138" i="1"/>
  <c r="AI137" i="1"/>
  <c r="AI144" i="1"/>
  <c r="AI142" i="1"/>
  <c r="AI143" i="1"/>
  <c r="AI145" i="1"/>
  <c r="AI147" i="1"/>
  <c r="AI146" i="1"/>
  <c r="AI150" i="1"/>
  <c r="AI153" i="1"/>
  <c r="AI151" i="1"/>
  <c r="AI149" i="1"/>
  <c r="AI148" i="1"/>
  <c r="AI152" i="1"/>
  <c r="AI156" i="1"/>
  <c r="AI158" i="1"/>
  <c r="AI154" i="1"/>
  <c r="AI155" i="1"/>
  <c r="AI157" i="1"/>
  <c r="AI161" i="1"/>
  <c r="AI159" i="1"/>
  <c r="AI160" i="1"/>
  <c r="AI163" i="1"/>
  <c r="AI162" i="1"/>
  <c r="AI167" i="1"/>
  <c r="AI168" i="1"/>
  <c r="AI166" i="1"/>
  <c r="AI164" i="1"/>
  <c r="AI165" i="1"/>
  <c r="AI173" i="1"/>
  <c r="AI174" i="1"/>
  <c r="AI171" i="1"/>
  <c r="AI169" i="1"/>
  <c r="AI170" i="1"/>
  <c r="AI172" i="1"/>
  <c r="AI175" i="1"/>
  <c r="AI177" i="1"/>
  <c r="AI176" i="1"/>
  <c r="AI185" i="1"/>
  <c r="AI179" i="1"/>
  <c r="AI183" i="1"/>
  <c r="AI181" i="1"/>
  <c r="AI180" i="1"/>
  <c r="AI182" i="1"/>
  <c r="AI178" i="1"/>
  <c r="AI184" i="1"/>
  <c r="AI187" i="1"/>
  <c r="AI189" i="1"/>
  <c r="AI192" i="1"/>
  <c r="AI188" i="1"/>
  <c r="AI186" i="1"/>
  <c r="AI190" i="1"/>
  <c r="AI191" i="1"/>
  <c r="AI196" i="1"/>
  <c r="AI199" i="1"/>
  <c r="AI200" i="1"/>
  <c r="AI195" i="1"/>
  <c r="AI194" i="1"/>
  <c r="AI193" i="1"/>
  <c r="AI197" i="1"/>
  <c r="AI198" i="1"/>
  <c r="AI205" i="1"/>
  <c r="AI204" i="1"/>
  <c r="AI203" i="1"/>
  <c r="AI202" i="1"/>
  <c r="AI207" i="1"/>
  <c r="AI201" i="1"/>
  <c r="AI206" i="1"/>
  <c r="AI208" i="1"/>
  <c r="AI209" i="1"/>
  <c r="AI212" i="1"/>
  <c r="AI211" i="1"/>
  <c r="AI210" i="1"/>
  <c r="AI214" i="1"/>
  <c r="AI213" i="1"/>
  <c r="AI215" i="1"/>
  <c r="AI216" i="1"/>
  <c r="AI217" i="1"/>
  <c r="AI218" i="1"/>
  <c r="AI220" i="1"/>
  <c r="AI221" i="1"/>
  <c r="AI219" i="1"/>
  <c r="AI224" i="1"/>
  <c r="AI223" i="1"/>
  <c r="AI225" i="1"/>
  <c r="AI222" i="1"/>
  <c r="AI229" i="1"/>
  <c r="AI231" i="1"/>
  <c r="AI226" i="1"/>
  <c r="AI230" i="1"/>
  <c r="AI227" i="1"/>
  <c r="AI228" i="1"/>
  <c r="AI238" i="1"/>
  <c r="AI234" i="1"/>
  <c r="AI235" i="1"/>
  <c r="AI232" i="1"/>
  <c r="AI237" i="1"/>
  <c r="AI236" i="1"/>
  <c r="AI233" i="1"/>
  <c r="AI245" i="1"/>
  <c r="AI239" i="1"/>
  <c r="AI244" i="1"/>
  <c r="AI241" i="1"/>
  <c r="AI240" i="1"/>
  <c r="AI242" i="1"/>
  <c r="AI243" i="1"/>
  <c r="AI246" i="1"/>
  <c r="AI247" i="1"/>
  <c r="AI248" i="1"/>
  <c r="AI249" i="1"/>
  <c r="AI250" i="1"/>
  <c r="AI251" i="1"/>
  <c r="AI254" i="1"/>
  <c r="AI252" i="1"/>
  <c r="AI253" i="1"/>
  <c r="AI255" i="1"/>
  <c r="AI256" i="1"/>
  <c r="AI259" i="1"/>
  <c r="AI257" i="1"/>
  <c r="AI258" i="1"/>
  <c r="AI260" i="1"/>
  <c r="AI261" i="1"/>
  <c r="AI262" i="1"/>
  <c r="AI263" i="1"/>
  <c r="AI264" i="1"/>
  <c r="AI265" i="1"/>
  <c r="AI266" i="1"/>
  <c r="AI267" i="1"/>
  <c r="AI268" i="1"/>
  <c r="AI271" i="1"/>
  <c r="AI270" i="1"/>
  <c r="AI269" i="1"/>
  <c r="AI272" i="1"/>
  <c r="AI274" i="1"/>
  <c r="AI273" i="1"/>
  <c r="AI278" i="1"/>
  <c r="AI275" i="1"/>
  <c r="AI276" i="1"/>
  <c r="AI277" i="1"/>
  <c r="AI281" i="1"/>
  <c r="AI279" i="1"/>
  <c r="AI280" i="1"/>
  <c r="AI283" i="1"/>
  <c r="AI284" i="1"/>
  <c r="AI282" i="1"/>
  <c r="AI285" i="1"/>
  <c r="AI286" i="1"/>
  <c r="AI287" i="1"/>
  <c r="AI288" i="1"/>
  <c r="AI291" i="1"/>
  <c r="AI290" i="1"/>
  <c r="AI289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6" i="1"/>
  <c r="AI305" i="1"/>
  <c r="AI307" i="1"/>
  <c r="AI308" i="1"/>
  <c r="AI311" i="1"/>
  <c r="AI309" i="1"/>
  <c r="AI310" i="1"/>
  <c r="AI313" i="1"/>
  <c r="AI312" i="1"/>
  <c r="AI315" i="1"/>
  <c r="AI317" i="1"/>
  <c r="AI316" i="1"/>
  <c r="AI314" i="1"/>
  <c r="AI320" i="1"/>
  <c r="AI319" i="1"/>
  <c r="AI318" i="1"/>
  <c r="AI327" i="1"/>
  <c r="AI323" i="1"/>
  <c r="AI325" i="1"/>
  <c r="AI321" i="1"/>
  <c r="AI322" i="1"/>
  <c r="AI326" i="1"/>
  <c r="AI324" i="1"/>
  <c r="AI334" i="1"/>
  <c r="AI331" i="1"/>
  <c r="AI332" i="1"/>
  <c r="AI328" i="1"/>
  <c r="AI333" i="1"/>
  <c r="AI329" i="1"/>
  <c r="AI330" i="1"/>
  <c r="AI340" i="1"/>
  <c r="AI339" i="1"/>
  <c r="AI337" i="1"/>
  <c r="AI335" i="1"/>
  <c r="AI338" i="1"/>
  <c r="AI336" i="1"/>
  <c r="AI341" i="1"/>
  <c r="AI345" i="1"/>
  <c r="AI343" i="1"/>
  <c r="AI347" i="1"/>
  <c r="AI346" i="1"/>
  <c r="AI344" i="1"/>
  <c r="AI342" i="1"/>
  <c r="AI352" i="1"/>
  <c r="AI351" i="1"/>
  <c r="AI350" i="1"/>
  <c r="AI348" i="1"/>
  <c r="AI349" i="1"/>
  <c r="AI356" i="1"/>
  <c r="AI355" i="1"/>
  <c r="AI353" i="1"/>
  <c r="AI354" i="1"/>
  <c r="AI359" i="1"/>
  <c r="AI358" i="1"/>
  <c r="AI361" i="1"/>
  <c r="AI360" i="1"/>
  <c r="AI362" i="1"/>
  <c r="AI357" i="1"/>
  <c r="AI369" i="1"/>
  <c r="AI370" i="1"/>
  <c r="AI364" i="1"/>
  <c r="AI368" i="1"/>
  <c r="AI363" i="1"/>
  <c r="AI366" i="1"/>
  <c r="AI367" i="1"/>
  <c r="AI365" i="1"/>
  <c r="AI374" i="1"/>
  <c r="AI381" i="1"/>
  <c r="AI373" i="1"/>
  <c r="AI375" i="1"/>
  <c r="AI379" i="1"/>
  <c r="AI380" i="1"/>
  <c r="AI376" i="1"/>
  <c r="AI378" i="1"/>
  <c r="AI371" i="1"/>
  <c r="AI372" i="1"/>
  <c r="AI377" i="1"/>
  <c r="AI386" i="1"/>
  <c r="AI387" i="1"/>
  <c r="AI382" i="1"/>
  <c r="AI385" i="1"/>
  <c r="AI383" i="1"/>
  <c r="AI384" i="1"/>
  <c r="AI390" i="1"/>
  <c r="AI389" i="1"/>
  <c r="AI391" i="1"/>
  <c r="AI388" i="1"/>
  <c r="AI392" i="1"/>
  <c r="AI393" i="1"/>
  <c r="AI395" i="1"/>
  <c r="AI396" i="1"/>
  <c r="AI394" i="1"/>
  <c r="AI397" i="1"/>
  <c r="AI403" i="1"/>
  <c r="AI399" i="1"/>
  <c r="AI400" i="1"/>
  <c r="AI404" i="1"/>
  <c r="AI401" i="1"/>
  <c r="AI398" i="1"/>
  <c r="AI402" i="1"/>
  <c r="AI408" i="1"/>
  <c r="AI407" i="1"/>
  <c r="AI406" i="1"/>
  <c r="AI409" i="1"/>
  <c r="AI405" i="1"/>
  <c r="AI411" i="1"/>
  <c r="AI410" i="1"/>
  <c r="AI412" i="1"/>
  <c r="AI413" i="1"/>
  <c r="AI414" i="1"/>
  <c r="AI415" i="1"/>
  <c r="AI416" i="1"/>
  <c r="AI417" i="1"/>
  <c r="AI418" i="1"/>
  <c r="AI420" i="1"/>
  <c r="AI419" i="1"/>
  <c r="AI421" i="1"/>
  <c r="AI422" i="1"/>
  <c r="AI423" i="1"/>
  <c r="AI424" i="1"/>
  <c r="AI425" i="1"/>
  <c r="AI427" i="1"/>
  <c r="AI426" i="1"/>
  <c r="AI431" i="1"/>
  <c r="AI428" i="1"/>
  <c r="AI432" i="1"/>
  <c r="AI429" i="1"/>
  <c r="AI430" i="1"/>
  <c r="AI434" i="1"/>
  <c r="AI438" i="1"/>
  <c r="AI436" i="1"/>
  <c r="AI439" i="1"/>
  <c r="AI433" i="1"/>
  <c r="AI437" i="1"/>
  <c r="AI440" i="1"/>
  <c r="AI435" i="1"/>
  <c r="AI441" i="1"/>
  <c r="AI443" i="1"/>
  <c r="AI442" i="1"/>
  <c r="AI444" i="1"/>
  <c r="AI445" i="1"/>
  <c r="AI447" i="1"/>
  <c r="AI448" i="1"/>
  <c r="AI446" i="1"/>
  <c r="AI453" i="1"/>
  <c r="AI452" i="1"/>
  <c r="AI450" i="1"/>
  <c r="AI449" i="1"/>
  <c r="AI451" i="1"/>
  <c r="AI456" i="1"/>
  <c r="AI454" i="1"/>
  <c r="AI455" i="1"/>
  <c r="AI465" i="1"/>
  <c r="AI463" i="1"/>
  <c r="AI466" i="1"/>
  <c r="AI464" i="1"/>
  <c r="AI462" i="1"/>
  <c r="AI461" i="1"/>
  <c r="AI460" i="1"/>
  <c r="AI457" i="1"/>
  <c r="AI459" i="1"/>
  <c r="AI458" i="1"/>
  <c r="AI471" i="1"/>
  <c r="AI476" i="1"/>
  <c r="AI474" i="1"/>
  <c r="AI479" i="1"/>
  <c r="AI472" i="1"/>
  <c r="AI470" i="1"/>
  <c r="AI475" i="1"/>
  <c r="AI480" i="1"/>
  <c r="AI473" i="1"/>
  <c r="AI469" i="1"/>
  <c r="AI467" i="1"/>
  <c r="AI468" i="1"/>
  <c r="AI477" i="1"/>
  <c r="AI478" i="1"/>
  <c r="AI490" i="1"/>
  <c r="AI487" i="1"/>
  <c r="AI492" i="1"/>
  <c r="AI485" i="1"/>
  <c r="AI489" i="1"/>
  <c r="AI484" i="1"/>
  <c r="AI486" i="1"/>
  <c r="AI488" i="1"/>
  <c r="AI481" i="1"/>
  <c r="AI483" i="1"/>
  <c r="AI482" i="1"/>
  <c r="AI491" i="1"/>
  <c r="AI498" i="1"/>
  <c r="AI500" i="1"/>
  <c r="AI499" i="1"/>
  <c r="AI496" i="1"/>
  <c r="AI495" i="1"/>
  <c r="AI497" i="1"/>
  <c r="AI494" i="1"/>
  <c r="AI493" i="1"/>
  <c r="AI510" i="1"/>
  <c r="AI501" i="1"/>
  <c r="AI504" i="1"/>
  <c r="AI506" i="1"/>
  <c r="AI508" i="1"/>
  <c r="AI511" i="1"/>
  <c r="AI503" i="1"/>
  <c r="AI509" i="1"/>
  <c r="AI512" i="1"/>
  <c r="AI505" i="1"/>
  <c r="AI507" i="1"/>
  <c r="AI502" i="1"/>
  <c r="AI520" i="1"/>
  <c r="AI521" i="1"/>
  <c r="AI519" i="1"/>
  <c r="AI518" i="1"/>
  <c r="AI516" i="1"/>
  <c r="AI522" i="1"/>
  <c r="AI515" i="1"/>
  <c r="AI517" i="1"/>
  <c r="AI514" i="1"/>
  <c r="AI513" i="1"/>
  <c r="AI525" i="1"/>
  <c r="AI531" i="1"/>
  <c r="AI529" i="1"/>
  <c r="AI527" i="1"/>
  <c r="AI533" i="1"/>
  <c r="AI530" i="1"/>
  <c r="AI524" i="1"/>
  <c r="AI528" i="1"/>
  <c r="AI526" i="1"/>
  <c r="AI532" i="1"/>
  <c r="AI523" i="1"/>
  <c r="AI542" i="1"/>
  <c r="AI545" i="1"/>
  <c r="AI537" i="1"/>
  <c r="AI541" i="1"/>
  <c r="AI540" i="1"/>
  <c r="AI543" i="1"/>
  <c r="AI539" i="1"/>
  <c r="AI536" i="1"/>
  <c r="AI538" i="1"/>
  <c r="AI544" i="1"/>
  <c r="AI535" i="1"/>
  <c r="AI534" i="1"/>
  <c r="AI555" i="1"/>
  <c r="AI548" i="1"/>
  <c r="AI549" i="1"/>
  <c r="AI550" i="1"/>
  <c r="AI551" i="1"/>
  <c r="AI552" i="1"/>
  <c r="AI553" i="1"/>
  <c r="AI547" i="1"/>
  <c r="AI554" i="1"/>
  <c r="AI546" i="1"/>
  <c r="AI556" i="1"/>
  <c r="AI559" i="1"/>
  <c r="AI562" i="1"/>
  <c r="AI558" i="1"/>
  <c r="AI563" i="1"/>
  <c r="AI560" i="1"/>
  <c r="AI557" i="1"/>
  <c r="AI564" i="1"/>
  <c r="AI561" i="1"/>
  <c r="AI573" i="1"/>
  <c r="AI572" i="1"/>
  <c r="AI571" i="1"/>
  <c r="AI570" i="1"/>
  <c r="AI569" i="1"/>
  <c r="AI568" i="1"/>
  <c r="AI567" i="1"/>
  <c r="AI565" i="1"/>
  <c r="AI566" i="1"/>
  <c r="AI578" i="1"/>
  <c r="AI575" i="1"/>
  <c r="AI577" i="1"/>
  <c r="AI576" i="1"/>
  <c r="AI574" i="1"/>
  <c r="AI585" i="1"/>
  <c r="AI586" i="1"/>
  <c r="AI587" i="1"/>
  <c r="AI582" i="1"/>
  <c r="AI584" i="1"/>
  <c r="AI581" i="1"/>
  <c r="AI580" i="1"/>
  <c r="AI583" i="1"/>
  <c r="AI579" i="1"/>
  <c r="AI593" i="1"/>
  <c r="AI589" i="1"/>
  <c r="AI590" i="1"/>
  <c r="AI588" i="1"/>
  <c r="AI592" i="1"/>
  <c r="AI591" i="1"/>
  <c r="AI594" i="1"/>
  <c r="AI600" i="1"/>
  <c r="AI597" i="1"/>
  <c r="AI598" i="1"/>
  <c r="AI595" i="1"/>
  <c r="AI599" i="1"/>
  <c r="AI601" i="1"/>
  <c r="AI596" i="1"/>
  <c r="AI602" i="1"/>
  <c r="AI603" i="1"/>
  <c r="AI606" i="1"/>
  <c r="AI608" i="1"/>
  <c r="AI605" i="1"/>
  <c r="AI607" i="1"/>
  <c r="AI604" i="1"/>
  <c r="AI610" i="1"/>
  <c r="AI609" i="1"/>
  <c r="AI611" i="1"/>
  <c r="AI615" i="1"/>
  <c r="AI614" i="1"/>
  <c r="AI613" i="1"/>
  <c r="AI612" i="1"/>
  <c r="AI618" i="1"/>
  <c r="AI620" i="1"/>
  <c r="AI617" i="1"/>
  <c r="AI619" i="1"/>
  <c r="AI616" i="1"/>
  <c r="AI622" i="1"/>
  <c r="AI623" i="1"/>
  <c r="AI621" i="1"/>
  <c r="AI624" i="1"/>
  <c r="AI627" i="1"/>
  <c r="AI625" i="1"/>
  <c r="AI626" i="1"/>
  <c r="AI628" i="1"/>
  <c r="AI629" i="1"/>
  <c r="AI632" i="1"/>
  <c r="AI630" i="1"/>
  <c r="AI631" i="1"/>
  <c r="AI634" i="1"/>
  <c r="AI633" i="1"/>
  <c r="AI635" i="1"/>
  <c r="AI636" i="1"/>
  <c r="AI637" i="1"/>
  <c r="AI638" i="1"/>
  <c r="AI639" i="1"/>
  <c r="AI642" i="1"/>
  <c r="AI640" i="1"/>
  <c r="AI643" i="1"/>
  <c r="AI641" i="1"/>
  <c r="AI645" i="1"/>
  <c r="AI646" i="1"/>
  <c r="AI644" i="1"/>
  <c r="AI647" i="1"/>
  <c r="AI650" i="1"/>
  <c r="AI648" i="1"/>
  <c r="AI649" i="1"/>
  <c r="AI651" i="1"/>
  <c r="AI653" i="1"/>
  <c r="AI652" i="1"/>
  <c r="AI657" i="1"/>
  <c r="AI656" i="1"/>
  <c r="AI655" i="1"/>
  <c r="AI654" i="1"/>
  <c r="AI659" i="1"/>
  <c r="AI660" i="1"/>
  <c r="AI661" i="1"/>
  <c r="AI662" i="1"/>
  <c r="AI658" i="1"/>
  <c r="AI666" i="1"/>
  <c r="AI667" i="1"/>
  <c r="AI668" i="1"/>
  <c r="AI664" i="1"/>
  <c r="AI663" i="1"/>
  <c r="AI665" i="1"/>
  <c r="AI669" i="1"/>
  <c r="AI670" i="1"/>
  <c r="AI675" i="1"/>
  <c r="AI677" i="1"/>
  <c r="AI671" i="1"/>
  <c r="AI674" i="1"/>
  <c r="AI673" i="1"/>
  <c r="AI676" i="1"/>
  <c r="AI672" i="1"/>
  <c r="AI678" i="1"/>
  <c r="AI681" i="1"/>
  <c r="AI680" i="1"/>
  <c r="AI679" i="1"/>
  <c r="AI682" i="1"/>
  <c r="AI683" i="1"/>
  <c r="AI684" i="1"/>
  <c r="AI686" i="1"/>
  <c r="AI685" i="1"/>
  <c r="AI688" i="1"/>
  <c r="AI687" i="1"/>
  <c r="AI691" i="1"/>
  <c r="AI689" i="1"/>
  <c r="AI690" i="1"/>
  <c r="AI695" i="1"/>
  <c r="AI692" i="1"/>
  <c r="AI693" i="1"/>
  <c r="AI694" i="1"/>
  <c r="AI696" i="1"/>
  <c r="AI698" i="1"/>
  <c r="AI697" i="1"/>
  <c r="AI700" i="1"/>
  <c r="AI701" i="1"/>
  <c r="AI699" i="1"/>
  <c r="AI702" i="1"/>
  <c r="AI703" i="1"/>
  <c r="AI704" i="1"/>
  <c r="AI705" i="1"/>
  <c r="AI706" i="1"/>
  <c r="AI707" i="1"/>
  <c r="AI708" i="1"/>
  <c r="AI710" i="1"/>
  <c r="AI709" i="1"/>
  <c r="AI713" i="1"/>
  <c r="AI712" i="1"/>
  <c r="AI715" i="1"/>
  <c r="AI711" i="1"/>
  <c r="AI714" i="1"/>
  <c r="AI716" i="1"/>
  <c r="AI717" i="1"/>
  <c r="AI722" i="1"/>
  <c r="AI724" i="1"/>
  <c r="AI721" i="1"/>
  <c r="AI719" i="1"/>
  <c r="AI720" i="1"/>
  <c r="AI718" i="1"/>
  <c r="AI723" i="1"/>
  <c r="AI725" i="1"/>
  <c r="AI728" i="1"/>
  <c r="AI729" i="1"/>
  <c r="AI730" i="1"/>
  <c r="AI727" i="1"/>
  <c r="AI726" i="1"/>
  <c r="AI731" i="1"/>
  <c r="AI732" i="1"/>
  <c r="AI736" i="1"/>
  <c r="AI735" i="1"/>
  <c r="AI734" i="1"/>
  <c r="AI733" i="1"/>
  <c r="AI737" i="1"/>
  <c r="AI738" i="1"/>
  <c r="AI740" i="1"/>
  <c r="AI739" i="1"/>
  <c r="AI742" i="1"/>
  <c r="AI741" i="1"/>
  <c r="AI744" i="1"/>
  <c r="AI743" i="1"/>
  <c r="AI745" i="1"/>
  <c r="AI746" i="1"/>
  <c r="AI747" i="1"/>
  <c r="AI748" i="1"/>
  <c r="AI749" i="1"/>
  <c r="AI750" i="1"/>
  <c r="AI751" i="1"/>
  <c r="AI752" i="1"/>
  <c r="AI754" i="1"/>
  <c r="AI753" i="1"/>
  <c r="AI755" i="1"/>
  <c r="AI758" i="1"/>
  <c r="AI761" i="1"/>
  <c r="AI756" i="1"/>
  <c r="AI757" i="1"/>
  <c r="AI760" i="1"/>
  <c r="AI759" i="1"/>
  <c r="AI762" i="1"/>
  <c r="AI764" i="1"/>
  <c r="AI766" i="1"/>
  <c r="AI767" i="1"/>
  <c r="AI765" i="1"/>
  <c r="AI763" i="1"/>
  <c r="AI772" i="1"/>
  <c r="AI768" i="1"/>
  <c r="AI769" i="1"/>
  <c r="AI770" i="1"/>
  <c r="AI773" i="1"/>
  <c r="AI771" i="1"/>
  <c r="AI776" i="1"/>
  <c r="AI778" i="1"/>
  <c r="AI779" i="1"/>
  <c r="AI774" i="1"/>
  <c r="AI775" i="1"/>
  <c r="AI780" i="1"/>
  <c r="AI781" i="1"/>
  <c r="AI777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20" i="1"/>
  <c r="AI819" i="1"/>
  <c r="AI817" i="1"/>
  <c r="AI818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7" i="1"/>
  <c r="AI836" i="1"/>
  <c r="AI838" i="1"/>
  <c r="AI839" i="1"/>
  <c r="AI840" i="1"/>
  <c r="AI841" i="1"/>
  <c r="AI842" i="1"/>
  <c r="AI844" i="1"/>
  <c r="AI843" i="1"/>
  <c r="AI845" i="1"/>
  <c r="AI846" i="1"/>
  <c r="AI847" i="1"/>
  <c r="AI848" i="1"/>
  <c r="AI850" i="1"/>
  <c r="AI849" i="1"/>
  <c r="AI851" i="1"/>
  <c r="AI854" i="1"/>
  <c r="AI852" i="1"/>
  <c r="AI853" i="1"/>
  <c r="AI855" i="1"/>
  <c r="AI856" i="1"/>
  <c r="AI858" i="1"/>
  <c r="AI857" i="1"/>
  <c r="AI859" i="1"/>
  <c r="AI860" i="1"/>
  <c r="AI861" i="1"/>
  <c r="AI862" i="1"/>
  <c r="AI864" i="1"/>
  <c r="AI863" i="1"/>
  <c r="AI865" i="1"/>
  <c r="AI867" i="1"/>
  <c r="AI868" i="1"/>
  <c r="AI869" i="1"/>
  <c r="AI871" i="1"/>
  <c r="AI870" i="1"/>
  <c r="AI872" i="1"/>
  <c r="AI873" i="1"/>
  <c r="AI874" i="1"/>
  <c r="AI875" i="1"/>
  <c r="AI876" i="1"/>
  <c r="AI877" i="1"/>
  <c r="AI878" i="1"/>
  <c r="AI879" i="1"/>
  <c r="AI880" i="1"/>
  <c r="AI881" i="1"/>
  <c r="AI883" i="1"/>
  <c r="AI882" i="1"/>
  <c r="AI884" i="1"/>
  <c r="AI885" i="1"/>
  <c r="AI886" i="1"/>
  <c r="AI3" i="1"/>
  <c r="AH10" i="1"/>
  <c r="AH11" i="1"/>
  <c r="AH13" i="1"/>
  <c r="AH14" i="1"/>
  <c r="AH12" i="1"/>
  <c r="AH15" i="1"/>
  <c r="AH18" i="1"/>
  <c r="AH16" i="1"/>
  <c r="AH17" i="1"/>
  <c r="AH20" i="1"/>
  <c r="AH21" i="1"/>
  <c r="AH23" i="1"/>
  <c r="AH22" i="1"/>
  <c r="AH26" i="1"/>
  <c r="AH27" i="1"/>
  <c r="AH28" i="1"/>
  <c r="AH24" i="1"/>
  <c r="AH25" i="1"/>
  <c r="AH31" i="1"/>
  <c r="AH30" i="1"/>
  <c r="AH32" i="1"/>
  <c r="AH29" i="1"/>
  <c r="AH38" i="1"/>
  <c r="AH35" i="1"/>
  <c r="AH36" i="1"/>
  <c r="AH34" i="1"/>
  <c r="AH33" i="1"/>
  <c r="AH37" i="1"/>
  <c r="AH43" i="1"/>
  <c r="AH45" i="1"/>
  <c r="AH41" i="1"/>
  <c r="AH44" i="1"/>
  <c r="AH40" i="1"/>
  <c r="AH39" i="1"/>
  <c r="AH42" i="1"/>
  <c r="AH46" i="1"/>
  <c r="AH47" i="1"/>
  <c r="AH48" i="1"/>
  <c r="AH51" i="1"/>
  <c r="AH52" i="1"/>
  <c r="AH50" i="1"/>
  <c r="AH49" i="1"/>
  <c r="AH53" i="1"/>
  <c r="AH54" i="1"/>
  <c r="AH55" i="1"/>
  <c r="AH56" i="1"/>
  <c r="AH58" i="1"/>
  <c r="AH57" i="1"/>
  <c r="AH59" i="1"/>
  <c r="AH60" i="1"/>
  <c r="AH61" i="1"/>
  <c r="AH65" i="1"/>
  <c r="AH63" i="1"/>
  <c r="AH64" i="1"/>
  <c r="AH62" i="1"/>
  <c r="AH66" i="1"/>
  <c r="AH67" i="1"/>
  <c r="AH68" i="1"/>
  <c r="AH69" i="1"/>
  <c r="AH70" i="1"/>
  <c r="AH72" i="1"/>
  <c r="AH71" i="1"/>
  <c r="AH73" i="1"/>
  <c r="AH74" i="1"/>
  <c r="AH75" i="1"/>
  <c r="AH76" i="1"/>
  <c r="AH77" i="1"/>
  <c r="AH80" i="1"/>
  <c r="AH79" i="1"/>
  <c r="AH78" i="1"/>
  <c r="AH81" i="1"/>
  <c r="AH82" i="1"/>
  <c r="AH84" i="1"/>
  <c r="AH83" i="1"/>
  <c r="AH85" i="1"/>
  <c r="AH86" i="1"/>
  <c r="AH89" i="1"/>
  <c r="AH87" i="1"/>
  <c r="AH88" i="1"/>
  <c r="AH90" i="1"/>
  <c r="AH92" i="1"/>
  <c r="AH91" i="1"/>
  <c r="AH93" i="1"/>
  <c r="AH94" i="1"/>
  <c r="AH95" i="1"/>
  <c r="AH96" i="1"/>
  <c r="AH97" i="1"/>
  <c r="AH98" i="1"/>
  <c r="AH100" i="1"/>
  <c r="AH99" i="1"/>
  <c r="AH106" i="1"/>
  <c r="AH104" i="1"/>
  <c r="AH101" i="1"/>
  <c r="AH103" i="1"/>
  <c r="AH105" i="1"/>
  <c r="AH102" i="1"/>
  <c r="AH109" i="1"/>
  <c r="AH107" i="1"/>
  <c r="AH108" i="1"/>
  <c r="AH115" i="1"/>
  <c r="AH118" i="1"/>
  <c r="AH112" i="1"/>
  <c r="AH116" i="1"/>
  <c r="AH111" i="1"/>
  <c r="AH114" i="1"/>
  <c r="AH117" i="1"/>
  <c r="AH119" i="1"/>
  <c r="AH113" i="1"/>
  <c r="AH110" i="1"/>
  <c r="AH124" i="1"/>
  <c r="AH121" i="1"/>
  <c r="AH123" i="1"/>
  <c r="AH122" i="1"/>
  <c r="AH120" i="1"/>
  <c r="AH129" i="1"/>
  <c r="AH131" i="1"/>
  <c r="AH126" i="1"/>
  <c r="AH125" i="1"/>
  <c r="AH130" i="1"/>
  <c r="AH128" i="1"/>
  <c r="AH127" i="1"/>
  <c r="AH132" i="1"/>
  <c r="AH135" i="1"/>
  <c r="AH136" i="1"/>
  <c r="AH133" i="1"/>
  <c r="AH134" i="1"/>
  <c r="AH141" i="1"/>
  <c r="AH140" i="1"/>
  <c r="AH139" i="1"/>
  <c r="AH138" i="1"/>
  <c r="AH137" i="1"/>
  <c r="AH144" i="1"/>
  <c r="AH142" i="1"/>
  <c r="AH143" i="1"/>
  <c r="AH145" i="1"/>
  <c r="AH147" i="1"/>
  <c r="AH146" i="1"/>
  <c r="AH150" i="1"/>
  <c r="AH153" i="1"/>
  <c r="AH151" i="1"/>
  <c r="AH149" i="1"/>
  <c r="AH148" i="1"/>
  <c r="AH152" i="1"/>
  <c r="AH156" i="1"/>
  <c r="AH158" i="1"/>
  <c r="AH154" i="1"/>
  <c r="AH155" i="1"/>
  <c r="AH157" i="1"/>
  <c r="AH161" i="1"/>
  <c r="AH159" i="1"/>
  <c r="AH160" i="1"/>
  <c r="AH163" i="1"/>
  <c r="AH162" i="1"/>
  <c r="AH167" i="1"/>
  <c r="AH168" i="1"/>
  <c r="AH166" i="1"/>
  <c r="AH164" i="1"/>
  <c r="AH165" i="1"/>
  <c r="AH173" i="1"/>
  <c r="AH174" i="1"/>
  <c r="AH171" i="1"/>
  <c r="AH169" i="1"/>
  <c r="AH170" i="1"/>
  <c r="AH172" i="1"/>
  <c r="AH175" i="1"/>
  <c r="AH177" i="1"/>
  <c r="AH176" i="1"/>
  <c r="AH185" i="1"/>
  <c r="AH179" i="1"/>
  <c r="AH183" i="1"/>
  <c r="AH181" i="1"/>
  <c r="AH180" i="1"/>
  <c r="AH182" i="1"/>
  <c r="AH178" i="1"/>
  <c r="AH184" i="1"/>
  <c r="AH187" i="1"/>
  <c r="AH189" i="1"/>
  <c r="AH192" i="1"/>
  <c r="AH188" i="1"/>
  <c r="AH186" i="1"/>
  <c r="AH190" i="1"/>
  <c r="AH191" i="1"/>
  <c r="AH196" i="1"/>
  <c r="AH199" i="1"/>
  <c r="AH200" i="1"/>
  <c r="AH195" i="1"/>
  <c r="AH194" i="1"/>
  <c r="AH193" i="1"/>
  <c r="AH197" i="1"/>
  <c r="AH198" i="1"/>
  <c r="AH205" i="1"/>
  <c r="AH204" i="1"/>
  <c r="AH203" i="1"/>
  <c r="AH202" i="1"/>
  <c r="AH207" i="1"/>
  <c r="AH201" i="1"/>
  <c r="AH206" i="1"/>
  <c r="AH208" i="1"/>
  <c r="AH209" i="1"/>
  <c r="AH212" i="1"/>
  <c r="AH211" i="1"/>
  <c r="AH210" i="1"/>
  <c r="AH214" i="1"/>
  <c r="AH213" i="1"/>
  <c r="AH215" i="1"/>
  <c r="AH216" i="1"/>
  <c r="AH217" i="1"/>
  <c r="AH218" i="1"/>
  <c r="AH220" i="1"/>
  <c r="AH221" i="1"/>
  <c r="AH219" i="1"/>
  <c r="AH224" i="1"/>
  <c r="AH223" i="1"/>
  <c r="AH225" i="1"/>
  <c r="AH222" i="1"/>
  <c r="AH229" i="1"/>
  <c r="AH231" i="1"/>
  <c r="AH226" i="1"/>
  <c r="AH230" i="1"/>
  <c r="AH227" i="1"/>
  <c r="AH228" i="1"/>
  <c r="AH238" i="1"/>
  <c r="AH234" i="1"/>
  <c r="AH235" i="1"/>
  <c r="AH232" i="1"/>
  <c r="AH237" i="1"/>
  <c r="AH236" i="1"/>
  <c r="AH233" i="1"/>
  <c r="AH245" i="1"/>
  <c r="AH239" i="1"/>
  <c r="AH244" i="1"/>
  <c r="AH241" i="1"/>
  <c r="AH240" i="1"/>
  <c r="AH242" i="1"/>
  <c r="AH243" i="1"/>
  <c r="AH246" i="1"/>
  <c r="AH247" i="1"/>
  <c r="AH248" i="1"/>
  <c r="AH249" i="1"/>
  <c r="AH250" i="1"/>
  <c r="AH251" i="1"/>
  <c r="AH254" i="1"/>
  <c r="AH252" i="1"/>
  <c r="AH253" i="1"/>
  <c r="AH255" i="1"/>
  <c r="AH256" i="1"/>
  <c r="AH259" i="1"/>
  <c r="AH257" i="1"/>
  <c r="AH258" i="1"/>
  <c r="AH260" i="1"/>
  <c r="AH261" i="1"/>
  <c r="AH262" i="1"/>
  <c r="AH263" i="1"/>
  <c r="AH264" i="1"/>
  <c r="AH265" i="1"/>
  <c r="AH266" i="1"/>
  <c r="AH267" i="1"/>
  <c r="AH268" i="1"/>
  <c r="AH271" i="1"/>
  <c r="AH270" i="1"/>
  <c r="AH269" i="1"/>
  <c r="AH272" i="1"/>
  <c r="AH274" i="1"/>
  <c r="AH273" i="1"/>
  <c r="AH278" i="1"/>
  <c r="AH275" i="1"/>
  <c r="AH276" i="1"/>
  <c r="AH277" i="1"/>
  <c r="AH281" i="1"/>
  <c r="AH279" i="1"/>
  <c r="AH280" i="1"/>
  <c r="AH283" i="1"/>
  <c r="AH284" i="1"/>
  <c r="AH282" i="1"/>
  <c r="AH285" i="1"/>
  <c r="AH286" i="1"/>
  <c r="AH287" i="1"/>
  <c r="AH288" i="1"/>
  <c r="AH291" i="1"/>
  <c r="AH290" i="1"/>
  <c r="AH289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6" i="1"/>
  <c r="AH305" i="1"/>
  <c r="AH307" i="1"/>
  <c r="AH308" i="1"/>
  <c r="AH311" i="1"/>
  <c r="AH309" i="1"/>
  <c r="AH310" i="1"/>
  <c r="AH313" i="1"/>
  <c r="AH312" i="1"/>
  <c r="AH315" i="1"/>
  <c r="AH317" i="1"/>
  <c r="AH316" i="1"/>
  <c r="AH314" i="1"/>
  <c r="AH320" i="1"/>
  <c r="AH319" i="1"/>
  <c r="AH318" i="1"/>
  <c r="AH327" i="1"/>
  <c r="AH323" i="1"/>
  <c r="AH325" i="1"/>
  <c r="AH321" i="1"/>
  <c r="AH322" i="1"/>
  <c r="AH326" i="1"/>
  <c r="AH324" i="1"/>
  <c r="AH334" i="1"/>
  <c r="AH331" i="1"/>
  <c r="AH332" i="1"/>
  <c r="AH328" i="1"/>
  <c r="AH333" i="1"/>
  <c r="AH329" i="1"/>
  <c r="AH330" i="1"/>
  <c r="AH340" i="1"/>
  <c r="AH339" i="1"/>
  <c r="AH337" i="1"/>
  <c r="AH335" i="1"/>
  <c r="AH338" i="1"/>
  <c r="AH336" i="1"/>
  <c r="AH341" i="1"/>
  <c r="AH345" i="1"/>
  <c r="AH343" i="1"/>
  <c r="AH347" i="1"/>
  <c r="AH346" i="1"/>
  <c r="AH344" i="1"/>
  <c r="AH342" i="1"/>
  <c r="AH352" i="1"/>
  <c r="AH351" i="1"/>
  <c r="AH350" i="1"/>
  <c r="AH348" i="1"/>
  <c r="AH349" i="1"/>
  <c r="AH356" i="1"/>
  <c r="AH355" i="1"/>
  <c r="AH353" i="1"/>
  <c r="AH354" i="1"/>
  <c r="AH359" i="1"/>
  <c r="AH358" i="1"/>
  <c r="AH361" i="1"/>
  <c r="AH360" i="1"/>
  <c r="AH362" i="1"/>
  <c r="AH357" i="1"/>
  <c r="AH369" i="1"/>
  <c r="AH370" i="1"/>
  <c r="AH364" i="1"/>
  <c r="AH368" i="1"/>
  <c r="AH363" i="1"/>
  <c r="AH366" i="1"/>
  <c r="AH367" i="1"/>
  <c r="AH365" i="1"/>
  <c r="AH374" i="1"/>
  <c r="AH381" i="1"/>
  <c r="AH373" i="1"/>
  <c r="AH375" i="1"/>
  <c r="AH379" i="1"/>
  <c r="AH380" i="1"/>
  <c r="AH376" i="1"/>
  <c r="AH378" i="1"/>
  <c r="AH371" i="1"/>
  <c r="AH372" i="1"/>
  <c r="AH377" i="1"/>
  <c r="AH386" i="1"/>
  <c r="AH387" i="1"/>
  <c r="AH382" i="1"/>
  <c r="AH385" i="1"/>
  <c r="AH383" i="1"/>
  <c r="AH384" i="1"/>
  <c r="AH390" i="1"/>
  <c r="AH389" i="1"/>
  <c r="AH391" i="1"/>
  <c r="AH388" i="1"/>
  <c r="AH392" i="1"/>
  <c r="AH393" i="1"/>
  <c r="AH395" i="1"/>
  <c r="AH396" i="1"/>
  <c r="AH394" i="1"/>
  <c r="AH397" i="1"/>
  <c r="AH403" i="1"/>
  <c r="AH399" i="1"/>
  <c r="AH400" i="1"/>
  <c r="AH404" i="1"/>
  <c r="AH401" i="1"/>
  <c r="AH398" i="1"/>
  <c r="AH402" i="1"/>
  <c r="AH408" i="1"/>
  <c r="AH407" i="1"/>
  <c r="AH406" i="1"/>
  <c r="AH409" i="1"/>
  <c r="AH405" i="1"/>
  <c r="AH411" i="1"/>
  <c r="AH410" i="1"/>
  <c r="AH412" i="1"/>
  <c r="AH413" i="1"/>
  <c r="AH414" i="1"/>
  <c r="AH415" i="1"/>
  <c r="AH416" i="1"/>
  <c r="AH417" i="1"/>
  <c r="AH418" i="1"/>
  <c r="AH420" i="1"/>
  <c r="AH419" i="1"/>
  <c r="AH421" i="1"/>
  <c r="AH422" i="1"/>
  <c r="AH423" i="1"/>
  <c r="AH424" i="1"/>
  <c r="AH425" i="1"/>
  <c r="AH427" i="1"/>
  <c r="AH426" i="1"/>
  <c r="AH431" i="1"/>
  <c r="AH428" i="1"/>
  <c r="AH432" i="1"/>
  <c r="AH429" i="1"/>
  <c r="AH430" i="1"/>
  <c r="AH434" i="1"/>
  <c r="AH438" i="1"/>
  <c r="AH436" i="1"/>
  <c r="AH439" i="1"/>
  <c r="AH437" i="1"/>
  <c r="AH440" i="1"/>
  <c r="AH435" i="1"/>
  <c r="AH441" i="1"/>
  <c r="AH443" i="1"/>
  <c r="AH442" i="1"/>
  <c r="AH444" i="1"/>
  <c r="AH445" i="1"/>
  <c r="AH447" i="1"/>
  <c r="AH448" i="1"/>
  <c r="AH446" i="1"/>
  <c r="AH453" i="1"/>
  <c r="AH452" i="1"/>
  <c r="AH450" i="1"/>
  <c r="AH449" i="1"/>
  <c r="AH451" i="1"/>
  <c r="AH456" i="1"/>
  <c r="AH454" i="1"/>
  <c r="AH455" i="1"/>
  <c r="AH465" i="1"/>
  <c r="AH463" i="1"/>
  <c r="AH466" i="1"/>
  <c r="AH464" i="1"/>
  <c r="AH462" i="1"/>
  <c r="AH461" i="1"/>
  <c r="AH460" i="1"/>
  <c r="AH457" i="1"/>
  <c r="AH459" i="1"/>
  <c r="AH458" i="1"/>
  <c r="AH471" i="1"/>
  <c r="AH476" i="1"/>
  <c r="AH474" i="1"/>
  <c r="AH479" i="1"/>
  <c r="AH472" i="1"/>
  <c r="AH470" i="1"/>
  <c r="AH475" i="1"/>
  <c r="AH480" i="1"/>
  <c r="AH473" i="1"/>
  <c r="AH469" i="1"/>
  <c r="AH467" i="1"/>
  <c r="AH468" i="1"/>
  <c r="AH477" i="1"/>
  <c r="AH478" i="1"/>
  <c r="AH490" i="1"/>
  <c r="AH487" i="1"/>
  <c r="AH492" i="1"/>
  <c r="AH485" i="1"/>
  <c r="AH489" i="1"/>
  <c r="AH484" i="1"/>
  <c r="AH486" i="1"/>
  <c r="AH488" i="1"/>
  <c r="AH481" i="1"/>
  <c r="AH483" i="1"/>
  <c r="AH482" i="1"/>
  <c r="AH491" i="1"/>
  <c r="AH498" i="1"/>
  <c r="AH500" i="1"/>
  <c r="AH499" i="1"/>
  <c r="AH496" i="1"/>
  <c r="AH495" i="1"/>
  <c r="AH497" i="1"/>
  <c r="AH494" i="1"/>
  <c r="AH493" i="1"/>
  <c r="AH510" i="1"/>
  <c r="AH501" i="1"/>
  <c r="AH504" i="1"/>
  <c r="AH506" i="1"/>
  <c r="AH508" i="1"/>
  <c r="AH511" i="1"/>
  <c r="AH503" i="1"/>
  <c r="AH509" i="1"/>
  <c r="AH512" i="1"/>
  <c r="AH505" i="1"/>
  <c r="AH507" i="1"/>
  <c r="AH502" i="1"/>
  <c r="AH520" i="1"/>
  <c r="AH521" i="1"/>
  <c r="AH519" i="1"/>
  <c r="AH518" i="1"/>
  <c r="AH516" i="1"/>
  <c r="AH522" i="1"/>
  <c r="AH515" i="1"/>
  <c r="AH517" i="1"/>
  <c r="AH514" i="1"/>
  <c r="AH513" i="1"/>
  <c r="AH525" i="1"/>
  <c r="AH531" i="1"/>
  <c r="AH529" i="1"/>
  <c r="AH527" i="1"/>
  <c r="AH533" i="1"/>
  <c r="AH530" i="1"/>
  <c r="AH524" i="1"/>
  <c r="AH528" i="1"/>
  <c r="AH526" i="1"/>
  <c r="AH532" i="1"/>
  <c r="AH523" i="1"/>
  <c r="AH542" i="1"/>
  <c r="AH545" i="1"/>
  <c r="AH537" i="1"/>
  <c r="AH541" i="1"/>
  <c r="AH540" i="1"/>
  <c r="AH543" i="1"/>
  <c r="AH539" i="1"/>
  <c r="AH536" i="1"/>
  <c r="AH538" i="1"/>
  <c r="AH544" i="1"/>
  <c r="AH535" i="1"/>
  <c r="AH534" i="1"/>
  <c r="AH555" i="1"/>
  <c r="AH548" i="1"/>
  <c r="AH549" i="1"/>
  <c r="AH550" i="1"/>
  <c r="AH551" i="1"/>
  <c r="AH552" i="1"/>
  <c r="AH553" i="1"/>
  <c r="AH547" i="1"/>
  <c r="AH554" i="1"/>
  <c r="AH546" i="1"/>
  <c r="AH556" i="1"/>
  <c r="AH559" i="1"/>
  <c r="AH562" i="1"/>
  <c r="AH558" i="1"/>
  <c r="AH563" i="1"/>
  <c r="AH560" i="1"/>
  <c r="AH557" i="1"/>
  <c r="AH564" i="1"/>
  <c r="AH561" i="1"/>
  <c r="AH573" i="1"/>
  <c r="AH572" i="1"/>
  <c r="AH571" i="1"/>
  <c r="AH570" i="1"/>
  <c r="AH569" i="1"/>
  <c r="AH568" i="1"/>
  <c r="AH567" i="1"/>
  <c r="AH565" i="1"/>
  <c r="AH566" i="1"/>
  <c r="AH578" i="1"/>
  <c r="AH575" i="1"/>
  <c r="AH577" i="1"/>
  <c r="AH576" i="1"/>
  <c r="AH574" i="1"/>
  <c r="AH585" i="1"/>
  <c r="AH586" i="1"/>
  <c r="AH587" i="1"/>
  <c r="AH582" i="1"/>
  <c r="AH584" i="1"/>
  <c r="AH581" i="1"/>
  <c r="AH580" i="1"/>
  <c r="AH583" i="1"/>
  <c r="AH579" i="1"/>
  <c r="AH593" i="1"/>
  <c r="AH589" i="1"/>
  <c r="AH590" i="1"/>
  <c r="AH588" i="1"/>
  <c r="AH592" i="1"/>
  <c r="AH591" i="1"/>
  <c r="AH594" i="1"/>
  <c r="AH600" i="1"/>
  <c r="AH597" i="1"/>
  <c r="AH598" i="1"/>
  <c r="AH595" i="1"/>
  <c r="AH599" i="1"/>
  <c r="AH601" i="1"/>
  <c r="AH596" i="1"/>
  <c r="AH602" i="1"/>
  <c r="AH603" i="1"/>
  <c r="AH606" i="1"/>
  <c r="AH608" i="1"/>
  <c r="AH605" i="1"/>
  <c r="AH607" i="1"/>
  <c r="AH604" i="1"/>
  <c r="AH610" i="1"/>
  <c r="AH609" i="1"/>
  <c r="AH611" i="1"/>
  <c r="AH615" i="1"/>
  <c r="AH614" i="1"/>
  <c r="AH613" i="1"/>
  <c r="AH612" i="1"/>
  <c r="AH618" i="1"/>
  <c r="AH620" i="1"/>
  <c r="AH617" i="1"/>
  <c r="AH619" i="1"/>
  <c r="AH616" i="1"/>
  <c r="AH622" i="1"/>
  <c r="AH623" i="1"/>
  <c r="AH621" i="1"/>
  <c r="AH624" i="1"/>
  <c r="AH627" i="1"/>
  <c r="AH625" i="1"/>
  <c r="AH626" i="1"/>
  <c r="AH628" i="1"/>
  <c r="AH629" i="1"/>
  <c r="AH632" i="1"/>
  <c r="AH630" i="1"/>
  <c r="AH631" i="1"/>
  <c r="AH634" i="1"/>
  <c r="AH633" i="1"/>
  <c r="AH635" i="1"/>
  <c r="AH636" i="1"/>
  <c r="AH637" i="1"/>
  <c r="AH638" i="1"/>
  <c r="AH639" i="1"/>
  <c r="AH642" i="1"/>
  <c r="AH640" i="1"/>
  <c r="AH643" i="1"/>
  <c r="AH641" i="1"/>
  <c r="AH645" i="1"/>
  <c r="AH646" i="1"/>
  <c r="AH644" i="1"/>
  <c r="AH647" i="1"/>
  <c r="AH650" i="1"/>
  <c r="AH648" i="1"/>
  <c r="AH649" i="1"/>
  <c r="AH651" i="1"/>
  <c r="AH653" i="1"/>
  <c r="AH652" i="1"/>
  <c r="AH657" i="1"/>
  <c r="AH656" i="1"/>
  <c r="AH655" i="1"/>
  <c r="AH654" i="1"/>
  <c r="AH659" i="1"/>
  <c r="AH660" i="1"/>
  <c r="AH661" i="1"/>
  <c r="AH662" i="1"/>
  <c r="AH658" i="1"/>
  <c r="AH666" i="1"/>
  <c r="AH667" i="1"/>
  <c r="AH668" i="1"/>
  <c r="AH664" i="1"/>
  <c r="AH663" i="1"/>
  <c r="AH665" i="1"/>
  <c r="AH669" i="1"/>
  <c r="AH670" i="1"/>
  <c r="AH675" i="1"/>
  <c r="AH677" i="1"/>
  <c r="AH671" i="1"/>
  <c r="AH674" i="1"/>
  <c r="AH673" i="1"/>
  <c r="AH676" i="1"/>
  <c r="AH672" i="1"/>
  <c r="AH678" i="1"/>
  <c r="AH681" i="1"/>
  <c r="AH680" i="1"/>
  <c r="AH679" i="1"/>
  <c r="AH682" i="1"/>
  <c r="AH683" i="1"/>
  <c r="AH684" i="1"/>
  <c r="AH686" i="1"/>
  <c r="AH685" i="1"/>
  <c r="AH688" i="1"/>
  <c r="AH687" i="1"/>
  <c r="AH691" i="1"/>
  <c r="AH689" i="1"/>
  <c r="AH690" i="1"/>
  <c r="AH695" i="1"/>
  <c r="AH692" i="1"/>
  <c r="AH693" i="1"/>
  <c r="AH694" i="1"/>
  <c r="AH696" i="1"/>
  <c r="AH698" i="1"/>
  <c r="AH697" i="1"/>
  <c r="AH700" i="1"/>
  <c r="AH701" i="1"/>
  <c r="AH699" i="1"/>
  <c r="AH702" i="1"/>
  <c r="AH703" i="1"/>
  <c r="AH704" i="1"/>
  <c r="AH705" i="1"/>
  <c r="AH706" i="1"/>
  <c r="AH707" i="1"/>
  <c r="AH708" i="1"/>
  <c r="AH710" i="1"/>
  <c r="AH709" i="1"/>
  <c r="AH713" i="1"/>
  <c r="AH712" i="1"/>
  <c r="AH715" i="1"/>
  <c r="AH711" i="1"/>
  <c r="AH714" i="1"/>
  <c r="AH716" i="1"/>
  <c r="AH717" i="1"/>
  <c r="AH722" i="1"/>
  <c r="AH724" i="1"/>
  <c r="AH721" i="1"/>
  <c r="AH719" i="1"/>
  <c r="AH720" i="1"/>
  <c r="AH718" i="1"/>
  <c r="AH723" i="1"/>
  <c r="AH725" i="1"/>
  <c r="AH728" i="1"/>
  <c r="AH729" i="1"/>
  <c r="AH730" i="1"/>
  <c r="AH727" i="1"/>
  <c r="AH726" i="1"/>
  <c r="AH731" i="1"/>
  <c r="AH732" i="1"/>
  <c r="AH736" i="1"/>
  <c r="AH735" i="1"/>
  <c r="AH734" i="1"/>
  <c r="AH733" i="1"/>
  <c r="AH737" i="1"/>
  <c r="AH738" i="1"/>
  <c r="AH740" i="1"/>
  <c r="AH739" i="1"/>
  <c r="AH742" i="1"/>
  <c r="AH741" i="1"/>
  <c r="AH744" i="1"/>
  <c r="AH743" i="1"/>
  <c r="AH745" i="1"/>
  <c r="AH746" i="1"/>
  <c r="AH747" i="1"/>
  <c r="AH748" i="1"/>
  <c r="AH749" i="1"/>
  <c r="AH750" i="1"/>
  <c r="AH751" i="1"/>
  <c r="AH752" i="1"/>
  <c r="AH754" i="1"/>
  <c r="AH753" i="1"/>
  <c r="AH755" i="1"/>
  <c r="AH758" i="1"/>
  <c r="AH761" i="1"/>
  <c r="AH756" i="1"/>
  <c r="AH757" i="1"/>
  <c r="AH759" i="1"/>
  <c r="AH762" i="1"/>
  <c r="AH764" i="1"/>
  <c r="AH766" i="1"/>
  <c r="AH767" i="1"/>
  <c r="AH765" i="1"/>
  <c r="AH763" i="1"/>
  <c r="AH772" i="1"/>
  <c r="AH768" i="1"/>
  <c r="AH769" i="1"/>
  <c r="AH770" i="1"/>
  <c r="AH773" i="1"/>
  <c r="AH771" i="1"/>
  <c r="AH776" i="1"/>
  <c r="AH778" i="1"/>
  <c r="AH779" i="1"/>
  <c r="AH774" i="1"/>
  <c r="AH775" i="1"/>
  <c r="AH780" i="1"/>
  <c r="AH781" i="1"/>
  <c r="AH777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20" i="1"/>
  <c r="AH819" i="1"/>
  <c r="AH818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7" i="1"/>
  <c r="AH836" i="1"/>
  <c r="AH838" i="1"/>
  <c r="AH839" i="1"/>
  <c r="AH840" i="1"/>
  <c r="AH841" i="1"/>
  <c r="AH842" i="1"/>
  <c r="AH844" i="1"/>
  <c r="AH843" i="1"/>
  <c r="AH845" i="1"/>
  <c r="AH846" i="1"/>
  <c r="AH847" i="1"/>
  <c r="AH848" i="1"/>
  <c r="AH850" i="1"/>
  <c r="AH849" i="1"/>
  <c r="AH851" i="1"/>
  <c r="AH854" i="1"/>
  <c r="AH852" i="1"/>
  <c r="AH853" i="1"/>
  <c r="AH855" i="1"/>
  <c r="AH856" i="1"/>
  <c r="AH858" i="1"/>
  <c r="AH857" i="1"/>
  <c r="AH859" i="1"/>
  <c r="AH860" i="1"/>
  <c r="AH861" i="1"/>
  <c r="AH862" i="1"/>
  <c r="AH864" i="1"/>
  <c r="AH863" i="1"/>
  <c r="AH865" i="1"/>
  <c r="AH866" i="1"/>
  <c r="AH867" i="1"/>
  <c r="AH868" i="1"/>
  <c r="AH869" i="1"/>
  <c r="AH871" i="1"/>
  <c r="AH870" i="1"/>
  <c r="AH872" i="1"/>
  <c r="AH873" i="1"/>
  <c r="AH874" i="1"/>
  <c r="AH875" i="1"/>
  <c r="AH876" i="1"/>
  <c r="AH877" i="1"/>
  <c r="AH878" i="1"/>
  <c r="AH879" i="1"/>
  <c r="AH880" i="1"/>
  <c r="AH881" i="1"/>
  <c r="AH883" i="1"/>
  <c r="AH882" i="1"/>
  <c r="AH884" i="1"/>
  <c r="AH885" i="1"/>
  <c r="AH886" i="1"/>
  <c r="AH2" i="1"/>
  <c r="AH9" i="1"/>
  <c r="AH8" i="1"/>
  <c r="AH6" i="1"/>
  <c r="AH4" i="1"/>
  <c r="AH7" i="1"/>
  <c r="AH5" i="1"/>
  <c r="AH3" i="1"/>
  <c r="AJ3" i="1"/>
  <c r="AG2" i="1"/>
  <c r="AG9" i="1"/>
  <c r="AG8" i="1"/>
  <c r="AG6" i="1"/>
  <c r="AG4" i="1"/>
  <c r="AG7" i="1"/>
  <c r="AG5" i="1"/>
  <c r="AG10" i="1"/>
  <c r="AG11" i="1"/>
  <c r="AG13" i="1"/>
  <c r="AG14" i="1"/>
  <c r="AG12" i="1"/>
  <c r="AG15" i="1"/>
  <c r="AG18" i="1"/>
  <c r="AG16" i="1"/>
  <c r="AG17" i="1"/>
  <c r="AG20" i="1"/>
  <c r="AG21" i="1"/>
  <c r="AG19" i="1"/>
  <c r="AG23" i="1"/>
  <c r="AG22" i="1"/>
  <c r="AG26" i="1"/>
  <c r="AG27" i="1"/>
  <c r="AG28" i="1"/>
  <c r="AG24" i="1"/>
  <c r="AG25" i="1"/>
  <c r="AG31" i="1"/>
  <c r="AG30" i="1"/>
  <c r="AG32" i="1"/>
  <c r="AG29" i="1"/>
  <c r="AG38" i="1"/>
  <c r="AG35" i="1"/>
  <c r="AG36" i="1"/>
  <c r="AG34" i="1"/>
  <c r="AG33" i="1"/>
  <c r="AG37" i="1"/>
  <c r="AG43" i="1"/>
  <c r="AG45" i="1"/>
  <c r="AG41" i="1"/>
  <c r="AG44" i="1"/>
  <c r="AG40" i="1"/>
  <c r="AG39" i="1"/>
  <c r="AG42" i="1"/>
  <c r="AG46" i="1"/>
  <c r="AG47" i="1"/>
  <c r="AG48" i="1"/>
  <c r="AG51" i="1"/>
  <c r="AG52" i="1"/>
  <c r="AG50" i="1"/>
  <c r="AG49" i="1"/>
  <c r="AG53" i="1"/>
  <c r="AG54" i="1"/>
  <c r="AG55" i="1"/>
  <c r="AG56" i="1"/>
  <c r="AG58" i="1"/>
  <c r="AG57" i="1"/>
  <c r="AG59" i="1"/>
  <c r="AG60" i="1"/>
  <c r="AG61" i="1"/>
  <c r="AG65" i="1"/>
  <c r="AG63" i="1"/>
  <c r="AG64" i="1"/>
  <c r="AG62" i="1"/>
  <c r="AG66" i="1"/>
  <c r="AG67" i="1"/>
  <c r="AG68" i="1"/>
  <c r="AG69" i="1"/>
  <c r="AG70" i="1"/>
  <c r="AG72" i="1"/>
  <c r="AG71" i="1"/>
  <c r="AG73" i="1"/>
  <c r="AG74" i="1"/>
  <c r="AG75" i="1"/>
  <c r="AG76" i="1"/>
  <c r="AG77" i="1"/>
  <c r="AG80" i="1"/>
  <c r="AG79" i="1"/>
  <c r="AG78" i="1"/>
  <c r="AG81" i="1"/>
  <c r="AG82" i="1"/>
  <c r="AG84" i="1"/>
  <c r="AG83" i="1"/>
  <c r="AG85" i="1"/>
  <c r="AG86" i="1"/>
  <c r="AG89" i="1"/>
  <c r="AG87" i="1"/>
  <c r="AG88" i="1"/>
  <c r="AG90" i="1"/>
  <c r="AG92" i="1"/>
  <c r="AG91" i="1"/>
  <c r="AG93" i="1"/>
  <c r="AG94" i="1"/>
  <c r="AG95" i="1"/>
  <c r="AG96" i="1"/>
  <c r="AG97" i="1"/>
  <c r="AG98" i="1"/>
  <c r="AG100" i="1"/>
  <c r="AG99" i="1"/>
  <c r="AG106" i="1"/>
  <c r="AG104" i="1"/>
  <c r="AG101" i="1"/>
  <c r="AG103" i="1"/>
  <c r="AG105" i="1"/>
  <c r="AG102" i="1"/>
  <c r="AG109" i="1"/>
  <c r="AG107" i="1"/>
  <c r="AG108" i="1"/>
  <c r="AG115" i="1"/>
  <c r="AG118" i="1"/>
  <c r="AG112" i="1"/>
  <c r="AG116" i="1"/>
  <c r="AG111" i="1"/>
  <c r="AG114" i="1"/>
  <c r="AG117" i="1"/>
  <c r="AG119" i="1"/>
  <c r="AG113" i="1"/>
  <c r="AG110" i="1"/>
  <c r="AG124" i="1"/>
  <c r="AG121" i="1"/>
  <c r="AG123" i="1"/>
  <c r="AG122" i="1"/>
  <c r="AG120" i="1"/>
  <c r="AG129" i="1"/>
  <c r="AG131" i="1"/>
  <c r="AG126" i="1"/>
  <c r="AG125" i="1"/>
  <c r="AG130" i="1"/>
  <c r="AG128" i="1"/>
  <c r="AG127" i="1"/>
  <c r="AG132" i="1"/>
  <c r="AG135" i="1"/>
  <c r="AG136" i="1"/>
  <c r="AG133" i="1"/>
  <c r="AG134" i="1"/>
  <c r="AG141" i="1"/>
  <c r="AG140" i="1"/>
  <c r="AG139" i="1"/>
  <c r="AG138" i="1"/>
  <c r="AG137" i="1"/>
  <c r="AG144" i="1"/>
  <c r="AG142" i="1"/>
  <c r="AG143" i="1"/>
  <c r="AG145" i="1"/>
  <c r="AG147" i="1"/>
  <c r="AG146" i="1"/>
  <c r="AG150" i="1"/>
  <c r="AG153" i="1"/>
  <c r="AG151" i="1"/>
  <c r="AG149" i="1"/>
  <c r="AG148" i="1"/>
  <c r="AG152" i="1"/>
  <c r="AG156" i="1"/>
  <c r="AG158" i="1"/>
  <c r="AG154" i="1"/>
  <c r="AG155" i="1"/>
  <c r="AG157" i="1"/>
  <c r="AG161" i="1"/>
  <c r="AG159" i="1"/>
  <c r="AG160" i="1"/>
  <c r="AG163" i="1"/>
  <c r="AG162" i="1"/>
  <c r="AG167" i="1"/>
  <c r="AG168" i="1"/>
  <c r="AG166" i="1"/>
  <c r="AG164" i="1"/>
  <c r="AG165" i="1"/>
  <c r="AG173" i="1"/>
  <c r="AG174" i="1"/>
  <c r="AG171" i="1"/>
  <c r="AG169" i="1"/>
  <c r="AG170" i="1"/>
  <c r="AG172" i="1"/>
  <c r="AG175" i="1"/>
  <c r="AG177" i="1"/>
  <c r="AG179" i="1"/>
  <c r="AG183" i="1"/>
  <c r="AG181" i="1"/>
  <c r="AG180" i="1"/>
  <c r="AG182" i="1"/>
  <c r="AG178" i="1"/>
  <c r="AG184" i="1"/>
  <c r="AG187" i="1"/>
  <c r="AG189" i="1"/>
  <c r="AG192" i="1"/>
  <c r="AG188" i="1"/>
  <c r="AG186" i="1"/>
  <c r="AG190" i="1"/>
  <c r="AG191" i="1"/>
  <c r="AG196" i="1"/>
  <c r="AG199" i="1"/>
  <c r="AG200" i="1"/>
  <c r="AG195" i="1"/>
  <c r="AG194" i="1"/>
  <c r="AG193" i="1"/>
  <c r="AG197" i="1"/>
  <c r="AG198" i="1"/>
  <c r="AG205" i="1"/>
  <c r="AG204" i="1"/>
  <c r="AG203" i="1"/>
  <c r="AG202" i="1"/>
  <c r="AG207" i="1"/>
  <c r="AG201" i="1"/>
  <c r="AG206" i="1"/>
  <c r="AG208" i="1"/>
  <c r="AG209" i="1"/>
  <c r="AG212" i="1"/>
  <c r="AG211" i="1"/>
  <c r="AG210" i="1"/>
  <c r="AG214" i="1"/>
  <c r="AG213" i="1"/>
  <c r="AG215" i="1"/>
  <c r="AG216" i="1"/>
  <c r="AG217" i="1"/>
  <c r="AG218" i="1"/>
  <c r="AG220" i="1"/>
  <c r="AG221" i="1"/>
  <c r="AG219" i="1"/>
  <c r="AG224" i="1"/>
  <c r="AG223" i="1"/>
  <c r="AG225" i="1"/>
  <c r="AG222" i="1"/>
  <c r="AG229" i="1"/>
  <c r="AG231" i="1"/>
  <c r="AG226" i="1"/>
  <c r="AG230" i="1"/>
  <c r="AG227" i="1"/>
  <c r="AG228" i="1"/>
  <c r="AG238" i="1"/>
  <c r="AG234" i="1"/>
  <c r="AG235" i="1"/>
  <c r="AG232" i="1"/>
  <c r="AG237" i="1"/>
  <c r="AG236" i="1"/>
  <c r="AG233" i="1"/>
  <c r="AG245" i="1"/>
  <c r="AG239" i="1"/>
  <c r="AG244" i="1"/>
  <c r="AG241" i="1"/>
  <c r="AG240" i="1"/>
  <c r="AG242" i="1"/>
  <c r="AG243" i="1"/>
  <c r="AG246" i="1"/>
  <c r="AG247" i="1"/>
  <c r="AG248" i="1"/>
  <c r="AG249" i="1"/>
  <c r="AG250" i="1"/>
  <c r="AG251" i="1"/>
  <c r="AG254" i="1"/>
  <c r="AG252" i="1"/>
  <c r="AG253" i="1"/>
  <c r="AG255" i="1"/>
  <c r="AG256" i="1"/>
  <c r="AG259" i="1"/>
  <c r="AG257" i="1"/>
  <c r="AG258" i="1"/>
  <c r="AG260" i="1"/>
  <c r="AG261" i="1"/>
  <c r="AG262" i="1"/>
  <c r="AG263" i="1"/>
  <c r="AG264" i="1"/>
  <c r="AG265" i="1"/>
  <c r="AG266" i="1"/>
  <c r="AG267" i="1"/>
  <c r="AG268" i="1"/>
  <c r="AG271" i="1"/>
  <c r="AG270" i="1"/>
  <c r="AG269" i="1"/>
  <c r="AG272" i="1"/>
  <c r="AG274" i="1"/>
  <c r="AG273" i="1"/>
  <c r="AG278" i="1"/>
  <c r="AG275" i="1"/>
  <c r="AG276" i="1"/>
  <c r="AG277" i="1"/>
  <c r="AG281" i="1"/>
  <c r="AG279" i="1"/>
  <c r="AG280" i="1"/>
  <c r="AG283" i="1"/>
  <c r="AG284" i="1"/>
  <c r="AG282" i="1"/>
  <c r="AG285" i="1"/>
  <c r="AG286" i="1"/>
  <c r="AG287" i="1"/>
  <c r="AG288" i="1"/>
  <c r="AG291" i="1"/>
  <c r="AG290" i="1"/>
  <c r="AG289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6" i="1"/>
  <c r="AG305" i="1"/>
  <c r="AG307" i="1"/>
  <c r="AG308" i="1"/>
  <c r="AG311" i="1"/>
  <c r="AG309" i="1"/>
  <c r="AG310" i="1"/>
  <c r="AG313" i="1"/>
  <c r="AG312" i="1"/>
  <c r="AG315" i="1"/>
  <c r="AG317" i="1"/>
  <c r="AG316" i="1"/>
  <c r="AG314" i="1"/>
  <c r="AG320" i="1"/>
  <c r="AG319" i="1"/>
  <c r="AG318" i="1"/>
  <c r="AG327" i="1"/>
  <c r="AG323" i="1"/>
  <c r="AG325" i="1"/>
  <c r="AG321" i="1"/>
  <c r="AG322" i="1"/>
  <c r="AG326" i="1"/>
  <c r="AG324" i="1"/>
  <c r="AG334" i="1"/>
  <c r="AG331" i="1"/>
  <c r="AG332" i="1"/>
  <c r="AG328" i="1"/>
  <c r="AG333" i="1"/>
  <c r="AG329" i="1"/>
  <c r="AG330" i="1"/>
  <c r="AG340" i="1"/>
  <c r="AG339" i="1"/>
  <c r="AG337" i="1"/>
  <c r="AG335" i="1"/>
  <c r="AG338" i="1"/>
  <c r="AG336" i="1"/>
  <c r="AG341" i="1"/>
  <c r="AG345" i="1"/>
  <c r="AG343" i="1"/>
  <c r="AG347" i="1"/>
  <c r="AG346" i="1"/>
  <c r="AG344" i="1"/>
  <c r="AG342" i="1"/>
  <c r="AG352" i="1"/>
  <c r="AG351" i="1"/>
  <c r="AG350" i="1"/>
  <c r="AG348" i="1"/>
  <c r="AG349" i="1"/>
  <c r="AG356" i="1"/>
  <c r="AG355" i="1"/>
  <c r="AG353" i="1"/>
  <c r="AG354" i="1"/>
  <c r="AG359" i="1"/>
  <c r="AG358" i="1"/>
  <c r="AG361" i="1"/>
  <c r="AG360" i="1"/>
  <c r="AG362" i="1"/>
  <c r="AG357" i="1"/>
  <c r="AG369" i="1"/>
  <c r="AG370" i="1"/>
  <c r="AG364" i="1"/>
  <c r="AG368" i="1"/>
  <c r="AG363" i="1"/>
  <c r="AG366" i="1"/>
  <c r="AG367" i="1"/>
  <c r="AG365" i="1"/>
  <c r="AG374" i="1"/>
  <c r="AG381" i="1"/>
  <c r="AG373" i="1"/>
  <c r="AG375" i="1"/>
  <c r="AG379" i="1"/>
  <c r="AG380" i="1"/>
  <c r="AG376" i="1"/>
  <c r="AG378" i="1"/>
  <c r="AG371" i="1"/>
  <c r="AG372" i="1"/>
  <c r="AG377" i="1"/>
  <c r="AG386" i="1"/>
  <c r="AG387" i="1"/>
  <c r="AG382" i="1"/>
  <c r="AG385" i="1"/>
  <c r="AG383" i="1"/>
  <c r="AG384" i="1"/>
  <c r="AG390" i="1"/>
  <c r="AG389" i="1"/>
  <c r="AG391" i="1"/>
  <c r="AG388" i="1"/>
  <c r="AG392" i="1"/>
  <c r="AG393" i="1"/>
  <c r="AG395" i="1"/>
  <c r="AG396" i="1"/>
  <c r="AG394" i="1"/>
  <c r="AG397" i="1"/>
  <c r="AG403" i="1"/>
  <c r="AG399" i="1"/>
  <c r="AG400" i="1"/>
  <c r="AG404" i="1"/>
  <c r="AG401" i="1"/>
  <c r="AG398" i="1"/>
  <c r="AG402" i="1"/>
  <c r="AG408" i="1"/>
  <c r="AG407" i="1"/>
  <c r="AG406" i="1"/>
  <c r="AG409" i="1"/>
  <c r="AG405" i="1"/>
  <c r="AG411" i="1"/>
  <c r="AG410" i="1"/>
  <c r="AG412" i="1"/>
  <c r="AG413" i="1"/>
  <c r="AG414" i="1"/>
  <c r="AG415" i="1"/>
  <c r="AG416" i="1"/>
  <c r="AG417" i="1"/>
  <c r="AG418" i="1"/>
  <c r="AG420" i="1"/>
  <c r="AG419" i="1"/>
  <c r="AG421" i="1"/>
  <c r="AG422" i="1"/>
  <c r="AG423" i="1"/>
  <c r="AG424" i="1"/>
  <c r="AG425" i="1"/>
  <c r="AG427" i="1"/>
  <c r="AG426" i="1"/>
  <c r="AG431" i="1"/>
  <c r="AG428" i="1"/>
  <c r="AG432" i="1"/>
  <c r="AG429" i="1"/>
  <c r="AG430" i="1"/>
  <c r="AG434" i="1"/>
  <c r="AG438" i="1"/>
  <c r="AG436" i="1"/>
  <c r="AG439" i="1"/>
  <c r="AG433" i="1"/>
  <c r="AG437" i="1"/>
  <c r="AG440" i="1"/>
  <c r="AG435" i="1"/>
  <c r="AG441" i="1"/>
  <c r="AG443" i="1"/>
  <c r="AG442" i="1"/>
  <c r="AG444" i="1"/>
  <c r="AG445" i="1"/>
  <c r="AG447" i="1"/>
  <c r="AG448" i="1"/>
  <c r="AG446" i="1"/>
  <c r="AG453" i="1"/>
  <c r="AG452" i="1"/>
  <c r="AG450" i="1"/>
  <c r="AG449" i="1"/>
  <c r="AG451" i="1"/>
  <c r="AG456" i="1"/>
  <c r="AG454" i="1"/>
  <c r="AG455" i="1"/>
  <c r="AG465" i="1"/>
  <c r="AG463" i="1"/>
  <c r="AG466" i="1"/>
  <c r="AG464" i="1"/>
  <c r="AG462" i="1"/>
  <c r="AG461" i="1"/>
  <c r="AG460" i="1"/>
  <c r="AG457" i="1"/>
  <c r="AG459" i="1"/>
  <c r="AG458" i="1"/>
  <c r="AG471" i="1"/>
  <c r="AG476" i="1"/>
  <c r="AG474" i="1"/>
  <c r="AG479" i="1"/>
  <c r="AG472" i="1"/>
  <c r="AG470" i="1"/>
  <c r="AG475" i="1"/>
  <c r="AG480" i="1"/>
  <c r="AG473" i="1"/>
  <c r="AG469" i="1"/>
  <c r="AG467" i="1"/>
  <c r="AG468" i="1"/>
  <c r="AG477" i="1"/>
  <c r="AG478" i="1"/>
  <c r="AG490" i="1"/>
  <c r="AG487" i="1"/>
  <c r="AG492" i="1"/>
  <c r="AG485" i="1"/>
  <c r="AG489" i="1"/>
  <c r="AG484" i="1"/>
  <c r="AG486" i="1"/>
  <c r="AG488" i="1"/>
  <c r="AG481" i="1"/>
  <c r="AG483" i="1"/>
  <c r="AG482" i="1"/>
  <c r="AG491" i="1"/>
  <c r="AG498" i="1"/>
  <c r="AG500" i="1"/>
  <c r="AG499" i="1"/>
  <c r="AG496" i="1"/>
  <c r="AG495" i="1"/>
  <c r="AG497" i="1"/>
  <c r="AG494" i="1"/>
  <c r="AG493" i="1"/>
  <c r="AG510" i="1"/>
  <c r="AG501" i="1"/>
  <c r="AG504" i="1"/>
  <c r="AG506" i="1"/>
  <c r="AG508" i="1"/>
  <c r="AG511" i="1"/>
  <c r="AG503" i="1"/>
  <c r="AG509" i="1"/>
  <c r="AG512" i="1"/>
  <c r="AG505" i="1"/>
  <c r="AG507" i="1"/>
  <c r="AG502" i="1"/>
  <c r="AG520" i="1"/>
  <c r="AG521" i="1"/>
  <c r="AG519" i="1"/>
  <c r="AG518" i="1"/>
  <c r="AG516" i="1"/>
  <c r="AG522" i="1"/>
  <c r="AG515" i="1"/>
  <c r="AG517" i="1"/>
  <c r="AG514" i="1"/>
  <c r="AG513" i="1"/>
  <c r="AG525" i="1"/>
  <c r="AG531" i="1"/>
  <c r="AG529" i="1"/>
  <c r="AG527" i="1"/>
  <c r="AG533" i="1"/>
  <c r="AG530" i="1"/>
  <c r="AG524" i="1"/>
  <c r="AG528" i="1"/>
  <c r="AG526" i="1"/>
  <c r="AG532" i="1"/>
  <c r="AG523" i="1"/>
  <c r="AG542" i="1"/>
  <c r="AG545" i="1"/>
  <c r="AG537" i="1"/>
  <c r="AG541" i="1"/>
  <c r="AG540" i="1"/>
  <c r="AG543" i="1"/>
  <c r="AG539" i="1"/>
  <c r="AG536" i="1"/>
  <c r="AG538" i="1"/>
  <c r="AG544" i="1"/>
  <c r="AG535" i="1"/>
  <c r="AG534" i="1"/>
  <c r="AG555" i="1"/>
  <c r="AG548" i="1"/>
  <c r="AG549" i="1"/>
  <c r="AG550" i="1"/>
  <c r="AG551" i="1"/>
  <c r="AG552" i="1"/>
  <c r="AG553" i="1"/>
  <c r="AG547" i="1"/>
  <c r="AG554" i="1"/>
  <c r="AG546" i="1"/>
  <c r="AG556" i="1"/>
  <c r="AG559" i="1"/>
  <c r="AG562" i="1"/>
  <c r="AG558" i="1"/>
  <c r="AG563" i="1"/>
  <c r="AG560" i="1"/>
  <c r="AG557" i="1"/>
  <c r="AG564" i="1"/>
  <c r="AG561" i="1"/>
  <c r="AG573" i="1"/>
  <c r="AG572" i="1"/>
  <c r="AG571" i="1"/>
  <c r="AG570" i="1"/>
  <c r="AG569" i="1"/>
  <c r="AG568" i="1"/>
  <c r="AG567" i="1"/>
  <c r="AG565" i="1"/>
  <c r="AG566" i="1"/>
  <c r="AG578" i="1"/>
  <c r="AG575" i="1"/>
  <c r="AG577" i="1"/>
  <c r="AG576" i="1"/>
  <c r="AG574" i="1"/>
  <c r="AG585" i="1"/>
  <c r="AG586" i="1"/>
  <c r="AG587" i="1"/>
  <c r="AG582" i="1"/>
  <c r="AG584" i="1"/>
  <c r="AG581" i="1"/>
  <c r="AG580" i="1"/>
  <c r="AG583" i="1"/>
  <c r="AG579" i="1"/>
  <c r="AG593" i="1"/>
  <c r="AG589" i="1"/>
  <c r="AG590" i="1"/>
  <c r="AG588" i="1"/>
  <c r="AG592" i="1"/>
  <c r="AG591" i="1"/>
  <c r="AG594" i="1"/>
  <c r="AG600" i="1"/>
  <c r="AG597" i="1"/>
  <c r="AG598" i="1"/>
  <c r="AG595" i="1"/>
  <c r="AG599" i="1"/>
  <c r="AG601" i="1"/>
  <c r="AG596" i="1"/>
  <c r="AG602" i="1"/>
  <c r="AG603" i="1"/>
  <c r="AG606" i="1"/>
  <c r="AG608" i="1"/>
  <c r="AG605" i="1"/>
  <c r="AG607" i="1"/>
  <c r="AG604" i="1"/>
  <c r="AG610" i="1"/>
  <c r="AG609" i="1"/>
  <c r="AG611" i="1"/>
  <c r="AG615" i="1"/>
  <c r="AG614" i="1"/>
  <c r="AG613" i="1"/>
  <c r="AG612" i="1"/>
  <c r="AG618" i="1"/>
  <c r="AG620" i="1"/>
  <c r="AG617" i="1"/>
  <c r="AG619" i="1"/>
  <c r="AG616" i="1"/>
  <c r="AG622" i="1"/>
  <c r="AG623" i="1"/>
  <c r="AG621" i="1"/>
  <c r="AG624" i="1"/>
  <c r="AG627" i="1"/>
  <c r="AG625" i="1"/>
  <c r="AG626" i="1"/>
  <c r="AG628" i="1"/>
  <c r="AG629" i="1"/>
  <c r="AG632" i="1"/>
  <c r="AG630" i="1"/>
  <c r="AG631" i="1"/>
  <c r="AG634" i="1"/>
  <c r="AG633" i="1"/>
  <c r="AG635" i="1"/>
  <c r="AG636" i="1"/>
  <c r="AG637" i="1"/>
  <c r="AG638" i="1"/>
  <c r="AG639" i="1"/>
  <c r="AG642" i="1"/>
  <c r="AG640" i="1"/>
  <c r="AG643" i="1"/>
  <c r="AG641" i="1"/>
  <c r="AG645" i="1"/>
  <c r="AG646" i="1"/>
  <c r="AG644" i="1"/>
  <c r="AG647" i="1"/>
  <c r="AG650" i="1"/>
  <c r="AG648" i="1"/>
  <c r="AG649" i="1"/>
  <c r="AG651" i="1"/>
  <c r="AG653" i="1"/>
  <c r="AG652" i="1"/>
  <c r="AG657" i="1"/>
  <c r="AG656" i="1"/>
  <c r="AG655" i="1"/>
  <c r="AG654" i="1"/>
  <c r="AG659" i="1"/>
  <c r="AG660" i="1"/>
  <c r="AG661" i="1"/>
  <c r="AG662" i="1"/>
  <c r="AG658" i="1"/>
  <c r="AG666" i="1"/>
  <c r="AG667" i="1"/>
  <c r="AG668" i="1"/>
  <c r="AG664" i="1"/>
  <c r="AG663" i="1"/>
  <c r="AG665" i="1"/>
  <c r="AG669" i="1"/>
  <c r="AG670" i="1"/>
  <c r="AG675" i="1"/>
  <c r="AG677" i="1"/>
  <c r="AG671" i="1"/>
  <c r="AG674" i="1"/>
  <c r="AG673" i="1"/>
  <c r="AG676" i="1"/>
  <c r="AG672" i="1"/>
  <c r="AG678" i="1"/>
  <c r="AG681" i="1"/>
  <c r="AG680" i="1"/>
  <c r="AG679" i="1"/>
  <c r="AG682" i="1"/>
  <c r="AG683" i="1"/>
  <c r="AG684" i="1"/>
  <c r="AG686" i="1"/>
  <c r="AG685" i="1"/>
  <c r="AG688" i="1"/>
  <c r="AG687" i="1"/>
  <c r="AG691" i="1"/>
  <c r="AG689" i="1"/>
  <c r="AG690" i="1"/>
  <c r="AG695" i="1"/>
  <c r="AG692" i="1"/>
  <c r="AG693" i="1"/>
  <c r="AG694" i="1"/>
  <c r="AG696" i="1"/>
  <c r="AG698" i="1"/>
  <c r="AG697" i="1"/>
  <c r="AG700" i="1"/>
  <c r="AG701" i="1"/>
  <c r="AG699" i="1"/>
  <c r="AG702" i="1"/>
  <c r="AG703" i="1"/>
  <c r="AG704" i="1"/>
  <c r="AG705" i="1"/>
  <c r="AG706" i="1"/>
  <c r="AG707" i="1"/>
  <c r="AG708" i="1"/>
  <c r="AG710" i="1"/>
  <c r="AG709" i="1"/>
  <c r="AG713" i="1"/>
  <c r="AG712" i="1"/>
  <c r="AG715" i="1"/>
  <c r="AG711" i="1"/>
  <c r="AG714" i="1"/>
  <c r="AG716" i="1"/>
  <c r="AG717" i="1"/>
  <c r="AG722" i="1"/>
  <c r="AG724" i="1"/>
  <c r="AG721" i="1"/>
  <c r="AG719" i="1"/>
  <c r="AG720" i="1"/>
  <c r="AG718" i="1"/>
  <c r="AG723" i="1"/>
  <c r="AG725" i="1"/>
  <c r="AG728" i="1"/>
  <c r="AG729" i="1"/>
  <c r="AG730" i="1"/>
  <c r="AG727" i="1"/>
  <c r="AG726" i="1"/>
  <c r="AG731" i="1"/>
  <c r="AG732" i="1"/>
  <c r="AG736" i="1"/>
  <c r="AG735" i="1"/>
  <c r="AG734" i="1"/>
  <c r="AG733" i="1"/>
  <c r="AG737" i="1"/>
  <c r="AG738" i="1"/>
  <c r="AG740" i="1"/>
  <c r="AG739" i="1"/>
  <c r="AG742" i="1"/>
  <c r="AG741" i="1"/>
  <c r="AG744" i="1"/>
  <c r="AG743" i="1"/>
  <c r="AG745" i="1"/>
  <c r="AG746" i="1"/>
  <c r="AG747" i="1"/>
  <c r="AG748" i="1"/>
  <c r="AG749" i="1"/>
  <c r="AG750" i="1"/>
  <c r="AG751" i="1"/>
  <c r="AG752" i="1"/>
  <c r="AG754" i="1"/>
  <c r="AG753" i="1"/>
  <c r="AG755" i="1"/>
  <c r="AG758" i="1"/>
  <c r="AG761" i="1"/>
  <c r="AG756" i="1"/>
  <c r="AG757" i="1"/>
  <c r="AG760" i="1"/>
  <c r="AG759" i="1"/>
  <c r="AG762" i="1"/>
  <c r="AG764" i="1"/>
  <c r="AG766" i="1"/>
  <c r="AG767" i="1"/>
  <c r="AG765" i="1"/>
  <c r="AG763" i="1"/>
  <c r="AG772" i="1"/>
  <c r="AG768" i="1"/>
  <c r="AG769" i="1"/>
  <c r="AG770" i="1"/>
  <c r="AG773" i="1"/>
  <c r="AG771" i="1"/>
  <c r="AG776" i="1"/>
  <c r="AG778" i="1"/>
  <c r="AG779" i="1"/>
  <c r="AG774" i="1"/>
  <c r="AG775" i="1"/>
  <c r="AG780" i="1"/>
  <c r="AG781" i="1"/>
  <c r="AG777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20" i="1"/>
  <c r="AG819" i="1"/>
  <c r="AG817" i="1"/>
  <c r="AG818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7" i="1"/>
  <c r="AG836" i="1"/>
  <c r="AG838" i="1"/>
  <c r="AG839" i="1"/>
  <c r="AG840" i="1"/>
  <c r="AG841" i="1"/>
  <c r="AG842" i="1"/>
  <c r="AG844" i="1"/>
  <c r="AG843" i="1"/>
  <c r="AG845" i="1"/>
  <c r="AG846" i="1"/>
  <c r="AG847" i="1"/>
  <c r="AG848" i="1"/>
  <c r="AG850" i="1"/>
  <c r="AG849" i="1"/>
  <c r="AG851" i="1"/>
  <c r="AG854" i="1"/>
  <c r="AG852" i="1"/>
  <c r="AG853" i="1"/>
  <c r="AG855" i="1"/>
  <c r="AG856" i="1"/>
  <c r="AG858" i="1"/>
  <c r="AG857" i="1"/>
  <c r="AG859" i="1"/>
  <c r="AG860" i="1"/>
  <c r="AG861" i="1"/>
  <c r="AG862" i="1"/>
  <c r="AG864" i="1"/>
  <c r="AG863" i="1"/>
  <c r="AG865" i="1"/>
  <c r="AG866" i="1"/>
  <c r="AG867" i="1"/>
  <c r="AG868" i="1"/>
  <c r="AG869" i="1"/>
  <c r="AG871" i="1"/>
  <c r="AG870" i="1"/>
  <c r="AG872" i="1"/>
  <c r="AG873" i="1"/>
  <c r="AG874" i="1"/>
  <c r="AG875" i="1"/>
  <c r="AG876" i="1"/>
  <c r="AG877" i="1"/>
  <c r="AG878" i="1"/>
  <c r="AG879" i="1"/>
  <c r="AG880" i="1"/>
  <c r="AG881" i="1"/>
  <c r="AG883" i="1"/>
  <c r="AG882" i="1"/>
  <c r="AG884" i="1"/>
  <c r="AG885" i="1"/>
  <c r="AG886" i="1"/>
  <c r="AG3" i="1"/>
  <c r="AF2" i="1"/>
  <c r="AF9" i="1"/>
  <c r="AF8" i="1"/>
  <c r="AF6" i="1"/>
  <c r="AF4" i="1"/>
  <c r="AF7" i="1"/>
  <c r="AF5" i="1"/>
  <c r="AF10" i="1"/>
  <c r="AF11" i="1"/>
  <c r="AF13" i="1"/>
  <c r="AF14" i="1"/>
  <c r="AF12" i="1"/>
  <c r="AF15" i="1"/>
  <c r="AF18" i="1"/>
  <c r="AF16" i="1"/>
  <c r="AF17" i="1"/>
  <c r="AF20" i="1"/>
  <c r="AF21" i="1"/>
  <c r="AF19" i="1"/>
  <c r="AF23" i="1"/>
  <c r="AF22" i="1"/>
  <c r="AF26" i="1"/>
  <c r="AF27" i="1"/>
  <c r="AF28" i="1"/>
  <c r="AF24" i="1"/>
  <c r="AF25" i="1"/>
  <c r="AF31" i="1"/>
  <c r="AF30" i="1"/>
  <c r="AF32" i="1"/>
  <c r="AF29" i="1"/>
  <c r="AF38" i="1"/>
  <c r="AF35" i="1"/>
  <c r="AF36" i="1"/>
  <c r="AF34" i="1"/>
  <c r="AF33" i="1"/>
  <c r="AF37" i="1"/>
  <c r="AF43" i="1"/>
  <c r="AF45" i="1"/>
  <c r="AF41" i="1"/>
  <c r="AF44" i="1"/>
  <c r="AF40" i="1"/>
  <c r="AF39" i="1"/>
  <c r="AF42" i="1"/>
  <c r="AF46" i="1"/>
  <c r="AF47" i="1"/>
  <c r="AF48" i="1"/>
  <c r="AF51" i="1"/>
  <c r="AF52" i="1"/>
  <c r="AF50" i="1"/>
  <c r="AF49" i="1"/>
  <c r="AF53" i="1"/>
  <c r="AF54" i="1"/>
  <c r="AF55" i="1"/>
  <c r="AF56" i="1"/>
  <c r="AF58" i="1"/>
  <c r="AF57" i="1"/>
  <c r="AF59" i="1"/>
  <c r="AF60" i="1"/>
  <c r="AF61" i="1"/>
  <c r="AF65" i="1"/>
  <c r="AF63" i="1"/>
  <c r="AF64" i="1"/>
  <c r="AF62" i="1"/>
  <c r="AF66" i="1"/>
  <c r="AF67" i="1"/>
  <c r="AF68" i="1"/>
  <c r="AF69" i="1"/>
  <c r="AF70" i="1"/>
  <c r="AF72" i="1"/>
  <c r="AF71" i="1"/>
  <c r="AF73" i="1"/>
  <c r="AF74" i="1"/>
  <c r="AF75" i="1"/>
  <c r="AF76" i="1"/>
  <c r="AF77" i="1"/>
  <c r="AF80" i="1"/>
  <c r="AF79" i="1"/>
  <c r="AF78" i="1"/>
  <c r="AF81" i="1"/>
  <c r="AF82" i="1"/>
  <c r="AF84" i="1"/>
  <c r="AF83" i="1"/>
  <c r="AF85" i="1"/>
  <c r="AF86" i="1"/>
  <c r="AF89" i="1"/>
  <c r="AF87" i="1"/>
  <c r="AF88" i="1"/>
  <c r="AF90" i="1"/>
  <c r="AF92" i="1"/>
  <c r="AF91" i="1"/>
  <c r="AF93" i="1"/>
  <c r="AF94" i="1"/>
  <c r="AF95" i="1"/>
  <c r="AF96" i="1"/>
  <c r="AF97" i="1"/>
  <c r="AF98" i="1"/>
  <c r="AF100" i="1"/>
  <c r="AF99" i="1"/>
  <c r="AF106" i="1"/>
  <c r="AF104" i="1"/>
  <c r="AF101" i="1"/>
  <c r="AF103" i="1"/>
  <c r="AF105" i="1"/>
  <c r="AF102" i="1"/>
  <c r="AF109" i="1"/>
  <c r="AF107" i="1"/>
  <c r="AF108" i="1"/>
  <c r="AF115" i="1"/>
  <c r="AF118" i="1"/>
  <c r="AF112" i="1"/>
  <c r="AF116" i="1"/>
  <c r="AF111" i="1"/>
  <c r="AF114" i="1"/>
  <c r="AF117" i="1"/>
  <c r="AF119" i="1"/>
  <c r="AF113" i="1"/>
  <c r="AF110" i="1"/>
  <c r="AF124" i="1"/>
  <c r="AF121" i="1"/>
  <c r="AF123" i="1"/>
  <c r="AF122" i="1"/>
  <c r="AF120" i="1"/>
  <c r="AF129" i="1"/>
  <c r="AF131" i="1"/>
  <c r="AF126" i="1"/>
  <c r="AF125" i="1"/>
  <c r="AF130" i="1"/>
  <c r="AF128" i="1"/>
  <c r="AF127" i="1"/>
  <c r="AF132" i="1"/>
  <c r="AF135" i="1"/>
  <c r="AF136" i="1"/>
  <c r="AF133" i="1"/>
  <c r="AF134" i="1"/>
  <c r="AF141" i="1"/>
  <c r="AF140" i="1"/>
  <c r="AF139" i="1"/>
  <c r="AF138" i="1"/>
  <c r="AF137" i="1"/>
  <c r="AF144" i="1"/>
  <c r="AF142" i="1"/>
  <c r="AF143" i="1"/>
  <c r="AF145" i="1"/>
  <c r="AF147" i="1"/>
  <c r="AF146" i="1"/>
  <c r="AF150" i="1"/>
  <c r="AF153" i="1"/>
  <c r="AF151" i="1"/>
  <c r="AF149" i="1"/>
  <c r="AF148" i="1"/>
  <c r="AF152" i="1"/>
  <c r="AF156" i="1"/>
  <c r="AF158" i="1"/>
  <c r="AF154" i="1"/>
  <c r="AF155" i="1"/>
  <c r="AF157" i="1"/>
  <c r="AF161" i="1"/>
  <c r="AF159" i="1"/>
  <c r="AF160" i="1"/>
  <c r="AF163" i="1"/>
  <c r="AF162" i="1"/>
  <c r="AF167" i="1"/>
  <c r="AF168" i="1"/>
  <c r="AF166" i="1"/>
  <c r="AF164" i="1"/>
  <c r="AF165" i="1"/>
  <c r="AF173" i="1"/>
  <c r="AF174" i="1"/>
  <c r="AF171" i="1"/>
  <c r="AF169" i="1"/>
  <c r="AF170" i="1"/>
  <c r="AF172" i="1"/>
  <c r="AF175" i="1"/>
  <c r="AF177" i="1"/>
  <c r="AF176" i="1"/>
  <c r="AF185" i="1"/>
  <c r="AF179" i="1"/>
  <c r="AF183" i="1"/>
  <c r="AF181" i="1"/>
  <c r="AF180" i="1"/>
  <c r="AF182" i="1"/>
  <c r="AF178" i="1"/>
  <c r="AF184" i="1"/>
  <c r="AF187" i="1"/>
  <c r="AF189" i="1"/>
  <c r="AF192" i="1"/>
  <c r="AF188" i="1"/>
  <c r="AF186" i="1"/>
  <c r="AF190" i="1"/>
  <c r="AF191" i="1"/>
  <c r="AF196" i="1"/>
  <c r="AF199" i="1"/>
  <c r="AF200" i="1"/>
  <c r="AF195" i="1"/>
  <c r="AF194" i="1"/>
  <c r="AF193" i="1"/>
  <c r="AF197" i="1"/>
  <c r="AF198" i="1"/>
  <c r="AF205" i="1"/>
  <c r="AF204" i="1"/>
  <c r="AF203" i="1"/>
  <c r="AF202" i="1"/>
  <c r="AF207" i="1"/>
  <c r="AF201" i="1"/>
  <c r="AF206" i="1"/>
  <c r="AF208" i="1"/>
  <c r="AF209" i="1"/>
  <c r="AF212" i="1"/>
  <c r="AF211" i="1"/>
  <c r="AF210" i="1"/>
  <c r="AF214" i="1"/>
  <c r="AF213" i="1"/>
  <c r="AF215" i="1"/>
  <c r="AF216" i="1"/>
  <c r="AF217" i="1"/>
  <c r="AF218" i="1"/>
  <c r="AF220" i="1"/>
  <c r="AF221" i="1"/>
  <c r="AF219" i="1"/>
  <c r="AF224" i="1"/>
  <c r="AF223" i="1"/>
  <c r="AF225" i="1"/>
  <c r="AF222" i="1"/>
  <c r="AF229" i="1"/>
  <c r="AF231" i="1"/>
  <c r="AF226" i="1"/>
  <c r="AF230" i="1"/>
  <c r="AF227" i="1"/>
  <c r="AF228" i="1"/>
  <c r="AF238" i="1"/>
  <c r="AF234" i="1"/>
  <c r="AF235" i="1"/>
  <c r="AF232" i="1"/>
  <c r="AF237" i="1"/>
  <c r="AF236" i="1"/>
  <c r="AF233" i="1"/>
  <c r="AF245" i="1"/>
  <c r="AF239" i="1"/>
  <c r="AF244" i="1"/>
  <c r="AF241" i="1"/>
  <c r="AF240" i="1"/>
  <c r="AF242" i="1"/>
  <c r="AF243" i="1"/>
  <c r="AF246" i="1"/>
  <c r="AF247" i="1"/>
  <c r="AF248" i="1"/>
  <c r="AF249" i="1"/>
  <c r="AF250" i="1"/>
  <c r="AF251" i="1"/>
  <c r="AF254" i="1"/>
  <c r="AF252" i="1"/>
  <c r="AF253" i="1"/>
  <c r="AF255" i="1"/>
  <c r="AF256" i="1"/>
  <c r="AF259" i="1"/>
  <c r="AF257" i="1"/>
  <c r="AF258" i="1"/>
  <c r="AF260" i="1"/>
  <c r="AF261" i="1"/>
  <c r="AF262" i="1"/>
  <c r="AF263" i="1"/>
  <c r="AF264" i="1"/>
  <c r="AF265" i="1"/>
  <c r="AF266" i="1"/>
  <c r="AF267" i="1"/>
  <c r="AF268" i="1"/>
  <c r="AF271" i="1"/>
  <c r="AF270" i="1"/>
  <c r="AF269" i="1"/>
  <c r="AF272" i="1"/>
  <c r="AF274" i="1"/>
  <c r="AF273" i="1"/>
  <c r="AF278" i="1"/>
  <c r="AF275" i="1"/>
  <c r="AF276" i="1"/>
  <c r="AF277" i="1"/>
  <c r="AF281" i="1"/>
  <c r="AF279" i="1"/>
  <c r="AF280" i="1"/>
  <c r="AF283" i="1"/>
  <c r="AF284" i="1"/>
  <c r="AF282" i="1"/>
  <c r="AF285" i="1"/>
  <c r="AF286" i="1"/>
  <c r="AF287" i="1"/>
  <c r="AF288" i="1"/>
  <c r="AF291" i="1"/>
  <c r="AF290" i="1"/>
  <c r="AF289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6" i="1"/>
  <c r="AF305" i="1"/>
  <c r="AF307" i="1"/>
  <c r="AF308" i="1"/>
  <c r="AF311" i="1"/>
  <c r="AF309" i="1"/>
  <c r="AF310" i="1"/>
  <c r="AF313" i="1"/>
  <c r="AF312" i="1"/>
  <c r="AF315" i="1"/>
  <c r="AF317" i="1"/>
  <c r="AF316" i="1"/>
  <c r="AF314" i="1"/>
  <c r="AF320" i="1"/>
  <c r="AF319" i="1"/>
  <c r="AF318" i="1"/>
  <c r="AF327" i="1"/>
  <c r="AF323" i="1"/>
  <c r="AF325" i="1"/>
  <c r="AF321" i="1"/>
  <c r="AF322" i="1"/>
  <c r="AF326" i="1"/>
  <c r="AF324" i="1"/>
  <c r="AF334" i="1"/>
  <c r="AF331" i="1"/>
  <c r="AF332" i="1"/>
  <c r="AF328" i="1"/>
  <c r="AF333" i="1"/>
  <c r="AF329" i="1"/>
  <c r="AF330" i="1"/>
  <c r="AF340" i="1"/>
  <c r="AF339" i="1"/>
  <c r="AF337" i="1"/>
  <c r="AF335" i="1"/>
  <c r="AF338" i="1"/>
  <c r="AF336" i="1"/>
  <c r="AF341" i="1"/>
  <c r="AF345" i="1"/>
  <c r="AF343" i="1"/>
  <c r="AF347" i="1"/>
  <c r="AF346" i="1"/>
  <c r="AF344" i="1"/>
  <c r="AF342" i="1"/>
  <c r="AF352" i="1"/>
  <c r="AF351" i="1"/>
  <c r="AF350" i="1"/>
  <c r="AF348" i="1"/>
  <c r="AF349" i="1"/>
  <c r="AF356" i="1"/>
  <c r="AF355" i="1"/>
  <c r="AF353" i="1"/>
  <c r="AF354" i="1"/>
  <c r="AF359" i="1"/>
  <c r="AF358" i="1"/>
  <c r="AF361" i="1"/>
  <c r="AF360" i="1"/>
  <c r="AF362" i="1"/>
  <c r="AF357" i="1"/>
  <c r="AF369" i="1"/>
  <c r="AF370" i="1"/>
  <c r="AF364" i="1"/>
  <c r="AF368" i="1"/>
  <c r="AF363" i="1"/>
  <c r="AF366" i="1"/>
  <c r="AF367" i="1"/>
  <c r="AF365" i="1"/>
  <c r="AF374" i="1"/>
  <c r="AF381" i="1"/>
  <c r="AF373" i="1"/>
  <c r="AF375" i="1"/>
  <c r="AF379" i="1"/>
  <c r="AF380" i="1"/>
  <c r="AF376" i="1"/>
  <c r="AF378" i="1"/>
  <c r="AF371" i="1"/>
  <c r="AF372" i="1"/>
  <c r="AF377" i="1"/>
  <c r="AF386" i="1"/>
  <c r="AF387" i="1"/>
  <c r="AF382" i="1"/>
  <c r="AF385" i="1"/>
  <c r="AF383" i="1"/>
  <c r="AF384" i="1"/>
  <c r="AF390" i="1"/>
  <c r="AF389" i="1"/>
  <c r="AF391" i="1"/>
  <c r="AF388" i="1"/>
  <c r="AF392" i="1"/>
  <c r="AF393" i="1"/>
  <c r="AF395" i="1"/>
  <c r="AF396" i="1"/>
  <c r="AF394" i="1"/>
  <c r="AF397" i="1"/>
  <c r="AF403" i="1"/>
  <c r="AF399" i="1"/>
  <c r="AF400" i="1"/>
  <c r="AF404" i="1"/>
  <c r="AF401" i="1"/>
  <c r="AF398" i="1"/>
  <c r="AF402" i="1"/>
  <c r="AF408" i="1"/>
  <c r="AF407" i="1"/>
  <c r="AF406" i="1"/>
  <c r="AF409" i="1"/>
  <c r="AF405" i="1"/>
  <c r="AF411" i="1"/>
  <c r="AF410" i="1"/>
  <c r="AF412" i="1"/>
  <c r="AF413" i="1"/>
  <c r="AF414" i="1"/>
  <c r="AF415" i="1"/>
  <c r="AF416" i="1"/>
  <c r="AF417" i="1"/>
  <c r="AF418" i="1"/>
  <c r="AF420" i="1"/>
  <c r="AF419" i="1"/>
  <c r="AF421" i="1"/>
  <c r="AF422" i="1"/>
  <c r="AF423" i="1"/>
  <c r="AF424" i="1"/>
  <c r="AF425" i="1"/>
  <c r="AF427" i="1"/>
  <c r="AF426" i="1"/>
  <c r="AF431" i="1"/>
  <c r="AF428" i="1"/>
  <c r="AF432" i="1"/>
  <c r="AF429" i="1"/>
  <c r="AF430" i="1"/>
  <c r="AF434" i="1"/>
  <c r="AF438" i="1"/>
  <c r="AF436" i="1"/>
  <c r="AF439" i="1"/>
  <c r="AF433" i="1"/>
  <c r="AF437" i="1"/>
  <c r="AF440" i="1"/>
  <c r="AF435" i="1"/>
  <c r="AF441" i="1"/>
  <c r="AF443" i="1"/>
  <c r="AF442" i="1"/>
  <c r="AF444" i="1"/>
  <c r="AF445" i="1"/>
  <c r="AF447" i="1"/>
  <c r="AF448" i="1"/>
  <c r="AF446" i="1"/>
  <c r="AF453" i="1"/>
  <c r="AF452" i="1"/>
  <c r="AF450" i="1"/>
  <c r="AF449" i="1"/>
  <c r="AF451" i="1"/>
  <c r="AF456" i="1"/>
  <c r="AF454" i="1"/>
  <c r="AF455" i="1"/>
  <c r="AF465" i="1"/>
  <c r="AF463" i="1"/>
  <c r="AF466" i="1"/>
  <c r="AF464" i="1"/>
  <c r="AF462" i="1"/>
  <c r="AF461" i="1"/>
  <c r="AF460" i="1"/>
  <c r="AF457" i="1"/>
  <c r="AF459" i="1"/>
  <c r="AF458" i="1"/>
  <c r="AF471" i="1"/>
  <c r="AF476" i="1"/>
  <c r="AF474" i="1"/>
  <c r="AF479" i="1"/>
  <c r="AF472" i="1"/>
  <c r="AF470" i="1"/>
  <c r="AF475" i="1"/>
  <c r="AF480" i="1"/>
  <c r="AF473" i="1"/>
  <c r="AF469" i="1"/>
  <c r="AF467" i="1"/>
  <c r="AF468" i="1"/>
  <c r="AF477" i="1"/>
  <c r="AF478" i="1"/>
  <c r="AF490" i="1"/>
  <c r="AF487" i="1"/>
  <c r="AF492" i="1"/>
  <c r="AF485" i="1"/>
  <c r="AF489" i="1"/>
  <c r="AF484" i="1"/>
  <c r="AF486" i="1"/>
  <c r="AF488" i="1"/>
  <c r="AF481" i="1"/>
  <c r="AF483" i="1"/>
  <c r="AF482" i="1"/>
  <c r="AF491" i="1"/>
  <c r="AF498" i="1"/>
  <c r="AF500" i="1"/>
  <c r="AF499" i="1"/>
  <c r="AF496" i="1"/>
  <c r="AF495" i="1"/>
  <c r="AF497" i="1"/>
  <c r="AF494" i="1"/>
  <c r="AF493" i="1"/>
  <c r="AF510" i="1"/>
  <c r="AF501" i="1"/>
  <c r="AF504" i="1"/>
  <c r="AF506" i="1"/>
  <c r="AF508" i="1"/>
  <c r="AF511" i="1"/>
  <c r="AF503" i="1"/>
  <c r="AF509" i="1"/>
  <c r="AF512" i="1"/>
  <c r="AF505" i="1"/>
  <c r="AF507" i="1"/>
  <c r="AF520" i="1"/>
  <c r="AF521" i="1"/>
  <c r="AF519" i="1"/>
  <c r="AF518" i="1"/>
  <c r="AF516" i="1"/>
  <c r="AF522" i="1"/>
  <c r="AF515" i="1"/>
  <c r="AF517" i="1"/>
  <c r="AF514" i="1"/>
  <c r="AF513" i="1"/>
  <c r="AF525" i="1"/>
  <c r="AF531" i="1"/>
  <c r="AF529" i="1"/>
  <c r="AF527" i="1"/>
  <c r="AF533" i="1"/>
  <c r="AF530" i="1"/>
  <c r="AF524" i="1"/>
  <c r="AF528" i="1"/>
  <c r="AF526" i="1"/>
  <c r="AF532" i="1"/>
  <c r="AF523" i="1"/>
  <c r="AF542" i="1"/>
  <c r="AF545" i="1"/>
  <c r="AF537" i="1"/>
  <c r="AF541" i="1"/>
  <c r="AF540" i="1"/>
  <c r="AF543" i="1"/>
  <c r="AF539" i="1"/>
  <c r="AF536" i="1"/>
  <c r="AF538" i="1"/>
  <c r="AF544" i="1"/>
  <c r="AF535" i="1"/>
  <c r="AF534" i="1"/>
  <c r="AF555" i="1"/>
  <c r="AF548" i="1"/>
  <c r="AF549" i="1"/>
  <c r="AF550" i="1"/>
  <c r="AF551" i="1"/>
  <c r="AF552" i="1"/>
  <c r="AF553" i="1"/>
  <c r="AF547" i="1"/>
  <c r="AF554" i="1"/>
  <c r="AF546" i="1"/>
  <c r="AF556" i="1"/>
  <c r="AF559" i="1"/>
  <c r="AF562" i="1"/>
  <c r="AF558" i="1"/>
  <c r="AF563" i="1"/>
  <c r="AF560" i="1"/>
  <c r="AF557" i="1"/>
  <c r="AF564" i="1"/>
  <c r="AF561" i="1"/>
  <c r="AF573" i="1"/>
  <c r="AF572" i="1"/>
  <c r="AF571" i="1"/>
  <c r="AF570" i="1"/>
  <c r="AF569" i="1"/>
  <c r="AF568" i="1"/>
  <c r="AF567" i="1"/>
  <c r="AF565" i="1"/>
  <c r="AF566" i="1"/>
  <c r="AF578" i="1"/>
  <c r="AF575" i="1"/>
  <c r="AF577" i="1"/>
  <c r="AF576" i="1"/>
  <c r="AF574" i="1"/>
  <c r="AF585" i="1"/>
  <c r="AF586" i="1"/>
  <c r="AF587" i="1"/>
  <c r="AF582" i="1"/>
  <c r="AF584" i="1"/>
  <c r="AF581" i="1"/>
  <c r="AF580" i="1"/>
  <c r="AF583" i="1"/>
  <c r="AF579" i="1"/>
  <c r="AF593" i="1"/>
  <c r="AF589" i="1"/>
  <c r="AF590" i="1"/>
  <c r="AF588" i="1"/>
  <c r="AF592" i="1"/>
  <c r="AF591" i="1"/>
  <c r="AF594" i="1"/>
  <c r="AF600" i="1"/>
  <c r="AF597" i="1"/>
  <c r="AF598" i="1"/>
  <c r="AF595" i="1"/>
  <c r="AF599" i="1"/>
  <c r="AF601" i="1"/>
  <c r="AF596" i="1"/>
  <c r="AF602" i="1"/>
  <c r="AF603" i="1"/>
  <c r="AF606" i="1"/>
  <c r="AF608" i="1"/>
  <c r="AF605" i="1"/>
  <c r="AF607" i="1"/>
  <c r="AF604" i="1"/>
  <c r="AF610" i="1"/>
  <c r="AF609" i="1"/>
  <c r="AF611" i="1"/>
  <c r="AF615" i="1"/>
  <c r="AF614" i="1"/>
  <c r="AF613" i="1"/>
  <c r="AF612" i="1"/>
  <c r="AF618" i="1"/>
  <c r="AF620" i="1"/>
  <c r="AF617" i="1"/>
  <c r="AF619" i="1"/>
  <c r="AF616" i="1"/>
  <c r="AF622" i="1"/>
  <c r="AF623" i="1"/>
  <c r="AF621" i="1"/>
  <c r="AF624" i="1"/>
  <c r="AF627" i="1"/>
  <c r="AF625" i="1"/>
  <c r="AF626" i="1"/>
  <c r="AF628" i="1"/>
  <c r="AF629" i="1"/>
  <c r="AF632" i="1"/>
  <c r="AF630" i="1"/>
  <c r="AF631" i="1"/>
  <c r="AF634" i="1"/>
  <c r="AF633" i="1"/>
  <c r="AF635" i="1"/>
  <c r="AF636" i="1"/>
  <c r="AF637" i="1"/>
  <c r="AF638" i="1"/>
  <c r="AF639" i="1"/>
  <c r="AF642" i="1"/>
  <c r="AF640" i="1"/>
  <c r="AF643" i="1"/>
  <c r="AF641" i="1"/>
  <c r="AF645" i="1"/>
  <c r="AF646" i="1"/>
  <c r="AF644" i="1"/>
  <c r="AF647" i="1"/>
  <c r="AF650" i="1"/>
  <c r="AF648" i="1"/>
  <c r="AF649" i="1"/>
  <c r="AF651" i="1"/>
  <c r="AF653" i="1"/>
  <c r="AF652" i="1"/>
  <c r="AF657" i="1"/>
  <c r="AF656" i="1"/>
  <c r="AF655" i="1"/>
  <c r="AF654" i="1"/>
  <c r="AF659" i="1"/>
  <c r="AF660" i="1"/>
  <c r="AF661" i="1"/>
  <c r="AF662" i="1"/>
  <c r="AF658" i="1"/>
  <c r="AF666" i="1"/>
  <c r="AF667" i="1"/>
  <c r="AF668" i="1"/>
  <c r="AF664" i="1"/>
  <c r="AF663" i="1"/>
  <c r="AF665" i="1"/>
  <c r="AF669" i="1"/>
  <c r="AF670" i="1"/>
  <c r="AF675" i="1"/>
  <c r="AF677" i="1"/>
  <c r="AF671" i="1"/>
  <c r="AF674" i="1"/>
  <c r="AF673" i="1"/>
  <c r="AF676" i="1"/>
  <c r="AF672" i="1"/>
  <c r="AF678" i="1"/>
  <c r="AF681" i="1"/>
  <c r="AF680" i="1"/>
  <c r="AF679" i="1"/>
  <c r="AF682" i="1"/>
  <c r="AF683" i="1"/>
  <c r="AF684" i="1"/>
  <c r="AF686" i="1"/>
  <c r="AF685" i="1"/>
  <c r="AF688" i="1"/>
  <c r="AF687" i="1"/>
  <c r="AF691" i="1"/>
  <c r="AF689" i="1"/>
  <c r="AF690" i="1"/>
  <c r="AF695" i="1"/>
  <c r="AF692" i="1"/>
  <c r="AF693" i="1"/>
  <c r="AF694" i="1"/>
  <c r="AF696" i="1"/>
  <c r="AF698" i="1"/>
  <c r="AF697" i="1"/>
  <c r="AF700" i="1"/>
  <c r="AF701" i="1"/>
  <c r="AF699" i="1"/>
  <c r="AF702" i="1"/>
  <c r="AF703" i="1"/>
  <c r="AF704" i="1"/>
  <c r="AF705" i="1"/>
  <c r="AF706" i="1"/>
  <c r="AF707" i="1"/>
  <c r="AF708" i="1"/>
  <c r="AF710" i="1"/>
  <c r="AF709" i="1"/>
  <c r="AF713" i="1"/>
  <c r="AF712" i="1"/>
  <c r="AF715" i="1"/>
  <c r="AF711" i="1"/>
  <c r="AF714" i="1"/>
  <c r="AF716" i="1"/>
  <c r="AF717" i="1"/>
  <c r="AF722" i="1"/>
  <c r="AF724" i="1"/>
  <c r="AF721" i="1"/>
  <c r="AF719" i="1"/>
  <c r="AF720" i="1"/>
  <c r="AF718" i="1"/>
  <c r="AF723" i="1"/>
  <c r="AF725" i="1"/>
  <c r="AF728" i="1"/>
  <c r="AF729" i="1"/>
  <c r="AF730" i="1"/>
  <c r="AF727" i="1"/>
  <c r="AF726" i="1"/>
  <c r="AF731" i="1"/>
  <c r="AF732" i="1"/>
  <c r="AF736" i="1"/>
  <c r="AF735" i="1"/>
  <c r="AF734" i="1"/>
  <c r="AF733" i="1"/>
  <c r="AF737" i="1"/>
  <c r="AF738" i="1"/>
  <c r="AF740" i="1"/>
  <c r="AF739" i="1"/>
  <c r="AF742" i="1"/>
  <c r="AF741" i="1"/>
  <c r="AF744" i="1"/>
  <c r="AF743" i="1"/>
  <c r="AF745" i="1"/>
  <c r="AF746" i="1"/>
  <c r="AF747" i="1"/>
  <c r="AF748" i="1"/>
  <c r="AF749" i="1"/>
  <c r="AF750" i="1"/>
  <c r="AF751" i="1"/>
  <c r="AF752" i="1"/>
  <c r="AF754" i="1"/>
  <c r="AF753" i="1"/>
  <c r="AF755" i="1"/>
  <c r="AF758" i="1"/>
  <c r="AF761" i="1"/>
  <c r="AF756" i="1"/>
  <c r="AF757" i="1"/>
  <c r="AF760" i="1"/>
  <c r="AF759" i="1"/>
  <c r="AF762" i="1"/>
  <c r="AF764" i="1"/>
  <c r="AF766" i="1"/>
  <c r="AF767" i="1"/>
  <c r="AF765" i="1"/>
  <c r="AF763" i="1"/>
  <c r="AF772" i="1"/>
  <c r="AF768" i="1"/>
  <c r="AF769" i="1"/>
  <c r="AF770" i="1"/>
  <c r="AF773" i="1"/>
  <c r="AF771" i="1"/>
  <c r="AF776" i="1"/>
  <c r="AF778" i="1"/>
  <c r="AF779" i="1"/>
  <c r="AF774" i="1"/>
  <c r="AF775" i="1"/>
  <c r="AF780" i="1"/>
  <c r="AF781" i="1"/>
  <c r="AF777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20" i="1"/>
  <c r="AF819" i="1"/>
  <c r="AF817" i="1"/>
  <c r="AF818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7" i="1"/>
  <c r="AF836" i="1"/>
  <c r="AF838" i="1"/>
  <c r="AF839" i="1"/>
  <c r="AF840" i="1"/>
  <c r="AF841" i="1"/>
  <c r="AF842" i="1"/>
  <c r="AF844" i="1"/>
  <c r="AF843" i="1"/>
  <c r="AF845" i="1"/>
  <c r="AF846" i="1"/>
  <c r="AF847" i="1"/>
  <c r="AF848" i="1"/>
  <c r="AF850" i="1"/>
  <c r="AF849" i="1"/>
  <c r="AF851" i="1"/>
  <c r="AF854" i="1"/>
  <c r="AF852" i="1"/>
  <c r="AF853" i="1"/>
  <c r="AF855" i="1"/>
  <c r="AF856" i="1"/>
  <c r="AF858" i="1"/>
  <c r="AF857" i="1"/>
  <c r="AF859" i="1"/>
  <c r="AF860" i="1"/>
  <c r="AF861" i="1"/>
  <c r="AF862" i="1"/>
  <c r="AF864" i="1"/>
  <c r="AF863" i="1"/>
  <c r="AF865" i="1"/>
  <c r="AF866" i="1"/>
  <c r="AF867" i="1"/>
  <c r="AF868" i="1"/>
  <c r="AF869" i="1"/>
  <c r="AF871" i="1"/>
  <c r="AF870" i="1"/>
  <c r="AF872" i="1"/>
  <c r="AF873" i="1"/>
  <c r="AF874" i="1"/>
  <c r="AF875" i="1"/>
  <c r="AF876" i="1"/>
  <c r="AF877" i="1"/>
  <c r="AF878" i="1"/>
  <c r="AF879" i="1"/>
  <c r="AF880" i="1"/>
  <c r="AF881" i="1"/>
  <c r="AF883" i="1"/>
  <c r="AF882" i="1"/>
  <c r="AF884" i="1"/>
  <c r="AF885" i="1"/>
  <c r="AF886" i="1"/>
  <c r="AF3" i="1"/>
  <c r="AE2" i="1"/>
  <c r="AE9" i="1"/>
  <c r="AE8" i="1"/>
  <c r="AE6" i="1"/>
  <c r="AE4" i="1"/>
  <c r="AE7" i="1"/>
  <c r="AE5" i="1"/>
  <c r="AE10" i="1"/>
  <c r="AE11" i="1"/>
  <c r="AE13" i="1"/>
  <c r="AE14" i="1"/>
  <c r="AE12" i="1"/>
  <c r="AE15" i="1"/>
  <c r="AE18" i="1"/>
  <c r="AE16" i="1"/>
  <c r="AE17" i="1"/>
  <c r="AE20" i="1"/>
  <c r="AE21" i="1"/>
  <c r="AE19" i="1"/>
  <c r="AE23" i="1"/>
  <c r="AE22" i="1"/>
  <c r="AE26" i="1"/>
  <c r="AE27" i="1"/>
  <c r="AE28" i="1"/>
  <c r="AE24" i="1"/>
  <c r="AE25" i="1"/>
  <c r="AE31" i="1"/>
  <c r="AE30" i="1"/>
  <c r="AE32" i="1"/>
  <c r="AE29" i="1"/>
  <c r="AE38" i="1"/>
  <c r="AE35" i="1"/>
  <c r="AE36" i="1"/>
  <c r="AE34" i="1"/>
  <c r="AE33" i="1"/>
  <c r="AE37" i="1"/>
  <c r="AE43" i="1"/>
  <c r="AE45" i="1"/>
  <c r="AE41" i="1"/>
  <c r="AE44" i="1"/>
  <c r="AE40" i="1"/>
  <c r="AE39" i="1"/>
  <c r="AE42" i="1"/>
  <c r="AE46" i="1"/>
  <c r="AE47" i="1"/>
  <c r="AE48" i="1"/>
  <c r="AE51" i="1"/>
  <c r="AE52" i="1"/>
  <c r="AE50" i="1"/>
  <c r="AE49" i="1"/>
  <c r="AE53" i="1"/>
  <c r="AE54" i="1"/>
  <c r="AE55" i="1"/>
  <c r="AE56" i="1"/>
  <c r="AE58" i="1"/>
  <c r="AE57" i="1"/>
  <c r="AE59" i="1"/>
  <c r="AE60" i="1"/>
  <c r="AE61" i="1"/>
  <c r="AE65" i="1"/>
  <c r="AE63" i="1"/>
  <c r="AE64" i="1"/>
  <c r="AE62" i="1"/>
  <c r="AE66" i="1"/>
  <c r="AE67" i="1"/>
  <c r="AE68" i="1"/>
  <c r="AE69" i="1"/>
  <c r="AE70" i="1"/>
  <c r="AE72" i="1"/>
  <c r="AE71" i="1"/>
  <c r="AE73" i="1"/>
  <c r="AE74" i="1"/>
  <c r="AE75" i="1"/>
  <c r="AE76" i="1"/>
  <c r="AE77" i="1"/>
  <c r="AE80" i="1"/>
  <c r="AE79" i="1"/>
  <c r="AE78" i="1"/>
  <c r="AE81" i="1"/>
  <c r="AE82" i="1"/>
  <c r="AE84" i="1"/>
  <c r="AE83" i="1"/>
  <c r="AE85" i="1"/>
  <c r="AE86" i="1"/>
  <c r="AE89" i="1"/>
  <c r="AE87" i="1"/>
  <c r="AE88" i="1"/>
  <c r="AE90" i="1"/>
  <c r="AE92" i="1"/>
  <c r="AE91" i="1"/>
  <c r="AE93" i="1"/>
  <c r="AE94" i="1"/>
  <c r="AE95" i="1"/>
  <c r="AE96" i="1"/>
  <c r="AE97" i="1"/>
  <c r="AE98" i="1"/>
  <c r="AE100" i="1"/>
  <c r="AE99" i="1"/>
  <c r="AE106" i="1"/>
  <c r="AE104" i="1"/>
  <c r="AE101" i="1"/>
  <c r="AE103" i="1"/>
  <c r="AE105" i="1"/>
  <c r="AE102" i="1"/>
  <c r="AE109" i="1"/>
  <c r="AE107" i="1"/>
  <c r="AE108" i="1"/>
  <c r="AE115" i="1"/>
  <c r="AE118" i="1"/>
  <c r="AE112" i="1"/>
  <c r="AE116" i="1"/>
  <c r="AE111" i="1"/>
  <c r="AE114" i="1"/>
  <c r="AE117" i="1"/>
  <c r="AE119" i="1"/>
  <c r="AE113" i="1"/>
  <c r="AE110" i="1"/>
  <c r="AE124" i="1"/>
  <c r="AE121" i="1"/>
  <c r="AE123" i="1"/>
  <c r="AE122" i="1"/>
  <c r="AE120" i="1"/>
  <c r="AE129" i="1"/>
  <c r="AE131" i="1"/>
  <c r="AE126" i="1"/>
  <c r="AE125" i="1"/>
  <c r="AE130" i="1"/>
  <c r="AE128" i="1"/>
  <c r="AE127" i="1"/>
  <c r="AE132" i="1"/>
  <c r="AE135" i="1"/>
  <c r="AE136" i="1"/>
  <c r="AE133" i="1"/>
  <c r="AE134" i="1"/>
  <c r="AE141" i="1"/>
  <c r="AE140" i="1"/>
  <c r="AE139" i="1"/>
  <c r="AE138" i="1"/>
  <c r="AE137" i="1"/>
  <c r="AE144" i="1"/>
  <c r="AE142" i="1"/>
  <c r="AE143" i="1"/>
  <c r="AE145" i="1"/>
  <c r="AE147" i="1"/>
  <c r="AE146" i="1"/>
  <c r="AE150" i="1"/>
  <c r="AE153" i="1"/>
  <c r="AE151" i="1"/>
  <c r="AE149" i="1"/>
  <c r="AE148" i="1"/>
  <c r="AE152" i="1"/>
  <c r="AE156" i="1"/>
  <c r="AE158" i="1"/>
  <c r="AE154" i="1"/>
  <c r="AE155" i="1"/>
  <c r="AE157" i="1"/>
  <c r="AE161" i="1"/>
  <c r="AE159" i="1"/>
  <c r="AE160" i="1"/>
  <c r="AE163" i="1"/>
  <c r="AE162" i="1"/>
  <c r="AE167" i="1"/>
  <c r="AE168" i="1"/>
  <c r="AE166" i="1"/>
  <c r="AE164" i="1"/>
  <c r="AE165" i="1"/>
  <c r="AE173" i="1"/>
  <c r="AE174" i="1"/>
  <c r="AE171" i="1"/>
  <c r="AE169" i="1"/>
  <c r="AE170" i="1"/>
  <c r="AE172" i="1"/>
  <c r="AE175" i="1"/>
  <c r="AE177" i="1"/>
  <c r="AE176" i="1"/>
  <c r="AE185" i="1"/>
  <c r="AE179" i="1"/>
  <c r="AE183" i="1"/>
  <c r="AE181" i="1"/>
  <c r="AE180" i="1"/>
  <c r="AE182" i="1"/>
  <c r="AE178" i="1"/>
  <c r="AE184" i="1"/>
  <c r="AE187" i="1"/>
  <c r="AE189" i="1"/>
  <c r="AE192" i="1"/>
  <c r="AE188" i="1"/>
  <c r="AE186" i="1"/>
  <c r="AE190" i="1"/>
  <c r="AE191" i="1"/>
  <c r="AE196" i="1"/>
  <c r="AE199" i="1"/>
  <c r="AE200" i="1"/>
  <c r="AE195" i="1"/>
  <c r="AE194" i="1"/>
  <c r="AE193" i="1"/>
  <c r="AE197" i="1"/>
  <c r="AE198" i="1"/>
  <c r="AE205" i="1"/>
  <c r="AE204" i="1"/>
  <c r="AE203" i="1"/>
  <c r="AE202" i="1"/>
  <c r="AE207" i="1"/>
  <c r="AE201" i="1"/>
  <c r="AE206" i="1"/>
  <c r="AE208" i="1"/>
  <c r="AE209" i="1"/>
  <c r="AE212" i="1"/>
  <c r="AE211" i="1"/>
  <c r="AE210" i="1"/>
  <c r="AE214" i="1"/>
  <c r="AE213" i="1"/>
  <c r="AE215" i="1"/>
  <c r="AE216" i="1"/>
  <c r="AE217" i="1"/>
  <c r="AE218" i="1"/>
  <c r="AE220" i="1"/>
  <c r="AE221" i="1"/>
  <c r="AE219" i="1"/>
  <c r="AE224" i="1"/>
  <c r="AE223" i="1"/>
  <c r="AE225" i="1"/>
  <c r="AE222" i="1"/>
  <c r="AE229" i="1"/>
  <c r="AE231" i="1"/>
  <c r="AE226" i="1"/>
  <c r="AE230" i="1"/>
  <c r="AE227" i="1"/>
  <c r="AE228" i="1"/>
  <c r="AE238" i="1"/>
  <c r="AE234" i="1"/>
  <c r="AE235" i="1"/>
  <c r="AE232" i="1"/>
  <c r="AE237" i="1"/>
  <c r="AE236" i="1"/>
  <c r="AE233" i="1"/>
  <c r="AE245" i="1"/>
  <c r="AE239" i="1"/>
  <c r="AE244" i="1"/>
  <c r="AE241" i="1"/>
  <c r="AE240" i="1"/>
  <c r="AE242" i="1"/>
  <c r="AE243" i="1"/>
  <c r="AE246" i="1"/>
  <c r="AE247" i="1"/>
  <c r="AE248" i="1"/>
  <c r="AE249" i="1"/>
  <c r="AE250" i="1"/>
  <c r="AE251" i="1"/>
  <c r="AE254" i="1"/>
  <c r="AE252" i="1"/>
  <c r="AE253" i="1"/>
  <c r="AE255" i="1"/>
  <c r="AE256" i="1"/>
  <c r="AE259" i="1"/>
  <c r="AE257" i="1"/>
  <c r="AE258" i="1"/>
  <c r="AE260" i="1"/>
  <c r="AE261" i="1"/>
  <c r="AE262" i="1"/>
  <c r="AE263" i="1"/>
  <c r="AE264" i="1"/>
  <c r="AE265" i="1"/>
  <c r="AE266" i="1"/>
  <c r="AE267" i="1"/>
  <c r="AE268" i="1"/>
  <c r="AE271" i="1"/>
  <c r="AE270" i="1"/>
  <c r="AE269" i="1"/>
  <c r="AE272" i="1"/>
  <c r="AE274" i="1"/>
  <c r="AE273" i="1"/>
  <c r="AE278" i="1"/>
  <c r="AE275" i="1"/>
  <c r="AE276" i="1"/>
  <c r="AE277" i="1"/>
  <c r="AE281" i="1"/>
  <c r="AE279" i="1"/>
  <c r="AE280" i="1"/>
  <c r="AE283" i="1"/>
  <c r="AE284" i="1"/>
  <c r="AE282" i="1"/>
  <c r="AE285" i="1"/>
  <c r="AE286" i="1"/>
  <c r="AE287" i="1"/>
  <c r="AE288" i="1"/>
  <c r="AE291" i="1"/>
  <c r="AE290" i="1"/>
  <c r="AE289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6" i="1"/>
  <c r="AE305" i="1"/>
  <c r="AE307" i="1"/>
  <c r="AE308" i="1"/>
  <c r="AE311" i="1"/>
  <c r="AE309" i="1"/>
  <c r="AE310" i="1"/>
  <c r="AE313" i="1"/>
  <c r="AE312" i="1"/>
  <c r="AE315" i="1"/>
  <c r="AE317" i="1"/>
  <c r="AE316" i="1"/>
  <c r="AE314" i="1"/>
  <c r="AE320" i="1"/>
  <c r="AE319" i="1"/>
  <c r="AE318" i="1"/>
  <c r="AE327" i="1"/>
  <c r="AE323" i="1"/>
  <c r="AE325" i="1"/>
  <c r="AE321" i="1"/>
  <c r="AE322" i="1"/>
  <c r="AE326" i="1"/>
  <c r="AE324" i="1"/>
  <c r="AE334" i="1"/>
  <c r="AE331" i="1"/>
  <c r="AE332" i="1"/>
  <c r="AE328" i="1"/>
  <c r="AE333" i="1"/>
  <c r="AE329" i="1"/>
  <c r="AE330" i="1"/>
  <c r="AE340" i="1"/>
  <c r="AE339" i="1"/>
  <c r="AE337" i="1"/>
  <c r="AE335" i="1"/>
  <c r="AE338" i="1"/>
  <c r="AE336" i="1"/>
  <c r="AE341" i="1"/>
  <c r="AE345" i="1"/>
  <c r="AE343" i="1"/>
  <c r="AE347" i="1"/>
  <c r="AE346" i="1"/>
  <c r="AE344" i="1"/>
  <c r="AE342" i="1"/>
  <c r="AE352" i="1"/>
  <c r="AE351" i="1"/>
  <c r="AE350" i="1"/>
  <c r="AE348" i="1"/>
  <c r="AE349" i="1"/>
  <c r="AE356" i="1"/>
  <c r="AE355" i="1"/>
  <c r="AE353" i="1"/>
  <c r="AE354" i="1"/>
  <c r="AE359" i="1"/>
  <c r="AE358" i="1"/>
  <c r="AE361" i="1"/>
  <c r="AE360" i="1"/>
  <c r="AE362" i="1"/>
  <c r="AE357" i="1"/>
  <c r="AE369" i="1"/>
  <c r="AE370" i="1"/>
  <c r="AE364" i="1"/>
  <c r="AE368" i="1"/>
  <c r="AE363" i="1"/>
  <c r="AE366" i="1"/>
  <c r="AE367" i="1"/>
  <c r="AE365" i="1"/>
  <c r="AE374" i="1"/>
  <c r="AE381" i="1"/>
  <c r="AE373" i="1"/>
  <c r="AE375" i="1"/>
  <c r="AE379" i="1"/>
  <c r="AE380" i="1"/>
  <c r="AE376" i="1"/>
  <c r="AE378" i="1"/>
  <c r="AE371" i="1"/>
  <c r="AE372" i="1"/>
  <c r="AE377" i="1"/>
  <c r="AE386" i="1"/>
  <c r="AE387" i="1"/>
  <c r="AE382" i="1"/>
  <c r="AE385" i="1"/>
  <c r="AE383" i="1"/>
  <c r="AE384" i="1"/>
  <c r="AE390" i="1"/>
  <c r="AE389" i="1"/>
  <c r="AE391" i="1"/>
  <c r="AE388" i="1"/>
  <c r="AE392" i="1"/>
  <c r="AE393" i="1"/>
  <c r="AE395" i="1"/>
  <c r="AE396" i="1"/>
  <c r="AE394" i="1"/>
  <c r="AE397" i="1"/>
  <c r="AE403" i="1"/>
  <c r="AE399" i="1"/>
  <c r="AE400" i="1"/>
  <c r="AE404" i="1"/>
  <c r="AE401" i="1"/>
  <c r="AE398" i="1"/>
  <c r="AE402" i="1"/>
  <c r="AE408" i="1"/>
  <c r="AE407" i="1"/>
  <c r="AE406" i="1"/>
  <c r="AE409" i="1"/>
  <c r="AE405" i="1"/>
  <c r="AE411" i="1"/>
  <c r="AE410" i="1"/>
  <c r="AE412" i="1"/>
  <c r="AE413" i="1"/>
  <c r="AE414" i="1"/>
  <c r="AE415" i="1"/>
  <c r="AE416" i="1"/>
  <c r="AE417" i="1"/>
  <c r="AE418" i="1"/>
  <c r="AE420" i="1"/>
  <c r="AE419" i="1"/>
  <c r="AE421" i="1"/>
  <c r="AE422" i="1"/>
  <c r="AE423" i="1"/>
  <c r="AE424" i="1"/>
  <c r="AE425" i="1"/>
  <c r="AE427" i="1"/>
  <c r="AE426" i="1"/>
  <c r="AE431" i="1"/>
  <c r="AE428" i="1"/>
  <c r="AE432" i="1"/>
  <c r="AE429" i="1"/>
  <c r="AE430" i="1"/>
  <c r="AE434" i="1"/>
  <c r="AE438" i="1"/>
  <c r="AE436" i="1"/>
  <c r="AE439" i="1"/>
  <c r="AE433" i="1"/>
  <c r="AE437" i="1"/>
  <c r="AE440" i="1"/>
  <c r="AE435" i="1"/>
  <c r="AE441" i="1"/>
  <c r="AE443" i="1"/>
  <c r="AE442" i="1"/>
  <c r="AE444" i="1"/>
  <c r="AE445" i="1"/>
  <c r="AE447" i="1"/>
  <c r="AE448" i="1"/>
  <c r="AE446" i="1"/>
  <c r="AE453" i="1"/>
  <c r="AE452" i="1"/>
  <c r="AE450" i="1"/>
  <c r="AE449" i="1"/>
  <c r="AE451" i="1"/>
  <c r="AE456" i="1"/>
  <c r="AE454" i="1"/>
  <c r="AE455" i="1"/>
  <c r="AE465" i="1"/>
  <c r="AE463" i="1"/>
  <c r="AE466" i="1"/>
  <c r="AE464" i="1"/>
  <c r="AE462" i="1"/>
  <c r="AE461" i="1"/>
  <c r="AE460" i="1"/>
  <c r="AE457" i="1"/>
  <c r="AE459" i="1"/>
  <c r="AE458" i="1"/>
  <c r="AE471" i="1"/>
  <c r="AE476" i="1"/>
  <c r="AE474" i="1"/>
  <c r="AE479" i="1"/>
  <c r="AE472" i="1"/>
  <c r="AE470" i="1"/>
  <c r="AE475" i="1"/>
  <c r="AE480" i="1"/>
  <c r="AE473" i="1"/>
  <c r="AE469" i="1"/>
  <c r="AE467" i="1"/>
  <c r="AE468" i="1"/>
  <c r="AE477" i="1"/>
  <c r="AE478" i="1"/>
  <c r="AE490" i="1"/>
  <c r="AE487" i="1"/>
  <c r="AE492" i="1"/>
  <c r="AE485" i="1"/>
  <c r="AE489" i="1"/>
  <c r="AE484" i="1"/>
  <c r="AE486" i="1"/>
  <c r="AE488" i="1"/>
  <c r="AE481" i="1"/>
  <c r="AE483" i="1"/>
  <c r="AE482" i="1"/>
  <c r="AE491" i="1"/>
  <c r="AE498" i="1"/>
  <c r="AE500" i="1"/>
  <c r="AE499" i="1"/>
  <c r="AE496" i="1"/>
  <c r="AE495" i="1"/>
  <c r="AE497" i="1"/>
  <c r="AE494" i="1"/>
  <c r="AE493" i="1"/>
  <c r="AE510" i="1"/>
  <c r="AE501" i="1"/>
  <c r="AE504" i="1"/>
  <c r="AE506" i="1"/>
  <c r="AE508" i="1"/>
  <c r="AE511" i="1"/>
  <c r="AE503" i="1"/>
  <c r="AE509" i="1"/>
  <c r="AE512" i="1"/>
  <c r="AE505" i="1"/>
  <c r="AE507" i="1"/>
  <c r="AE502" i="1"/>
  <c r="AE520" i="1"/>
  <c r="AE521" i="1"/>
  <c r="AE519" i="1"/>
  <c r="AE518" i="1"/>
  <c r="AE516" i="1"/>
  <c r="AE522" i="1"/>
  <c r="AE515" i="1"/>
  <c r="AE517" i="1"/>
  <c r="AE514" i="1"/>
  <c r="AE513" i="1"/>
  <c r="AE525" i="1"/>
  <c r="AE531" i="1"/>
  <c r="AE529" i="1"/>
  <c r="AE527" i="1"/>
  <c r="AE533" i="1"/>
  <c r="AE530" i="1"/>
  <c r="AE524" i="1"/>
  <c r="AE528" i="1"/>
  <c r="AE526" i="1"/>
  <c r="AE532" i="1"/>
  <c r="AE523" i="1"/>
  <c r="AE542" i="1"/>
  <c r="AE545" i="1"/>
  <c r="AE537" i="1"/>
  <c r="AE541" i="1"/>
  <c r="AE540" i="1"/>
  <c r="AE543" i="1"/>
  <c r="AE539" i="1"/>
  <c r="AE536" i="1"/>
  <c r="AE538" i="1"/>
  <c r="AE544" i="1"/>
  <c r="AE535" i="1"/>
  <c r="AE534" i="1"/>
  <c r="AE555" i="1"/>
  <c r="AE548" i="1"/>
  <c r="AE549" i="1"/>
  <c r="AE550" i="1"/>
  <c r="AE551" i="1"/>
  <c r="AE552" i="1"/>
  <c r="AE553" i="1"/>
  <c r="AE547" i="1"/>
  <c r="AE554" i="1"/>
  <c r="AE546" i="1"/>
  <c r="AE556" i="1"/>
  <c r="AE559" i="1"/>
  <c r="AE562" i="1"/>
  <c r="AE558" i="1"/>
  <c r="AE563" i="1"/>
  <c r="AE560" i="1"/>
  <c r="AE557" i="1"/>
  <c r="AE564" i="1"/>
  <c r="AE561" i="1"/>
  <c r="AE573" i="1"/>
  <c r="AE572" i="1"/>
  <c r="AE571" i="1"/>
  <c r="AE570" i="1"/>
  <c r="AE569" i="1"/>
  <c r="AE568" i="1"/>
  <c r="AE567" i="1"/>
  <c r="AE565" i="1"/>
  <c r="AE566" i="1"/>
  <c r="AE578" i="1"/>
  <c r="AE575" i="1"/>
  <c r="AE577" i="1"/>
  <c r="AE576" i="1"/>
  <c r="AE574" i="1"/>
  <c r="AE585" i="1"/>
  <c r="AE586" i="1"/>
  <c r="AE587" i="1"/>
  <c r="AE582" i="1"/>
  <c r="AE584" i="1"/>
  <c r="AE581" i="1"/>
  <c r="AE580" i="1"/>
  <c r="AE583" i="1"/>
  <c r="AE579" i="1"/>
  <c r="AE593" i="1"/>
  <c r="AE589" i="1"/>
  <c r="AE590" i="1"/>
  <c r="AE588" i="1"/>
  <c r="AE592" i="1"/>
  <c r="AE591" i="1"/>
  <c r="AE594" i="1"/>
  <c r="AE600" i="1"/>
  <c r="AE597" i="1"/>
  <c r="AE598" i="1"/>
  <c r="AE595" i="1"/>
  <c r="AE599" i="1"/>
  <c r="AE601" i="1"/>
  <c r="AE596" i="1"/>
  <c r="AE602" i="1"/>
  <c r="AE603" i="1"/>
  <c r="AE606" i="1"/>
  <c r="AE608" i="1"/>
  <c r="AE605" i="1"/>
  <c r="AE607" i="1"/>
  <c r="AE604" i="1"/>
  <c r="AE610" i="1"/>
  <c r="AE609" i="1"/>
  <c r="AE611" i="1"/>
  <c r="AE615" i="1"/>
  <c r="AE614" i="1"/>
  <c r="AE613" i="1"/>
  <c r="AE612" i="1"/>
  <c r="AE618" i="1"/>
  <c r="AE620" i="1"/>
  <c r="AE617" i="1"/>
  <c r="AE619" i="1"/>
  <c r="AE616" i="1"/>
  <c r="AE622" i="1"/>
  <c r="AE623" i="1"/>
  <c r="AE621" i="1"/>
  <c r="AE624" i="1"/>
  <c r="AE627" i="1"/>
  <c r="AE625" i="1"/>
  <c r="AE626" i="1"/>
  <c r="AE628" i="1"/>
  <c r="AE629" i="1"/>
  <c r="AE632" i="1"/>
  <c r="AE630" i="1"/>
  <c r="AE631" i="1"/>
  <c r="AE634" i="1"/>
  <c r="AE633" i="1"/>
  <c r="AE635" i="1"/>
  <c r="AE636" i="1"/>
  <c r="AE637" i="1"/>
  <c r="AE638" i="1"/>
  <c r="AE639" i="1"/>
  <c r="AE642" i="1"/>
  <c r="AE640" i="1"/>
  <c r="AE643" i="1"/>
  <c r="AE641" i="1"/>
  <c r="AE645" i="1"/>
  <c r="AE646" i="1"/>
  <c r="AE644" i="1"/>
  <c r="AE647" i="1"/>
  <c r="AE650" i="1"/>
  <c r="AE648" i="1"/>
  <c r="AE649" i="1"/>
  <c r="AE651" i="1"/>
  <c r="AE653" i="1"/>
  <c r="AE652" i="1"/>
  <c r="AE657" i="1"/>
  <c r="AE656" i="1"/>
  <c r="AE655" i="1"/>
  <c r="AE654" i="1"/>
  <c r="AE659" i="1"/>
  <c r="AE660" i="1"/>
  <c r="AE661" i="1"/>
  <c r="AE662" i="1"/>
  <c r="AE658" i="1"/>
  <c r="AE666" i="1"/>
  <c r="AE667" i="1"/>
  <c r="AE668" i="1"/>
  <c r="AE664" i="1"/>
  <c r="AE663" i="1"/>
  <c r="AE665" i="1"/>
  <c r="AE669" i="1"/>
  <c r="AE670" i="1"/>
  <c r="AE675" i="1"/>
  <c r="AE677" i="1"/>
  <c r="AE671" i="1"/>
  <c r="AE674" i="1"/>
  <c r="AE673" i="1"/>
  <c r="AE676" i="1"/>
  <c r="AE672" i="1"/>
  <c r="AE678" i="1"/>
  <c r="AE681" i="1"/>
  <c r="AE680" i="1"/>
  <c r="AE679" i="1"/>
  <c r="AE682" i="1"/>
  <c r="AE683" i="1"/>
  <c r="AE684" i="1"/>
  <c r="AE686" i="1"/>
  <c r="AE685" i="1"/>
  <c r="AE688" i="1"/>
  <c r="AE687" i="1"/>
  <c r="AE691" i="1"/>
  <c r="AE689" i="1"/>
  <c r="AE690" i="1"/>
  <c r="AE695" i="1"/>
  <c r="AE692" i="1"/>
  <c r="AE693" i="1"/>
  <c r="AE694" i="1"/>
  <c r="AE696" i="1"/>
  <c r="AE698" i="1"/>
  <c r="AE697" i="1"/>
  <c r="AE700" i="1"/>
  <c r="AE701" i="1"/>
  <c r="AE699" i="1"/>
  <c r="AE702" i="1"/>
  <c r="AE703" i="1"/>
  <c r="AE704" i="1"/>
  <c r="AE705" i="1"/>
  <c r="AE706" i="1"/>
  <c r="AE707" i="1"/>
  <c r="AE708" i="1"/>
  <c r="AE710" i="1"/>
  <c r="AE709" i="1"/>
  <c r="AE713" i="1"/>
  <c r="AE712" i="1"/>
  <c r="AE715" i="1"/>
  <c r="AE711" i="1"/>
  <c r="AE714" i="1"/>
  <c r="AE716" i="1"/>
  <c r="AE717" i="1"/>
  <c r="AE722" i="1"/>
  <c r="AE724" i="1"/>
  <c r="AE721" i="1"/>
  <c r="AE719" i="1"/>
  <c r="AE720" i="1"/>
  <c r="AE718" i="1"/>
  <c r="AE723" i="1"/>
  <c r="AE725" i="1"/>
  <c r="AE728" i="1"/>
  <c r="AE729" i="1"/>
  <c r="AE730" i="1"/>
  <c r="AE727" i="1"/>
  <c r="AE726" i="1"/>
  <c r="AE731" i="1"/>
  <c r="AE732" i="1"/>
  <c r="AE736" i="1"/>
  <c r="AE735" i="1"/>
  <c r="AE734" i="1"/>
  <c r="AE733" i="1"/>
  <c r="AE737" i="1"/>
  <c r="AE738" i="1"/>
  <c r="AE740" i="1"/>
  <c r="AE739" i="1"/>
  <c r="AE742" i="1"/>
  <c r="AE741" i="1"/>
  <c r="AE744" i="1"/>
  <c r="AE743" i="1"/>
  <c r="AE745" i="1"/>
  <c r="AE746" i="1"/>
  <c r="AE747" i="1"/>
  <c r="AE748" i="1"/>
  <c r="AE749" i="1"/>
  <c r="AE750" i="1"/>
  <c r="AE751" i="1"/>
  <c r="AE752" i="1"/>
  <c r="AE754" i="1"/>
  <c r="AE753" i="1"/>
  <c r="AE755" i="1"/>
  <c r="AE758" i="1"/>
  <c r="AE761" i="1"/>
  <c r="AE756" i="1"/>
  <c r="AE757" i="1"/>
  <c r="AE760" i="1"/>
  <c r="AE759" i="1"/>
  <c r="AE762" i="1"/>
  <c r="AE764" i="1"/>
  <c r="AE766" i="1"/>
  <c r="AE767" i="1"/>
  <c r="AE765" i="1"/>
  <c r="AE763" i="1"/>
  <c r="AE772" i="1"/>
  <c r="AE768" i="1"/>
  <c r="AE769" i="1"/>
  <c r="AE770" i="1"/>
  <c r="AE773" i="1"/>
  <c r="AE771" i="1"/>
  <c r="AE776" i="1"/>
  <c r="AE778" i="1"/>
  <c r="AE779" i="1"/>
  <c r="AE774" i="1"/>
  <c r="AE775" i="1"/>
  <c r="AE780" i="1"/>
  <c r="AE781" i="1"/>
  <c r="AE777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20" i="1"/>
  <c r="AE819" i="1"/>
  <c r="AE817" i="1"/>
  <c r="AE818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7" i="1"/>
  <c r="AE836" i="1"/>
  <c r="AE838" i="1"/>
  <c r="AE839" i="1"/>
  <c r="AE840" i="1"/>
  <c r="AE841" i="1"/>
  <c r="AE842" i="1"/>
  <c r="AE844" i="1"/>
  <c r="AE843" i="1"/>
  <c r="AE845" i="1"/>
  <c r="AE846" i="1"/>
  <c r="AE847" i="1"/>
  <c r="AE848" i="1"/>
  <c r="AE850" i="1"/>
  <c r="AE849" i="1"/>
  <c r="AE851" i="1"/>
  <c r="AE854" i="1"/>
  <c r="AE852" i="1"/>
  <c r="AE853" i="1"/>
  <c r="AE855" i="1"/>
  <c r="AE856" i="1"/>
  <c r="AE858" i="1"/>
  <c r="AE857" i="1"/>
  <c r="AE859" i="1"/>
  <c r="AE860" i="1"/>
  <c r="AE861" i="1"/>
  <c r="AE862" i="1"/>
  <c r="AE864" i="1"/>
  <c r="AE863" i="1"/>
  <c r="AE865" i="1"/>
  <c r="AE866" i="1"/>
  <c r="AE867" i="1"/>
  <c r="AE868" i="1"/>
  <c r="AE869" i="1"/>
  <c r="AE871" i="1"/>
  <c r="AE870" i="1"/>
  <c r="AE872" i="1"/>
  <c r="AE873" i="1"/>
  <c r="AE874" i="1"/>
  <c r="AE875" i="1"/>
  <c r="AE876" i="1"/>
  <c r="AE877" i="1"/>
  <c r="AE878" i="1"/>
  <c r="AE879" i="1"/>
  <c r="AE880" i="1"/>
  <c r="AE881" i="1"/>
  <c r="AE883" i="1"/>
  <c r="AE882" i="1"/>
  <c r="AE884" i="1"/>
  <c r="AE885" i="1"/>
  <c r="AE886" i="1"/>
  <c r="AE3" i="1"/>
  <c r="AD2" i="1"/>
  <c r="AD9" i="1"/>
  <c r="AD8" i="1"/>
  <c r="AD6" i="1"/>
  <c r="AD4" i="1"/>
  <c r="AD7" i="1"/>
  <c r="AD5" i="1"/>
  <c r="AD10" i="1"/>
  <c r="AD11" i="1"/>
  <c r="AD13" i="1"/>
  <c r="AD14" i="1"/>
  <c r="AD12" i="1"/>
  <c r="AD15" i="1"/>
  <c r="AD18" i="1"/>
  <c r="AD16" i="1"/>
  <c r="AD17" i="1"/>
  <c r="AD20" i="1"/>
  <c r="AD21" i="1"/>
  <c r="AD19" i="1"/>
  <c r="AD23" i="1"/>
  <c r="AD22" i="1"/>
  <c r="AD26" i="1"/>
  <c r="AD27" i="1"/>
  <c r="AD28" i="1"/>
  <c r="AD24" i="1"/>
  <c r="AD25" i="1"/>
  <c r="AD31" i="1"/>
  <c r="AD30" i="1"/>
  <c r="AD32" i="1"/>
  <c r="AD29" i="1"/>
  <c r="AD38" i="1"/>
  <c r="AD35" i="1"/>
  <c r="AD36" i="1"/>
  <c r="AD34" i="1"/>
  <c r="AD33" i="1"/>
  <c r="AD37" i="1"/>
  <c r="AD43" i="1"/>
  <c r="AD45" i="1"/>
  <c r="AD41" i="1"/>
  <c r="AD44" i="1"/>
  <c r="AD40" i="1"/>
  <c r="AD39" i="1"/>
  <c r="AD42" i="1"/>
  <c r="AD46" i="1"/>
  <c r="AD47" i="1"/>
  <c r="AD48" i="1"/>
  <c r="AD51" i="1"/>
  <c r="AD52" i="1"/>
  <c r="AD50" i="1"/>
  <c r="AD49" i="1"/>
  <c r="AD53" i="1"/>
  <c r="AD54" i="1"/>
  <c r="AD55" i="1"/>
  <c r="AD56" i="1"/>
  <c r="AD58" i="1"/>
  <c r="AD57" i="1"/>
  <c r="AD59" i="1"/>
  <c r="AD60" i="1"/>
  <c r="AD61" i="1"/>
  <c r="AD65" i="1"/>
  <c r="AD63" i="1"/>
  <c r="AD64" i="1"/>
  <c r="AD62" i="1"/>
  <c r="AD66" i="1"/>
  <c r="AD67" i="1"/>
  <c r="AD68" i="1"/>
  <c r="AD69" i="1"/>
  <c r="AD70" i="1"/>
  <c r="AD72" i="1"/>
  <c r="AD71" i="1"/>
  <c r="AD73" i="1"/>
  <c r="AD74" i="1"/>
  <c r="AD75" i="1"/>
  <c r="AD76" i="1"/>
  <c r="AD77" i="1"/>
  <c r="AD80" i="1"/>
  <c r="AD79" i="1"/>
  <c r="AD78" i="1"/>
  <c r="AD81" i="1"/>
  <c r="AD82" i="1"/>
  <c r="AD84" i="1"/>
  <c r="AD83" i="1"/>
  <c r="AD85" i="1"/>
  <c r="AD86" i="1"/>
  <c r="AD89" i="1"/>
  <c r="AD87" i="1"/>
  <c r="AD88" i="1"/>
  <c r="AD90" i="1"/>
  <c r="AD92" i="1"/>
  <c r="AD91" i="1"/>
  <c r="AD93" i="1"/>
  <c r="AD94" i="1"/>
  <c r="AD95" i="1"/>
  <c r="AD96" i="1"/>
  <c r="AD97" i="1"/>
  <c r="AD98" i="1"/>
  <c r="AD100" i="1"/>
  <c r="AD99" i="1"/>
  <c r="AD106" i="1"/>
  <c r="AD104" i="1"/>
  <c r="AD101" i="1"/>
  <c r="AD103" i="1"/>
  <c r="AD105" i="1"/>
  <c r="AD102" i="1"/>
  <c r="AD109" i="1"/>
  <c r="AD107" i="1"/>
  <c r="AD108" i="1"/>
  <c r="AD115" i="1"/>
  <c r="AD118" i="1"/>
  <c r="AD112" i="1"/>
  <c r="AD116" i="1"/>
  <c r="AD111" i="1"/>
  <c r="AD114" i="1"/>
  <c r="AD117" i="1"/>
  <c r="AD119" i="1"/>
  <c r="AD113" i="1"/>
  <c r="AD110" i="1"/>
  <c r="AD124" i="1"/>
  <c r="AD121" i="1"/>
  <c r="AD123" i="1"/>
  <c r="AD122" i="1"/>
  <c r="AD120" i="1"/>
  <c r="AD129" i="1"/>
  <c r="AD131" i="1"/>
  <c r="AD126" i="1"/>
  <c r="AD125" i="1"/>
  <c r="AD130" i="1"/>
  <c r="AD128" i="1"/>
  <c r="AD127" i="1"/>
  <c r="AD132" i="1"/>
  <c r="AD135" i="1"/>
  <c r="AD136" i="1"/>
  <c r="AD133" i="1"/>
  <c r="AD134" i="1"/>
  <c r="AD141" i="1"/>
  <c r="AD140" i="1"/>
  <c r="AD139" i="1"/>
  <c r="AD138" i="1"/>
  <c r="AD137" i="1"/>
  <c r="AD144" i="1"/>
  <c r="AD142" i="1"/>
  <c r="AD143" i="1"/>
  <c r="AD145" i="1"/>
  <c r="AD147" i="1"/>
  <c r="AD146" i="1"/>
  <c r="AD150" i="1"/>
  <c r="AD153" i="1"/>
  <c r="AD151" i="1"/>
  <c r="AD149" i="1"/>
  <c r="AD148" i="1"/>
  <c r="AD152" i="1"/>
  <c r="AD156" i="1"/>
  <c r="AD158" i="1"/>
  <c r="AD154" i="1"/>
  <c r="AD155" i="1"/>
  <c r="AD157" i="1"/>
  <c r="AD161" i="1"/>
  <c r="AD159" i="1"/>
  <c r="AD160" i="1"/>
  <c r="AD163" i="1"/>
  <c r="AD162" i="1"/>
  <c r="AD167" i="1"/>
  <c r="AD168" i="1"/>
  <c r="AD166" i="1"/>
  <c r="AD164" i="1"/>
  <c r="AD165" i="1"/>
  <c r="AD173" i="1"/>
  <c r="AD174" i="1"/>
  <c r="AD171" i="1"/>
  <c r="AD169" i="1"/>
  <c r="AD170" i="1"/>
  <c r="AD172" i="1"/>
  <c r="AD175" i="1"/>
  <c r="AD177" i="1"/>
  <c r="AD176" i="1"/>
  <c r="AD185" i="1"/>
  <c r="AD179" i="1"/>
  <c r="AD183" i="1"/>
  <c r="AD181" i="1"/>
  <c r="AD180" i="1"/>
  <c r="AD182" i="1"/>
  <c r="AD178" i="1"/>
  <c r="AD184" i="1"/>
  <c r="AD187" i="1"/>
  <c r="AD189" i="1"/>
  <c r="AD192" i="1"/>
  <c r="AD188" i="1"/>
  <c r="AD186" i="1"/>
  <c r="AD190" i="1"/>
  <c r="AD191" i="1"/>
  <c r="AD196" i="1"/>
  <c r="AD199" i="1"/>
  <c r="AD200" i="1"/>
  <c r="AD195" i="1"/>
  <c r="AD194" i="1"/>
  <c r="AD193" i="1"/>
  <c r="AD197" i="1"/>
  <c r="AD198" i="1"/>
  <c r="AD205" i="1"/>
  <c r="AD204" i="1"/>
  <c r="AD203" i="1"/>
  <c r="AD202" i="1"/>
  <c r="AD207" i="1"/>
  <c r="AD201" i="1"/>
  <c r="AD206" i="1"/>
  <c r="AD208" i="1"/>
  <c r="AD209" i="1"/>
  <c r="AD212" i="1"/>
  <c r="AD211" i="1"/>
  <c r="AD210" i="1"/>
  <c r="AD214" i="1"/>
  <c r="AD213" i="1"/>
  <c r="AD215" i="1"/>
  <c r="AD216" i="1"/>
  <c r="AD217" i="1"/>
  <c r="AD218" i="1"/>
  <c r="AD220" i="1"/>
  <c r="AD221" i="1"/>
  <c r="AD219" i="1"/>
  <c r="AD224" i="1"/>
  <c r="AD223" i="1"/>
  <c r="AD225" i="1"/>
  <c r="AD222" i="1"/>
  <c r="AD229" i="1"/>
  <c r="AD231" i="1"/>
  <c r="AD226" i="1"/>
  <c r="AD230" i="1"/>
  <c r="AD227" i="1"/>
  <c r="AD228" i="1"/>
  <c r="AD238" i="1"/>
  <c r="AD234" i="1"/>
  <c r="AD235" i="1"/>
  <c r="AD232" i="1"/>
  <c r="AD237" i="1"/>
  <c r="AD236" i="1"/>
  <c r="AD233" i="1"/>
  <c r="AD245" i="1"/>
  <c r="AD239" i="1"/>
  <c r="AD244" i="1"/>
  <c r="AD241" i="1"/>
  <c r="AD240" i="1"/>
  <c r="AD242" i="1"/>
  <c r="AD243" i="1"/>
  <c r="AD246" i="1"/>
  <c r="AD247" i="1"/>
  <c r="AD248" i="1"/>
  <c r="AD249" i="1"/>
  <c r="AD250" i="1"/>
  <c r="AD251" i="1"/>
  <c r="AD254" i="1"/>
  <c r="AD252" i="1"/>
  <c r="AD253" i="1"/>
  <c r="AD255" i="1"/>
  <c r="AD256" i="1"/>
  <c r="AD259" i="1"/>
  <c r="AD257" i="1"/>
  <c r="AD258" i="1"/>
  <c r="AD260" i="1"/>
  <c r="AD261" i="1"/>
  <c r="AD262" i="1"/>
  <c r="AD263" i="1"/>
  <c r="AD264" i="1"/>
  <c r="AD265" i="1"/>
  <c r="AD266" i="1"/>
  <c r="AD267" i="1"/>
  <c r="AD268" i="1"/>
  <c r="AD271" i="1"/>
  <c r="AD270" i="1"/>
  <c r="AD269" i="1"/>
  <c r="AD272" i="1"/>
  <c r="AD274" i="1"/>
  <c r="AD273" i="1"/>
  <c r="AD278" i="1"/>
  <c r="AD275" i="1"/>
  <c r="AD276" i="1"/>
  <c r="AD277" i="1"/>
  <c r="AD281" i="1"/>
  <c r="AD279" i="1"/>
  <c r="AD280" i="1"/>
  <c r="AD283" i="1"/>
  <c r="AD284" i="1"/>
  <c r="AD282" i="1"/>
  <c r="AD285" i="1"/>
  <c r="AD286" i="1"/>
  <c r="AD287" i="1"/>
  <c r="AD288" i="1"/>
  <c r="AD291" i="1"/>
  <c r="AD290" i="1"/>
  <c r="AD289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6" i="1"/>
  <c r="AD305" i="1"/>
  <c r="AD307" i="1"/>
  <c r="AD308" i="1"/>
  <c r="AD311" i="1"/>
  <c r="AD309" i="1"/>
  <c r="AD310" i="1"/>
  <c r="AD313" i="1"/>
  <c r="AD312" i="1"/>
  <c r="AD315" i="1"/>
  <c r="AD317" i="1"/>
  <c r="AD316" i="1"/>
  <c r="AD314" i="1"/>
  <c r="AD320" i="1"/>
  <c r="AD319" i="1"/>
  <c r="AD318" i="1"/>
  <c r="AD327" i="1"/>
  <c r="AD323" i="1"/>
  <c r="AD325" i="1"/>
  <c r="AD321" i="1"/>
  <c r="AD322" i="1"/>
  <c r="AD326" i="1"/>
  <c r="AD324" i="1"/>
  <c r="AD334" i="1"/>
  <c r="AD331" i="1"/>
  <c r="AD332" i="1"/>
  <c r="AD328" i="1"/>
  <c r="AD333" i="1"/>
  <c r="AD329" i="1"/>
  <c r="AD330" i="1"/>
  <c r="AD340" i="1"/>
  <c r="AD339" i="1"/>
  <c r="AD337" i="1"/>
  <c r="AD335" i="1"/>
  <c r="AD338" i="1"/>
  <c r="AD336" i="1"/>
  <c r="AD341" i="1"/>
  <c r="AD345" i="1"/>
  <c r="AD343" i="1"/>
  <c r="AD347" i="1"/>
  <c r="AD346" i="1"/>
  <c r="AD344" i="1"/>
  <c r="AD342" i="1"/>
  <c r="AD352" i="1"/>
  <c r="AD351" i="1"/>
  <c r="AD350" i="1"/>
  <c r="AD348" i="1"/>
  <c r="AD349" i="1"/>
  <c r="AD356" i="1"/>
  <c r="AD355" i="1"/>
  <c r="AD353" i="1"/>
  <c r="AD354" i="1"/>
  <c r="AD359" i="1"/>
  <c r="AD358" i="1"/>
  <c r="AD361" i="1"/>
  <c r="AD360" i="1"/>
  <c r="AD362" i="1"/>
  <c r="AD357" i="1"/>
  <c r="AD369" i="1"/>
  <c r="AD370" i="1"/>
  <c r="AD364" i="1"/>
  <c r="AD368" i="1"/>
  <c r="AD363" i="1"/>
  <c r="AD366" i="1"/>
  <c r="AD367" i="1"/>
  <c r="AD365" i="1"/>
  <c r="AD374" i="1"/>
  <c r="AD381" i="1"/>
  <c r="AD373" i="1"/>
  <c r="AD375" i="1"/>
  <c r="AD379" i="1"/>
  <c r="AD380" i="1"/>
  <c r="AD376" i="1"/>
  <c r="AD378" i="1"/>
  <c r="AD371" i="1"/>
  <c r="AD372" i="1"/>
  <c r="AD377" i="1"/>
  <c r="AD386" i="1"/>
  <c r="AD387" i="1"/>
  <c r="AD382" i="1"/>
  <c r="AD385" i="1"/>
  <c r="AD383" i="1"/>
  <c r="AD384" i="1"/>
  <c r="AD390" i="1"/>
  <c r="AD389" i="1"/>
  <c r="AD391" i="1"/>
  <c r="AD388" i="1"/>
  <c r="AD392" i="1"/>
  <c r="AD393" i="1"/>
  <c r="AD395" i="1"/>
  <c r="AD396" i="1"/>
  <c r="AD394" i="1"/>
  <c r="AD397" i="1"/>
  <c r="AD403" i="1"/>
  <c r="AD399" i="1"/>
  <c r="AD400" i="1"/>
  <c r="AD404" i="1"/>
  <c r="AD401" i="1"/>
  <c r="AD398" i="1"/>
  <c r="AD402" i="1"/>
  <c r="AD408" i="1"/>
  <c r="AD407" i="1"/>
  <c r="AD406" i="1"/>
  <c r="AD409" i="1"/>
  <c r="AD405" i="1"/>
  <c r="AD411" i="1"/>
  <c r="AD410" i="1"/>
  <c r="AD412" i="1"/>
  <c r="AD413" i="1"/>
  <c r="AD414" i="1"/>
  <c r="AD415" i="1"/>
  <c r="AD416" i="1"/>
  <c r="AD417" i="1"/>
  <c r="AD418" i="1"/>
  <c r="AD420" i="1"/>
  <c r="AD419" i="1"/>
  <c r="AD421" i="1"/>
  <c r="AD422" i="1"/>
  <c r="AD423" i="1"/>
  <c r="AD424" i="1"/>
  <c r="AD425" i="1"/>
  <c r="AD427" i="1"/>
  <c r="AD426" i="1"/>
  <c r="AD431" i="1"/>
  <c r="AD428" i="1"/>
  <c r="AD432" i="1"/>
  <c r="AD429" i="1"/>
  <c r="AD430" i="1"/>
  <c r="AD434" i="1"/>
  <c r="AD438" i="1"/>
  <c r="AD436" i="1"/>
  <c r="AD439" i="1"/>
  <c r="AD433" i="1"/>
  <c r="AD437" i="1"/>
  <c r="AD440" i="1"/>
  <c r="AD435" i="1"/>
  <c r="AD441" i="1"/>
  <c r="AD443" i="1"/>
  <c r="AD442" i="1"/>
  <c r="AD444" i="1"/>
  <c r="AD445" i="1"/>
  <c r="AD447" i="1"/>
  <c r="AD448" i="1"/>
  <c r="AD446" i="1"/>
  <c r="AD453" i="1"/>
  <c r="AD452" i="1"/>
  <c r="AD450" i="1"/>
  <c r="AD449" i="1"/>
  <c r="AD451" i="1"/>
  <c r="AD456" i="1"/>
  <c r="AD454" i="1"/>
  <c r="AD455" i="1"/>
  <c r="AD465" i="1"/>
  <c r="AD463" i="1"/>
  <c r="AD466" i="1"/>
  <c r="AD464" i="1"/>
  <c r="AD462" i="1"/>
  <c r="AD461" i="1"/>
  <c r="AD460" i="1"/>
  <c r="AD457" i="1"/>
  <c r="AD459" i="1"/>
  <c r="AD458" i="1"/>
  <c r="AD471" i="1"/>
  <c r="AD476" i="1"/>
  <c r="AD474" i="1"/>
  <c r="AD479" i="1"/>
  <c r="AD472" i="1"/>
  <c r="AD470" i="1"/>
  <c r="AD475" i="1"/>
  <c r="AD480" i="1"/>
  <c r="AD473" i="1"/>
  <c r="AD469" i="1"/>
  <c r="AD467" i="1"/>
  <c r="AD468" i="1"/>
  <c r="AD477" i="1"/>
  <c r="AD478" i="1"/>
  <c r="AD490" i="1"/>
  <c r="AD487" i="1"/>
  <c r="AD492" i="1"/>
  <c r="AD485" i="1"/>
  <c r="AD489" i="1"/>
  <c r="AD484" i="1"/>
  <c r="AD486" i="1"/>
  <c r="AD488" i="1"/>
  <c r="AD481" i="1"/>
  <c r="AD483" i="1"/>
  <c r="AD482" i="1"/>
  <c r="AD491" i="1"/>
  <c r="AD498" i="1"/>
  <c r="AD500" i="1"/>
  <c r="AD499" i="1"/>
  <c r="AD496" i="1"/>
  <c r="AD495" i="1"/>
  <c r="AD497" i="1"/>
  <c r="AD494" i="1"/>
  <c r="AD493" i="1"/>
  <c r="AD510" i="1"/>
  <c r="AD501" i="1"/>
  <c r="AD504" i="1"/>
  <c r="AD506" i="1"/>
  <c r="AD508" i="1"/>
  <c r="AD511" i="1"/>
  <c r="AD503" i="1"/>
  <c r="AD509" i="1"/>
  <c r="AD512" i="1"/>
  <c r="AD505" i="1"/>
  <c r="AD507" i="1"/>
  <c r="AD502" i="1"/>
  <c r="AD520" i="1"/>
  <c r="AD521" i="1"/>
  <c r="AD519" i="1"/>
  <c r="AD518" i="1"/>
  <c r="AD516" i="1"/>
  <c r="AD522" i="1"/>
  <c r="AD515" i="1"/>
  <c r="AD517" i="1"/>
  <c r="AD514" i="1"/>
  <c r="AD513" i="1"/>
  <c r="AD525" i="1"/>
  <c r="AD531" i="1"/>
  <c r="AD529" i="1"/>
  <c r="AD527" i="1"/>
  <c r="AD533" i="1"/>
  <c r="AD530" i="1"/>
  <c r="AD524" i="1"/>
  <c r="AD528" i="1"/>
  <c r="AD526" i="1"/>
  <c r="AD532" i="1"/>
  <c r="AD523" i="1"/>
  <c r="AD542" i="1"/>
  <c r="AD545" i="1"/>
  <c r="AD537" i="1"/>
  <c r="AD541" i="1"/>
  <c r="AD540" i="1"/>
  <c r="AD543" i="1"/>
  <c r="AD539" i="1"/>
  <c r="AD536" i="1"/>
  <c r="AD538" i="1"/>
  <c r="AD544" i="1"/>
  <c r="AD535" i="1"/>
  <c r="AD534" i="1"/>
  <c r="AD555" i="1"/>
  <c r="AD548" i="1"/>
  <c r="AD549" i="1"/>
  <c r="AD550" i="1"/>
  <c r="AD551" i="1"/>
  <c r="AD552" i="1"/>
  <c r="AD553" i="1"/>
  <c r="AD547" i="1"/>
  <c r="AD554" i="1"/>
  <c r="AD546" i="1"/>
  <c r="AD556" i="1"/>
  <c r="AD559" i="1"/>
  <c r="AD562" i="1"/>
  <c r="AD558" i="1"/>
  <c r="AD563" i="1"/>
  <c r="AD560" i="1"/>
  <c r="AD557" i="1"/>
  <c r="AD564" i="1"/>
  <c r="AD561" i="1"/>
  <c r="AD573" i="1"/>
  <c r="AD572" i="1"/>
  <c r="AD571" i="1"/>
  <c r="AD570" i="1"/>
  <c r="AD569" i="1"/>
  <c r="AD568" i="1"/>
  <c r="AD567" i="1"/>
  <c r="AD565" i="1"/>
  <c r="AD566" i="1"/>
  <c r="AD578" i="1"/>
  <c r="AD575" i="1"/>
  <c r="AD577" i="1"/>
  <c r="AD576" i="1"/>
  <c r="AD574" i="1"/>
  <c r="AD585" i="1"/>
  <c r="AD586" i="1"/>
  <c r="AD587" i="1"/>
  <c r="AD582" i="1"/>
  <c r="AD584" i="1"/>
  <c r="AD581" i="1"/>
  <c r="AD580" i="1"/>
  <c r="AD583" i="1"/>
  <c r="AD579" i="1"/>
  <c r="AD593" i="1"/>
  <c r="AD589" i="1"/>
  <c r="AD590" i="1"/>
  <c r="AD588" i="1"/>
  <c r="AD592" i="1"/>
  <c r="AD591" i="1"/>
  <c r="AD594" i="1"/>
  <c r="AD600" i="1"/>
  <c r="AD597" i="1"/>
  <c r="AD598" i="1"/>
  <c r="AD595" i="1"/>
  <c r="AD599" i="1"/>
  <c r="AD601" i="1"/>
  <c r="AD596" i="1"/>
  <c r="AD602" i="1"/>
  <c r="AD603" i="1"/>
  <c r="AD606" i="1"/>
  <c r="AD608" i="1"/>
  <c r="AD605" i="1"/>
  <c r="AD607" i="1"/>
  <c r="AD604" i="1"/>
  <c r="AD610" i="1"/>
  <c r="AD609" i="1"/>
  <c r="AD611" i="1"/>
  <c r="AD615" i="1"/>
  <c r="AD614" i="1"/>
  <c r="AD613" i="1"/>
  <c r="AD612" i="1"/>
  <c r="AD618" i="1"/>
  <c r="AD620" i="1"/>
  <c r="AD617" i="1"/>
  <c r="AD619" i="1"/>
  <c r="AD616" i="1"/>
  <c r="AD622" i="1"/>
  <c r="AD623" i="1"/>
  <c r="AD621" i="1"/>
  <c r="AD624" i="1"/>
  <c r="AD627" i="1"/>
  <c r="AD625" i="1"/>
  <c r="AD626" i="1"/>
  <c r="AD628" i="1"/>
  <c r="AD629" i="1"/>
  <c r="AD632" i="1"/>
  <c r="AD630" i="1"/>
  <c r="AD631" i="1"/>
  <c r="AD634" i="1"/>
  <c r="AD633" i="1"/>
  <c r="AD635" i="1"/>
  <c r="AD636" i="1"/>
  <c r="AD637" i="1"/>
  <c r="AD638" i="1"/>
  <c r="AD639" i="1"/>
  <c r="AD642" i="1"/>
  <c r="AD640" i="1"/>
  <c r="AD643" i="1"/>
  <c r="AD641" i="1"/>
  <c r="AD645" i="1"/>
  <c r="AD646" i="1"/>
  <c r="AD644" i="1"/>
  <c r="AD647" i="1"/>
  <c r="AD650" i="1"/>
  <c r="AD648" i="1"/>
  <c r="AD649" i="1"/>
  <c r="AD651" i="1"/>
  <c r="AD653" i="1"/>
  <c r="AD652" i="1"/>
  <c r="AD657" i="1"/>
  <c r="AD656" i="1"/>
  <c r="AD655" i="1"/>
  <c r="AD654" i="1"/>
  <c r="AD659" i="1"/>
  <c r="AD660" i="1"/>
  <c r="AD661" i="1"/>
  <c r="AD662" i="1"/>
  <c r="AD658" i="1"/>
  <c r="AD666" i="1"/>
  <c r="AD667" i="1"/>
  <c r="AD668" i="1"/>
  <c r="AD664" i="1"/>
  <c r="AD663" i="1"/>
  <c r="AD665" i="1"/>
  <c r="AD669" i="1"/>
  <c r="AD670" i="1"/>
  <c r="AD675" i="1"/>
  <c r="AD677" i="1"/>
  <c r="AD671" i="1"/>
  <c r="AD674" i="1"/>
  <c r="AD673" i="1"/>
  <c r="AD676" i="1"/>
  <c r="AD672" i="1"/>
  <c r="AD678" i="1"/>
  <c r="AD681" i="1"/>
  <c r="AD680" i="1"/>
  <c r="AD679" i="1"/>
  <c r="AD682" i="1"/>
  <c r="AD683" i="1"/>
  <c r="AD684" i="1"/>
  <c r="AD686" i="1"/>
  <c r="AD685" i="1"/>
  <c r="AD688" i="1"/>
  <c r="AD687" i="1"/>
  <c r="AD691" i="1"/>
  <c r="AD689" i="1"/>
  <c r="AD690" i="1"/>
  <c r="AD695" i="1"/>
  <c r="AD692" i="1"/>
  <c r="AD693" i="1"/>
  <c r="AD694" i="1"/>
  <c r="AD696" i="1"/>
  <c r="AD698" i="1"/>
  <c r="AD697" i="1"/>
  <c r="AD700" i="1"/>
  <c r="AD701" i="1"/>
  <c r="AD699" i="1"/>
  <c r="AD702" i="1"/>
  <c r="AD703" i="1"/>
  <c r="AD704" i="1"/>
  <c r="AD705" i="1"/>
  <c r="AD706" i="1"/>
  <c r="AD707" i="1"/>
  <c r="AD708" i="1"/>
  <c r="AD710" i="1"/>
  <c r="AD709" i="1"/>
  <c r="AD713" i="1"/>
  <c r="AD712" i="1"/>
  <c r="AD715" i="1"/>
  <c r="AD711" i="1"/>
  <c r="AD714" i="1"/>
  <c r="AD716" i="1"/>
  <c r="AD717" i="1"/>
  <c r="AD722" i="1"/>
  <c r="AD724" i="1"/>
  <c r="AD721" i="1"/>
  <c r="AD719" i="1"/>
  <c r="AD720" i="1"/>
  <c r="AD718" i="1"/>
  <c r="AD723" i="1"/>
  <c r="AD725" i="1"/>
  <c r="AD728" i="1"/>
  <c r="AD729" i="1"/>
  <c r="AD730" i="1"/>
  <c r="AD727" i="1"/>
  <c r="AD726" i="1"/>
  <c r="AD731" i="1"/>
  <c r="AD732" i="1"/>
  <c r="AD736" i="1"/>
  <c r="AD735" i="1"/>
  <c r="AD734" i="1"/>
  <c r="AD733" i="1"/>
  <c r="AD737" i="1"/>
  <c r="AD738" i="1"/>
  <c r="AD740" i="1"/>
  <c r="AD739" i="1"/>
  <c r="AD742" i="1"/>
  <c r="AD741" i="1"/>
  <c r="AD744" i="1"/>
  <c r="AD743" i="1"/>
  <c r="AD745" i="1"/>
  <c r="AD746" i="1"/>
  <c r="AD747" i="1"/>
  <c r="AD748" i="1"/>
  <c r="AD749" i="1"/>
  <c r="AD750" i="1"/>
  <c r="AD751" i="1"/>
  <c r="AD752" i="1"/>
  <c r="AD754" i="1"/>
  <c r="AD753" i="1"/>
  <c r="AD755" i="1"/>
  <c r="AD758" i="1"/>
  <c r="AD761" i="1"/>
  <c r="AD756" i="1"/>
  <c r="AD757" i="1"/>
  <c r="AD760" i="1"/>
  <c r="AD759" i="1"/>
  <c r="AD762" i="1"/>
  <c r="AD764" i="1"/>
  <c r="AD766" i="1"/>
  <c r="AD767" i="1"/>
  <c r="AD765" i="1"/>
  <c r="AD763" i="1"/>
  <c r="AD772" i="1"/>
  <c r="AD768" i="1"/>
  <c r="AD769" i="1"/>
  <c r="AD770" i="1"/>
  <c r="AD773" i="1"/>
  <c r="AD771" i="1"/>
  <c r="AD776" i="1"/>
  <c r="AD778" i="1"/>
  <c r="AD779" i="1"/>
  <c r="AD774" i="1"/>
  <c r="AD775" i="1"/>
  <c r="AD780" i="1"/>
  <c r="AD781" i="1"/>
  <c r="AD777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20" i="1"/>
  <c r="AD819" i="1"/>
  <c r="AD817" i="1"/>
  <c r="AD818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7" i="1"/>
  <c r="AD836" i="1"/>
  <c r="AD838" i="1"/>
  <c r="AD839" i="1"/>
  <c r="AD840" i="1"/>
  <c r="AD841" i="1"/>
  <c r="AD842" i="1"/>
  <c r="AD844" i="1"/>
  <c r="AD843" i="1"/>
  <c r="AD845" i="1"/>
  <c r="AD846" i="1"/>
  <c r="AD847" i="1"/>
  <c r="AD848" i="1"/>
  <c r="AD850" i="1"/>
  <c r="AD849" i="1"/>
  <c r="AD851" i="1"/>
  <c r="AD854" i="1"/>
  <c r="AD852" i="1"/>
  <c r="AD853" i="1"/>
  <c r="AD855" i="1"/>
  <c r="AD856" i="1"/>
  <c r="AD858" i="1"/>
  <c r="AD857" i="1"/>
  <c r="AD859" i="1"/>
  <c r="AD860" i="1"/>
  <c r="AD861" i="1"/>
  <c r="AD862" i="1"/>
  <c r="AD864" i="1"/>
  <c r="AD863" i="1"/>
  <c r="AD865" i="1"/>
  <c r="AD866" i="1"/>
  <c r="AD867" i="1"/>
  <c r="AD868" i="1"/>
  <c r="AD869" i="1"/>
  <c r="AD871" i="1"/>
  <c r="AD870" i="1"/>
  <c r="AD872" i="1"/>
  <c r="AD873" i="1"/>
  <c r="AD874" i="1"/>
  <c r="AD875" i="1"/>
  <c r="AD876" i="1"/>
  <c r="AD877" i="1"/>
  <c r="AD878" i="1"/>
  <c r="AD879" i="1"/>
  <c r="AD880" i="1"/>
  <c r="AD881" i="1"/>
  <c r="AD883" i="1"/>
  <c r="AD882" i="1"/>
  <c r="AD884" i="1"/>
  <c r="AD885" i="1"/>
  <c r="AD886" i="1"/>
  <c r="AD3" i="1"/>
  <c r="AC769" i="1"/>
  <c r="AC846" i="1"/>
  <c r="AC886" i="1"/>
  <c r="AC2" i="1"/>
  <c r="AC9" i="1"/>
  <c r="AC8" i="1"/>
  <c r="AC6" i="1"/>
  <c r="AC4" i="1"/>
  <c r="AC7" i="1"/>
  <c r="AC5" i="1"/>
  <c r="AC10" i="1"/>
  <c r="AC11" i="1"/>
  <c r="AC13" i="1"/>
  <c r="AC14" i="1"/>
  <c r="AC12" i="1"/>
  <c r="AC15" i="1"/>
  <c r="AC18" i="1"/>
  <c r="AC16" i="1"/>
  <c r="AC17" i="1"/>
  <c r="AC20" i="1"/>
  <c r="AC21" i="1"/>
  <c r="AC19" i="1"/>
  <c r="AC23" i="1"/>
  <c r="AC22" i="1"/>
  <c r="AC26" i="1"/>
  <c r="AC27" i="1"/>
  <c r="AC28" i="1"/>
  <c r="AC24" i="1"/>
  <c r="AC25" i="1"/>
  <c r="AC31" i="1"/>
  <c r="AC30" i="1"/>
  <c r="AC32" i="1"/>
  <c r="AC29" i="1"/>
  <c r="AC38" i="1"/>
  <c r="AC35" i="1"/>
  <c r="AC36" i="1"/>
  <c r="AC34" i="1"/>
  <c r="AC33" i="1"/>
  <c r="AC37" i="1"/>
  <c r="AC43" i="1"/>
  <c r="AC45" i="1"/>
  <c r="AC41" i="1"/>
  <c r="AC44" i="1"/>
  <c r="AC40" i="1"/>
  <c r="AC39" i="1"/>
  <c r="AC42" i="1"/>
  <c r="AC46" i="1"/>
  <c r="AC47" i="1"/>
  <c r="AC48" i="1"/>
  <c r="AC51" i="1"/>
  <c r="AC52" i="1"/>
  <c r="AC50" i="1"/>
  <c r="AC49" i="1"/>
  <c r="AC53" i="1"/>
  <c r="AC54" i="1"/>
  <c r="AC55" i="1"/>
  <c r="AC56" i="1"/>
  <c r="AC58" i="1"/>
  <c r="AC57" i="1"/>
  <c r="AC59" i="1"/>
  <c r="AC60" i="1"/>
  <c r="AC61" i="1"/>
  <c r="AC65" i="1"/>
  <c r="AC63" i="1"/>
  <c r="AC64" i="1"/>
  <c r="AC62" i="1"/>
  <c r="AC66" i="1"/>
  <c r="AC67" i="1"/>
  <c r="AC68" i="1"/>
  <c r="AC69" i="1"/>
  <c r="AC70" i="1"/>
  <c r="AC72" i="1"/>
  <c r="AC71" i="1"/>
  <c r="AC73" i="1"/>
  <c r="AC74" i="1"/>
  <c r="AC75" i="1"/>
  <c r="AC76" i="1"/>
  <c r="AC77" i="1"/>
  <c r="AC80" i="1"/>
  <c r="AC79" i="1"/>
  <c r="AC78" i="1"/>
  <c r="AC81" i="1"/>
  <c r="AC82" i="1"/>
  <c r="AC84" i="1"/>
  <c r="AC83" i="1"/>
  <c r="AC85" i="1"/>
  <c r="AC86" i="1"/>
  <c r="AC89" i="1"/>
  <c r="AC87" i="1"/>
  <c r="AC88" i="1"/>
  <c r="AC90" i="1"/>
  <c r="AC92" i="1"/>
  <c r="AC91" i="1"/>
  <c r="AC93" i="1"/>
  <c r="AC94" i="1"/>
  <c r="AC95" i="1"/>
  <c r="AC96" i="1"/>
  <c r="AC97" i="1"/>
  <c r="AC98" i="1"/>
  <c r="AC100" i="1"/>
  <c r="AC99" i="1"/>
  <c r="AC106" i="1"/>
  <c r="AC104" i="1"/>
  <c r="AC101" i="1"/>
  <c r="AC103" i="1"/>
  <c r="AC105" i="1"/>
  <c r="AC102" i="1"/>
  <c r="AC109" i="1"/>
  <c r="AC107" i="1"/>
  <c r="AC108" i="1"/>
  <c r="AC115" i="1"/>
  <c r="AC118" i="1"/>
  <c r="AC112" i="1"/>
  <c r="AC116" i="1"/>
  <c r="AC111" i="1"/>
  <c r="AC114" i="1"/>
  <c r="AC117" i="1"/>
  <c r="AC119" i="1"/>
  <c r="AC113" i="1"/>
  <c r="AC110" i="1"/>
  <c r="AC124" i="1"/>
  <c r="AC121" i="1"/>
  <c r="AC123" i="1"/>
  <c r="AC122" i="1"/>
  <c r="AC120" i="1"/>
  <c r="AC129" i="1"/>
  <c r="AC131" i="1"/>
  <c r="AC126" i="1"/>
  <c r="AC125" i="1"/>
  <c r="AC130" i="1"/>
  <c r="AC128" i="1"/>
  <c r="AC127" i="1"/>
  <c r="AC132" i="1"/>
  <c r="AC135" i="1"/>
  <c r="AC136" i="1"/>
  <c r="AC133" i="1"/>
  <c r="AC134" i="1"/>
  <c r="AC141" i="1"/>
  <c r="AC140" i="1"/>
  <c r="AC139" i="1"/>
  <c r="AC138" i="1"/>
  <c r="AC137" i="1"/>
  <c r="AC144" i="1"/>
  <c r="AC142" i="1"/>
  <c r="AC143" i="1"/>
  <c r="AC145" i="1"/>
  <c r="AC147" i="1"/>
  <c r="AC146" i="1"/>
  <c r="AC150" i="1"/>
  <c r="AC153" i="1"/>
  <c r="AC151" i="1"/>
  <c r="AC149" i="1"/>
  <c r="AC148" i="1"/>
  <c r="AC152" i="1"/>
  <c r="AC156" i="1"/>
  <c r="AC158" i="1"/>
  <c r="AC154" i="1"/>
  <c r="AC155" i="1"/>
  <c r="AC157" i="1"/>
  <c r="AC161" i="1"/>
  <c r="AC159" i="1"/>
  <c r="AC160" i="1"/>
  <c r="AC163" i="1"/>
  <c r="AC162" i="1"/>
  <c r="AC167" i="1"/>
  <c r="AC168" i="1"/>
  <c r="AC166" i="1"/>
  <c r="AC164" i="1"/>
  <c r="AC165" i="1"/>
  <c r="AC173" i="1"/>
  <c r="AC174" i="1"/>
  <c r="AC171" i="1"/>
  <c r="AC169" i="1"/>
  <c r="AC170" i="1"/>
  <c r="AC172" i="1"/>
  <c r="AC175" i="1"/>
  <c r="AC177" i="1"/>
  <c r="AC176" i="1"/>
  <c r="AC185" i="1"/>
  <c r="AC179" i="1"/>
  <c r="AC183" i="1"/>
  <c r="AC181" i="1"/>
  <c r="AC180" i="1"/>
  <c r="AC182" i="1"/>
  <c r="AC178" i="1"/>
  <c r="AC184" i="1"/>
  <c r="AC187" i="1"/>
  <c r="AC189" i="1"/>
  <c r="AC192" i="1"/>
  <c r="AC188" i="1"/>
  <c r="AC186" i="1"/>
  <c r="AC190" i="1"/>
  <c r="AC191" i="1"/>
  <c r="AC199" i="1"/>
  <c r="AC200" i="1"/>
  <c r="AC195" i="1"/>
  <c r="AC194" i="1"/>
  <c r="AC193" i="1"/>
  <c r="AC197" i="1"/>
  <c r="AC198" i="1"/>
  <c r="AC205" i="1"/>
  <c r="AC204" i="1"/>
  <c r="AC203" i="1"/>
  <c r="AC202" i="1"/>
  <c r="AC207" i="1"/>
  <c r="AC201" i="1"/>
  <c r="AC206" i="1"/>
  <c r="AC208" i="1"/>
  <c r="AC209" i="1"/>
  <c r="AC212" i="1"/>
  <c r="AC211" i="1"/>
  <c r="AC210" i="1"/>
  <c r="AC214" i="1"/>
  <c r="AC213" i="1"/>
  <c r="AC215" i="1"/>
  <c r="AC216" i="1"/>
  <c r="AC217" i="1"/>
  <c r="AC218" i="1"/>
  <c r="AC220" i="1"/>
  <c r="AC221" i="1"/>
  <c r="AC219" i="1"/>
  <c r="AC224" i="1"/>
  <c r="AC223" i="1"/>
  <c r="AC225" i="1"/>
  <c r="AC222" i="1"/>
  <c r="AC229" i="1"/>
  <c r="AC231" i="1"/>
  <c r="AC226" i="1"/>
  <c r="AC230" i="1"/>
  <c r="AC227" i="1"/>
  <c r="AC228" i="1"/>
  <c r="AC238" i="1"/>
  <c r="AC234" i="1"/>
  <c r="AC235" i="1"/>
  <c r="AC232" i="1"/>
  <c r="AC237" i="1"/>
  <c r="AC236" i="1"/>
  <c r="AC233" i="1"/>
  <c r="AC245" i="1"/>
  <c r="AC239" i="1"/>
  <c r="AC244" i="1"/>
  <c r="AC241" i="1"/>
  <c r="AC240" i="1"/>
  <c r="AC242" i="1"/>
  <c r="AC243" i="1"/>
  <c r="AC246" i="1"/>
  <c r="AC247" i="1"/>
  <c r="AC248" i="1"/>
  <c r="AC249" i="1"/>
  <c r="AC250" i="1"/>
  <c r="AC251" i="1"/>
  <c r="AC254" i="1"/>
  <c r="AC252" i="1"/>
  <c r="AC253" i="1"/>
  <c r="AC255" i="1"/>
  <c r="AC256" i="1"/>
  <c r="AC259" i="1"/>
  <c r="AC257" i="1"/>
  <c r="AC258" i="1"/>
  <c r="AC260" i="1"/>
  <c r="AC261" i="1"/>
  <c r="AC262" i="1"/>
  <c r="AC263" i="1"/>
  <c r="AC264" i="1"/>
  <c r="AC265" i="1"/>
  <c r="AC266" i="1"/>
  <c r="AC267" i="1"/>
  <c r="AC268" i="1"/>
  <c r="AC271" i="1"/>
  <c r="AC270" i="1"/>
  <c r="AC269" i="1"/>
  <c r="AC272" i="1"/>
  <c r="AC274" i="1"/>
  <c r="AC273" i="1"/>
  <c r="AC278" i="1"/>
  <c r="AC275" i="1"/>
  <c r="AC276" i="1"/>
  <c r="AC277" i="1"/>
  <c r="AC281" i="1"/>
  <c r="AC279" i="1"/>
  <c r="AC280" i="1"/>
  <c r="AC283" i="1"/>
  <c r="AC284" i="1"/>
  <c r="AC282" i="1"/>
  <c r="AC285" i="1"/>
  <c r="AC286" i="1"/>
  <c r="AC287" i="1"/>
  <c r="AC288" i="1"/>
  <c r="AC291" i="1"/>
  <c r="AC290" i="1"/>
  <c r="AC289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6" i="1"/>
  <c r="AC305" i="1"/>
  <c r="AC307" i="1"/>
  <c r="AC308" i="1"/>
  <c r="AC311" i="1"/>
  <c r="AC309" i="1"/>
  <c r="AC310" i="1"/>
  <c r="AC313" i="1"/>
  <c r="AC312" i="1"/>
  <c r="AC315" i="1"/>
  <c r="AC317" i="1"/>
  <c r="AC316" i="1"/>
  <c r="AC314" i="1"/>
  <c r="AC320" i="1"/>
  <c r="AC319" i="1"/>
  <c r="AC318" i="1"/>
  <c r="AC327" i="1"/>
  <c r="AC323" i="1"/>
  <c r="AC325" i="1"/>
  <c r="AC321" i="1"/>
  <c r="AC322" i="1"/>
  <c r="AC326" i="1"/>
  <c r="AC324" i="1"/>
  <c r="AC334" i="1"/>
  <c r="AC331" i="1"/>
  <c r="AC332" i="1"/>
  <c r="AC328" i="1"/>
  <c r="AC333" i="1"/>
  <c r="AC329" i="1"/>
  <c r="AC330" i="1"/>
  <c r="AC340" i="1"/>
  <c r="AC339" i="1"/>
  <c r="AC337" i="1"/>
  <c r="AC335" i="1"/>
  <c r="AC338" i="1"/>
  <c r="AC336" i="1"/>
  <c r="AC341" i="1"/>
  <c r="AC345" i="1"/>
  <c r="AC343" i="1"/>
  <c r="AC347" i="1"/>
  <c r="AC346" i="1"/>
  <c r="AC344" i="1"/>
  <c r="AC342" i="1"/>
  <c r="AC352" i="1"/>
  <c r="AC351" i="1"/>
  <c r="AC350" i="1"/>
  <c r="AC348" i="1"/>
  <c r="AC349" i="1"/>
  <c r="AC356" i="1"/>
  <c r="AC355" i="1"/>
  <c r="AC353" i="1"/>
  <c r="AC354" i="1"/>
  <c r="AC359" i="1"/>
  <c r="AC358" i="1"/>
  <c r="AC361" i="1"/>
  <c r="AC360" i="1"/>
  <c r="AC362" i="1"/>
  <c r="AC357" i="1"/>
  <c r="AC369" i="1"/>
  <c r="AC370" i="1"/>
  <c r="AC364" i="1"/>
  <c r="AC368" i="1"/>
  <c r="AC363" i="1"/>
  <c r="AC366" i="1"/>
  <c r="AC367" i="1"/>
  <c r="AC365" i="1"/>
  <c r="AC374" i="1"/>
  <c r="AC381" i="1"/>
  <c r="AC373" i="1"/>
  <c r="AC375" i="1"/>
  <c r="AC379" i="1"/>
  <c r="AC380" i="1"/>
  <c r="AC376" i="1"/>
  <c r="AC378" i="1"/>
  <c r="AC371" i="1"/>
  <c r="AC372" i="1"/>
  <c r="AC377" i="1"/>
  <c r="AC386" i="1"/>
  <c r="AC387" i="1"/>
  <c r="AC382" i="1"/>
  <c r="AC385" i="1"/>
  <c r="AC383" i="1"/>
  <c r="AC384" i="1"/>
  <c r="AC390" i="1"/>
  <c r="AC389" i="1"/>
  <c r="AC391" i="1"/>
  <c r="AC388" i="1"/>
  <c r="AC392" i="1"/>
  <c r="AC393" i="1"/>
  <c r="AC395" i="1"/>
  <c r="AC396" i="1"/>
  <c r="AC394" i="1"/>
  <c r="AC397" i="1"/>
  <c r="AC403" i="1"/>
  <c r="AC399" i="1"/>
  <c r="AC400" i="1"/>
  <c r="AC404" i="1"/>
  <c r="AC401" i="1"/>
  <c r="AC398" i="1"/>
  <c r="AC402" i="1"/>
  <c r="AC408" i="1"/>
  <c r="AC407" i="1"/>
  <c r="AC406" i="1"/>
  <c r="AC409" i="1"/>
  <c r="AC405" i="1"/>
  <c r="AC411" i="1"/>
  <c r="AC410" i="1"/>
  <c r="AC412" i="1"/>
  <c r="AC413" i="1"/>
  <c r="AC414" i="1"/>
  <c r="AC415" i="1"/>
  <c r="AC416" i="1"/>
  <c r="AC417" i="1"/>
  <c r="AC418" i="1"/>
  <c r="AC420" i="1"/>
  <c r="AC419" i="1"/>
  <c r="AC421" i="1"/>
  <c r="AC422" i="1"/>
  <c r="AC423" i="1"/>
  <c r="AC424" i="1"/>
  <c r="AC425" i="1"/>
  <c r="AC427" i="1"/>
  <c r="AC426" i="1"/>
  <c r="AC431" i="1"/>
  <c r="AC428" i="1"/>
  <c r="AC432" i="1"/>
  <c r="AC429" i="1"/>
  <c r="AC430" i="1"/>
  <c r="AC434" i="1"/>
  <c r="AC438" i="1"/>
  <c r="AC436" i="1"/>
  <c r="AC439" i="1"/>
  <c r="AC433" i="1"/>
  <c r="AC437" i="1"/>
  <c r="AC440" i="1"/>
  <c r="AC435" i="1"/>
  <c r="AC441" i="1"/>
  <c r="AC443" i="1"/>
  <c r="AC442" i="1"/>
  <c r="AC444" i="1"/>
  <c r="AC445" i="1"/>
  <c r="AC447" i="1"/>
  <c r="AC448" i="1"/>
  <c r="AC446" i="1"/>
  <c r="AC453" i="1"/>
  <c r="AC452" i="1"/>
  <c r="AC450" i="1"/>
  <c r="AC449" i="1"/>
  <c r="AC451" i="1"/>
  <c r="AC456" i="1"/>
  <c r="AC454" i="1"/>
  <c r="AC455" i="1"/>
  <c r="AC465" i="1"/>
  <c r="AC463" i="1"/>
  <c r="AC466" i="1"/>
  <c r="AC464" i="1"/>
  <c r="AC462" i="1"/>
  <c r="AC461" i="1"/>
  <c r="AC460" i="1"/>
  <c r="AC457" i="1"/>
  <c r="AC459" i="1"/>
  <c r="AC458" i="1"/>
  <c r="AC471" i="1"/>
  <c r="AC476" i="1"/>
  <c r="AC474" i="1"/>
  <c r="AC479" i="1"/>
  <c r="AC472" i="1"/>
  <c r="AC470" i="1"/>
  <c r="AC475" i="1"/>
  <c r="AC480" i="1"/>
  <c r="AC473" i="1"/>
  <c r="AC469" i="1"/>
  <c r="AC467" i="1"/>
  <c r="AC468" i="1"/>
  <c r="AC477" i="1"/>
  <c r="AC478" i="1"/>
  <c r="AC490" i="1"/>
  <c r="AC487" i="1"/>
  <c r="AC492" i="1"/>
  <c r="AC485" i="1"/>
  <c r="AC489" i="1"/>
  <c r="AC484" i="1"/>
  <c r="AC486" i="1"/>
  <c r="AC488" i="1"/>
  <c r="AC481" i="1"/>
  <c r="AC483" i="1"/>
  <c r="AC482" i="1"/>
  <c r="AC491" i="1"/>
  <c r="AC498" i="1"/>
  <c r="AC500" i="1"/>
  <c r="AC499" i="1"/>
  <c r="AC496" i="1"/>
  <c r="AC495" i="1"/>
  <c r="AC497" i="1"/>
  <c r="AC494" i="1"/>
  <c r="AC493" i="1"/>
  <c r="AC510" i="1"/>
  <c r="AC501" i="1"/>
  <c r="AC504" i="1"/>
  <c r="AC506" i="1"/>
  <c r="AC508" i="1"/>
  <c r="AC511" i="1"/>
  <c r="AC503" i="1"/>
  <c r="AC509" i="1"/>
  <c r="AC512" i="1"/>
  <c r="AC505" i="1"/>
  <c r="AC507" i="1"/>
  <c r="AC502" i="1"/>
  <c r="AC520" i="1"/>
  <c r="AC521" i="1"/>
  <c r="AC519" i="1"/>
  <c r="AC518" i="1"/>
  <c r="AC516" i="1"/>
  <c r="AC522" i="1"/>
  <c r="AC515" i="1"/>
  <c r="AC517" i="1"/>
  <c r="AC514" i="1"/>
  <c r="AC513" i="1"/>
  <c r="AC525" i="1"/>
  <c r="AC531" i="1"/>
  <c r="AC529" i="1"/>
  <c r="AC527" i="1"/>
  <c r="AC533" i="1"/>
  <c r="AC530" i="1"/>
  <c r="AC524" i="1"/>
  <c r="AC528" i="1"/>
  <c r="AC526" i="1"/>
  <c r="AC532" i="1"/>
  <c r="AC523" i="1"/>
  <c r="AC542" i="1"/>
  <c r="AC545" i="1"/>
  <c r="AC537" i="1"/>
  <c r="AC541" i="1"/>
  <c r="AC540" i="1"/>
  <c r="AC543" i="1"/>
  <c r="AC539" i="1"/>
  <c r="AC536" i="1"/>
  <c r="AC538" i="1"/>
  <c r="AC544" i="1"/>
  <c r="AC535" i="1"/>
  <c r="AC534" i="1"/>
  <c r="AC555" i="1"/>
  <c r="AC548" i="1"/>
  <c r="AC549" i="1"/>
  <c r="AC550" i="1"/>
  <c r="AC551" i="1"/>
  <c r="AC552" i="1"/>
  <c r="AC553" i="1"/>
  <c r="AC547" i="1"/>
  <c r="AC554" i="1"/>
  <c r="AC546" i="1"/>
  <c r="AC556" i="1"/>
  <c r="AC559" i="1"/>
  <c r="AC562" i="1"/>
  <c r="AC558" i="1"/>
  <c r="AC563" i="1"/>
  <c r="AC560" i="1"/>
  <c r="AC557" i="1"/>
  <c r="AC564" i="1"/>
  <c r="AC561" i="1"/>
  <c r="AC573" i="1"/>
  <c r="AC572" i="1"/>
  <c r="AC571" i="1"/>
  <c r="AC570" i="1"/>
  <c r="AC569" i="1"/>
  <c r="AC568" i="1"/>
  <c r="AC567" i="1"/>
  <c r="AC565" i="1"/>
  <c r="AC566" i="1"/>
  <c r="AC578" i="1"/>
  <c r="AC575" i="1"/>
  <c r="AC577" i="1"/>
  <c r="AC576" i="1"/>
  <c r="AC574" i="1"/>
  <c r="AC585" i="1"/>
  <c r="AC586" i="1"/>
  <c r="AC587" i="1"/>
  <c r="AC582" i="1"/>
  <c r="AC584" i="1"/>
  <c r="AC581" i="1"/>
  <c r="AC580" i="1"/>
  <c r="AC583" i="1"/>
  <c r="AC579" i="1"/>
  <c r="AC593" i="1"/>
  <c r="AC589" i="1"/>
  <c r="AC590" i="1"/>
  <c r="AC588" i="1"/>
  <c r="AC592" i="1"/>
  <c r="AC591" i="1"/>
  <c r="AC594" i="1"/>
  <c r="AC600" i="1"/>
  <c r="AC597" i="1"/>
  <c r="AC598" i="1"/>
  <c r="AC595" i="1"/>
  <c r="AC599" i="1"/>
  <c r="AC601" i="1"/>
  <c r="AC596" i="1"/>
  <c r="AC602" i="1"/>
  <c r="AC603" i="1"/>
  <c r="AC606" i="1"/>
  <c r="AC608" i="1"/>
  <c r="AC605" i="1"/>
  <c r="AC607" i="1"/>
  <c r="AC604" i="1"/>
  <c r="AC610" i="1"/>
  <c r="AC609" i="1"/>
  <c r="AC611" i="1"/>
  <c r="AC615" i="1"/>
  <c r="AC614" i="1"/>
  <c r="AC613" i="1"/>
  <c r="AC612" i="1"/>
  <c r="AC618" i="1"/>
  <c r="AC620" i="1"/>
  <c r="AC617" i="1"/>
  <c r="AC619" i="1"/>
  <c r="AC616" i="1"/>
  <c r="AC622" i="1"/>
  <c r="AC623" i="1"/>
  <c r="AC621" i="1"/>
  <c r="AC624" i="1"/>
  <c r="AC627" i="1"/>
  <c r="AC625" i="1"/>
  <c r="AC626" i="1"/>
  <c r="AC628" i="1"/>
  <c r="AC629" i="1"/>
  <c r="AC632" i="1"/>
  <c r="AC630" i="1"/>
  <c r="AC631" i="1"/>
  <c r="AC634" i="1"/>
  <c r="AC633" i="1"/>
  <c r="AC635" i="1"/>
  <c r="AC636" i="1"/>
  <c r="AC637" i="1"/>
  <c r="AC638" i="1"/>
  <c r="AC639" i="1"/>
  <c r="AC642" i="1"/>
  <c r="AC640" i="1"/>
  <c r="AC643" i="1"/>
  <c r="AC641" i="1"/>
  <c r="AC645" i="1"/>
  <c r="AC646" i="1"/>
  <c r="AC644" i="1"/>
  <c r="AC647" i="1"/>
  <c r="AC650" i="1"/>
  <c r="AC648" i="1"/>
  <c r="AC649" i="1"/>
  <c r="AC651" i="1"/>
  <c r="AC653" i="1"/>
  <c r="AC652" i="1"/>
  <c r="AC657" i="1"/>
  <c r="AC656" i="1"/>
  <c r="AC655" i="1"/>
  <c r="AC654" i="1"/>
  <c r="AC659" i="1"/>
  <c r="AC660" i="1"/>
  <c r="AC661" i="1"/>
  <c r="AC662" i="1"/>
  <c r="AC658" i="1"/>
  <c r="AC666" i="1"/>
  <c r="AC667" i="1"/>
  <c r="AC668" i="1"/>
  <c r="AC664" i="1"/>
  <c r="AC663" i="1"/>
  <c r="AC665" i="1"/>
  <c r="AC669" i="1"/>
  <c r="AC670" i="1"/>
  <c r="AC675" i="1"/>
  <c r="AC677" i="1"/>
  <c r="AC671" i="1"/>
  <c r="AC674" i="1"/>
  <c r="AC673" i="1"/>
  <c r="AC676" i="1"/>
  <c r="AC672" i="1"/>
  <c r="AC678" i="1"/>
  <c r="AC681" i="1"/>
  <c r="AC680" i="1"/>
  <c r="AC679" i="1"/>
  <c r="AC682" i="1"/>
  <c r="AC683" i="1"/>
  <c r="AC684" i="1"/>
  <c r="AC686" i="1"/>
  <c r="AC685" i="1"/>
  <c r="AC688" i="1"/>
  <c r="AC687" i="1"/>
  <c r="AC691" i="1"/>
  <c r="AC689" i="1"/>
  <c r="AC690" i="1"/>
  <c r="AC695" i="1"/>
  <c r="AC692" i="1"/>
  <c r="AC693" i="1"/>
  <c r="AC694" i="1"/>
  <c r="AC696" i="1"/>
  <c r="AC698" i="1"/>
  <c r="AC697" i="1"/>
  <c r="AC700" i="1"/>
  <c r="AC701" i="1"/>
  <c r="AC699" i="1"/>
  <c r="AC702" i="1"/>
  <c r="AC703" i="1"/>
  <c r="AC704" i="1"/>
  <c r="AC705" i="1"/>
  <c r="AC706" i="1"/>
  <c r="AC707" i="1"/>
  <c r="AC708" i="1"/>
  <c r="AC710" i="1"/>
  <c r="AC709" i="1"/>
  <c r="AC713" i="1"/>
  <c r="AC712" i="1"/>
  <c r="AC715" i="1"/>
  <c r="AC711" i="1"/>
  <c r="AC714" i="1"/>
  <c r="AC716" i="1"/>
  <c r="AC717" i="1"/>
  <c r="AC722" i="1"/>
  <c r="AC724" i="1"/>
  <c r="AC721" i="1"/>
  <c r="AC719" i="1"/>
  <c r="AC720" i="1"/>
  <c r="AC718" i="1"/>
  <c r="AC723" i="1"/>
  <c r="AC725" i="1"/>
  <c r="AC728" i="1"/>
  <c r="AC729" i="1"/>
  <c r="AC730" i="1"/>
  <c r="AC727" i="1"/>
  <c r="AC726" i="1"/>
  <c r="AC731" i="1"/>
  <c r="AC732" i="1"/>
  <c r="AC736" i="1"/>
  <c r="AC735" i="1"/>
  <c r="AC734" i="1"/>
  <c r="AC733" i="1"/>
  <c r="AC737" i="1"/>
  <c r="AC738" i="1"/>
  <c r="AC740" i="1"/>
  <c r="AC739" i="1"/>
  <c r="AC742" i="1"/>
  <c r="AC741" i="1"/>
  <c r="AC744" i="1"/>
  <c r="AC743" i="1"/>
  <c r="AC745" i="1"/>
  <c r="AC746" i="1"/>
  <c r="AC747" i="1"/>
  <c r="AC748" i="1"/>
  <c r="AC749" i="1"/>
  <c r="AC750" i="1"/>
  <c r="AC751" i="1"/>
  <c r="AC752" i="1"/>
  <c r="AC754" i="1"/>
  <c r="AC753" i="1"/>
  <c r="AC755" i="1"/>
  <c r="AC758" i="1"/>
  <c r="AC761" i="1"/>
  <c r="AC756" i="1"/>
  <c r="AC757" i="1"/>
  <c r="AC760" i="1"/>
  <c r="AC759" i="1"/>
  <c r="AC762" i="1"/>
  <c r="AC764" i="1"/>
  <c r="AC766" i="1"/>
  <c r="AC767" i="1"/>
  <c r="AC765" i="1"/>
  <c r="AC763" i="1"/>
  <c r="AC772" i="1"/>
  <c r="AC768" i="1"/>
  <c r="AC770" i="1"/>
  <c r="AC773" i="1"/>
  <c r="AC771" i="1"/>
  <c r="AC776" i="1"/>
  <c r="AC778" i="1"/>
  <c r="AC779" i="1"/>
  <c r="AC774" i="1"/>
  <c r="AC775" i="1"/>
  <c r="AC780" i="1"/>
  <c r="AC781" i="1"/>
  <c r="AC777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20" i="1"/>
  <c r="AC819" i="1"/>
  <c r="AC817" i="1"/>
  <c r="AC818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7" i="1"/>
  <c r="AC836" i="1"/>
  <c r="AC838" i="1"/>
  <c r="AC839" i="1"/>
  <c r="AC840" i="1"/>
  <c r="AC841" i="1"/>
  <c r="AC842" i="1"/>
  <c r="AC844" i="1"/>
  <c r="AC843" i="1"/>
  <c r="AC845" i="1"/>
  <c r="AC847" i="1"/>
  <c r="AC848" i="1"/>
  <c r="AC850" i="1"/>
  <c r="AC849" i="1"/>
  <c r="AC851" i="1"/>
  <c r="AC854" i="1"/>
  <c r="AC852" i="1"/>
  <c r="AC853" i="1"/>
  <c r="AC855" i="1"/>
  <c r="AC856" i="1"/>
  <c r="AC858" i="1"/>
  <c r="AC857" i="1"/>
  <c r="AC859" i="1"/>
  <c r="AC860" i="1"/>
  <c r="AC861" i="1"/>
  <c r="AC862" i="1"/>
  <c r="AC864" i="1"/>
  <c r="AC863" i="1"/>
  <c r="AC865" i="1"/>
  <c r="AC866" i="1"/>
  <c r="AC867" i="1"/>
  <c r="AC868" i="1"/>
  <c r="AC869" i="1"/>
  <c r="AC871" i="1"/>
  <c r="AC870" i="1"/>
  <c r="AC872" i="1"/>
  <c r="AC873" i="1"/>
  <c r="AC874" i="1"/>
  <c r="AC875" i="1"/>
  <c r="AC876" i="1"/>
  <c r="AC877" i="1"/>
  <c r="AC878" i="1"/>
  <c r="AC879" i="1"/>
  <c r="AC880" i="1"/>
  <c r="AC881" i="1"/>
  <c r="AC883" i="1"/>
  <c r="AC882" i="1"/>
  <c r="AC884" i="1"/>
  <c r="AC885" i="1"/>
  <c r="AC3" i="1"/>
  <c r="AK339" i="1" l="1"/>
  <c r="AK338" i="1"/>
  <c r="AK341" i="1"/>
  <c r="AK330" i="1"/>
  <c r="AK335" i="1"/>
  <c r="AK331" i="1"/>
  <c r="AK333" i="1"/>
  <c r="AK334" i="1"/>
  <c r="AK328" i="1"/>
  <c r="AK321" i="1"/>
  <c r="AK323" i="1"/>
  <c r="AK325" i="1"/>
  <c r="AK779" i="1" l="1"/>
  <c r="AK776" i="1"/>
  <c r="AK768" i="1"/>
  <c r="AK771" i="1"/>
  <c r="AK773" i="1"/>
  <c r="AK760" i="1"/>
  <c r="AK772" i="1"/>
  <c r="AK756" i="1"/>
  <c r="AK755" i="1"/>
  <c r="AK735" i="1"/>
  <c r="AK728" i="1" l="1"/>
  <c r="AK757" i="1"/>
  <c r="AK761" i="1"/>
  <c r="AK758" i="1"/>
  <c r="AK716" i="1"/>
  <c r="AK722" i="1"/>
  <c r="AK696" i="1"/>
  <c r="AK700" i="1"/>
  <c r="AK689" i="1"/>
  <c r="AK681" i="1"/>
  <c r="AK679" i="1"/>
  <c r="AK676" i="1"/>
  <c r="AK673" i="1"/>
  <c r="AK667" i="1"/>
  <c r="AK666" i="1"/>
  <c r="AK664" i="1"/>
  <c r="AK656" i="1"/>
  <c r="AK653" i="1"/>
  <c r="AK651" i="1"/>
  <c r="AK650" i="1"/>
  <c r="AK645" i="1" l="1"/>
  <c r="AK643" i="1"/>
  <c r="AK642" i="1"/>
  <c r="AK638" i="1"/>
  <c r="AK640" i="1"/>
  <c r="AK637" i="1"/>
  <c r="AK624" i="1"/>
  <c r="AK621" i="1" l="1"/>
  <c r="AK618" i="1"/>
  <c r="AK613" i="1"/>
  <c r="AK604" i="1"/>
  <c r="AK608" i="1"/>
  <c r="AK606" i="1"/>
  <c r="AK605" i="1"/>
  <c r="AK603" i="1"/>
  <c r="AK588" i="1"/>
  <c r="AK591" i="1"/>
  <c r="AK596" i="1"/>
  <c r="AK597" i="1"/>
  <c r="AK585" i="1"/>
  <c r="AK579" i="1"/>
  <c r="AK586" i="1"/>
  <c r="AK584" i="1"/>
  <c r="AK574" i="1"/>
  <c r="AK578" i="1"/>
  <c r="AK576" i="1"/>
  <c r="AK567" i="1"/>
  <c r="AK575" i="1"/>
  <c r="AK570" i="1"/>
  <c r="AK560" i="1"/>
  <c r="AK558" i="1"/>
  <c r="AK563" i="1" l="1"/>
  <c r="AK562" i="1"/>
  <c r="AK548" i="1"/>
  <c r="AK553" i="1"/>
  <c r="AK552" i="1"/>
  <c r="AK549" i="1"/>
  <c r="AK554" i="1"/>
  <c r="AK555" i="1"/>
  <c r="AK550" i="1"/>
  <c r="AK537" i="1"/>
  <c r="AK540" i="1"/>
  <c r="AK535" i="1"/>
  <c r="AK542" i="1"/>
  <c r="AH433" i="1" l="1"/>
  <c r="AH760" i="1"/>
  <c r="AH19" i="1"/>
</calcChain>
</file>

<file path=xl/sharedStrings.xml><?xml version="1.0" encoding="utf-8"?>
<sst xmlns="http://schemas.openxmlformats.org/spreadsheetml/2006/main" count="3335" uniqueCount="322">
  <si>
    <t>Date</t>
  </si>
  <si>
    <t>Plot</t>
  </si>
  <si>
    <t>Transect</t>
  </si>
  <si>
    <t>Quadrat</t>
  </si>
  <si>
    <t>Species</t>
  </si>
  <si>
    <t>Height (cm)</t>
  </si>
  <si>
    <t>Cover (%)</t>
  </si>
  <si>
    <t>#</t>
  </si>
  <si>
    <t>No. of forks</t>
  </si>
  <si>
    <t>Wet AG biomass (g)</t>
  </si>
  <si>
    <t>ELAacu</t>
  </si>
  <si>
    <t>LACstr</t>
  </si>
  <si>
    <t>ELApus</t>
  </si>
  <si>
    <t>LILrut</t>
  </si>
  <si>
    <t>LOBper</t>
  </si>
  <si>
    <t>AMPflu</t>
  </si>
  <si>
    <t>-</t>
  </si>
  <si>
    <t>CARova</t>
  </si>
  <si>
    <t>LAClya</t>
  </si>
  <si>
    <t>CARgau</t>
  </si>
  <si>
    <t>GALper</t>
  </si>
  <si>
    <t>JUNart</t>
  </si>
  <si>
    <t>EPIang</t>
  </si>
  <si>
    <t>AGRcap</t>
  </si>
  <si>
    <t>ANTodo</t>
  </si>
  <si>
    <t>JUNcon</t>
  </si>
  <si>
    <t>PILpil</t>
  </si>
  <si>
    <t>PILoff</t>
  </si>
  <si>
    <t>FESnov</t>
  </si>
  <si>
    <t>RYTpum</t>
  </si>
  <si>
    <t>LEUfra</t>
  </si>
  <si>
    <t>ALOgen</t>
  </si>
  <si>
    <t>RUMace</t>
  </si>
  <si>
    <t>WAHalb</t>
  </si>
  <si>
    <t>PIMore</t>
  </si>
  <si>
    <t>POTche</t>
  </si>
  <si>
    <t>LEPman</t>
  </si>
  <si>
    <t>GLOela</t>
  </si>
  <si>
    <t>MYRpro</t>
  </si>
  <si>
    <t>PARcan</t>
  </si>
  <si>
    <t>CRAsin</t>
  </si>
  <si>
    <t>GONmic</t>
  </si>
  <si>
    <t>HYDsul</t>
  </si>
  <si>
    <t>PLAtri</t>
  </si>
  <si>
    <t>HELfil</t>
  </si>
  <si>
    <t>CELgra</t>
  </si>
  <si>
    <t>JUNeff</t>
  </si>
  <si>
    <t>COPpet</t>
  </si>
  <si>
    <t>HERnov</t>
  </si>
  <si>
    <t>PRUvul</t>
  </si>
  <si>
    <t>JUNten</t>
  </si>
  <si>
    <t>STAmin</t>
  </si>
  <si>
    <t>COPper</t>
  </si>
  <si>
    <t>MYOlax</t>
  </si>
  <si>
    <t>DEYave</t>
  </si>
  <si>
    <t>PILnov</t>
  </si>
  <si>
    <t>0.0136+roots</t>
  </si>
  <si>
    <t>0.0606+roots</t>
  </si>
  <si>
    <t>0.0289+roots</t>
  </si>
  <si>
    <t>RANlim</t>
  </si>
  <si>
    <t>TRIrep</t>
  </si>
  <si>
    <t>0.0086+roots</t>
  </si>
  <si>
    <t>0.0182+roots</t>
  </si>
  <si>
    <t>MUEaxi</t>
  </si>
  <si>
    <t>Extra</t>
  </si>
  <si>
    <t>0.06+roots</t>
  </si>
  <si>
    <t>Porosity without tissue densiy (%)</t>
  </si>
  <si>
    <r>
      <t>Root tissue density (mg mm</t>
    </r>
    <r>
      <rPr>
        <sz val="11"/>
        <color theme="1"/>
        <rFont val="Calibri"/>
        <family val="2"/>
      </rPr>
      <t>¯³)</t>
    </r>
  </si>
  <si>
    <r>
      <t>FRDMC (mg mg</t>
    </r>
    <r>
      <rPr>
        <sz val="11"/>
        <color theme="1"/>
        <rFont val="Calibri"/>
        <family val="2"/>
      </rPr>
      <t>ˉ¹</t>
    </r>
    <r>
      <rPr>
        <sz val="8.8000000000000007"/>
        <color theme="1"/>
        <rFont val="Calibri"/>
        <family val="2"/>
      </rPr>
      <t>)</t>
    </r>
  </si>
  <si>
    <t>RDMC (mg mgˉ¹)</t>
  </si>
  <si>
    <r>
      <t>Root branching intensity (forks cm</t>
    </r>
    <r>
      <rPr>
        <sz val="11"/>
        <color theme="1"/>
        <rFont val="Calibri"/>
        <family val="2"/>
      </rPr>
      <t>¯¹</t>
    </r>
    <r>
      <rPr>
        <sz val="8.8000000000000007"/>
        <color theme="1"/>
        <rFont val="Calibri"/>
        <family val="2"/>
      </rPr>
      <t>)</t>
    </r>
  </si>
  <si>
    <r>
      <t>SRL (m g</t>
    </r>
    <r>
      <rPr>
        <sz val="11"/>
        <color theme="1"/>
        <rFont val="Calibri"/>
        <family val="2"/>
      </rPr>
      <t>¯¹</t>
    </r>
    <r>
      <rPr>
        <sz val="8.8000000000000007"/>
        <color theme="1"/>
        <rFont val="Calibri"/>
        <family val="2"/>
      </rPr>
      <t>)</t>
    </r>
  </si>
  <si>
    <t>AGDMC (mg mgˉ¹)</t>
  </si>
  <si>
    <t>LDMC (mg mgˉ¹)</t>
  </si>
  <si>
    <t>AG biomass (g)</t>
  </si>
  <si>
    <t>Pre-vacuum weight (g)</t>
  </si>
  <si>
    <t>Post-vacuum weight (g)</t>
  </si>
  <si>
    <t>Root length (cm)</t>
  </si>
  <si>
    <r>
      <t>Root volume (cm</t>
    </r>
    <r>
      <rPr>
        <sz val="11"/>
        <color theme="1"/>
        <rFont val="Calibri"/>
        <family val="2"/>
      </rPr>
      <t>³)</t>
    </r>
  </si>
  <si>
    <t>SRL wet weight (g)</t>
  </si>
  <si>
    <t>SRL dry weight (g)</t>
  </si>
  <si>
    <t>Dry AG biomass (g)</t>
  </si>
  <si>
    <t># of leaves</t>
  </si>
  <si>
    <t>Root wet mass (g)</t>
  </si>
  <si>
    <t>Dry root mass (g)</t>
  </si>
  <si>
    <t>qid</t>
  </si>
  <si>
    <t>Q1-3-0</t>
  </si>
  <si>
    <t>Q1-3-2</t>
  </si>
  <si>
    <t>Q1-3-4</t>
  </si>
  <si>
    <t>Q1-3-6</t>
  </si>
  <si>
    <t>Q1-3-8</t>
  </si>
  <si>
    <t>Q1-3-10</t>
  </si>
  <si>
    <t>Q1-3-12</t>
  </si>
  <si>
    <t>Q1-3-14</t>
  </si>
  <si>
    <t>Q1-3-16</t>
  </si>
  <si>
    <t>Q1-3-17</t>
  </si>
  <si>
    <t>Q1-3-18</t>
  </si>
  <si>
    <t>Q1-3-19</t>
  </si>
  <si>
    <t>Q1-3-20</t>
  </si>
  <si>
    <t>Q1-3-22</t>
  </si>
  <si>
    <t>Q1-3-24</t>
  </si>
  <si>
    <t>Q1-3-25</t>
  </si>
  <si>
    <t>Q1-3-26</t>
  </si>
  <si>
    <t>Q1-3-27</t>
  </si>
  <si>
    <t>Q1-3-28</t>
  </si>
  <si>
    <t>Q1-3-29</t>
  </si>
  <si>
    <t>Q1-3-30</t>
  </si>
  <si>
    <t>Q1-3-31</t>
  </si>
  <si>
    <t>Q1-3-32</t>
  </si>
  <si>
    <t>Q1-5-0</t>
  </si>
  <si>
    <t>Q1-5-2</t>
  </si>
  <si>
    <t>Q1-5-4</t>
  </si>
  <si>
    <t>Q1-5-6</t>
  </si>
  <si>
    <t>Q1-5-7</t>
  </si>
  <si>
    <t>Q1-5-8</t>
  </si>
  <si>
    <t>Q1-5-10</t>
  </si>
  <si>
    <t>Q1-5-12</t>
  </si>
  <si>
    <t>Q1-5-14</t>
  </si>
  <si>
    <t>Q1-5-16</t>
  </si>
  <si>
    <t>Q1-5-18</t>
  </si>
  <si>
    <t>Q1-5-19</t>
  </si>
  <si>
    <t>Q1-5-20</t>
  </si>
  <si>
    <t>Q1-5-22</t>
  </si>
  <si>
    <t>Q1-5-24</t>
  </si>
  <si>
    <t>Q1-5-25</t>
  </si>
  <si>
    <t>Q1-5-26</t>
  </si>
  <si>
    <t>Q1-5-27</t>
  </si>
  <si>
    <t>Q1-5-28</t>
  </si>
  <si>
    <t>Q1-5-29</t>
  </si>
  <si>
    <t>Q1-5-30</t>
  </si>
  <si>
    <t>Q1-5-32</t>
  </si>
  <si>
    <t>Q2-3-0</t>
  </si>
  <si>
    <t>Q2-3-2</t>
  </si>
  <si>
    <t>Q2-3-4</t>
  </si>
  <si>
    <t>Q2-3-6</t>
  </si>
  <si>
    <t>Q2-3-8</t>
  </si>
  <si>
    <t>Q2-3-10</t>
  </si>
  <si>
    <t>Q2-3-12</t>
  </si>
  <si>
    <t>Q2-3-14</t>
  </si>
  <si>
    <t>Q2-3-16</t>
  </si>
  <si>
    <t>Q2-3-18</t>
  </si>
  <si>
    <t>Q2-3-20</t>
  </si>
  <si>
    <t>Q2-3-22</t>
  </si>
  <si>
    <t>Q2-3-24</t>
  </si>
  <si>
    <t>Q2-3-26</t>
  </si>
  <si>
    <t>Q2-3-28</t>
  </si>
  <si>
    <t>Q2-3-30</t>
  </si>
  <si>
    <t>Q2-3-32</t>
  </si>
  <si>
    <t>Q2-3-34</t>
  </si>
  <si>
    <t>Q2-3-36</t>
  </si>
  <si>
    <t>Q2-3-38</t>
  </si>
  <si>
    <t>Q2-3-40</t>
  </si>
  <si>
    <t>Q2-3-42</t>
  </si>
  <si>
    <t>Q2-3-44</t>
  </si>
  <si>
    <t>Q2-3-46</t>
  </si>
  <si>
    <t>Q2-3-48</t>
  </si>
  <si>
    <t>Q2-3-50</t>
  </si>
  <si>
    <t>Q2-3-52</t>
  </si>
  <si>
    <t>Q2-3-54</t>
  </si>
  <si>
    <t>Q2-5-0</t>
  </si>
  <si>
    <t>Q2-5-2</t>
  </si>
  <si>
    <t>Q2-5-4</t>
  </si>
  <si>
    <t>Q2-5-6</t>
  </si>
  <si>
    <t>Q2-5-8</t>
  </si>
  <si>
    <t>Q2-5-10</t>
  </si>
  <si>
    <t>Q2-5-12</t>
  </si>
  <si>
    <t>Q2-5-14</t>
  </si>
  <si>
    <t>Q2-5-16</t>
  </si>
  <si>
    <t>Q2-5-18</t>
  </si>
  <si>
    <t>Q2-5-20</t>
  </si>
  <si>
    <t>Q2-5-22</t>
  </si>
  <si>
    <t>Q2-5-24</t>
  </si>
  <si>
    <t>Q2-5-26</t>
  </si>
  <si>
    <t>Q2-5-28</t>
  </si>
  <si>
    <t>Q2-5-30</t>
  </si>
  <si>
    <t>Q2-5-32</t>
  </si>
  <si>
    <t>Q2-5-34</t>
  </si>
  <si>
    <t>Q2-5-36</t>
  </si>
  <si>
    <t>Q2-5-38</t>
  </si>
  <si>
    <t>Q2-5-40</t>
  </si>
  <si>
    <t>Q2-5-42</t>
  </si>
  <si>
    <t>Q2-5-44</t>
  </si>
  <si>
    <t>Q2-5-46</t>
  </si>
  <si>
    <t>Q2-5-48</t>
  </si>
  <si>
    <t>Q2-5-50</t>
  </si>
  <si>
    <t>Q2-5-52</t>
  </si>
  <si>
    <t>Q2-5-54</t>
  </si>
  <si>
    <t>Q2-5-56</t>
  </si>
  <si>
    <t>Q3-3-0</t>
  </si>
  <si>
    <t>Q3-3-2</t>
  </si>
  <si>
    <t>Q3-3-3</t>
  </si>
  <si>
    <t>Q3-3-4</t>
  </si>
  <si>
    <t>Q3-3-6</t>
  </si>
  <si>
    <t>Q3-3-7</t>
  </si>
  <si>
    <t>Q3-3-8</t>
  </si>
  <si>
    <t>Q3-3-10</t>
  </si>
  <si>
    <t>Q3-3-12</t>
  </si>
  <si>
    <t>Q3-3-14</t>
  </si>
  <si>
    <t>Q3-3-16</t>
  </si>
  <si>
    <t>Q3-3-18</t>
  </si>
  <si>
    <t>Q3-3-20</t>
  </si>
  <si>
    <t>Q3-3-22</t>
  </si>
  <si>
    <t>Q3-3-24</t>
  </si>
  <si>
    <t>Q3-3-26</t>
  </si>
  <si>
    <t>Q3-3-28</t>
  </si>
  <si>
    <t>Q3-3-30</t>
  </si>
  <si>
    <t>Q3-3-32</t>
  </si>
  <si>
    <t>Q3-3-34</t>
  </si>
  <si>
    <t>Q3-3-36</t>
  </si>
  <si>
    <t>Q3-3-38</t>
  </si>
  <si>
    <t>Q3-3-40</t>
  </si>
  <si>
    <t>Q3-3-42</t>
  </si>
  <si>
    <t>Q3-3-44</t>
  </si>
  <si>
    <t>Q3-3-46</t>
  </si>
  <si>
    <t>Q3-3-48</t>
  </si>
  <si>
    <t>Q3-3-50</t>
  </si>
  <si>
    <t>Q3-5-0</t>
  </si>
  <si>
    <t>Q3-5-2</t>
  </si>
  <si>
    <t>Q3-5-4</t>
  </si>
  <si>
    <t>Q3-5-6</t>
  </si>
  <si>
    <t>Q3-5-8</t>
  </si>
  <si>
    <t>Q3-5-10</t>
  </si>
  <si>
    <t>Q3-5-12</t>
  </si>
  <si>
    <t>Q3-5-14</t>
  </si>
  <si>
    <t>Q3-5-16</t>
  </si>
  <si>
    <t>Q3-5-18</t>
  </si>
  <si>
    <t>Q3-5-20</t>
  </si>
  <si>
    <t>Q3-5-22</t>
  </si>
  <si>
    <t>Q3-5-23</t>
  </si>
  <si>
    <t>Q3-5-24</t>
  </si>
  <si>
    <t>Q3-5-26</t>
  </si>
  <si>
    <t>Q3-5-28</t>
  </si>
  <si>
    <t>Q3-5-30</t>
  </si>
  <si>
    <t>Q3-5-32</t>
  </si>
  <si>
    <t>Q3-5-34</t>
  </si>
  <si>
    <t>Q3-5-36</t>
  </si>
  <si>
    <t>Q3-5-38</t>
  </si>
  <si>
    <t>Q3-5-40</t>
  </si>
  <si>
    <t>Q3-5-42</t>
  </si>
  <si>
    <t>Q3-5-44</t>
  </si>
  <si>
    <t>Q3-5-46</t>
  </si>
  <si>
    <t>Q3-5-48</t>
  </si>
  <si>
    <t>Q3-5-50</t>
  </si>
  <si>
    <t>Q4-3-0</t>
  </si>
  <si>
    <t>Q4-3-2</t>
  </si>
  <si>
    <t>Q4-3-4</t>
  </si>
  <si>
    <t>Q4-3-6</t>
  </si>
  <si>
    <t>Q4-3-8</t>
  </si>
  <si>
    <t>Q4-3-10</t>
  </si>
  <si>
    <t>Q4-3-12</t>
  </si>
  <si>
    <t>Q4-3-14</t>
  </si>
  <si>
    <t>Q4-3-16</t>
  </si>
  <si>
    <t>Q4-3-18</t>
  </si>
  <si>
    <t>Q4-3-20</t>
  </si>
  <si>
    <t>Q4-3-22</t>
  </si>
  <si>
    <t>Q4-3-24</t>
  </si>
  <si>
    <t>Q4-3-26</t>
  </si>
  <si>
    <t>Q4-3-28</t>
  </si>
  <si>
    <t>Q4-3-30</t>
  </si>
  <si>
    <t>Q4-3-32</t>
  </si>
  <si>
    <t>Q4-3-34</t>
  </si>
  <si>
    <t>Q4-3-36</t>
  </si>
  <si>
    <t>Q4-3-38</t>
  </si>
  <si>
    <t>Q4-3-40</t>
  </si>
  <si>
    <t>Q4-3-42</t>
  </si>
  <si>
    <t>Q4-5-0</t>
  </si>
  <si>
    <t>Q4-5-2</t>
  </si>
  <si>
    <t>Q4-5-4</t>
  </si>
  <si>
    <t>Q4-5-5</t>
  </si>
  <si>
    <t>Q4-5-6</t>
  </si>
  <si>
    <t>Q4-5-8</t>
  </si>
  <si>
    <t>Q4-5-10</t>
  </si>
  <si>
    <t>Q4-5-12</t>
  </si>
  <si>
    <t>Q4-5-14</t>
  </si>
  <si>
    <t>Q4-5-16</t>
  </si>
  <si>
    <t>Q4-5-18</t>
  </si>
  <si>
    <t>Q4-5-20</t>
  </si>
  <si>
    <t>Q4-5-22</t>
  </si>
  <si>
    <t>Q4-5-24</t>
  </si>
  <si>
    <t>Q4-5-26</t>
  </si>
  <si>
    <t>Q4-5-28</t>
  </si>
  <si>
    <t>Q4-5-30</t>
  </si>
  <si>
    <t>Q4-5-32</t>
  </si>
  <si>
    <t>Q4-5-34</t>
  </si>
  <si>
    <t>Q4-5-36</t>
  </si>
  <si>
    <t>Q4-5-38</t>
  </si>
  <si>
    <t>Q4-5-40</t>
  </si>
  <si>
    <t>Q4-5-41</t>
  </si>
  <si>
    <t>Q4-5-42</t>
  </si>
  <si>
    <t>id</t>
  </si>
  <si>
    <t>species</t>
  </si>
  <si>
    <t>height</t>
  </si>
  <si>
    <t>sla</t>
  </si>
  <si>
    <t>ldmc</t>
  </si>
  <si>
    <t>agdmc</t>
  </si>
  <si>
    <t>srl</t>
  </si>
  <si>
    <t>rdmc</t>
  </si>
  <si>
    <t>frdmc</t>
  </si>
  <si>
    <r>
      <t>SLA (mm</t>
    </r>
    <r>
      <rPr>
        <sz val="11"/>
        <color theme="1"/>
        <rFont val="Calibri"/>
        <family val="2"/>
      </rPr>
      <t>²</t>
    </r>
    <r>
      <rPr>
        <sz val="8.8000000000000007"/>
        <color theme="1"/>
        <rFont val="Calibri"/>
        <family val="2"/>
      </rPr>
      <t xml:space="preserve"> mg)</t>
    </r>
  </si>
  <si>
    <t>Dry leaf mass (mg)</t>
  </si>
  <si>
    <t>Wet leaf mass (mg)</t>
  </si>
  <si>
    <r>
      <t>Leaf area (mm</t>
    </r>
    <r>
      <rPr>
        <sz val="11"/>
        <color theme="1"/>
        <rFont val="Calibri"/>
        <family val="2"/>
      </rPr>
      <t>²</t>
    </r>
    <r>
      <rPr>
        <sz val="11"/>
        <color theme="1"/>
        <rFont val="Calibri"/>
        <family val="2"/>
        <scheme val="minor"/>
      </rPr>
      <t>)</t>
    </r>
  </si>
  <si>
    <t>QuadID</t>
  </si>
  <si>
    <t>poros</t>
  </si>
  <si>
    <t>rtd</t>
  </si>
  <si>
    <t>rbranch</t>
  </si>
  <si>
    <t>agbio</t>
  </si>
  <si>
    <t>Row Labels</t>
  </si>
  <si>
    <t>Grand Total</t>
  </si>
  <si>
    <t>Average of rtd</t>
  </si>
  <si>
    <t>Average of height</t>
  </si>
  <si>
    <t>Average of agdmc</t>
  </si>
  <si>
    <t>Average of ldmc</t>
  </si>
  <si>
    <t>Average of poros</t>
  </si>
  <si>
    <t>Average of srl</t>
  </si>
  <si>
    <t>Average of rdmc</t>
  </si>
  <si>
    <t>Average of sla</t>
  </si>
  <si>
    <t>Average of rbranch</t>
  </si>
  <si>
    <t>Average of agbio</t>
  </si>
  <si>
    <t>Average of frdmc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</si>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</sst>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8.8000000000000007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theme="4" tint="0.79998168889431442"/>
      </right>
      <top/>
      <bottom/>
      <diagonal/>
    </border>
    <border>
      <left/>
      <right style="thick">
        <color theme="4" tint="0.79998168889431442"/>
      </right>
      <top/>
      <bottom style="thin">
        <color indexed="64"/>
      </bottom>
      <diagonal/>
    </border>
    <border>
      <left style="thick">
        <color theme="4" tint="0.79998168889431442"/>
      </left>
      <right style="thick">
        <color theme="4" tint="0.79998168889431442"/>
      </right>
      <top/>
      <bottom/>
      <diagonal/>
    </border>
    <border>
      <left style="thick">
        <color theme="4" tint="0.79998168889431442"/>
      </left>
      <right style="thick">
        <color theme="4" tint="0.79998168889431442"/>
      </right>
      <top/>
      <bottom style="thin">
        <color indexed="64"/>
      </bottom>
      <diagonal/>
    </border>
    <border>
      <left style="thick">
        <color theme="4" tint="0.79998168889431442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165" fontId="0" fillId="0" borderId="0" xfId="0" applyNumberFormat="1"/>
    <xf numFmtId="0" fontId="0" fillId="0" borderId="0" xfId="0" applyFill="1" applyBorder="1"/>
    <xf numFmtId="14" fontId="0" fillId="0" borderId="0" xfId="0" applyNumberFormat="1" applyFill="1" applyBorder="1"/>
    <xf numFmtId="0" fontId="2" fillId="0" borderId="0" xfId="0" applyFont="1" applyFill="1"/>
    <xf numFmtId="0" fontId="0" fillId="0" borderId="0" xfId="0" applyBorder="1"/>
    <xf numFmtId="165" fontId="0" fillId="0" borderId="0" xfId="0" applyNumberFormat="1" applyFill="1" applyBorder="1"/>
    <xf numFmtId="0" fontId="2" fillId="0" borderId="0" xfId="0" applyFont="1" applyFill="1" applyBorder="1"/>
    <xf numFmtId="166" fontId="0" fillId="0" borderId="0" xfId="0" applyNumberFormat="1" applyFill="1"/>
    <xf numFmtId="166" fontId="0" fillId="0" borderId="0" xfId="0" applyNumberFormat="1" applyFill="1" applyBorder="1"/>
    <xf numFmtId="0" fontId="1" fillId="0" borderId="0" xfId="0" applyFont="1" applyFill="1"/>
    <xf numFmtId="165" fontId="0" fillId="0" borderId="0" xfId="0" applyNumberFormat="1" applyFill="1"/>
    <xf numFmtId="14" fontId="0" fillId="0" borderId="0" xfId="0" applyNumberFormat="1" applyFont="1" applyFill="1"/>
    <xf numFmtId="0" fontId="0" fillId="0" borderId="0" xfId="0" applyFont="1" applyFill="1"/>
    <xf numFmtId="164" fontId="0" fillId="0" borderId="0" xfId="0" applyNumberFormat="1" applyFont="1" applyFill="1"/>
    <xf numFmtId="166" fontId="0" fillId="0" borderId="0" xfId="0" applyNumberFormat="1" applyFont="1" applyFill="1"/>
    <xf numFmtId="14" fontId="2" fillId="0" borderId="0" xfId="0" applyNumberFormat="1" applyFont="1" applyFill="1"/>
    <xf numFmtId="166" fontId="2" fillId="0" borderId="0" xfId="0" applyNumberFormat="1" applyFont="1" applyFill="1"/>
    <xf numFmtId="164" fontId="2" fillId="0" borderId="0" xfId="0" applyNumberFormat="1" applyFont="1" applyFill="1"/>
    <xf numFmtId="0" fontId="0" fillId="0" borderId="1" xfId="0" applyBorder="1"/>
    <xf numFmtId="165" fontId="0" fillId="0" borderId="1" xfId="0" applyNumberFormat="1" applyBorder="1"/>
    <xf numFmtId="165" fontId="0" fillId="0" borderId="1" xfId="0" applyNumberFormat="1" applyFill="1" applyBorder="1"/>
    <xf numFmtId="0" fontId="0" fillId="0" borderId="1" xfId="0" applyFill="1" applyBorder="1"/>
    <xf numFmtId="164" fontId="0" fillId="0" borderId="1" xfId="0" applyNumberFormat="1" applyFill="1" applyBorder="1"/>
    <xf numFmtId="1" fontId="0" fillId="0" borderId="0" xfId="0" applyNumberFormat="1" applyFill="1"/>
    <xf numFmtId="164" fontId="0" fillId="0" borderId="1" xfId="0" applyNumberFormat="1" applyBorder="1"/>
    <xf numFmtId="2" fontId="0" fillId="0" borderId="1" xfId="0" applyNumberFormat="1" applyBorder="1"/>
    <xf numFmtId="2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2" xfId="0" applyFill="1" applyBorder="1"/>
    <xf numFmtId="0" fontId="0" fillId="0" borderId="2" xfId="0" applyFont="1" applyFill="1" applyBorder="1"/>
    <xf numFmtId="0" fontId="2" fillId="0" borderId="2" xfId="0" applyFont="1" applyFill="1" applyBorder="1"/>
    <xf numFmtId="0" fontId="0" fillId="0" borderId="3" xfId="0" applyFill="1" applyBorder="1"/>
    <xf numFmtId="166" fontId="0" fillId="0" borderId="2" xfId="0" applyNumberFormat="1" applyFill="1" applyBorder="1"/>
    <xf numFmtId="0" fontId="0" fillId="0" borderId="5" xfId="0" applyFill="1" applyBorder="1"/>
    <xf numFmtId="0" fontId="0" fillId="0" borderId="4" xfId="0" applyFill="1" applyBorder="1"/>
    <xf numFmtId="166" fontId="0" fillId="0" borderId="4" xfId="0" applyNumberFormat="1" applyFill="1" applyBorder="1"/>
    <xf numFmtId="0" fontId="0" fillId="0" borderId="4" xfId="0" applyBorder="1"/>
    <xf numFmtId="0" fontId="0" fillId="0" borderId="0" xfId="0" applyFont="1" applyFill="1" applyBorder="1"/>
    <xf numFmtId="166" fontId="0" fillId="0" borderId="6" xfId="0" applyNumberFormat="1" applyFill="1" applyBorder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65" fontId="0" fillId="0" borderId="0" xfId="0" applyNumberFormat="1" applyBorder="1"/>
    <xf numFmtId="165" fontId="0" fillId="0" borderId="0" xfId="0" applyNumberFormat="1" applyFont="1" applyFill="1" applyBorder="1"/>
    <xf numFmtId="165" fontId="2" fillId="0" borderId="0" xfId="0" applyNumberFormat="1" applyFont="1" applyFill="1" applyBorder="1"/>
    <xf numFmtId="0" fontId="0" fillId="0" borderId="0" xfId="0" applyNumberFormat="1" applyFill="1"/>
    <xf numFmtId="0" fontId="0" fillId="0" borderId="0" xfId="0" applyNumberFormat="1" applyFill="1" applyBorder="1"/>
    <xf numFmtId="0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am" refreshedDate="42305.402848379628" createdVersion="5" refreshedVersion="5" minRefreshableVersion="3" recordCount="885">
  <cacheSource type="worksheet">
    <worksheetSource ref="A1:M886" sheet="Functional traits"/>
  </cacheSource>
  <cacheFields count="13">
    <cacheField name="QuadID" numFmtId="0">
      <sharedItems/>
    </cacheField>
    <cacheField name="species" numFmtId="0">
      <sharedItems count="48">
        <s v="LACstr"/>
        <s v="ELAacu"/>
        <s v="AMPflu"/>
        <s v="CARova"/>
        <s v="LAClya"/>
        <s v="GALper"/>
        <s v="CARgau"/>
        <s v="JUNart"/>
        <s v="LOBper"/>
        <s v="LILrut"/>
        <s v="ELApus"/>
        <s v="EPIang"/>
        <s v="AGRcap"/>
        <s v="ANTodo"/>
        <s v="PILpil"/>
        <s v="PILoff"/>
        <s v="JUNcon"/>
        <s v="FESnov"/>
        <s v="RYTpum"/>
        <s v="LEUfra"/>
        <s v="ALOgen"/>
        <s v="RUMace"/>
        <s v="WAHalb"/>
        <s v="PIMore"/>
        <s v="GLOela"/>
        <s v="POTche"/>
        <s v="LEPman"/>
        <s v="MYRpro"/>
        <s v="PARcan"/>
        <s v="CRAsin"/>
        <s v="HYDsul"/>
        <s v="GONmic"/>
        <s v="PLAtri"/>
        <s v="HELfil"/>
        <s v="CELgra"/>
        <s v="JUNeff"/>
        <s v="COPpet"/>
        <s v="HERnov"/>
        <s v="PRUvul"/>
        <s v="JUNten"/>
        <s v="COPper"/>
        <s v="STAmin"/>
        <s v="MYOlax"/>
        <s v="DEYave"/>
        <s v="PILnov"/>
        <s v="RANlim"/>
        <s v="TRIrep"/>
        <s v="MUEaxi"/>
      </sharedItems>
    </cacheField>
    <cacheField name="poros" numFmtId="2">
      <sharedItems containsString="0" containsBlank="1" containsNumber="1" minValue="1.5151515151515191" maxValue="68.867924528301884" count="719">
        <n v="31.538461538461533"/>
        <n v="56.115107913669064"/>
        <n v="16.071428571428566"/>
        <n v="20.134228187919458"/>
        <n v="49.019607843137258"/>
        <n v="15.094339622641517"/>
        <n v="33.093525179856115"/>
        <n v="25.165562913907291"/>
        <n v="27.1111111111111"/>
        <n v="40.243902439024396"/>
        <n v="26.315789473684212"/>
        <n v="7.1146245059288518"/>
        <n v="35.897435897435898"/>
        <n v="36.363636363636367"/>
        <n v="42.857142857142861"/>
        <n v="23.008849557522126"/>
        <m/>
        <n v="10.924369747899167"/>
        <n v="31.661442006269588"/>
        <n v="39.597315436241615"/>
        <n v="45.454545454545453"/>
        <n v="30.434782608695656"/>
        <n v="40.909090909090914"/>
        <n v="34.883720930232556"/>
        <n v="23.809523809523803"/>
        <n v="15.934065934065941"/>
        <n v="27.500000000000007"/>
        <n v="50.777202072538863"/>
        <n v="16.417910447761198"/>
        <n v="13.815789473684207"/>
        <n v="17.391304347826086"/>
        <n v="22.580645161290324"/>
        <n v="22.083333333333329"/>
        <n v="39.130434782608695"/>
        <n v="20.610687022900773"/>
        <n v="55.932203389830512"/>
        <n v="23.809523809523817"/>
        <n v="31.25"/>
        <n v="23.529411764705891"/>
        <n v="35.294117647058819"/>
        <n v="12.54901960784313"/>
        <n v="22.388059701492544"/>
        <n v="53.846153846153847"/>
        <n v="6.6666666666666652"/>
        <n v="6.0702875399361087"/>
        <n v="11.056910569105693"/>
        <n v="7.1428571428571432"/>
        <n v="7.8947368421052611"/>
        <n v="17.910447761194035"/>
        <n v="34.645669291338578"/>
        <n v="8.3769633507853261"/>
        <n v="6.1788617886178825"/>
        <n v="6.7524115755626939"/>
        <n v="7.2512647554806042"/>
        <n v="17.948717948717942"/>
        <n v="26.5625"/>
        <n v="7.5714285714285898"/>
        <n v="6.2691131498470938"/>
        <n v="12.34567901234567"/>
        <n v="13.513513513513514"/>
        <n v="12.820512820512821"/>
        <n v="5.0000000000000044"/>
        <n v="6.2283737024221431"/>
        <n v="10.281923714759531"/>
        <n v="9.0909090909090953"/>
        <n v="10.077519379844968"/>
        <n v="27.710843373493972"/>
        <n v="24.489795918367342"/>
        <n v="34.375000000000007"/>
        <n v="33.673469387755105"/>
        <n v="54.60992907801419"/>
        <n v="22.068965517241391"/>
        <n v="42.307692307692307"/>
        <n v="34.374999999999993"/>
        <n v="58.081705150976916"/>
        <n v="52.209944751381222"/>
        <n v="42.553191489361701"/>
        <n v="16.800000000000008"/>
        <n v="17.307692307692303"/>
        <n v="50.668896321070243"/>
        <n v="46.357615894039739"/>
        <n v="42.25352112676056"/>
        <n v="62.627737226277382"/>
        <n v="26.431718061674015"/>
        <n v="23.970037453183533"/>
        <n v="51.624548736462096"/>
        <n v="53.221288515406165"/>
        <n v="8.8235294117647136"/>
        <n v="12.871287128712861"/>
        <n v="16.923076923076916"/>
        <n v="16.326530612244888"/>
        <n v="26.05042016806723"/>
        <n v="52.463054187192107"/>
        <n v="11.904761904761902"/>
        <n v="5.3763440860214917"/>
        <n v="14.556962025316466"/>
        <n v="11.111111111111112"/>
        <n v="32.65306122448979"/>
        <n v="30.172413793103448"/>
        <n v="5.4613935969868166"/>
        <n v="8.296943231441043"/>
        <n v="4.2124542124542188"/>
        <n v="16.000000000000007"/>
        <n v="10.793650793650794"/>
        <n v="20.68965517241379"/>
        <n v="2.2606382978723496"/>
        <n v="5.494505494505499"/>
        <n v="8.4848484848484844"/>
        <n v="6.4088397790055245"/>
        <n v="22.471910112359552"/>
        <n v="1.7543859649122866"/>
        <n v="7.062146892655373"/>
        <n v="6.0000000000000053"/>
        <n v="33.823529411764703"/>
        <n v="11.949685534591199"/>
        <n v="5.8441558441558419"/>
        <n v="7.344632768361576"/>
        <n v="4.8517520215633505"/>
        <n v="9.3690248565965621"/>
        <n v="16.129032258064516"/>
        <n v="28.735632183908045"/>
        <n v="8.0229226361031625"/>
        <n v="7.6086956521739051"/>
        <n v="21.212121212121215"/>
        <n v="17.073170731707329"/>
        <n v="55.140186915887853"/>
        <n v="28.703703703703706"/>
        <n v="56.329113924050638"/>
        <n v="23.255813953488367"/>
        <n v="35.20000000000001"/>
        <n v="39.195979899497495"/>
        <n v="24.770642201834853"/>
        <n v="34.31952662721892"/>
        <n v="7.017543859649126"/>
        <n v="34.848484848484851"/>
        <n v="31.578947368421055"/>
        <n v="37.159533073929957"/>
        <n v="28.333333333333336"/>
        <n v="31.578947368421058"/>
        <n v="31.111111111111111"/>
        <n v="13.636363636363642"/>
        <n v="15.789473684210522"/>
        <n v="40.370370370370374"/>
        <n v="15.51724137931034"/>
        <n v="26.470588235294109"/>
        <n v="19.875776397515526"/>
        <n v="33.414043583535111"/>
        <n v="14.705882352941178"/>
        <n v="46.341463414634148"/>
        <n v="34.090909090909093"/>
        <n v="58.766233766233768"/>
        <n v="34.210526315789473"/>
        <n v="17.647058823529409"/>
        <n v="52.021089630931456"/>
        <n v="38.888888888888886"/>
        <n v="35.802469135802468"/>
        <n v="23.796791443850267"/>
        <n v="14.782608695652176"/>
        <n v="48.275862068965516"/>
        <n v="17.543859649122808"/>
        <n v="20.000000000000004"/>
        <n v="51.458333333333329"/>
        <n v="36.111111111111114"/>
        <n v="12.337662337662342"/>
        <n v="16.666666666666664"/>
        <n v="10.982658959537567"/>
        <n v="46.776859504132233"/>
        <n v="9.8958333333333286"/>
        <n v="55.893536121673009"/>
        <n v="19.161676646706585"/>
        <n v="21.621621621621632"/>
        <n v="46.666666666666664"/>
        <n v="9.8765432098765373"/>
        <n v="13.186813186813183"/>
        <n v="21.739130434782616"/>
        <n v="3.9473684210526305"/>
        <n v="16.981132075471692"/>
        <n v="30.039525691699602"/>
        <n v="6.0240963855421743"/>
        <n v="26.086956521739133"/>
        <n v="22.222222222222214"/>
        <n v="9.0909090909090846"/>
        <n v="31.999999999999993"/>
        <n v="20.588235294117638"/>
        <n v="37.800687285223361"/>
        <n v="4.7468354430379893"/>
        <n v="44.624746450304258"/>
        <n v="6.8627450980392242"/>
        <n v="6.3400576368876091"/>
        <n v="37.931034482758619"/>
        <n v="17.676767676767692"/>
        <n v="19.047619047619047"/>
        <n v="7.692307692307697"/>
        <n v="50.666666666666664"/>
        <n v="12.465373961218829"/>
        <n v="13.392857142857141"/>
        <n v="12.037037037037045"/>
        <n v="10.23255813953487"/>
        <n v="33.333333333333329"/>
        <n v="18.750000000000007"/>
        <n v="39.583333333333329"/>
        <n v="18.279569892473113"/>
        <n v="14.765100671140944"/>
        <n v="30.952380952380956"/>
        <n v="14.912280701754387"/>
        <n v="17.142857142857153"/>
        <n v="5.9649122807017543"/>
        <n v="24.615384615384613"/>
        <n v="16.50485436893204"/>
        <n v="9.7058823529411775"/>
        <n v="15.254237288135588"/>
        <n v="6.9498069498069475"/>
        <n v="9.2753623188405836"/>
        <n v="6.1538461538461435"/>
        <n v="12.554112554112553"/>
        <n v="8.0882352941176361"/>
        <n v="12.698412698412705"/>
        <n v="16.16161616161617"/>
        <n v="6.0846560846560935"/>
        <n v="5.7017543859649233"/>
        <n v="5.2631578947368451"/>
        <n v="5.3719008264462769"/>
        <n v="1.8867924528301936"/>
        <n v="5.1619433198380502"/>
        <n v="9.6296296296296227"/>
        <n v="8.5790884718498699"/>
        <n v="6.5217391304347805"/>
        <n v="18.421052631578959"/>
        <n v="11.235955056179767"/>
        <n v="7.7669902912621405"/>
        <n v="5.9405940594059397"/>
        <n v="8.4656084656084705"/>
        <n v="24.137931034482747"/>
        <n v="20"/>
        <n v="45.45454545454546"/>
        <n v="27.659574468085111"/>
        <n v="56.123662306777639"/>
        <n v="44.153577661431065"/>
        <n v="19.444444444444457"/>
        <n v="44.795539033457253"/>
        <n v="18.461538461538456"/>
        <n v="50.675675675675684"/>
        <n v="51.102941176470587"/>
        <n v="54.54545454545454"/>
        <n v="8.5271317829457391"/>
        <n v="50.724637681159429"/>
        <n v="23.611111111111114"/>
        <n v="41.379310344827573"/>
        <n v="46.210268948655262"/>
        <n v="15.384615384615374"/>
        <n v="55.133079847908753"/>
        <n v="12.264150943396235"/>
        <n v="37.096774193548384"/>
        <n v="7.6388888888888911"/>
        <n v="6.8493150684931567"/>
        <n v="31.289111389236545"/>
        <n v="10.683760683760694"/>
        <n v="15.625"/>
        <n v="40.425531914893625"/>
        <n v="52.808988764044948"/>
        <n v="8.8050314465408803"/>
        <n v="10.357142857142856"/>
        <n v="13.698630136986303"/>
        <n v="7.1428571428571468"/>
        <n v="25.654450261780099"/>
        <n v="10.243902439024396"/>
        <n v="57.142857142857139"/>
        <n v="32.142857142857132"/>
        <n v="8.3582089552238816"/>
        <n v="10.227272727272723"/>
        <n v="19.999999999999996"/>
        <n v="7.8817733990147651"/>
        <n v="43.835616438356155"/>
        <n v="27.731092436974794"/>
        <n v="14.285714285714288"/>
        <n v="21.804511278195488"/>
        <n v="30.158730158730155"/>
        <n v="25.000000000000011"/>
        <n v="48.863636363636374"/>
        <n v="66.666666666666671"/>
        <n v="5.7096247960848334"/>
        <n v="12.149532710280365"/>
        <n v="8.5"/>
        <n v="4.0114613180515715"/>
        <n v="31.372549019607845"/>
        <n v="6.9053708439897727"/>
        <n v="6.4516129032258105"/>
        <n v="35"/>
        <n v="4.291845493562235"/>
        <n v="30"/>
        <n v="24.418604651162791"/>
        <n v="25.000000000000007"/>
        <n v="8.9655172413793167"/>
        <n v="9.4594594594594597"/>
        <n v="4.7798742138364751"/>
        <n v="17.21311475409837"/>
        <n v="23.863636363636363"/>
        <n v="3.4722222222222254"/>
        <n v="9.3750000000000107"/>
        <n v="12.643678160919535"/>
        <n v="30.821917808219183"/>
        <n v="53.94736842105263"/>
        <n v="10.000000000000009"/>
        <n v="52.142857142857139"/>
        <n v="32.846715328467155"/>
        <n v="28.749999999999996"/>
        <n v="14.814814814814822"/>
        <n v="41.25"/>
        <n v="50.273972602739725"/>
        <n v="27.011494252873561"/>
        <n v="3.2258064516129026"/>
        <n v="27.272727272727284"/>
        <n v="16.666666666666668"/>
        <n v="15.68627450980393"/>
        <n v="33.139534883720934"/>
        <n v="39.138943248532293"/>
        <n v="31.081081081081077"/>
        <n v="19.230769230769226"/>
        <n v="27.027027027027028"/>
        <n v="11.875000000000004"/>
        <n v="8.7591240875912391"/>
        <n v="11.797752808988772"/>
        <n v="25.257731958762886"/>
        <n v="5.1546391752577367"/>
        <n v="4.6511627906976667"/>
        <n v="4.2016806722689113"/>
        <n v="21.764705882352953"/>
        <n v="23.404255319148941"/>
        <n v="8.3333333333333197"/>
        <n v="18.348623853211009"/>
        <n v="40.771349862258951"/>
        <n v="37.333333333333336"/>
        <n v="34.285714285714285"/>
        <n v="23.846153846153836"/>
        <n v="16.129032258064512"/>
        <n v="37.647058823529413"/>
        <n v="25.714285714285722"/>
        <n v="16.822429906542052"/>
        <n v="38.734177215189874"/>
        <n v="13.102119460500964"/>
        <n v="50.547045951859957"/>
        <n v="14.084507042253518"/>
        <n v="19.780219780219785"/>
        <n v="4.4444444444444429"/>
        <n v="12.610619469026542"/>
        <n v="12.195121951219521"/>
        <n v="30.549199084668199"/>
        <n v="9.0909090909090882"/>
        <n v="23.437500000000007"/>
        <n v="10.335917312661492"/>
        <n v="20.90909090909091"/>
        <n v="37.857142857142854"/>
        <n v="35.836177474402724"/>
        <n v="22.222222222222225"/>
        <n v="55.319148936170215"/>
        <n v="14.743589743589743"/>
        <n v="38.321167883211686"/>
        <n v="17.916666666666671"/>
        <n v="17.741935483870961"/>
        <n v="6.741573033707863"/>
        <n v="40.801886792452827"/>
        <n v="20.54054054054054"/>
        <n v="7.1428571428571406"/>
        <n v="40"/>
        <n v="8.6956521739130483"/>
        <n v="32.835820895522396"/>
        <n v="42.19653179190751"/>
        <n v="6.8292682926829356"/>
        <n v="6.4777327935222706"/>
        <n v="30.232558139534884"/>
        <n v="20.202020202020201"/>
        <n v="5.8823529411764754"/>
        <n v="27.160493827160494"/>
        <n v="10.798122065727698"/>
        <n v="4.0485829959514206"/>
        <n v="17.158176943699729"/>
        <n v="13.207547169811322"/>
        <n v="16.049382716049383"/>
        <n v="42.1875"/>
        <n v="22.834645669291337"/>
        <n v="11.111111111111123"/>
        <n v="29.62962962962963"/>
        <n v="10.92896174863389"/>
        <n v="22.058823529411761"/>
        <n v="56.92307692307692"/>
        <n v="10.945273631840799"/>
        <n v="4.6272493573264804"/>
        <n v="11.764705882352933"/>
        <n v="10.15490533562822"/>
        <n v="6.2500000000000027"/>
        <n v="15.702479338842966"/>
        <n v="3.1073446327683723"/>
        <n v="16.279069767441861"/>
        <n v="6.1696658097686363"/>
        <n v="8.3333333333333321"/>
        <n v="43.457943925233643"/>
        <n v="17.054263565891478"/>
        <n v="14.285714285714286"/>
        <n v="18.181818181818183"/>
        <n v="6.0606060606060641"/>
        <n v="9.6202531645569564"/>
        <n v="5.7471264367815946"/>
        <n v="13.605442176870749"/>
        <n v="4.7781569965870254"/>
        <n v="9.8696461824953428"/>
        <n v="12.765957446808507"/>
        <n v="6.8833652007648158"/>
        <n v="18.181818181818191"/>
        <n v="5.5813953488372068"/>
        <n v="14.179104477611943"/>
        <n v="5.9574468085106318"/>
        <n v="3.5260930888575488"/>
        <n v="7.1428571428571486"/>
        <n v="30.681818181818183"/>
        <n v="24.074074074074073"/>
        <n v="19.736842105263154"/>
        <n v="19.488817891373802"/>
        <n v="23.428571428571434"/>
        <n v="10.958904109589048"/>
        <n v="23.333333333333329"/>
        <n v="28.444444444444443"/>
        <n v="31.03448275862068"/>
        <n v="19.801980198019805"/>
        <n v="7.0588235294117627"/>
        <n v="45.901639344262293"/>
        <n v="44.117647058823536"/>
        <n v="21.072796934865906"/>
        <n v="51.985559566787003"/>
        <n v="51.546391752577321"/>
        <n v="48.553054662379417"/>
        <n v="33.962264150943398"/>
        <n v="27.777777777777786"/>
        <n v="14.999999999999996"/>
        <n v="46.261682242990652"/>
        <n v="56.451612903225815"/>
        <n v="3.2786885245901725"/>
        <n v="47.69874476987448"/>
        <n v="27.90697674418605"/>
        <n v="52.906976744186046"/>
        <n v="26.022304832713754"/>
        <n v="48.82352941176471"/>
        <n v="19.402985074626866"/>
        <n v="17.905405405405414"/>
        <n v="21.717171717171723"/>
        <n v="42.372881355932201"/>
        <n v="32.8125"/>
        <n v="13.157894736842103"/>
        <n v="25.454545454545443"/>
        <n v="14.417177914110418"/>
        <n v="24"/>
        <n v="57.560975609756106"/>
        <n v="20.720720720720731"/>
        <n v="26.21359223300971"/>
        <n v="14.102564102564097"/>
        <n v="6.5934065934065913"/>
        <n v="18.103448275862064"/>
        <n v="18.918918918918919"/>
        <n v="42.452830188679243"/>
        <n v="37.463976945244958"/>
        <n v="22.471910112359542"/>
        <n v="43.02325581395349"/>
        <n v="22.033898305084747"/>
        <n v="33.587786259541993"/>
        <n v="34.042553191489368"/>
        <n v="25.252525252525256"/>
        <n v="20.408163265306126"/>
        <n v="25"/>
        <n v="28.124999999999993"/>
        <n v="14.400000000000009"/>
        <n v="18.439716312056738"/>
        <n v="12.389380530973439"/>
        <n v="18.478260869565219"/>
        <n v="10.000000000000005"/>
        <n v="51.92307692307692"/>
        <n v="50"/>
        <n v="17.567567567567568"/>
        <n v="7.3459715639810383"/>
        <n v="27.848101265822788"/>
        <n v="7.6470588235294263"/>
        <n v="3.8135593220338899"/>
        <n v="11.111111111111104"/>
        <n v="1.5151515151515191"/>
        <n v="4.8780487804878039"/>
        <n v="5.9633027522935729"/>
        <n v="5.4054054054053919"/>
        <n v="10.909090909090907"/>
        <n v="28.571428571428573"/>
        <n v="19.230769230769234"/>
        <n v="14.42307692307692"/>
        <n v="2.3529411764705941"/>
        <n v="8.0000000000000036"/>
        <n v="5.3333333333333242"/>
        <n v="8.4905660377358458"/>
        <n v="1.9169329073482422"/>
        <n v="16.393442622950818"/>
        <n v="13.178294573643411"/>
        <n v="27.586206896551722"/>
        <n v="3.676470588235297"/>
        <n v="19.411764705882355"/>
        <n v="5.0549450549450476"/>
        <n v="26.984126984126984"/>
        <n v="51.882845188284527"/>
        <n v="57.322175732217573"/>
        <n v="26.815642458100552"/>
        <n v="40.782122905027926"/>
        <n v="14.285714285714294"/>
        <n v="9.2436974789915975"/>
        <n v="36.764705882352942"/>
        <n v="16.15384615384615"/>
        <n v="26.785714285714281"/>
        <n v="32.941176470588239"/>
        <n v="16.666666666666661"/>
        <n v="20.689655172413786"/>
        <n v="41.666666666666664"/>
        <n v="27.745664739884386"/>
        <n v="33.333333333333336"/>
        <n v="61.458333333333321"/>
        <n v="15.887850467289722"/>
        <n v="52.941176470588225"/>
        <n v="12.499999999999998"/>
        <n v="29.687500000000007"/>
        <n v="3.8461538461538396"/>
        <n v="7.0312499999999973"/>
        <n v="14.000000000000002"/>
        <n v="30.555555555555554"/>
        <n v="38.738738738738746"/>
        <n v="19.277108433734938"/>
        <n v="25.423728813559318"/>
        <n v="39.1891891891892"/>
        <n v="38.461538461538453"/>
        <n v="22.727272727272716"/>
        <n v="23.287671232876715"/>
        <n v="20.370370370370374"/>
        <n v="38.095238095238095"/>
        <n v="13.157894736842106"/>
        <n v="41.549295774647888"/>
        <n v="29.629629629629626"/>
        <n v="26.666666666666661"/>
        <n v="8.2191780821917781"/>
        <n v="11.999999999999996"/>
        <n v="14.843750000000004"/>
        <n v="18.095238095238098"/>
        <n v="33.333333333333343"/>
        <n v="48.936170212765965"/>
        <n v="50.757575757575758"/>
        <n v="42.465753424657542"/>
        <n v="36.000000000000007"/>
        <n v="20.103092783505158"/>
        <n v="13.939393939393938"/>
        <n v="26.254826254826256"/>
        <n v="10.526315789473681"/>
        <n v="11.428571428571434"/>
        <n v="11.32075471698113"/>
        <n v="21.348314606741571"/>
        <n v="53.653846153846146"/>
        <n v="13.888888888888889"/>
        <n v="13.903743315508029"/>
        <n v="33.986928104575163"/>
        <n v="39.999999999999993"/>
        <n v="45.39007092198581"/>
        <n v="17"/>
        <n v="5.7692307692307683"/>
        <n v="21.505376344086017"/>
        <n v="13.333333333333343"/>
        <n v="16.47058823529412"/>
        <n v="13.043478260869563"/>
        <n v="47.222222222222221"/>
        <n v="6.6666666666666705"/>
        <n v="18.867924528301888"/>
        <n v="12.371134020618554"/>
        <n v="11.312217194570145"/>
        <n v="30.742659758203803"/>
        <n v="49.462365591397841"/>
        <n v="38.132295719844358"/>
        <n v="33.920704845814988"/>
        <n v="46.639511201629318"/>
        <n v="27.272727272727273"/>
        <n v="5.0000000000000027"/>
        <n v="45.714285714285715"/>
        <n v="18.568232662192383"/>
        <n v="53.321976149914825"/>
        <n v="52.194357366771158"/>
        <n v="14.503816793893133"/>
        <n v="16.949152542372882"/>
        <n v="20.754716981132081"/>
        <n v="15.652173913043473"/>
        <n v="45.478036175710592"/>
        <n v="6.9444444444444393"/>
        <n v="23.645320197044331"/>
        <n v="8.2949308755760338"/>
        <n v="14.835164835164841"/>
        <n v="19.607843137254903"/>
        <n v="26.948051948051955"/>
        <n v="6.2500000000000053"/>
        <n v="6.2857142857142865"/>
        <n v="29.065743944636672"/>
        <n v="14.771048744460851"/>
        <n v="25.592417061611386"/>
        <n v="31.374853113983544"/>
        <n v="12.16216216216217"/>
        <n v="44.278606965174127"/>
        <n v="26.165413533834595"/>
        <n v="10.407239819004523"/>
        <n v="10.88"/>
        <n v="9.5639943741209574"/>
        <n v="23.780487804878049"/>
        <n v="3.8759689922480653"/>
        <n v="16.037735849056606"/>
        <n v="6.6000000000000076"/>
        <n v="7.407407407407411"/>
        <n v="7.291666666666659"/>
        <n v="2.2099447513812209"/>
        <n v="15.841584158415831"/>
        <n v="29.032258064516121"/>
        <n v="4.8611111111111063"/>
        <n v="36.619718309859159"/>
        <n v="28.292682926829276"/>
        <n v="30.898876404494377"/>
        <n v="21.978021978021978"/>
        <n v="44.680851063829792"/>
        <n v="18.652849740932655"/>
        <n v="44.854881266490771"/>
        <n v="10.416666666666664"/>
        <n v="43.396226415094333"/>
        <n v="7.0460704607046205"/>
        <n v="12.658227848101276"/>
        <n v="4.0201005025125731"/>
        <n v="7.9365079365079438"/>
        <n v="28.658536585365855"/>
        <n v="22.680412371134025"/>
        <n v="42.081447963800905"/>
        <n v="29.57198443579766"/>
        <n v="52.941176470588239"/>
        <n v="39.655172413793096"/>
        <n v="61.880559085133427"/>
        <n v="5.4216867469879606"/>
        <n v="45.089285714285715"/>
        <n v="36.363636363636374"/>
        <n v="25.000000000000004"/>
        <n v="68.867924528301884"/>
        <n v="34.782608695652172"/>
        <n v="40.601503759398497"/>
        <n v="24.305555555555554"/>
        <n v="15.714285714285719"/>
        <n v="31.972789115646254"/>
        <n v="17.518248175182489"/>
        <n v="40.229885057471265"/>
        <n v="58.833333333333336"/>
        <n v="10.828025477706998"/>
        <n v="40.571428571428577"/>
        <n v="30.063291139240508"/>
        <n v="48.35164835164835"/>
        <n v="53.146853146853154"/>
        <n v="56.187766714082507"/>
        <n v="41.984732824427482"/>
        <n v="11.627906976744187"/>
        <n v="22.500000000000007"/>
        <n v="36.44859813084112"/>
        <n v="48.591549295774648"/>
        <n v="17.272727272727263"/>
        <n v="36.982248520710058"/>
        <n v="27.586206896551726"/>
        <n v="50.515463917525778"/>
        <n v="59.638554216867462"/>
        <n v="9.7165991902833984"/>
        <n v="28.820116054158614"/>
        <n v="18.954248366013072"/>
        <n v="23.48993288590604"/>
        <n v="34.688346883468839"/>
        <n v="27.832512315270929"/>
        <n v="7.5376884422110617"/>
        <n v="15.720524017467243"/>
        <n v="45"/>
        <n v="21.518987341772164"/>
        <n v="10.76923076923077"/>
        <n v="10.714285714285712"/>
        <n v="12.280701754385966"/>
        <n v="52.095808383233525"/>
        <n v="56.60377358490566"/>
        <n v="32.608695652173914"/>
        <n v="17.777777777777768"/>
        <n v="39.743589743589737"/>
        <n v="56.521739130434788"/>
        <n v="39.449541284403672"/>
        <n v="4.6082949308755801"/>
        <n v="7.7192982456140369"/>
        <n v="6.0171919770773572"/>
        <n v="29.310344827586196"/>
        <n v="6.6666666666666616"/>
        <n v="16.521739130434788"/>
        <n v="25.225225225225227"/>
        <n v="6.8656716417910548"/>
        <n v="6.0665362035225012"/>
        <n v="7.5075075075075137"/>
        <n v="27.433628318584059"/>
        <n v="9.3023255813953423"/>
        <n v="4.6511627906976711"/>
        <n v="8.5714285714285694"/>
        <n v="36"/>
        <n v="13.10679611650486"/>
        <n v="19.444444444444446"/>
        <n v="53.191489361702125"/>
        <n v="3.1695721077654544"/>
        <n v="1.5444015444015484"/>
        <n v="27.083333333333325"/>
        <n v="14.746543778801851"/>
        <n v="10.839160839160847"/>
        <n v="6.5162907268170374"/>
        <n v="14.035087719298252"/>
        <n v="6.2745098039215579"/>
        <n v="21.621621621621614"/>
        <n v="20.994475138121551"/>
        <n v="24.637681159420293"/>
        <n v="51.351351351351354"/>
        <n v="13.636363636363635"/>
        <n v="29.787234042553195"/>
        <n v="13.265306122448969"/>
        <n v="14.598540145985401"/>
        <n v="51.877133105802052"/>
      </sharedItems>
    </cacheField>
    <cacheField name="rtd" numFmtId="164">
      <sharedItems containsString="0" containsBlank="1" containsNumber="1" minValue="1.5813953488372091E-2" maxValue="0.83750000000000002" count="789">
        <n v="0.13125000000000001"/>
        <n v="0.16097560975609757"/>
        <n v="0.11323529411764706"/>
        <n v="8.3984374999999986E-2"/>
        <n v="0.17297297297297298"/>
        <m/>
        <n v="0.14291581108829568"/>
        <n v="0.14868421052631578"/>
        <n v="0.11224489795918369"/>
        <n v="0.14334470989761094"/>
        <n v="0.18571428571428569"/>
        <n v="0.28108108108108104"/>
        <n v="9.5049504950495037E-2"/>
        <n v="0.17499999999999999"/>
        <n v="0.14499999999999999"/>
        <n v="0.10612244897959183"/>
        <n v="5.3846153846153849E-2"/>
        <n v="0.1520754716981132"/>
        <n v="0.15488721804511277"/>
        <n v="0.10508474576271187"/>
        <n v="0.12794117647058822"/>
        <n v="4.40251572327044E-2"/>
        <n v="0.126"/>
        <n v="0.1176"/>
        <n v="4.716981132075472E-2"/>
        <n v="0.12692307692307692"/>
        <n v="9.2307692307692313E-2"/>
        <n v="9.8148148148148151E-2"/>
        <n v="0.10081632653061225"/>
        <n v="0.1717948717948718"/>
        <n v="0.20061349693251532"/>
        <n v="0.12456140350877193"/>
        <n v="0.11419354838709678"/>
        <n v="7.045454545454545E-2"/>
        <n v="0.12931034482758619"/>
        <n v="0.1586206896551724"/>
        <n v="0.13750000000000001"/>
        <n v="0.15785714285714286"/>
        <n v="0.1335115864527629"/>
        <n v="0.41523809523809524"/>
        <n v="0.12954545454545455"/>
        <n v="9.0977443609022546E-2"/>
        <n v="0.18602941176470586"/>
        <n v="0.21159420289855072"/>
        <n v="0.23561643835616439"/>
        <n v="0.19"/>
        <n v="0.12842105263157896"/>
        <n v="9.799999999999999E-2"/>
        <n v="0.204739336492891"/>
        <n v="0.27598566308243727"/>
        <n v="0.33155893536121672"/>
        <n v="0.22699386503067484"/>
        <n v="0.34214559386973181"/>
        <n v="0.15151515151515152"/>
        <n v="9.4392523364485975E-2"/>
        <n v="0.25958904109589043"/>
        <n v="0.21478873239436622"/>
        <n v="0.15857142857142856"/>
        <n v="0.12555555555555556"/>
        <n v="0.21557377049180329"/>
        <n v="0.20408163265306123"/>
        <n v="0.19999999999999998"/>
        <n v="0.22153846153846152"/>
        <n v="0.56770833333333337"/>
        <n v="0.19230769230769232"/>
        <n v="8.5897435897435898E-2"/>
        <n v="9.6428571428571433E-2"/>
        <n v="0.12817460317460319"/>
        <n v="0.14944834503510532"/>
        <n v="0.11249999999999999"/>
        <n v="0.12924528301886792"/>
        <n v="9.7222222222222224E-2"/>
        <n v="2.9553264604810996E-2"/>
        <n v="0.15192307692307691"/>
        <n v="0.13868194842406878"/>
        <n v="0.11086226203807391"/>
        <n v="0.11562500000000001"/>
        <n v="0.15082417582417582"/>
        <n v="0.14357142857142857"/>
        <n v="0.37521739130434784"/>
        <n v="0.12343358395989974"/>
        <n v="8.5913528591352858E-2"/>
        <n v="0.26666666666666666"/>
        <n v="8.8775510204081629E-2"/>
        <n v="0.15990338164251208"/>
        <n v="0.26197516262566528"/>
        <n v="8.9090909090909082E-2"/>
        <n v="0.28333333333333333"/>
        <n v="7.9059829059829057E-2"/>
        <n v="0.1496124031007752"/>
        <n v="0.12434210526315789"/>
        <n v="0.10192926045016076"/>
        <n v="0.14109589041095891"/>
        <n v="0.11605351170568563"/>
        <n v="0.14150943396226415"/>
        <n v="0.18819444444444444"/>
        <n v="0.10144927536231883"/>
        <n v="0.17804878048780487"/>
        <n v="0.11486486486486489"/>
        <n v="0.1971014492753623"/>
        <n v="0.15795454545454546"/>
        <n v="0.29270833333333335"/>
        <n v="0.14749999999999999"/>
        <n v="0.21234567901234566"/>
        <n v="0.12529182879377432"/>
        <n v="0.23717948717948717"/>
        <n v="0.19597315436241611"/>
        <n v="0.2201342281879195"/>
        <n v="0.21408450704225354"/>
        <n v="0.16615384615384615"/>
        <n v="0.28743961352657005"/>
        <n v="0.19435483870967743"/>
        <n v="0.54347826086956519"/>
        <n v="0.11912568306010929"/>
        <n v="0.36666666666666664"/>
        <n v="0.20952380952380953"/>
        <n v="0.18780487804878049"/>
        <n v="0.46666666666666673"/>
        <n v="0.69565217391304346"/>
        <n v="0.26097560975609752"/>
        <n v="0.12969283276450513"/>
        <n v="0.16910569105691056"/>
        <n v="0.16666666666666666"/>
        <n v="0.56338028169014087"/>
        <n v="0.14108527131782947"/>
        <n v="0.13265895953757229"/>
        <n v="0.10798934753661785"/>
        <n v="0.12493074792243768"/>
        <n v="0.15254237288135594"/>
        <n v="0.10411311053984576"/>
        <n v="0.15470085470085471"/>
        <n v="0.12649310872894334"/>
        <n v="0.12997032640949555"/>
        <n v="0.16559139784946236"/>
        <n v="0.10330578512396695"/>
        <n v="8.4999999999999992E-2"/>
        <n v="4.2857142857142851E-2"/>
        <n v="7.5000000000000011E-2"/>
        <n v="7.4999999999999997E-2"/>
        <n v="0.11466666666666667"/>
        <n v="3.3333333333333333E-2"/>
        <n v="8.9189189189189194E-2"/>
        <n v="4.5588235294117645E-2"/>
        <n v="6.0937499999999999E-2"/>
        <n v="0.10903225806451612"/>
        <n v="0.13235294117647056"/>
        <n v="0.13065326633165827"/>
        <n v="0.15860215053763441"/>
        <n v="5.9493670886075954E-2"/>
        <n v="0.11599999999999999"/>
        <n v="0.15934065934065936"/>
        <n v="0.12093023255813953"/>
        <n v="0.1380597014925373"/>
        <n v="6.9117647058823534E-2"/>
        <n v="8.5294117647058812E-2"/>
        <n v="0.12007299270072991"/>
        <n v="0.10450819672131147"/>
        <n v="0.11826625386996903"/>
        <n v="0.15238095238095237"/>
        <n v="0.10409356725146197"/>
        <n v="0.14050179211469532"/>
        <n v="3.8461538461538464E-2"/>
        <n v="4.7826086956521734E-2"/>
        <n v="6.8750000000000006E-2"/>
        <n v="0.14153225806451614"/>
        <n v="5.873015873015873E-2"/>
        <n v="0.10450450450450449"/>
        <n v="9.1666666666666674E-2"/>
        <n v="7.2972972972972977E-2"/>
        <n v="5.2173913043478258E-2"/>
        <n v="0.11787878787878786"/>
        <n v="0.14466858789625361"/>
        <n v="0.12603550295857988"/>
        <n v="0.11904761904761904"/>
        <n v="0.08"/>
        <n v="0.12590909090909091"/>
        <n v="0.12121212121212122"/>
        <n v="0.11315068493150686"/>
        <n v="0.36947368421052629"/>
        <n v="0.16029411764705881"/>
        <n v="5.9615384615384619E-2"/>
        <n v="8.5106382978723402E-2"/>
        <n v="0.12941176470588237"/>
        <n v="0.1277777777777778"/>
        <n v="0.17358490566037735"/>
        <n v="0.11035856573705179"/>
        <n v="0.17696335078534028"/>
        <n v="0.13157894736842105"/>
        <n v="7.4358974358974358E-2"/>
        <n v="0.13733333333333334"/>
        <n v="0.31578947368421056"/>
        <n v="0.05"/>
        <n v="0.1372093023255814"/>
        <n v="5.2083333333333336E-2"/>
        <n v="6.25E-2"/>
        <n v="6.8627450980392163E-2"/>
        <n v="0.10303030303030301"/>
        <n v="0.16676737160120844"/>
        <n v="0.45500000000000002"/>
        <n v="0.16588235294117645"/>
        <n v="0.11371841155234656"/>
        <n v="8.9119170984455959E-2"/>
        <n v="0.11578947368421054"/>
        <n v="0.12833333333333335"/>
        <n v="0.13461538461538464"/>
        <n v="0.12596153846153849"/>
        <n v="0.22666666666666668"/>
        <n v="0.19507042253521129"/>
        <n v="9.8095238095238096E-2"/>
        <n v="0.16614173228346457"/>
        <n v="0.167420814479638"/>
        <n v="0.12222222222222223"/>
        <n v="3.9772727272727279E-2"/>
        <n v="9.9047619047619051E-2"/>
        <n v="0.10689655172413792"/>
        <n v="5.4285714285714277E-2"/>
        <n v="0.15544041450777202"/>
        <n v="9.5468277945619337E-2"/>
        <n v="0.1220125786163522"/>
        <n v="0.10918727915194347"/>
        <n v="8.8549618320610674E-2"/>
        <n v="8.461538461538462E-2"/>
        <n v="0.12549019607843137"/>
        <n v="0.13935742971887552"/>
        <n v="0.18466666666666667"/>
        <n v="0.12123287671232878"/>
        <n v="0.13608695652173913"/>
        <n v="0.18442622950819673"/>
        <n v="5.9999999999999991E-2"/>
        <n v="9.2134831460674166E-2"/>
        <n v="0.18979591836734694"/>
        <n v="0.22251655629139072"/>
        <n v="0.24395604395604398"/>
        <n v="0.16274509803921569"/>
        <n v="0.29015151515151516"/>
        <n v="9.4099378881987578E-2"/>
        <n v="0.25846153846153841"/>
        <n v="0.15"/>
        <n v="0.20137931034482759"/>
        <n v="0.24697986577181208"/>
        <n v="0.24421768707482996"/>
        <n v="0.57272727272727275"/>
        <n v="0.14728033472803348"/>
        <n v="0.31578947368421051"/>
        <n v="0.17857142857142858"/>
        <n v="0.45833333333333337"/>
        <n v="0.14647887323943662"/>
        <n v="0.30769230769230771"/>
        <n v="0.11764705882352942"/>
        <n v="0.15045871559633028"/>
        <n v="6.19047619047619E-2"/>
        <n v="0.35789473684210527"/>
        <n v="0.1"/>
        <n v="9.8086124401913888E-2"/>
        <n v="8.3333333333333329E-2"/>
        <n v="0.12916666666666665"/>
        <n v="0.10606060606060606"/>
        <n v="0.1411078717201166"/>
        <n v="0.18191489361702129"/>
        <n v="9.3617021276595755E-2"/>
        <n v="0.11353711790393012"/>
        <n v="0.12971014492753621"/>
        <n v="0.10573770491803279"/>
        <n v="0.14851485148514851"/>
        <n v="0.14079601990049753"/>
        <n v="0.12459016393442621"/>
        <n v="0.11883116883116883"/>
        <n v="0.13322033898305086"/>
        <n v="0.10571428571428572"/>
        <n v="0.12117117117117117"/>
        <n v="0.12980132450331125"/>
        <n v="0.10495049504950496"/>
        <n v="0.14476987447698744"/>
        <n v="0.11423357664233576"/>
        <n v="0.125"/>
        <n v="9.464285714285714E-2"/>
        <n v="7.6249999999999998E-2"/>
        <n v="0.12258064516129032"/>
        <n v="0.16688524590163936"/>
        <n v="9.9099099099099086E-2"/>
        <n v="0.26953642384105964"/>
        <n v="0.14875000000000002"/>
        <n v="0.12231075697211156"/>
        <n v="0.33191489361702126"/>
        <n v="0.1077922077922078"/>
        <n v="0.13297872340425532"/>
        <n v="0.12169811320754717"/>
        <n v="0.37759197324414717"/>
        <n v="0.14637096774193548"/>
        <n v="0.14022988505747128"/>
        <n v="0.24895833333333334"/>
        <n v="0.28666666666666668"/>
        <n v="0.1006578947368421"/>
        <n v="0.15081967213114753"/>
        <n v="0.12205882352941176"/>
        <n v="0.10222222222222221"/>
        <n v="0.14390243902439023"/>
        <n v="0.15422885572139303"/>
        <n v="0.13714285714285712"/>
        <n v="9.2643051771117174E-2"/>
        <n v="0.13921568627450981"/>
        <n v="0.24727272727272728"/>
        <n v="7.8885630498533713E-2"/>
        <n v="0.19626556016597513"/>
        <n v="9.4308943089430886E-2"/>
        <n v="0.14776119402985075"/>
        <n v="0.13170731707317074"/>
        <n v="0.16076923076923075"/>
        <n v="0.1409090909090909"/>
        <n v="0.17749999999999999"/>
        <n v="8.1081081081081086E-2"/>
        <n v="9.353233830845771E-2"/>
        <n v="0.17882352941176469"/>
        <n v="0.25538461538461538"/>
        <n v="0.13823529411764707"/>
        <n v="0.10074626865671642"/>
        <n v="0.53780487804878052"/>
        <n v="0.17071823204419889"/>
        <n v="0.23708609271523179"/>
        <n v="0.11940298507462686"/>
        <n v="0.13516483516483516"/>
        <n v="0.21208791208791211"/>
        <n v="0.16448598130841122"/>
        <n v="0.58412698412698416"/>
        <n v="7.2222222222222229E-2"/>
        <n v="0.11258741258741259"/>
        <n v="0.10227272727272727"/>
        <n v="0.1560126582278481"/>
        <n v="0.12235772357723576"/>
        <n v="0.11986899563318776"/>
        <n v="0.13333333333333333"/>
        <n v="6.9999999999999993E-2"/>
        <n v="7.6271186440677971E-2"/>
        <n v="0.13457943925233645"/>
        <n v="0.22727272727272727"/>
        <n v="4.4444444444444453E-2"/>
        <n v="5.4545454545454543E-2"/>
        <n v="0.10675675675675678"/>
        <n v="0.15407098121085597"/>
        <n v="0.15930232558139537"/>
        <n v="6.9230769230769248E-2"/>
        <n v="0.12812500000000002"/>
        <n v="0.12636363636363634"/>
        <n v="6.6666666666666666E-2"/>
        <n v="0.10520833333333332"/>
        <n v="0.14659498207885302"/>
        <n v="5.7142857142857141E-2"/>
        <n v="9.4117647058823528E-2"/>
        <n v="7.1052631578947367E-2"/>
        <n v="0.108"/>
        <n v="0.12365771812080538"/>
        <n v="0.10864864864864865"/>
        <n v="0.10909090909090909"/>
        <n v="0.17500000000000002"/>
        <n v="8.2857142857142838E-2"/>
        <n v="0.16"/>
        <n v="9.8333333333333328E-2"/>
        <n v="7.6190476190476183E-2"/>
        <n v="9.9999999999999992E-2"/>
        <n v="0.26341463414634148"/>
        <n v="0.14408866995073891"/>
        <n v="0.16949152542372881"/>
        <n v="7.6623376623376621E-2"/>
        <n v="0.11666666666666667"/>
        <n v="8.4444444444444447E-2"/>
        <n v="0.12933333333333336"/>
        <n v="0.1550632911392405"/>
        <n v="0.17433155080213902"/>
        <n v="5.0632911392405069E-2"/>
        <n v="9.0909090909090912E-2"/>
        <n v="0.10459770114942529"/>
        <n v="4.6875E-2"/>
        <n v="0.12321428571428571"/>
        <n v="0.1291095890410959"/>
        <n v="0.14736842105263159"/>
        <n v="9.736842105263159E-2"/>
        <n v="0.21604938271604937"/>
        <n v="0.16845794392523364"/>
        <n v="0.10595238095238095"/>
        <n v="0.13809523809523808"/>
        <n v="9.2063492063492056E-2"/>
        <n v="0.35500000000000004"/>
        <n v="0.14545454545454548"/>
        <n v="0.17504873294346979"/>
        <n v="0.09"/>
        <n v="0.1014705882352941"/>
        <n v="0.1225"/>
        <n v="0.1465686274509804"/>
        <n v="4.8888888888888891E-2"/>
        <n v="0.15413533834586465"/>
        <n v="0.17028112449799196"/>
        <n v="0.20330188679245284"/>
        <n v="0.16008492569002122"/>
        <n v="8.7878787878787862E-2"/>
        <n v="0.11428571428571427"/>
        <n v="0.22761904761904764"/>
        <n v="0.10084507042253521"/>
        <n v="0.17339055793991415"/>
        <n v="0.1976"/>
        <n v="0.1648"/>
        <n v="0.21791044776119403"/>
        <n v="0.13999999999999999"/>
        <n v="0.16704545454545455"/>
        <n v="0.1132258064516129"/>
        <n v="0.25432098765432098"/>
        <n v="8.7551867219917021E-2"/>
        <n v="0.23142144638403986"/>
        <n v="0.17826086956521739"/>
        <n v="0.24946236559139784"/>
        <n v="0.10673076923076924"/>
        <n v="0.23999999999999996"/>
        <n v="0.12875536480686695"/>
        <n v="0.15648148148148147"/>
        <n v="0.32840909090909087"/>
        <n v="0.15845410628019327"/>
        <n v="0.7313559322033899"/>
        <n v="0.10331753554502369"/>
        <n v="0.10360824742268041"/>
        <n v="8.2065217391304346E-2"/>
        <n v="0.28518518518518521"/>
        <n v="7.8653295128939829E-2"/>
        <n v="5.5696202531645575E-2"/>
        <n v="0.11789473684210526"/>
        <n v="8.9230769230769225E-2"/>
        <n v="3.553719008264463E-2"/>
        <n v="0.30956521739130438"/>
        <n v="5.5E-2"/>
        <n v="0.77077464788732408"/>
        <n v="0.12560975609756098"/>
        <n v="0.1090909090909091"/>
        <n v="0.2411764705882353"/>
        <n v="0.22937062937062941"/>
        <n v="0.21755725190839695"/>
        <n v="0.83750000000000002"/>
        <n v="3.6956521739130437E-2"/>
        <n v="0.15774058577405858"/>
        <n v="0.21090909090909091"/>
        <n v="0.5892857142857143"/>
        <n v="0.54999999999999993"/>
        <n v="0.36317689530685915"/>
        <n v="0.50941176470588234"/>
        <n v="0.13037974683544304"/>
        <n v="0.23363636363636364"/>
        <n v="0.17463768115942027"/>
        <n v="0.22484848484848485"/>
        <n v="0.18431372549019609"/>
        <n v="0.16571428571428568"/>
        <n v="0.12373737373737374"/>
        <n v="0.60084745762711866"/>
        <n v="0.2299145299145299"/>
        <n v="0.20684210526315791"/>
        <n v="0.16476190476190478"/>
        <n v="0.11306306306306306"/>
        <n v="0.04"/>
        <n v="2.7E-2"/>
        <n v="9.2156862745098031E-2"/>
        <n v="6.1538461538461542E-2"/>
        <n v="7.2205438066465261E-2"/>
        <n v="4.736842105263158E-2"/>
        <n v="0.12321428571428572"/>
        <n v="9.2647058823529402E-2"/>
        <n v="0.16940298507462687"/>
        <n v="0.13097345132743363"/>
        <n v="0.12105263157894737"/>
        <n v="0.15206611570247935"/>
        <n v="4.6534653465346534E-2"/>
        <n v="0.14454545454545456"/>
        <n v="0.10491228070175439"/>
        <n v="0.14912280701754385"/>
        <n v="0.16028880866425993"/>
        <n v="0.13458646616541353"/>
        <n v="0.1213068181818182"/>
        <n v="0.13692307692307693"/>
        <n v="0.14753694581280788"/>
        <n v="0.2"/>
        <n v="0.11756272401433691"/>
        <n v="0.11982758620689657"/>
        <n v="0.12991913746630729"/>
        <n v="0.14853801169590641"/>
        <n v="0.1891891891891892"/>
        <n v="0.15853658536585366"/>
        <n v="0.12"/>
        <n v="0.14044117647058821"/>
        <n v="0.15857687420584496"/>
        <n v="0.10682593856655291"/>
        <n v="9.0613718411552344E-2"/>
        <n v="0.15662650602409639"/>
        <n v="0.15756578947368421"/>
        <n v="0.20578703703703705"/>
        <n v="0.13792452830188678"/>
        <n v="0.1037037037037037"/>
        <n v="0.11341463414634145"/>
        <n v="0.29032258064516131"/>
        <n v="0.15384615384615385"/>
        <n v="0.11761363636363636"/>
        <n v="0.1529182879377432"/>
        <n v="0.20638297872340428"/>
        <n v="0.25679999999999997"/>
        <n v="0.15314009661835748"/>
        <n v="0.10165289256198348"/>
        <n v="0.2696629213483146"/>
        <n v="0.19051724137931034"/>
        <n v="0.17445255474452553"/>
        <n v="0.22178217821782178"/>
        <n v="0.2759842519685039"/>
        <n v="0.15900621118012423"/>
        <n v="0.14336283185840706"/>
        <n v="0.18548387096774194"/>
        <n v="0.14972067039106146"/>
        <n v="0.14482758620689654"/>
        <n v="0.16008064516129031"/>
        <n v="0.14925373134328357"/>
        <n v="0.10533117932148627"/>
        <n v="0.15280898876404495"/>
        <n v="8.479221927497789E-2"/>
        <n v="0.11869158878504672"/>
        <n v="7.8489951113525247E-2"/>
        <n v="0.11417910447761193"/>
        <n v="0.10535714285714286"/>
        <n v="0.16137566137566137"/>
        <n v="9.2982456140350875E-2"/>
        <n v="0.26725663716814158"/>
        <n v="0.16835443037974682"/>
        <n v="0.47343750000000001"/>
        <n v="0.25412844036697246"/>
        <n v="0.19599999999999998"/>
        <n v="0.15654008438818567"/>
        <n v="0.14765624999999999"/>
        <n v="0.34499999999999997"/>
        <n v="0.61632653061224485"/>
        <n v="0.15820895522388059"/>
        <n v="0.10232558139534885"/>
        <n v="0.17415730337078653"/>
        <n v="0.21007194244604316"/>
        <n v="0.39166666666666666"/>
        <n v="0.49166666666666664"/>
        <n v="0.14761904761904759"/>
        <n v="0.32"/>
        <n v="0.22341772151898734"/>
        <n v="0.16888888888888889"/>
        <n v="0.41666666666666669"/>
        <n v="0.11111111111111112"/>
        <n v="0.20454545454545453"/>
        <n v="9.3518518518518515E-2"/>
        <n v="0.54406779661016946"/>
        <n v="0.23168316831683167"/>
        <n v="9.375E-2"/>
        <n v="0.19906832298136648"/>
        <n v="0.13851132686084142"/>
        <n v="0.15292153589315527"/>
        <n v="3.7209302325581402E-2"/>
        <n v="0.12909090909090909"/>
        <n v="0.14374999999999999"/>
        <n v="0.27037037037037037"/>
        <n v="7.2164948453608241E-2"/>
        <n v="8.7499999999999994E-2"/>
        <n v="0.21063829787234045"/>
        <n v="0.32105263157894737"/>
        <n v="8.3720930232558138E-2"/>
        <n v="6.4406779661016947E-2"/>
        <n v="4.1509433962264156E-2"/>
        <n v="0.10588235294117646"/>
        <n v="0.16486486486486487"/>
        <n v="8.2926829268292673E-2"/>
        <n v="1.5813953488372091E-2"/>
        <n v="5.5555555555555559E-2"/>
        <n v="3.7499999999999999E-2"/>
        <n v="3.888888888888889E-2"/>
        <n v="4.0909090909090909E-2"/>
        <n v="4.8936170212765959E-2"/>
        <n v="0.22500000000000001"/>
        <n v="0.1434402332361516"/>
        <n v="8.2943143812709036E-2"/>
        <n v="0.1621359223300971"/>
        <n v="0.11428571428571428"/>
        <n v="0.14680851063829786"/>
        <n v="5.0515463917525767E-2"/>
        <n v="6.4705882352941183E-2"/>
        <n v="0.27230769230769231"/>
        <n v="7.2727272727272738E-2"/>
        <n v="0.19642857142857142"/>
        <n v="8.3030303030303024E-2"/>
        <n v="0.12901785714285713"/>
        <n v="0.13804100227790433"/>
        <n v="7.857142857142857E-2"/>
        <n v="0.13452380952380952"/>
        <n v="2.3809523809523808E-2"/>
        <n v="0.11333333333333333"/>
        <n v="8.513513513513514E-2"/>
        <n v="7.1874999999999994E-2"/>
        <n v="6.4220183486238536E-2"/>
        <n v="4.7619047619047616E-2"/>
        <n v="0.12911392405063291"/>
        <n v="0.18684210526315792"/>
        <n v="0.20107238605898123"/>
        <n v="3.2352941176470591E-2"/>
        <n v="2.9896907216494843E-2"/>
        <n v="9.4427244582043338E-2"/>
        <n v="0.2314606741573034"/>
        <n v="0.245"/>
        <n v="0.14107142857142857"/>
        <n v="7.2631578947368422E-2"/>
        <n v="8.1632653061224483E-2"/>
        <n v="0.13787878787878788"/>
        <n v="5.1724137931034482E-2"/>
        <n v="2.777777777777778E-2"/>
        <n v="0.12183908045977013"/>
        <n v="2.5000000000000001E-2"/>
        <n v="7.3684210526315796E-2"/>
        <n v="6.1445783132530123E-2"/>
        <n v="0.17941176470588235"/>
        <n v="0.12000000000000001"/>
        <n v="0.16478873239436623"/>
        <n v="5.6069364161849718E-2"/>
        <n v="0.16603053435114501"/>
        <n v="0.13489736070381231"/>
        <n v="7.6923076923076927E-2"/>
        <n v="6.5789473684210523E-2"/>
        <n v="8.3064516129032262E-2"/>
        <n v="3.4210526315789476E-2"/>
        <n v="0.1357142857142857"/>
        <n v="0.1808988764044944"/>
        <n v="4.7524752475247518E-2"/>
        <n v="0.11168831168831168"/>
        <n v="9.3150684931506855E-2"/>
        <n v="0.35580357142857139"/>
        <n v="0.21686460807600952"/>
        <n v="9.5238095238095233E-2"/>
        <n v="0.10905660377358489"/>
        <n v="0.10744047619047618"/>
        <n v="0.12310559006211179"/>
        <n v="9.6272285251215561E-2"/>
        <n v="0.1543439716312057"/>
        <n v="2.9166666666666667E-2"/>
        <n v="0.20588235294117646"/>
        <n v="2.9729729729729731E-2"/>
        <n v="0.18524590163934426"/>
        <n v="0.11538461538461539"/>
        <n v="9.4462540716612378E-2"/>
        <n v="0.33826086956521734"/>
        <n v="0.11408450704225352"/>
        <n v="0.15486935866983373"/>
        <n v="0.15040650406504064"/>
        <n v="0.11086956521739132"/>
        <n v="0.10714285714285712"/>
        <n v="0.12058823529411765"/>
        <n v="0.2392857142857143"/>
        <n v="0.12437810945273632"/>
        <n v="7.4626865671641784E-2"/>
        <n v="6.3636363636363644E-2"/>
        <n v="9.696969696969697E-2"/>
        <n v="0.10177304964539008"/>
        <n v="0.23757961783439491"/>
        <n v="0.18333333333333335"/>
        <n v="0.18098159509202452"/>
        <n v="0.15987261146496815"/>
        <n v="0.18285714285714286"/>
        <n v="0.17478632478632478"/>
        <n v="0.16505102040816325"/>
        <n v="0.35978260869565215"/>
        <n v="0.32121212121212117"/>
        <n v="0.20438871473354231"/>
        <n v="0.25843373493975902"/>
        <n v="0.20571428571428571"/>
        <n v="0.11188118811881187"/>
        <n v="0.2846153846153846"/>
        <n v="0.17014925373134329"/>
        <n v="0.1590551181102362"/>
        <n v="0.18216216216216216"/>
        <n v="0.13780918727915195"/>
        <n v="0.17910958904109589"/>
        <n v="0.36521739130434783"/>
        <n v="0.1766990291262136"/>
        <n v="0.505"/>
        <n v="0.63132530120481922"/>
        <n v="0.4777777777777778"/>
        <n v="0.15000000000000002"/>
        <n v="0.23156028368794326"/>
        <n v="0.25526315789473686"/>
        <n v="0.11"/>
        <n v="8.1249999999999989E-2"/>
        <n v="7.3529411764705885E-2"/>
        <n v="0.14158415841584157"/>
        <n v="0.21240601503759399"/>
        <n v="0.16718749999999999"/>
        <n v="7.3575129533678757E-2"/>
        <n v="0.28929016189290163"/>
        <n v="0.192"/>
        <n v="0.18307692307692308"/>
        <n v="0.24045801526717556"/>
        <n v="0.24697674418604651"/>
        <n v="0.63458646616541348"/>
        <n v="0.66521739130434787"/>
        <n v="0.67674418604651165"/>
        <n v="0.15058823529411763"/>
        <n v="1.7647058823529412E-2"/>
        <n v="6.5384615384615388E-2"/>
        <n v="6.0152284263959382E-2"/>
        <n v="0.19074074074074074"/>
        <n v="0.12560386473429952"/>
        <n v="0.11479820627802691"/>
        <n v="5.2941176470588228E-2"/>
        <n v="8.4210526315789486E-2"/>
        <n v="2.6415094339622643E-2"/>
        <n v="6.8965517241379309E-2"/>
        <n v="0.10833333333333332"/>
        <n v="5.8558558558558557E-2"/>
        <n v="0.13541666666666666"/>
        <n v="7.5268817204301078E-2"/>
        <n v="0.13947368421052633"/>
        <n v="9.9152542372881361E-2"/>
        <n v="0.11951219512195121"/>
        <n v="0.13485254691689008"/>
        <n v="9.855072463768115E-2"/>
        <n v="0.11541501976284585"/>
        <n v="4.5012787723785169E-2"/>
        <n v="0.12483221476510066"/>
        <n v="0.16124567474048446"/>
        <n v="0.1123943661971831"/>
        <n v="0.11597542242703532"/>
        <n v="0.10551181102362205"/>
        <n v="8.2608695652173908E-2"/>
        <n v="8.1639344262295077E-2"/>
        <n v="0.13737574552683895"/>
        <n v="3.4591194968553458E-2"/>
        <n v="0.10955752212389382"/>
        <n v="2.564102564102564E-2"/>
        <n v="6.7123287671232879E-2"/>
        <n v="0.10704419889502763"/>
        <n v="0.12432065217391304"/>
        <n v="8.3999999999999991E-2"/>
        <n v="9.700272479564033E-2"/>
        <n v="0.1593220338983051"/>
        <n v="0.1373737373737374"/>
        <n v="0.15411255411255412"/>
        <n v="7.2916666666666671E-2"/>
        <n v="0.14642857142857144"/>
        <n v="0.11421319796954314"/>
        <n v="9.7877984084880645E-2"/>
        <n v="0.31428571428571433"/>
        <n v="0.15405405405405406"/>
        <n v="0.18687050359712229"/>
        <n v="0.30949197860962568"/>
        <n v="9.1176470588235289E-2"/>
        <n v="6.5957446808510636E-2"/>
        <n v="0.10517241379310345"/>
        <n v="0.19062500000000002"/>
        <n v="0.1076923076923077"/>
        <n v="0.37311827956989252"/>
        <n v="0.13023255813953488"/>
        <n v="0.12903225806451613"/>
        <n v="0.17364341085271318"/>
        <n v="4.0845070422535212E-2"/>
        <n v="6.9073170731707323E-2"/>
        <n v="0.16551724137931031"/>
        <n v="0.1950980392156863"/>
        <n v="0.17848101265822786"/>
        <n v="0.26716417910447759"/>
        <n v="0.22179487179487178"/>
        <n v="0.13592814371257486"/>
        <n v="0.14491017964071856"/>
        <n v="0.48916666666666669"/>
        <n v="0.17058823529411762"/>
        <n v="0.24050632911392406"/>
        <n v="0.15140186915887849"/>
        <n v="0.37037037037037041"/>
        <n v="0.25977653631284919"/>
        <n v="0.13030303030303031"/>
        <n v="0.14369747899159666"/>
        <n v="0.20960000000000001"/>
        <n v="0.12730061349693253"/>
        <n v="9.5454545454545459E-2"/>
        <n v="0.18703703703703703"/>
        <n v="0.41904761904761906"/>
        <n v="0.46875"/>
        <n v="0.30909090909090914"/>
        <n v="0.52773437499999998"/>
        <n v="0.20233918128654968"/>
        <n v="0.14782608695652175"/>
        <n v="0.67575757575757578"/>
        <n v="0.26560509554140127"/>
        <n v="0.12620689655172415"/>
        <n v="0.10451388888888889"/>
        <n v="0.11542288557213928"/>
        <n v="0.11076345431789736"/>
        <n v="0.11827956989247311"/>
        <n v="0.10594227504244483"/>
        <n v="0.13279678068410464"/>
        <n v="0.33630136986301368"/>
      </sharedItems>
    </cacheField>
    <cacheField name="frdmc" numFmtId="164">
      <sharedItems containsString="0" containsBlank="1" containsNumber="1" minValue="2.375E-2" maxValue="0.63745019920318735" count="778">
        <n v="0.20621931260229132"/>
        <n v="0.24944881889763781"/>
        <n v="0.32083333333333336"/>
        <n v="0.12790005948839975"/>
        <n v="0.25346534653465347"/>
        <m/>
        <n v="0.29170159262363787"/>
        <n v="0.24353448275862069"/>
        <n v="0.22058823529411764"/>
        <n v="0.30434782608695654"/>
        <n v="0.32499999999999996"/>
        <n v="0.33226837060702874"/>
        <n v="0.19958419958419957"/>
        <n v="0.46666666666666667"/>
        <n v="0.25453481568168518"/>
        <n v="0.22807017543859648"/>
        <n v="0.11666666666666667"/>
        <n v="0.23335263462652001"/>
        <n v="0.22562979189485213"/>
        <n v="0.20529801324503313"/>
        <n v="0.3"/>
        <n v="0.2114216281895504"/>
        <n v="5.2631578947368418E-2"/>
        <n v="0.30582524271844658"/>
        <n v="0.20559440559440562"/>
        <n v="6.8493150684931517E-2"/>
        <n v="0.2160392798690671"/>
        <n v="0.11764705882352942"/>
        <n v="0.13589743589743589"/>
        <n v="0.25025329280648428"/>
        <n v="0.2745901639344262"/>
        <n v="0.24725897920604914"/>
        <n v="0.29338842975206614"/>
        <n v="0.18061224489795918"/>
        <n v="0.31"/>
        <n v="0.24210526315789474"/>
        <n v="0.18181818181818182"/>
        <n v="0.21881188118811881"/>
        <n v="0.25580601092896171"/>
        <n v="0.39385727190605235"/>
        <n v="0.2"/>
        <n v="0.23404255319148934"/>
        <n v="0.19551777434312212"/>
        <n v="0.21313868613138684"/>
        <n v="0.19419042495965572"/>
        <n v="0.24713031735313976"/>
        <n v="0.26486486486486488"/>
        <n v="0.34285714285714286"/>
        <n v="0.2356902356902357"/>
        <n v="0.27717736808645899"/>
        <n v="0.22050059594755661"/>
        <n v="0.29442795911638642"/>
        <n v="0.34965034965034963"/>
        <n v="0.26370757180156656"/>
        <n v="0.24201787994891447"/>
        <n v="0.22021660649819491"/>
        <n v="0.31092436974789917"/>
        <n v="0.26904761904761904"/>
        <n v="0.29125138427464009"/>
        <n v="0.29673590504451036"/>
        <n v="0.22337662337662337"/>
        <n v="0.21263157894736842"/>
        <n v="0.39237057220708443"/>
        <n v="0.35310734463276838"/>
        <n v="0.28571428571428575"/>
        <n v="0.25899280575539568"/>
        <n v="0.2636734693877551"/>
        <n v="0.22433002107798855"/>
        <n v="0.44999999999999996"/>
        <n v="0.19740634005763688"/>
        <n v="0.2411021814006889"/>
        <n v="0.21793103448275861"/>
        <n v="0.22960151802656548"/>
        <n v="0.27538247566063978"/>
        <n v="0.18385093167701863"/>
        <n v="0.27896341463414631"/>
        <n v="0.22128440366972474"/>
        <n v="0.23649459783913568"/>
        <n v="0.23996883521620568"/>
        <n v="0.20938628158844766"/>
        <n v="0.24072727272727268"/>
        <n v="0.30187393526405454"/>
        <n v="0.14411764705882352"/>
        <n v="0.39534883720930231"/>
        <n v="0.23979261179520414"/>
        <n v="0.25940860215053768"/>
        <n v="0.20655737704918034"/>
        <n v="0.20346598202824134"/>
        <n v="0.25015179113539765"/>
        <n v="0.26940993788819878"/>
        <n v="0.34953395472703064"/>
        <n v="0.28229166666666666"/>
        <n v="0.26022304832713755"/>
        <n v="0.28853754940711462"/>
        <n v="0.29259896729776252"/>
        <n v="0.19999999999999998"/>
        <n v="0.17224287484510534"/>
        <n v="0.28527918781725886"/>
        <n v="0.32777777777777778"/>
        <n v="0.21459762944479102"/>
        <n v="0.2578062449959968"/>
        <n v="0.23125000000000001"/>
        <n v="0.21098265895953758"/>
        <n v="0.21983914209115282"/>
        <n v="0.20893470790378008"/>
        <n v="0.33436532507739936"/>
        <n v="0.25190516511430988"/>
        <n v="0.20320404721753796"/>
        <n v="0.39978678038379534"/>
        <n v="0.30446927374301674"/>
        <n v="0.42777777777777781"/>
        <n v="0.24812030075187971"/>
        <n v="0.28518518518518521"/>
        <n v="0.39016393442622954"/>
        <n v="0.63745019920318735"/>
        <n v="0.25496425734710082"/>
        <n v="0.2857142857142857"/>
        <n v="0.2971428571428571"/>
        <n v="0.49382716049382713"/>
        <n v="0.30588235294117649"/>
        <n v="0.27127659574468088"/>
        <n v="0.24479323875641415"/>
        <n v="0.19232409381663115"/>
        <n v="0.2709483191169092"/>
        <n v="0.22676371780515117"/>
        <n v="0.25857142857142856"/>
        <n v="0.29105003523608175"/>
        <n v="0.25014277555682468"/>
        <n v="0.2298507462686567"/>
        <n v="0.1404494382022472"/>
        <n v="0.13333333333333333"/>
        <n v="6.25E-2"/>
        <n v="9.0189873417721514E-2"/>
        <n v="0.11249999999999999"/>
        <n v="0.34677419354838712"/>
        <n v="9.0909090909090898E-2"/>
        <n v="0.16894197952218432"/>
        <n v="8.3333333333333343E-2"/>
        <n v="0.29545454545454547"/>
        <n v="0.19952774498229042"/>
        <n v="0.25568181818181818"/>
        <n v="0.18531717747683532"/>
        <n v="0.22180451127819548"/>
        <n v="0.1119047619047619"/>
        <n v="0.30526315789473685"/>
        <n v="0.28999999999999998"/>
        <n v="0.17702127659574468"/>
        <n v="0.21764705882352939"/>
        <n v="0.10217391304347827"/>
        <n v="0.27619047619047615"/>
        <n v="0.2158792650918635"/>
        <n v="0.20047169811320753"/>
        <n v="0.20105263157894734"/>
        <n v="0.32160804020100503"/>
        <n v="0.23056994818652848"/>
        <n v="0.1"/>
        <n v="8.6842105263157901E-2"/>
        <n v="0.18333333333333335"/>
        <n v="0.20454545454545453"/>
        <n v="9.6354166666666671E-2"/>
        <n v="0.22307692307692306"/>
        <n v="0.15606936416184972"/>
        <n v="7.4999999999999997E-2"/>
        <n v="0.21563192904656317"/>
        <n v="0.21526586620926244"/>
        <n v="0.05"/>
        <n v="0.18283261802575107"/>
        <n v="0.25"/>
        <n v="0.17046153846153844"/>
        <n v="0.20664206642066418"/>
        <n v="0.17382154882154882"/>
        <n v="0.3220183486238532"/>
        <n v="0.24632768361581922"/>
        <n v="8.611111111111111E-2"/>
        <n v="0.15094339622641509"/>
        <n v="0.24444444444444446"/>
        <n v="0.32857142857142857"/>
        <n v="0.21904761904761902"/>
        <n v="0.24469964664310953"/>
        <n v="0.22266139657444003"/>
        <n v="0.16129032258064516"/>
        <n v="0.11934156378600821"/>
        <n v="0.25040518638573744"/>
        <n v="0.38461538461538464"/>
        <n v="0.11111111111111112"/>
        <n v="0.26818181818181819"/>
        <n v="9.5785440613026809E-2"/>
        <n v="2.3999999999999997E-2"/>
        <n v="9.4936708860759486E-2"/>
        <n v="9.9431818181818177E-2"/>
        <n v="0.17894736842105263"/>
        <n v="0.25746268656716415"/>
        <n v="0.40990990990990989"/>
        <n v="0.20966542750929368"/>
        <n v="0.13347457627118645"/>
        <n v="0.13200306983883348"/>
        <n v="0.32150313152400839"/>
        <n v="0.36206896551724138"/>
        <n v="0.21231766612641817"/>
        <n v="0.38309859154929582"/>
        <n v="0.30240174672489084"/>
        <n v="0.15895061728395063"/>
        <n v="0.32312404287901991"/>
        <n v="0.22"/>
        <n v="5.9574468085106386E-2"/>
        <n v="0.33876221498371334"/>
        <n v="0.18235294117647058"/>
        <n v="0.1357142857142857"/>
        <n v="0.20053475935828879"/>
        <n v="0.18015963511972632"/>
        <n v="0.26040268456375842"/>
        <n v="0.24700239808153479"/>
        <n v="0.24892703862660942"/>
        <n v="0.29767441860465121"/>
        <n v="0.37513513513513513"/>
        <n v="0.1832010582010582"/>
        <n v="0.24755244755244757"/>
        <n v="0.26525423728813563"/>
        <n v="0.21551724137931033"/>
        <n v="0.125"/>
        <n v="0.2636655948553055"/>
        <n v="0.36299765807962531"/>
        <n v="0.19557625145518043"/>
        <n v="0.25400457665903892"/>
        <n v="0.30740740740740741"/>
        <n v="0.24699054170249354"/>
        <n v="0.40677966101694907"/>
        <n v="0.29315960912052114"/>
        <n v="0.20291869353717859"/>
        <n v="0.2292834890965732"/>
        <n v="0.39624724061810157"/>
        <n v="0.40645161290322579"/>
        <n v="0.25844346549192371"/>
        <n v="0.30318342597271347"/>
        <n v="0.29319371727748694"/>
        <n v="0.15625"/>
        <n v="0.40408163265306124"/>
        <n v="0.2807017543859649"/>
        <n v="0.22222222222222224"/>
        <n v="0.24441132637853949"/>
        <n v="7.2222222222222229E-2"/>
        <n v="0.15077605321507759"/>
        <n v="0.16"/>
        <n v="0.17154811715481172"/>
        <n v="0.40789473684210525"/>
        <n v="0.40697674418604662"/>
        <n v="0.23483745754488111"/>
        <n v="0.26802507836990597"/>
        <n v="0.27500000000000002"/>
        <n v="0.18558172733761596"/>
        <n v="0.19713656387665199"/>
        <n v="0.20656525220176142"/>
        <n v="0.23029682702149437"/>
        <n v="0.21696907743419372"/>
        <n v="0.23450210378681627"/>
        <n v="0.21733966745843231"/>
        <n v="0.24379652605459057"/>
        <n v="0.2138728323699422"/>
        <n v="0.17933333333333334"/>
        <n v="0.22365918600228221"/>
        <n v="0.22505307855626328"/>
        <n v="0.25478645066273931"/>
        <n v="0.19860406091370561"/>
        <n v="0.25229357798165136"/>
        <n v="0.15963855421686746"/>
        <n v="0.12151394422310757"/>
        <n v="0.29921259842519687"/>
        <n v="0.19427480916030535"/>
        <n v="0.12443438914027148"/>
        <n v="0.37408088235294118"/>
        <n v="0.23471400394477318"/>
        <n v="0.21216309606081549"/>
        <n v="0.13793103448275862"/>
        <n v="0.36533957845433251"/>
        <n v="0.26869158878504673"/>
        <n v="0.25937500000000002"/>
        <n v="0.28669724770642202"/>
        <n v="0.16125"/>
        <n v="0.36907486106570775"/>
        <n v="0.27130044843049328"/>
        <n v="0.23735408560311286"/>
        <n v="0.35618479880774961"/>
        <n v="0.38565022421524664"/>
        <n v="0.24558587479935792"/>
        <n v="0.24055146184929876"/>
        <n v="0.21842105263157896"/>
        <n v="0.19395643007730146"/>
        <n v="0.24947145877378435"/>
        <n v="0.29383886255924169"/>
        <n v="0.20645161290322578"/>
        <n v="0.25147928994082847"/>
        <n v="0.29873772791023839"/>
        <n v="0.32178468818658107"/>
        <n v="0.25692454632282713"/>
        <n v="0.21116071428571428"/>
        <n v="0.17398945518453429"/>
        <n v="0.33128834355828224"/>
        <n v="0.17986230636833045"/>
        <n v="0.2818181818181818"/>
        <n v="0.33023255813953489"/>
        <n v="0.21739130434782611"/>
        <n v="0.27050359712230215"/>
        <n v="0.19843342036553524"/>
        <n v="0.4289405684754522"/>
        <n v="0.26780626780626782"/>
        <n v="0.25961538461538464"/>
        <n v="0.37692307692307692"/>
        <n v="0.24775086505190314"/>
        <n v="0.28169014084507044"/>
        <n v="0.23976608187134504"/>
        <n v="0.38600000000000001"/>
        <n v="0.19006479481641469"/>
        <n v="0.41913439635535304"/>
        <n v="0.14006734006734006"/>
        <n v="0.19121140142517815"/>
        <n v="0.22562674094707522"/>
        <n v="0.27013698630136984"/>
        <n v="0.22412509307520476"/>
        <n v="0.22417313189056756"/>
        <n v="0.39999999999999997"/>
        <n v="0.15909090909090909"/>
        <n v="0.11378002528445005"/>
        <n v="0.23960066555740431"/>
        <n v="0.27743526510480887"/>
        <n v="0.11428571428571428"/>
        <n v="8.7378640776699032E-2"/>
        <n v="0.20466321243523317"/>
        <n v="0.19764327798607392"/>
        <n v="0.25512104283054005"/>
        <n v="0.10702702702702703"/>
        <n v="0.26623376623376627"/>
        <n v="0.20411160058737152"/>
        <n v="0.10273972602739725"/>
        <n v="0.21085594989561587"/>
        <n v="0.2304225352112676"/>
        <n v="0.16494845360824742"/>
        <n v="0.10784313725490197"/>
        <n v="0.108"/>
        <n v="0.31764705882352939"/>
        <n v="0.21474358974358976"/>
        <n v="0.21069182389937108"/>
        <n v="0.21238938053097345"/>
        <n v="0.24137931034482762"/>
        <n v="0.11885245901639342"/>
        <n v="0.37777777777777777"/>
        <n v="0.36363636363636365"/>
        <n v="0.13882352941176468"/>
        <n v="0.10094637223974762"/>
        <n v="0.20895522388059701"/>
        <n v="0.30945558739255014"/>
        <n v="0.2070063694267516"/>
        <n v="0.2676181980374665"/>
        <n v="0.13288288288288289"/>
        <n v="0.19266055045871558"/>
        <n v="0.16666666666666666"/>
        <n v="0.3040752351097179"/>
        <n v="0.27746319365798416"/>
        <n v="0.29055258467023171"/>
        <n v="8.2079343365253077E-2"/>
        <n v="0.23255813953488372"/>
        <n v="0.21016166281755197"/>
        <n v="8.3102493074792241E-2"/>
        <n v="0.27272727272727271"/>
        <n v="0.2363013698630137"/>
        <n v="0.2610803324099723"/>
        <n v="0.34146341463414631"/>
        <n v="0.14041745730550287"/>
        <n v="0.18150208623087621"/>
        <n v="0.32208588957055212"/>
        <n v="0.18606451612903224"/>
        <n v="0.15344827586206897"/>
        <n v="0.23770491803278684"/>
        <n v="0.14180929095354522"/>
        <n v="0.31590656284760849"/>
        <n v="0.17391304347826089"/>
        <n v="0.21929181929181932"/>
        <n v="8.4309133489461355E-2"/>
        <n v="0.16350710900473933"/>
        <n v="0.21491228070175436"/>
        <n v="0.15420319752449718"/>
        <n v="9.0163934426229511E-2"/>
        <n v="0.1999024865919064"/>
        <n v="0.25964482547458667"/>
        <n v="0.40393626991565135"/>
        <n v="0.25370121130551815"/>
        <n v="0.14548494983277591"/>
        <n v="0.18320610687022898"/>
        <n v="0.33286908077994432"/>
        <n v="0.23171521035598705"/>
        <n v="0.27766323024054984"/>
        <n v="0.27815315315315314"/>
        <n v="0.35517241379310344"/>
        <n v="0.29795918367346935"/>
        <n v="0.21875"/>
        <n v="0.35020845741512807"/>
        <n v="0.24946695095948829"/>
        <n v="0.22787610619469029"/>
        <n v="0.27586206896551729"/>
        <n v="0.25148986889153757"/>
        <n v="0.30426229508196717"/>
        <n v="0.1775660459073192"/>
        <n v="0.24839400428265523"/>
        <n v="0.26682692307692313"/>
        <n v="0.28816466552315606"/>
        <n v="0.25906735751295334"/>
        <n v="0.27933884297520661"/>
        <n v="0.27255580006287333"/>
        <n v="0.17691477885652643"/>
        <n v="0.45589012150026414"/>
        <n v="0.26328502415458938"/>
        <n v="0.28551136363636359"/>
        <n v="0.23300970873786406"/>
        <n v="0.14818449460255151"/>
        <n v="0.43258426966292135"/>
        <n v="0.12392776523702032"/>
        <n v="9.5032397408207347E-2"/>
        <n v="0.25225225225225223"/>
        <n v="0.22730241672109727"/>
        <n v="0.35390946502057613"/>
        <n v="0.30679076180627368"/>
        <n v="0.41458333333333336"/>
        <n v="0.29985443959243085"/>
        <n v="0.22556390977443611"/>
        <n v="0.21808510638297873"/>
        <n v="0.25088028169014087"/>
        <n v="0.5234375"/>
        <n v="4.6575342465753428E-2"/>
        <n v="0.33333333333333331"/>
        <n v="0.39388794567062813"/>
        <n v="0.49549549549549549"/>
        <n v="0.53639575971731446"/>
        <n v="0.28338028169014085"/>
        <n v="0.53456790123456788"/>
        <n v="0.29855072463768112"/>
        <n v="0.29023150762281197"/>
        <n v="0.22110091743119267"/>
        <n v="0.43267504488330344"/>
        <n v="0.47236180904522612"/>
        <n v="0.17682926829268289"/>
        <n v="0.26147278548559233"/>
        <n v="0.42152199762187875"/>
        <n v="0.22472848788638261"/>
        <n v="0.21979865771812082"/>
        <n v="0.3574380165289256"/>
        <n v="0.31852791878172593"/>
        <n v="7.2072072072072071E-2"/>
        <n v="5.6250000000000001E-2"/>
        <n v="0.11363636363636363"/>
        <n v="0.124031007751938"/>
        <n v="0.10622222222222222"/>
        <n v="0.1607142857142857"/>
        <n v="0.18918918918918917"/>
        <n v="0.16321243523316062"/>
        <n v="0.20555555555555557"/>
        <n v="0.13690476190476192"/>
        <n v="0.23589743589743589"/>
        <n v="7.1428571428571425E-2"/>
        <n v="7.5562700964630233E-2"/>
        <n v="0.25728155339805825"/>
        <n v="0.19117647058823528"/>
        <n v="0.25373134328358204"/>
        <n v="0.24288840262582057"/>
        <n v="0.23978566644340255"/>
        <n v="0.21044849679645147"/>
        <n v="0.23261892315734448"/>
        <n v="0.26758990395354032"/>
        <n v="0.5"/>
        <n v="0.27018121911037896"/>
        <n v="0.18169934640522875"/>
        <n v="0.23644836889870002"/>
        <n v="0.30937880633373932"/>
        <n v="0.3039073806078148"/>
        <n v="0.27590511860174782"/>
        <n v="0.38709677419354843"/>
        <n v="0.2290167865707434"/>
        <n v="0.2709803495820215"/>
        <n v="0.17683615819209042"/>
        <n v="0.16383812010443866"/>
        <n v="0.31100478468899517"/>
        <n v="0.28838049367850693"/>
        <n v="0.23897849462365595"/>
        <n v="0.22124697336561741"/>
        <n v="0.16470588235294117"/>
        <n v="0.27352941176470585"/>
        <n v="0.38091573682185453"/>
        <n v="0.29411764705882354"/>
        <n v="0.23337091319052988"/>
        <n v="0.26807639836289221"/>
        <n v="0.24884556182657774"/>
        <n v="0.34405144694533762"/>
        <n v="0.26505016722408026"/>
        <n v="0.20918367346938777"/>
        <n v="0.37842465753424659"/>
        <n v="0.22826086956521738"/>
        <n v="0.35710646968925114"/>
        <n v="0.44036697247706419"/>
        <n v="0.28321678321678317"/>
        <n v="0.40925266903914592"/>
        <n v="0.25211665098777047"/>
        <n v="0.43298969072164945"/>
        <n v="0.25729099157485419"/>
        <n v="0.30441400304414007"/>
        <n v="0.22199523323118825"/>
        <n v="0.25904761904761903"/>
        <n v="0.28247422680412371"/>
        <n v="0.28668171557562078"/>
        <n v="0.25279916025192439"/>
        <n v="0.23493282149712091"/>
        <n v="0.3460004691531785"/>
        <n v="0.32866379310344829"/>
        <n v="0.31085043988269795"/>
        <n v="0.21011058451816747"/>
        <n v="0.23104693140794225"/>
        <n v="0.46048632218844987"/>
        <n v="0.28854166666666664"/>
        <n v="0.53260869565217395"/>
        <n v="0.27080291970802917"/>
        <n v="0.37417218543046354"/>
        <n v="0.1793168880455408"/>
        <n v="0.37297297297297299"/>
        <n v="0.53928571428571426"/>
        <n v="0.34868421052631582"/>
        <n v="0.26035502958579887"/>
        <n v="0.35469107551487411"/>
        <n v="0.4272727272727273"/>
        <n v="0.59"/>
        <n v="0.36151603498542279"/>
        <n v="0.32128514056224899"/>
        <n v="0.45607235142118863"/>
        <n v="0.31367292225201071"/>
        <n v="0.25165562913907286"/>
        <n v="0.43859649122807015"/>
        <n v="0.23529411764705882"/>
        <n v="0.20769230769230768"/>
        <n v="0.17108977978543197"/>
        <n v="0.45211267605633804"/>
        <n v="0.23975409836065573"/>
        <n v="0.2125506072874494"/>
        <n v="0.35375275938189849"/>
        <n v="0.21282943809050223"/>
        <n v="0.24597207303974222"/>
        <n v="6.6666666666666666E-2"/>
        <n v="0.14421123899796887"/>
        <n v="0.25172413793103449"/>
        <n v="0.13207547169811321"/>
        <n v="0.13999999999999999"/>
        <n v="0.26756756756756761"/>
        <n v="0.32568072610784837"/>
        <n v="0.1714285714285714"/>
        <n v="0.12666666666666668"/>
        <n v="8.1481481481481488E-2"/>
        <n v="0.32"/>
        <n v="0.12456747404844291"/>
        <n v="0.28372093023255818"/>
        <n v="7.3684210526315796E-2"/>
        <n v="0.13124999999999998"/>
        <n v="8.8461538461538466E-2"/>
        <n v="0.3073170731707317"/>
        <n v="0.27257617728531858"/>
        <n v="0.14631268436578171"/>
        <n v="0.25403103133556437"/>
        <n v="0.25555555555555554"/>
        <n v="8.0327868852459017E-2"/>
        <n v="0.12222222222222223"/>
        <n v="0.28320000000000001"/>
        <n v="0.2402745995423341"/>
        <n v="0.3666666666666667"/>
        <n v="0.16506024096385541"/>
        <n v="0.42437591776798828"/>
        <n v="0.39530332681017616"/>
        <n v="0.20360360360360358"/>
        <n v="0.16999999999999998"/>
        <n v="0.19090909090909089"/>
        <n v="0.11499999999999999"/>
        <n v="9.7222222222222238E-2"/>
        <n v="9.5238095238095233E-2"/>
        <n v="0.20987654320987656"/>
        <n v="0.30212765957446808"/>
        <n v="0.30966143682906688"/>
        <n v="0.13750000000000001"/>
        <n v="5.4716981132075466E-2"/>
        <n v="0.1150943396226415"/>
        <n v="0.2314606741573034"/>
        <n v="0.32666666666666666"/>
        <n v="0.23442136498516322"/>
        <n v="0.15681818181818183"/>
        <n v="0.12785388127853881"/>
        <n v="0.37448559670781895"/>
        <n v="0.10714285714285714"/>
        <n v="5.5555555555555559E-2"/>
        <n v="0.19272727272727272"/>
        <n v="0.15555555555555556"/>
        <n v="9.1891891891891897E-2"/>
        <n v="0.34463276836158191"/>
        <n v="0.16300129366106081"/>
        <n v="0.23877551020408164"/>
        <n v="0.11022727272727274"/>
        <n v="0.27544910179640719"/>
        <n v="0.13953488372093026"/>
        <n v="0.13157894736842105"/>
        <n v="0.16885245901639345"/>
        <n v="6.0465116279069767E-2"/>
        <n v="2.375E-2"/>
        <n v="0.27758620689655172"/>
        <n v="7.6190476190476183E-2"/>
        <n v="0.20476190476190476"/>
        <n v="0.17662337662337663"/>
        <n v="0.24020494273658829"/>
        <n v="0.267663441805922"/>
        <n v="5.7142857142857141E-2"/>
        <n v="0.29399796541200407"/>
        <n v="0.28203125000000001"/>
        <n v="0.24547931632400297"/>
        <n v="0.28151658767772514"/>
        <n v="0.23166999334664007"/>
        <n v="5.3846153846153849E-2"/>
        <n v="6.1111111111111116E-2"/>
        <n v="0.25681818181818183"/>
        <n v="0.21666666666666665"/>
        <n v="8.5798816568047331E-2"/>
        <n v="0.29923076923076919"/>
        <n v="0.40499999999999997"/>
        <n v="0.25468749999999996"/>
        <n v="0.27366863905325445"/>
        <n v="0.10952380952380951"/>
        <n v="0.20400000000000001"/>
        <n v="0.16513761467889906"/>
        <n v="0.15769230769230771"/>
        <n v="0.22333333333333336"/>
        <n v="0.2665245202558636"/>
        <n v="0.12195121951219512"/>
        <n v="0.14883720930232561"/>
        <n v="0.28052516411378559"/>
        <n v="0.25087412587412589"/>
        <n v="0.25724137931034485"/>
        <n v="0.25647668393782386"/>
        <n v="0.2185185185185185"/>
        <n v="0.37462686567164177"/>
        <n v="0.23769730733519034"/>
        <n v="0.17478632478632478"/>
        <n v="0.28240942819729375"/>
        <n v="0.35668103448275862"/>
        <n v="0.21849865951742625"/>
        <n v="0.23610346725371492"/>
        <n v="0.36772216547497444"/>
        <n v="0.24944812362030905"/>
        <n v="0.34755381604696672"/>
        <n v="0.22007722007722008"/>
        <n v="0.21720430107526881"/>
        <n v="0.2026458208057727"/>
        <n v="0.31733116354759966"/>
        <n v="0.28088077336197637"/>
        <n v="0.34588235294117642"/>
        <n v="0.21187427240977882"/>
        <n v="0.48095238095238096"/>
        <n v="0.47292418772563183"/>
        <n v="0.455026455026455"/>
        <n v="0.34905660377358488"/>
        <n v="0.31043498930354169"/>
        <n v="0.4504643962848297"/>
        <n v="7.3333333333333334E-2"/>
        <n v="0.10833333333333332"/>
        <n v="0.14444444444444446"/>
        <n v="0.20709630702389573"/>
        <n v="0.25450450450450451"/>
        <n v="0.24156305506216694"/>
        <n v="0.33542319749216304"/>
        <n v="0.15839375348577805"/>
        <n v="0.30932090545938751"/>
        <n v="0.33999999999999997"/>
        <n v="0.14693877551020407"/>
        <n v="0.24791666666666667"/>
        <n v="0.35795454545454547"/>
        <n v="0.25165876777251184"/>
        <n v="0.46246575342465757"/>
        <n v="0.49354838709677423"/>
        <n v="0.47704918032786886"/>
        <n v="0.23747680890538034"/>
        <n v="3.1034482758620686E-2"/>
        <n v="0.12142857142857141"/>
        <n v="0.12727272727272729"/>
        <n v="0.11969696969696969"/>
        <n v="0.34680134680134678"/>
        <n v="0.18571428571428569"/>
        <n v="0.23941068139963165"/>
        <n v="0.26122448979591839"/>
        <n v="0.16981132075471697"/>
        <n v="6.9999999999999993E-2"/>
        <n v="8.8235294117647051E-2"/>
        <n v="0.20618556701030927"/>
        <n v="0.46428571428571425"/>
        <n v="0.13626834381551362"/>
        <n v="0.25896414342629481"/>
        <n v="0.18229166666666666"/>
        <n v="0.21034180543382999"/>
        <n v="0.29444444444444445"/>
        <n v="0.27083333333333331"/>
        <n v="0.23844282238442824"/>
        <n v="0.23726415094339626"/>
        <n v="0.25660377358490566"/>
        <n v="0.24353628023352794"/>
        <n v="0.21542227662178706"/>
        <n v="0.21882352941176467"/>
        <n v="0.26477272727272733"/>
        <n v="0.20673575129533678"/>
        <n v="0.19329237071172553"/>
        <n v="0.2423469387755102"/>
        <n v="0.20595533498759305"/>
        <n v="0.23778389538885061"/>
        <n v="9.8214285714285712E-2"/>
        <n v="0.23652173913043475"/>
        <n v="0.20954637779282329"/>
        <n v="4.651162790697675E-2"/>
        <n v="0.23456416464891039"/>
        <n v="0.21448663853727146"/>
        <n v="0.26292466765140327"/>
        <n v="0.22596153846153846"/>
        <n v="0.242837653478854"/>
        <n v="9.9999999999999992E-2"/>
        <n v="0.20098039215686275"/>
        <n v="0.21572387344199423"/>
        <n v="0.2719233603537215"/>
        <n v="0.40243902439024393"/>
        <n v="0.29457364341085274"/>
        <n v="0.30028901734104052"/>
        <n v="0.35118325242718446"/>
        <n v="0.155"/>
        <n v="0.13"/>
        <n v="0.10568181818181818"/>
        <n v="0.16052631578947371"/>
        <n v="0.24399999999999999"/>
        <n v="0.23140495867768596"/>
        <n v="0.16666666666666663"/>
        <n v="0.27803099361896078"/>
        <n v="0.36108220603537983"/>
        <n v="0.26794258373205743"/>
        <n v="0.1744186046511628"/>
        <n v="0.32045779685264664"/>
        <n v="0.21014492753623187"/>
        <n v="0.23281815192370933"/>
        <n v="0.19123505976095614"/>
        <n v="0.22321929332585533"/>
        <n v="0.19054054054054054"/>
        <n v="0.30756013745704464"/>
        <n v="0.21305418719211824"/>
        <n v="0.35085007727975276"/>
        <n v="0.26651982378854622"/>
        <n v="0.47723577235772358"/>
        <n v="0.20173913043478259"/>
        <n v="0.23720349563046189"/>
        <n v="0.31517509727626458"/>
        <n v="0.40733197556008149"/>
        <n v="0.29337539432176657"/>
        <n v="0.39570552147239269"/>
        <n v="0.28405315614617943"/>
        <n v="0.31153388822829969"/>
        <n v="0.17374517374517376"/>
        <n v="0.27053455019556716"/>
        <n v="0.25609756097560971"/>
        <n v="0.19611650485436893"/>
        <n v="0.51764705882352946"/>
        <n v="0.44910179640718562"/>
        <n v="0.31779661016949151"/>
        <n v="0.4033898305084746"/>
        <n v="0.43693402328589914"/>
        <n v="0.22108626198083067"/>
        <n v="0.40236686390532544"/>
        <n v="0.48478260869565221"/>
        <n v="0.33644859813084116"/>
        <n v="0.48152424942263283"/>
        <n v="0.21561604584527219"/>
        <n v="0.21303948576675849"/>
        <n v="0.19395134779750167"/>
        <n v="0.20446096654275092"/>
        <n v="0.28269230769230769"/>
        <n v="0.19135234590616373"/>
        <n v="0.21589793915603536"/>
        <n v="0.20432792342904701"/>
      </sharedItems>
    </cacheField>
    <cacheField name="rdmc" numFmtId="164">
      <sharedItems containsString="0" containsBlank="1" containsNumber="1" minValue="2.375E-2" maxValue="0.72022471910112362" count="806">
        <n v="0.22093541202672604"/>
        <n v="0.31733371314627545"/>
        <n v="0.32083333333333336"/>
        <n v="0.1407982261640798"/>
        <n v="0.26857854068350362"/>
        <n v="6.777971592324944E-2"/>
        <n v="0.29170159262363787"/>
        <n v="0.28282504012841092"/>
        <n v="0.30198300283286122"/>
        <n v="0.30434782608695654"/>
        <n v="0.32499999999999996"/>
        <n v="0.33226837060702868"/>
        <n v="0.25677966101694916"/>
        <n v="0.46666666666666667"/>
        <n v="0.25453481568168518"/>
        <n v="0.22807017543859648"/>
        <n v="0.11666666666666667"/>
        <n v="0.27047619047619048"/>
        <n v="0.29296573048183461"/>
        <n v="0.28503966754816779"/>
        <n v="0.20529801324503313"/>
        <n v="0.3"/>
        <n v="0.2114216281895504"/>
        <n v="5.2631578947368418E-2"/>
        <n v="0.32346938775510203"/>
        <n v="0.22651646447140386"/>
        <n v="6.8493150684931517E-2"/>
        <n v="0.31059225512528471"/>
        <n v="0.11764705882352942"/>
        <n v="0.13589743589743589"/>
        <n v="0.25025329280648428"/>
        <n v="0.2745901639344262"/>
        <n v="0.30428509594575093"/>
        <n v="0.41428571428571426"/>
        <n v="0.18061224489795918"/>
        <n v="0.31"/>
        <n v="0.55612244897959195"/>
        <n v="0.24210526315789474"/>
        <n v="0.18181818181818182"/>
        <n v="0.26562837983993082"/>
        <n v="0.25580601092896171"/>
        <n v="0.41135371179039304"/>
        <n v="0.30288461538461542"/>
        <n v="0.23607888631090487"/>
        <n v="0.22916666666666669"/>
        <n v="0.24264705882352944"/>
        <n v="0.2579759862778731"/>
        <n v="0.20883838383838382"/>
        <n v="0.24713031735313976"/>
        <n v="0.29661016949152547"/>
        <n v="0.3537273537273537"/>
        <n v="0.25267309377738828"/>
        <n v="0.2778640776699029"/>
        <n v="0.24442413162705662"/>
        <n v="0.29442795911638642"/>
        <n v="0.37954545454545457"/>
        <n v="0.24650205761316871"/>
        <n v="0.26533665835411474"/>
        <n v="0.27233333333333332"/>
        <n v="0.43157477191590637"/>
        <n v="0.33310344827586208"/>
        <n v="0.38584219362059319"/>
        <n v="0.47934081681394797"/>
        <n v="0.30694980694980695"/>
        <n v="0.29392097264437689"/>
        <n v="0.35130434782608694"/>
        <n v="0.42913385826771655"/>
        <n v="0.48062490427324245"/>
        <n v="0.25825825825825821"/>
        <n v="0.36302083333333329"/>
        <n v="0.22454672245467225"/>
        <n v="0.22433002107798855"/>
        <n v="0.36904761904761901"/>
        <n v="0.19740634005763688"/>
        <n v="0.34333800841514733"/>
        <n v="0.72022471910112362"/>
        <n v="0.35246753246753243"/>
        <n v="0.34047294224647573"/>
        <n v="0.27538247566063978"/>
        <n v="0.19241298396558468"/>
        <n v="0.21739488870568835"/>
        <n v="0.40337711069418386"/>
        <n v="0.33909502262443436"/>
        <n v="0.29624277456647397"/>
        <n v="0.31057309603844013"/>
        <n v="0.23996883521620568"/>
        <n v="0.17366658077814998"/>
        <n v="0.21280148423005563"/>
        <n v="0.35858389912706118"/>
        <n v="0.30187393526405454"/>
        <n v="0.14411764705882352"/>
        <n v="0.34590163934426232"/>
        <n v="0.23979261179520414"/>
        <n v="0.40153256704980844"/>
        <n v="0.30363247863247861"/>
        <n v="0.25647234121810392"/>
        <n v="0.33858267716535434"/>
        <n v="0.28421879089243657"/>
        <n v="0.34953395472703064"/>
        <n v="0.28625204582651392"/>
        <n v="0.26022304832713755"/>
        <n v="0.29849999999999999"/>
        <n v="0.32359813084112149"/>
        <n v="0.22131147540983609"/>
        <n v="0.20266903914590745"/>
        <n v="0.28527918781725886"/>
        <n v="0.32777777777777778"/>
        <n v="0.24414003044140029"/>
        <n v="0.2578062449959968"/>
        <n v="0.23592896174863387"/>
        <n v="0.21982378854625548"/>
        <n v="0.2194202898550725"/>
        <n v="0.25006934812760057"/>
        <n v="0.35876288659793809"/>
        <n v="0.27351063829787237"/>
        <n v="0.26843434343434341"/>
        <n v="0.26392405063291141"/>
        <n v="0.30446927374301674"/>
        <n v="0.42777777777777781"/>
        <n v="0.31061452513966481"/>
        <n v="0.28518518518518521"/>
        <n v="0.39016393442622954"/>
        <n v="0.63745019920318735"/>
        <n v="0.25794047247372254"/>
        <n v="0.17653321976149913"/>
        <n v="0.33038461538461539"/>
        <n v="0.29236842105263161"/>
        <n v="0.49382716049382713"/>
        <n v="0.31084990958408676"/>
        <n v="0.32701829924650161"/>
        <n v="0.28931522195770903"/>
        <n v="0.25015859589765277"/>
        <n v="0.34170428893905197"/>
        <n v="0.28650646950092423"/>
        <n v="0.29362972793629727"/>
        <n v="0.29105003523608175"/>
        <n v="0.36333771353482258"/>
        <n v="0.2298507462686567"/>
        <n v="0.1404494382022472"/>
        <n v="0.13333333333333333"/>
        <n v="6.25E-2"/>
        <n v="9.0189873417721514E-2"/>
        <n v="0.11249999999999999"/>
        <n v="0.36965517241379309"/>
        <n v="9.0909090909090898E-2"/>
        <n v="0.33255177803829616"/>
        <n v="0.20838709677419356"/>
        <n v="8.2758620689655171E-2"/>
        <n v="0.29545454545454547"/>
        <n v="0.19952774498229042"/>
        <n v="0.25568181818181818"/>
        <n v="0.18531717747683532"/>
        <n v="0.33697020562316404"/>
        <n v="0.1119047619047619"/>
        <n v="0.32142857142857145"/>
        <n v="0.28999999999999998"/>
        <n v="0.20934411500449235"/>
        <n v="0.21764705882352939"/>
        <m/>
        <n v="0.10217391304347827"/>
        <n v="0.35272727272727272"/>
        <n v="0.2270567408925743"/>
        <n v="0.31020448679769702"/>
        <n v="0.28833026330046591"/>
        <n v="0.39399999999999996"/>
        <n v="0.19142857142857142"/>
        <n v="0.33568464730290459"/>
        <n v="0.1"/>
        <n v="8.6842105263157901E-2"/>
        <n v="0.18333333333333335"/>
        <n v="0.26979050055973131"/>
        <n v="0.10522875816993464"/>
        <n v="0.25464788732394367"/>
        <n v="0.2"/>
        <n v="0.15606936416184972"/>
        <n v="7.4999999999999997E-2"/>
        <n v="0.21563192904656317"/>
        <n v="0.29598912304554725"/>
        <n v="0.05"/>
        <n v="0.18283261802575107"/>
        <n v="0.25"/>
        <n v="0.17046153846153844"/>
        <n v="0.3160349854227405"/>
        <n v="0.27104013810962452"/>
        <n v="0.3220183486238532"/>
        <n v="0.3513235294117647"/>
        <n v="8.611111111111111E-2"/>
        <n v="0.15094339622641509"/>
        <n v="0.24444444444444446"/>
        <n v="0.39285714285714285"/>
        <n v="0.21904761904761902"/>
        <n v="0.28182778658214475"/>
        <n v="0.27773226282156316"/>
        <n v="0.16129032258064516"/>
        <n v="0.11934156378600821"/>
        <n v="0.30665722379603405"/>
        <n v="0.28875000000000001"/>
        <n v="0.11111111111111112"/>
        <n v="0.26818181818181819"/>
        <n v="9.5785440613026809E-2"/>
        <n v="2.3999999999999997E-2"/>
        <n v="9.4936708860759486E-2"/>
        <n v="9.9431818181818177E-2"/>
        <n v="0.17894736842105263"/>
        <n v="0.25746268656716415"/>
        <n v="0.4043956043956044"/>
        <n v="0.3069207622868606"/>
        <n v="0.13347457627118645"/>
        <n v="0.13200306983883348"/>
        <n v="0.32150313152400839"/>
        <n v="0.36206896551724138"/>
        <n v="0.31421188630490954"/>
        <n v="0.39318838376159343"/>
        <n v="0.33221250840618693"/>
        <n v="0.15895061728395063"/>
        <n v="0.28805970149253729"/>
        <n v="0.29197800648526717"/>
        <n v="0.22"/>
        <n v="5.9574468085106386E-2"/>
        <n v="0.31818181818181818"/>
        <n v="0.18235294117647058"/>
        <n v="0.1357142857142857"/>
        <n v="0.20053475935828879"/>
        <n v="0.18015963511972632"/>
        <n v="0.34895489548954894"/>
        <n v="0.33819951338199516"/>
        <n v="0.27510398098633393"/>
        <n v="0.29767441860465121"/>
        <n v="0.38873856461796163"/>
        <n v="0.22431761786600496"/>
        <n v="0.26146623329721919"/>
        <n v="0.31834215167548502"/>
        <n v="0.25058548009367687"/>
        <n v="0.378"/>
        <n v="0.21612903225806454"/>
        <n v="0.36299765807962531"/>
        <n v="0.2285251215559157"/>
        <n v="0.22948717948717948"/>
        <n v="0.30740740740740741"/>
        <n v="0.24699054170249354"/>
        <n v="0.27846454131424858"/>
        <n v="0.40677966101694907"/>
        <n v="0.28317486564696159"/>
        <n v="0.24668674698795179"/>
        <n v="0.27237969676994067"/>
        <n v="0.39624724061810157"/>
        <n v="0.40645161290322579"/>
        <n v="0.25844346549192371"/>
        <n v="0.29319371727748694"/>
        <n v="0.15625"/>
        <n v="0.40408163265306124"/>
        <n v="0.29117959617428268"/>
        <n v="0.2807017543859649"/>
        <n v="0.22222222222222224"/>
        <n v="0.45437079731027852"/>
        <n v="7.2222222222222229E-2"/>
        <n v="0.15077605321507759"/>
        <n v="0.16"/>
        <n v="0.24045385118917742"/>
        <n v="0.35832521908471276"/>
        <n v="0.40697674418604662"/>
        <n v="0.23483745754488111"/>
        <n v="0.26802507836990597"/>
        <n v="0.27500000000000002"/>
        <n v="0.22513220851170987"/>
        <n v="0.19713656387665199"/>
        <n v="0.24457006843201426"/>
        <n v="0.2435733560573782"/>
        <n v="0.34731825826948232"/>
        <n v="0.3299613210354061"/>
        <n v="0.24342701722574797"/>
        <n v="0.34028436018957348"/>
        <n v="0.2138728323699422"/>
        <n v="0.21872981700753497"/>
        <n v="0.22365918600228221"/>
        <n v="0.22505307855626328"/>
        <n v="0.34522502744237099"/>
        <n v="0.23823711980136561"/>
        <n v="0.25229357798165136"/>
        <n v="0.15963855421686746"/>
        <n v="0.12151394422310757"/>
        <n v="0.29921259842519687"/>
        <n v="0.26421518556350015"/>
        <n v="0.12443438914027148"/>
        <n v="0.3670601461495222"/>
        <n v="0.23471400394477318"/>
        <n v="0.31347167111168928"/>
        <n v="0.13793103448275862"/>
        <n v="0.31444444444444442"/>
        <n v="0.26869158878504673"/>
        <n v="0.25937500000000002"/>
        <n v="0.31180761956228048"/>
        <n v="0.16125"/>
        <n v="0.4200814456604734"/>
        <n v="0.29516770892552591"/>
        <n v="0.23735408560311286"/>
        <n v="0.3530120481927711"/>
        <n v="0.38565022421524664"/>
        <n v="0.23930678466076696"/>
        <n v="0.24055146184929876"/>
        <n v="0.21842105263157896"/>
        <n v="0.19395643007730146"/>
        <n v="0.2543478260869565"/>
        <n v="0.26607608129233973"/>
        <n v="0.23826530612244895"/>
        <n v="0.25518925518925517"/>
        <n v="0.29876427342405759"/>
        <n v="0.36074724620422749"/>
        <n v="0.29084895259095916"/>
        <n v="0.21116071428571428"/>
        <n v="0.27141680395387152"/>
        <n v="0.19099526066350714"/>
        <n v="0.261864406779661"/>
        <n v="0.21915227629513342"/>
        <n v="0.29215686274509806"/>
        <n v="0.22184466019417476"/>
        <n v="0.21739130434782611"/>
        <n v="0.28505817513778325"/>
        <n v="0.25663716814159288"/>
        <n v="0.41465136804942632"/>
        <n v="0.19224924012158057"/>
        <n v="0.25399644760213141"/>
        <n v="0.37692307692307692"/>
        <n v="0.20865191146881287"/>
        <n v="0.24775086505190314"/>
        <n v="0.29256198347107437"/>
        <n v="0.23976608187134504"/>
        <n v="0.39848243789009913"/>
        <n v="0.14434389140271492"/>
        <n v="0.1672566371681416"/>
        <n v="0.23620840630472853"/>
        <n v="0.23130498533724342"/>
        <n v="0.22562674094707522"/>
        <n v="0.34686078252957231"/>
        <n v="0.30199203187250995"/>
        <n v="0.33907056798623064"/>
        <n v="0.39999999999999997"/>
        <n v="0.15909090909090909"/>
        <n v="0.11378002528445005"/>
        <n v="0.26722532588454379"/>
        <n v="0.27743526510480887"/>
        <n v="0.11428571428571428"/>
        <n v="8.7378640776699032E-2"/>
        <n v="0.20466321243523317"/>
        <n v="0.30095559958046852"/>
        <n v="0.25512104283054005"/>
        <n v="0.10892172961138478"/>
        <n v="0.26623376623376627"/>
        <n v="0.21433333333333332"/>
        <n v="0.10273972602739725"/>
        <n v="0.21085594989561587"/>
        <n v="0.3249556236888817"/>
        <n v="0.16494845360824742"/>
        <n v="0.10784313725490197"/>
        <n v="0.108"/>
        <n v="0.33090909090909093"/>
        <n v="0.21474358974358976"/>
        <n v="0.21069182389937108"/>
        <n v="0.21238938053097345"/>
        <n v="0.24137931034482762"/>
        <n v="0.11885245901639342"/>
        <n v="0.37777777777777777"/>
        <n v="0.36363636363636365"/>
        <n v="0.13882352941176468"/>
        <n v="0.10094637223974762"/>
        <n v="0.20895522388059701"/>
        <n v="0.30945558739255014"/>
        <n v="0.32893139599043586"/>
        <n v="0.36686390532544377"/>
        <n v="0.13288288288288289"/>
        <n v="0.19266055045871558"/>
        <n v="0.16666666666666666"/>
        <n v="0.3040752351097179"/>
        <n v="0.32799884659746253"/>
        <n v="0.33134746802172771"/>
        <n v="8.2079343365253077E-2"/>
        <n v="0.23255813953488372"/>
        <n v="0.25108695652173918"/>
        <n v="8.3102493074792241E-2"/>
        <n v="0.27272727272727271"/>
        <n v="0.2363013698630137"/>
        <n v="0.3539377289377289"/>
        <n v="0.34146341463414631"/>
        <n v="0.14041745730550287"/>
        <n v="0.31211848293805666"/>
        <n v="0.37419636046638333"/>
        <n v="0.26363105662580266"/>
        <n v="0.15344827586206897"/>
        <n v="0.23770491803278684"/>
        <n v="0.14180929095354522"/>
        <n v="0.3285837651122625"/>
        <n v="0.17391304347826089"/>
        <n v="0.26165778899168302"/>
        <n v="8.4309133489461355E-2"/>
        <n v="0.16350710900473933"/>
        <n v="0.21491228070175436"/>
        <n v="0.15420319752449718"/>
        <n v="9.0163934426229511E-2"/>
        <n v="0.3637306199213946"/>
        <n v="0.32235628105039033"/>
        <n v="0.40393626991565135"/>
        <n v="0.32531884560551771"/>
        <n v="0.14548494983277591"/>
        <n v="0.18320610687022898"/>
        <n v="0.34894375159073554"/>
        <n v="0.27590154550658275"/>
        <n v="0.30348372358652198"/>
        <n v="0.29256736748593426"/>
        <n v="0.35517241379310344"/>
        <n v="0.31948909549048571"/>
        <n v="0.21875"/>
        <n v="0.35020845741512807"/>
        <n v="0.28159884767734961"/>
        <n v="0.21748878923766815"/>
        <n v="0.27586206896551729"/>
        <n v="0.25148986889153757"/>
        <n v="0.35423857981799434"/>
        <n v="0.1775660459073192"/>
        <n v="0.23684210526315788"/>
        <n v="0.26682692307692313"/>
        <n v="0.28816466552315606"/>
        <n v="0.25906735751295334"/>
        <n v="0.27933884297520661"/>
        <n v="0.28067961165048544"/>
        <n v="0.17691477885652643"/>
        <n v="0.45589012150026414"/>
        <n v="0.29815395332636707"/>
        <n v="0.27668161434977578"/>
        <n v="0.23300970873786406"/>
        <n v="0.14818449460255151"/>
        <n v="0.43258426966292135"/>
        <n v="0.12392776523702032"/>
        <n v="9.5032397408207347E-2"/>
        <n v="0.25225225225225223"/>
        <n v="0.30270270270270272"/>
        <n v="0.35390946502057613"/>
        <n v="0.30679076180627368"/>
        <n v="0.41458333333333336"/>
        <n v="0.30984400215169444"/>
        <n v="0.22556390977443611"/>
        <n v="0.21808510638297873"/>
        <n v="0.25088028169014087"/>
        <n v="0.5234375"/>
        <n v="4.6575342465753428E-2"/>
        <n v="0.33333333333333331"/>
        <n v="0.39304203768896251"/>
        <n v="0.49549549549549549"/>
        <n v="0.53639575971731446"/>
        <n v="0.25953510436432636"/>
        <n v="0.53456790123456788"/>
        <n v="0.30967570441254649"/>
        <n v="0.36906725306945209"/>
        <n v="0.22110091743119267"/>
        <n v="0.43267504488330344"/>
        <n v="0.24236607921828648"/>
        <n v="0.47236180904522612"/>
        <n v="0.26569956098492076"/>
        <n v="0.26147278548559233"/>
        <n v="0.42152199762187875"/>
        <n v="0.22472848788638261"/>
        <n v="0.21979865771812082"/>
        <n v="0.3574380165289256"/>
        <n v="0.31852791878172593"/>
        <n v="7.2072072072072071E-2"/>
        <n v="5.6250000000000001E-2"/>
        <n v="0.11363636363636363"/>
        <n v="0.124031007751938"/>
        <n v="0.10622222222222222"/>
        <n v="0.32835820895522388"/>
        <n v="0.23308585172017149"/>
        <n v="0.16321243523316062"/>
        <n v="0.31347962382445144"/>
        <n v="0.20555555555555557"/>
        <n v="0.13690476190476192"/>
        <n v="0.23589743589743589"/>
        <n v="7.1428571428571425E-2"/>
        <n v="7.5562700964630233E-2"/>
        <n v="0.25728155339805825"/>
        <n v="0.19117647058823528"/>
        <n v="0.31858037578288101"/>
        <n v="0.26774193548387093"/>
        <n v="0.29909090909090907"/>
        <n v="0.30551004166471607"/>
        <n v="0.35383504782530223"/>
        <n v="0.30014951746635854"/>
        <n v="0.5"/>
        <n v="0.47331536388140166"/>
        <n v="0.26083995459704878"/>
        <n v="0.30836693548387101"/>
        <n v="0.40073855243722301"/>
        <n v="0.33197969543147204"/>
        <n v="0.27590511860174782"/>
        <n v="0.38709677419354843"/>
        <n v="0.3262766945218199"/>
        <n v="0.2709803495820215"/>
        <n v="0.24918699186991869"/>
        <n v="0.2134005763688761"/>
        <n v="0.34873417721518984"/>
        <n v="0.30845341018251682"/>
        <n v="0.26793934965290461"/>
        <n v="0.29959969098953576"/>
        <n v="0.16470588235294117"/>
        <n v="0.27352941176470585"/>
        <n v="0.36101351351351352"/>
        <n v="0.29411764705882354"/>
        <n v="0.17295597484276728"/>
        <n v="0.40855172413793106"/>
        <n v="0.33774759479343519"/>
        <n v="0.38062953995157384"/>
        <n v="0.27712805329385642"/>
        <n v="0.20918367346938777"/>
        <n v="0.55999999999999994"/>
        <n v="0.3686305732484077"/>
        <n v="0.47300613496932514"/>
        <n v="0.33995584988962468"/>
        <n v="0.37812499999999999"/>
        <n v="0.27850267379679144"/>
        <n v="0.41341463414634144"/>
        <n v="0.26806167400881059"/>
        <n v="0.37006802721088433"/>
        <n v="0.27586206896551724"/>
        <n v="0.38842105263157894"/>
        <n v="0.32274412855377005"/>
        <n v="0.3317492231767501"/>
        <n v="0.24405850091407677"/>
        <n v="0.25904761904761903"/>
        <n v="0.31390507910074938"/>
        <n v="0.31249999999999994"/>
        <n v="0.30962122211957238"/>
        <n v="0.34016443361753962"/>
        <n v="0.3460004691531785"/>
        <n v="0.34449760765550241"/>
        <n v="0.34893617021276591"/>
        <n v="0.40714285714285708"/>
        <n v="0.32226890756302523"/>
        <n v="0.27368421052631581"/>
        <n v="0.31330376940133031"/>
        <n v="0.48319999999999996"/>
        <n v="0.28854166666666664"/>
        <n v="0.2944444444444444"/>
        <n v="0.35430622009569379"/>
        <n v="0.37417218543046354"/>
        <n v="0.22500000000000001"/>
        <n v="0.37297297297297299"/>
        <n v="0.53928571428571426"/>
        <n v="0.34868421052631582"/>
        <n v="0.19075829383886256"/>
        <n v="0.35469107551487411"/>
        <n v="0.27544910179640719"/>
        <n v="0.4272727272727273"/>
        <n v="0.59"/>
        <n v="0.36151603498542279"/>
        <n v="0.64257028112449799"/>
        <n v="0.45607235142118863"/>
        <n v="0.34554216867469884"/>
        <n v="0.29142857142857148"/>
        <n v="0.43859649122807015"/>
        <n v="0.3958955223880597"/>
        <n v="0.27663934426229508"/>
        <n v="0.17108977978543197"/>
        <n v="0.45211267605633804"/>
        <n v="0.23975409836065573"/>
        <n v="0.26028481012658222"/>
        <n v="0.35375275938189849"/>
        <n v="0.32077562326869802"/>
        <n v="0.31721439749608765"/>
        <n v="6.6666666666666666E-2"/>
        <n v="0.14421123899796887"/>
        <n v="0.25172413793103449"/>
        <n v="0.13207547169811321"/>
        <n v="0.13999999999999999"/>
        <n v="0.26756756756756761"/>
        <n v="0.32568072610784837"/>
        <n v="0.1714285714285714"/>
        <n v="0.12666666666666668"/>
        <n v="8.1481481481481488E-2"/>
        <n v="0.23124999999999998"/>
        <n v="0.12456747404844291"/>
        <n v="0.28372093023255818"/>
        <n v="0.2421875"/>
        <n v="7.3684210526315796E-2"/>
        <n v="0.13124999999999998"/>
        <n v="8.8461538461538466E-2"/>
        <n v="0.3073170731707317"/>
        <n v="0.27257617728531858"/>
        <n v="9.2193308550185871E-2"/>
        <n v="0.25403103133556437"/>
        <n v="0.19999999999999998"/>
        <n v="0.25555555555555554"/>
        <n v="8.0327868852459017E-2"/>
        <n v="0.12222222222222223"/>
        <n v="0.28320000000000001"/>
        <n v="0.34955752212389379"/>
        <n v="0.3666666666666667"/>
        <n v="0.16506024096385541"/>
        <n v="0.20360360360360358"/>
        <n v="0.125"/>
        <n v="0.16999999999999998"/>
        <n v="0.19090909090909089"/>
        <n v="0.11499999999999999"/>
        <n v="9.7222222222222238E-2"/>
        <n v="9.5238095238095233E-2"/>
        <n v="0.25600000000000001"/>
        <n v="0.30212765957446808"/>
        <n v="0.30966143682906688"/>
        <n v="0.13750000000000001"/>
        <n v="5.4716981132075466E-2"/>
        <n v="0.1150943396226415"/>
        <n v="0.2314606741573034"/>
        <n v="0.32666666666666666"/>
        <n v="0.23442136498516322"/>
        <n v="0.15681818181818183"/>
        <n v="0.12785388127853881"/>
        <n v="0.34869848156182209"/>
        <n v="0.10714285714285714"/>
        <n v="5.5555555555555559E-2"/>
        <n v="0.19272727272727272"/>
        <n v="0.15555555555555556"/>
        <n v="9.1891891891891897E-2"/>
        <n v="0.34463276836158191"/>
        <n v="0.16300129366106081"/>
        <n v="0.23877551020408164"/>
        <n v="0.11022727272727274"/>
        <n v="0.29451137884872819"/>
        <n v="0.13953488372093026"/>
        <n v="0.13157894736842105"/>
        <n v="0.16885245901639345"/>
        <n v="6.0465116279069767E-2"/>
        <n v="2.375E-2"/>
        <n v="0.27758620689655172"/>
        <n v="7.6190476190476183E-2"/>
        <n v="0.20476190476190476"/>
        <n v="0.17662337662337663"/>
        <n v="0.24020494273658829"/>
        <n v="0.2845827086456772"/>
        <n v="5.7142857142857141E-2"/>
        <n v="0.22823529411764704"/>
        <n v="0.29399796541200407"/>
        <n v="0.28203125000000001"/>
        <n v="0.24547931632400297"/>
        <n v="0.2108355091383812"/>
        <n v="0.28384109188398737"/>
        <n v="5.3846153846153849E-2"/>
        <n v="6.1111111111111116E-2"/>
        <n v="0.25681818181818183"/>
        <n v="0.21666666666666665"/>
        <n v="0.29791666666666666"/>
        <n v="0.29923076923076919"/>
        <n v="0.40499999999999997"/>
        <n v="0.30571929265572728"/>
        <n v="0.14943260448380846"/>
        <n v="0.10952380952380951"/>
        <n v="0.20400000000000001"/>
        <n v="0.16513761467889906"/>
        <n v="0.15769230769230771"/>
        <n v="0.22333333333333336"/>
        <n v="0.30355912743972446"/>
        <n v="0.12195121951219512"/>
        <n v="0.14883720930232561"/>
        <n v="0.28837638376383762"/>
        <n v="0.25744125326370759"/>
        <n v="0.25724137931034485"/>
        <n v="0.25647668393782386"/>
        <n v="0.2185185185185185"/>
        <n v="0.21250000000000002"/>
        <n v="0.22836676217765048"/>
        <n v="0.17478632478632478"/>
        <n v="0.26643192488262907"/>
        <n v="0.35126811594202895"/>
        <n v="0.54940898345153666"/>
        <n v="0.26155038759689925"/>
        <n v="0.24048531289910599"/>
        <n v="0.2801113063854716"/>
        <n v="0.24944812362030905"/>
        <n v="0.30850283427809272"/>
        <n v="0.2533923303834808"/>
        <n v="0.22329749103942648"/>
        <n v="0.23943850267379679"/>
        <n v="0.19137055837563455"/>
        <n v="0.37056248986869839"/>
        <n v="0.34588235294117642"/>
        <n v="0.48095238095238096"/>
        <n v="0.46182795698924733"/>
        <n v="0.47805280528052807"/>
        <n v="0.31043498930354169"/>
        <n v="0.42219178082191788"/>
        <n v="7.3333333333333334E-2"/>
        <n v="0.10833333333333332"/>
        <n v="0.14444444444444446"/>
        <n v="0.20709630702389573"/>
        <n v="0.25450450450450451"/>
        <n v="0.33542319749216304"/>
        <n v="0.15839375348577805"/>
        <n v="0.30932090545938751"/>
        <n v="0.33999999999999997"/>
        <n v="0.14693877551020407"/>
        <n v="0.43169092945128779"/>
        <n v="0.35795454545454547"/>
        <n v="0.25165876777251184"/>
        <n v="0.46246575342465757"/>
        <n v="0.49354838709677423"/>
        <n v="0.47704918032786886"/>
        <n v="0.23747680890538034"/>
        <n v="3.1034482758620686E-2"/>
        <n v="0.12142857142857141"/>
        <n v="0.12727272727272729"/>
        <n v="0.11969696969696969"/>
        <n v="0.34222222222222226"/>
        <n v="0.18571428571428569"/>
        <n v="0.23941068139963165"/>
        <n v="0.33339866718933747"/>
        <n v="0.16981132075471697"/>
        <n v="6.9999999999999993E-2"/>
        <n v="8.8235294117647051E-2"/>
        <n v="0.31403508771929822"/>
        <n v="0.3172413793103448"/>
        <n v="0.44282511210762332"/>
        <n v="0.22868852459016392"/>
        <n v="0.18229166666666666"/>
        <n v="0.28605442176870755"/>
        <n v="0.29444444444444445"/>
        <n v="0.27083333333333331"/>
        <n v="0.23844282238442824"/>
        <n v="0.23726415094339626"/>
        <n v="0.25660377358490566"/>
        <n v="0.24353628023352794"/>
        <n v="0.21542227662178706"/>
        <n v="0.29406640209079465"/>
        <n v="0.26477272727272733"/>
        <n v="0.27570093457943923"/>
        <n v="0.19329237071172553"/>
        <n v="0.25909090909090909"/>
        <n v="0.2423469387755102"/>
        <n v="0.15583756345177666"/>
        <n v="0.30920833333333336"/>
        <n v="9.8214285714285712E-2"/>
        <n v="0.23652173913043475"/>
        <n v="0.28211414790996786"/>
        <n v="4.651162790697675E-2"/>
        <n v="0.25312810327706065"/>
        <n v="0.27666761282997443"/>
        <n v="0.30570739549839232"/>
        <n v="0.22596153846153846"/>
        <n v="0.29723823246878006"/>
        <n v="0.26446360153256704"/>
        <n v="9.9999999999999992E-2"/>
        <n v="0.20098039215686275"/>
        <n v="0.33263157894736844"/>
        <n v="0.2719233603537215"/>
        <n v="0.40243902439024393"/>
        <n v="0.22931596091205214"/>
        <n v="0.32548330404217929"/>
        <n v="0.34892118009687367"/>
        <n v="0.155"/>
        <n v="0.13"/>
        <n v="0.10568181818181818"/>
        <n v="0.16052631578947371"/>
        <n v="0.24399999999999999"/>
        <n v="0.25744680851063828"/>
        <n v="0.16666666666666663"/>
        <n v="0.32863247863247858"/>
        <n v="0.36108220603537983"/>
        <n v="0.30979729729729732"/>
        <n v="0.1744186046511628"/>
        <n v="0.32045779685264664"/>
        <n v="0.25964912280701752"/>
        <n v="0.2681075326058025"/>
        <n v="0.2162037037037037"/>
        <n v="0.22949461474730737"/>
        <n v="0.2143769968051118"/>
        <n v="0.30756013745704464"/>
        <n v="0.30038022813688214"/>
        <n v="0.25648148148148148"/>
        <n v="0.35571901434350867"/>
        <n v="0.47723577235772358"/>
        <n v="0.20354767184035474"/>
        <n v="0.27549857549857554"/>
        <n v="0.46916299559471369"/>
        <n v="0.42686567164179101"/>
        <n v="0.31511194029850742"/>
        <n v="0.3025714285714286"/>
        <n v="0.31589958158995818"/>
        <n v="0.46473779385171787"/>
        <n v="0.17374517374517376"/>
        <n v="0.27053455019556716"/>
        <n v="0.26119733924611971"/>
        <n v="0.22388888888888892"/>
        <n v="0.51764705882352946"/>
        <n v="0.46842105263157896"/>
        <n v="0.27371794871794874"/>
        <n v="0.48329238329238328"/>
        <n v="0.48069852941176466"/>
        <n v="0.29308855291576669"/>
        <n v="0.40236686390532544"/>
        <n v="0.48478260869565221"/>
        <n v="0.45783342027473495"/>
        <n v="0.53888888888888897"/>
        <n v="0.17252495840266222"/>
        <n v="0.21561604584527219"/>
        <n v="0.21303948576675849"/>
        <n v="0.19395134779750167"/>
        <n v="0.20446096654275092"/>
        <n v="0.28269230769230769"/>
        <n v="0.19135234590616373"/>
        <n v="0.25740574506283664"/>
        <n v="0.28291694800810263"/>
      </sharedItems>
    </cacheField>
    <cacheField name="rbranch" numFmtId="2">
      <sharedItems containsString="0" containsBlank="1" containsNumber="1" minValue="4.4828374567966539E-2" maxValue="16.318767708296797" count="853">
        <n v="4.5027977173229656"/>
        <n v="7.8996840126394936"/>
        <n v="5.6476076489116496"/>
        <n v="1.1862600795299045"/>
        <n v="7.0384142530603881"/>
        <n v="2.1738919402147356"/>
        <n v="1.6702915129194698"/>
        <n v="0.93838644004783089"/>
        <n v="7.5647938390760565"/>
        <n v="2.3067075116751239"/>
        <n v="1.7833637637467625"/>
        <n v="6.9533602226893141"/>
        <n v="0.93433579505769027"/>
        <n v="3.7478595198862719"/>
        <n v="10.523963373208305"/>
        <n v="7.0795057117738338"/>
        <n v="3.8287237819437387"/>
        <n v="9.1743851167540225"/>
        <n v="10.364211249994208"/>
        <n v="7.301067552670613"/>
        <n v="3.5837829032474442"/>
        <n v="2.3976044360783351"/>
        <n v="4.7411752126960849"/>
        <n v="2.9503083774708831"/>
        <n v="6.5368594082911446"/>
        <n v="6.6084201303097849"/>
        <n v="4.6221839502577025"/>
        <n v="4.6726742339858074"/>
        <n v="0.61584376517403505"/>
        <n v="2.5186500035980717"/>
        <n v="11.507807719273906"/>
        <n v="5.0015522058569895"/>
        <n v="11.491949293359276"/>
        <n v="3.9531331197943325"/>
        <n v="3.5263188481742436"/>
        <n v="2.460117994548257"/>
        <n v="0.66894719624069998"/>
        <n v="3.7493521340062563"/>
        <n v="1.0664164142814485"/>
        <n v="7.3461982334847793"/>
        <n v="0.54509442006810982"/>
        <n v="7.3304176249067083"/>
        <n v="6.7570270223939017"/>
        <n v="9.7585572971844723"/>
        <n v="0.91496091809792701"/>
        <n v="2.0843103538116825"/>
        <n v="1.9211475654791126"/>
        <n v="2.0019403421778033"/>
        <n v="12.615764476756109"/>
        <n v="7.7096351369442919"/>
        <n v="1.9461596023227523"/>
        <n v="1.8646687517936509"/>
        <n v="2.425587842531892"/>
        <n v="1.941819774335753"/>
        <n v="2.6188208531102082"/>
        <n v="1.0726413278418017"/>
        <n v="8.719847847748202"/>
        <n v="1.881760740002411"/>
        <n v="1.9567331764110059"/>
        <n v="1.2224042246290003"/>
        <n v="7.6128420314658634"/>
        <n v="5.6887348312685884"/>
        <n v="4.3490746251264145"/>
        <n v="1.1648840410886372"/>
        <n v="1.2187968951149095"/>
        <n v="8.8137330258775304"/>
        <n v="5.0448905399958415"/>
        <n v="10.177114870613844"/>
        <n v="8.7833649602749038"/>
        <n v="6.8924206470806535"/>
        <n v="11.157173599091875"/>
        <n v="5.193385267186005"/>
        <n v="5.5130294377083739"/>
        <n v="3.0077873890299167"/>
        <n v="5.3271280195883604"/>
        <n v="5.7625764152969223"/>
        <n v="0.76070270673237106"/>
        <n v="7.387106242128552"/>
        <n v="7.5918210493600888"/>
        <n v="1.6673743179028362"/>
        <n v="7.6225840897987709"/>
        <n v="8.1976807921204156"/>
        <n v="7.5674579129853861"/>
        <n v="8.4686733188095591"/>
        <n v="12.805238471589703"/>
        <n v="9.6854910874730837"/>
        <n v="6.3745584860907005"/>
        <n v="6.2596471230794801"/>
        <n v="11.768351847990386"/>
        <n v="3.5866890794882034"/>
        <n v="0.2684361980844393"/>
        <n v="7.5212346376375958"/>
        <n v="5.2791041164791963"/>
        <n v="5.5813366413764403"/>
        <n v="7.6800538281641302"/>
        <n v="7.7248942030105692"/>
        <n v="7.209684165201967"/>
        <n v="11.591511033808954"/>
        <n v="5.7382206820124155"/>
        <n v="9.8822396069854648"/>
        <n v="6.7351226900080023"/>
        <n v="9.5990682862390706"/>
        <n v="1.7743631145395751"/>
        <n v="1.114505487944434"/>
        <n v="3.0479770639725934"/>
        <n v="7.6499793602042017"/>
        <n v="7.9674503096682364E-2"/>
        <n v="9.8950175479335272"/>
        <n v="2.4692092580472425"/>
        <n v="1.7810241093344088"/>
        <n v="4.0321042680368553"/>
        <n v="2.5544499729690746"/>
        <n v="7.0886075949367084"/>
        <n v="1.7059851646192059"/>
        <n v="1.3713880060018393"/>
        <n v="3.7826181792077485"/>
        <n v="9.6550575532560092"/>
        <n v="1.2141816415735793"/>
        <n v="0.33317230005497339"/>
        <n v="1.9321634961620207"/>
        <n v="4.6035469232961397"/>
        <n v="9.236373097437232"/>
        <n v="3.2962427541520887"/>
        <n v="9.7175642393635986"/>
        <n v="7.5586464666303605"/>
        <n v="1.6898416376979528"/>
        <n v="2.5099801592044559"/>
        <n v="1.1427673899494866"/>
        <n v="6.5227377501957848"/>
        <n v="10.047750475079567"/>
        <n v="5.7101473496559985"/>
        <n v="6.9890104524435452"/>
        <n v="5.9246537631706131"/>
        <n v="6.5138323222855181"/>
        <n v="8.1038511793388803"/>
        <n v="7.7327987545841284"/>
        <n v="6.3191489739370601"/>
        <n v="2.4072078681308602"/>
        <n v="3.2890451999478967"/>
        <n v="4.015066057396325"/>
        <n v="0.68157033805888767"/>
        <n v="3.9770985409019728"/>
        <n v="7.6048097038454356"/>
        <n v="3.5997461231681553"/>
        <n v="8.6512133995701141"/>
        <n v="6.9438964728162231"/>
        <n v="6.6362138188092423"/>
        <n v="7.533047722058738"/>
        <n v="4.5385760615191142"/>
        <n v="6.3356328148804177"/>
        <n v="7.085884681055143"/>
        <n v="6.8247638948766447"/>
        <n v="3.1057936855763488"/>
        <n v="4.9894121394974054"/>
        <n v="4.4425261340548055"/>
        <n v="2.739669933146204"/>
        <n v="6.4783446416554424"/>
        <m/>
        <n v="4.7157621017911895"/>
        <n v="5.8674158517477979"/>
        <n v="8.228074372545489"/>
        <n v="7.3049648703389973"/>
        <n v="5.0860899156295298"/>
        <n v="6.3278170839008281"/>
        <n v="3.8552413245797559"/>
        <n v="0.3596152117234559"/>
        <n v="2.5131942699170646"/>
        <n v="3.107825176655326"/>
        <n v="7.528937306866391"/>
        <n v="7.7949167959138457"/>
        <n v="3.1209978583497455"/>
        <n v="6.8377744147146942"/>
        <n v="4.2560644539802084"/>
        <n v="2.5295751541690099"/>
        <n v="1.8876973153883045"/>
        <n v="6.4223436217601515"/>
        <n v="5.3804016162870898"/>
        <n v="2.6081802015411975"/>
        <n v="2.1292885910905128"/>
        <n v="2.9522735458576652"/>
        <n v="2.764021651502937"/>
        <n v="7.8035331248789133"/>
        <n v="5.4312429603753758"/>
        <n v="4.8862607167045784"/>
        <n v="8.7946592432958894"/>
        <n v="6.6323180035926059"/>
        <n v="2.2564935730960323"/>
        <n v="3.2865682065608119"/>
        <n v="3.0608543184497718"/>
        <n v="6.8279275282902345"/>
        <n v="4.899333690618076"/>
        <n v="10.495244342407346"/>
        <n v="10.104878792022863"/>
        <n v="9.4247878633054345"/>
        <n v="3.1493913801157922"/>
        <n v="1.9785459665691685"/>
        <n v="10.375825403586875"/>
        <n v="4.4783254082069091"/>
        <n v="1.4040178310264539"/>
        <n v="3.0876208916148582"/>
        <n v="2.9060563080940174"/>
        <n v="2.7022836511839103"/>
        <n v="2.6711100370139533"/>
        <n v="4.4451853086625546"/>
        <n v="2.3596115405229572"/>
        <n v="11.194766829242477"/>
        <n v="7.1123856304256785"/>
        <n v="3.4154952900147162"/>
        <n v="3.5840875820674598"/>
        <n v="2.6714100484111625"/>
        <n v="3.6933588790655807"/>
        <n v="3.8760145174361926"/>
        <n v="9.9980587383145583"/>
        <n v="9.6201053831577283"/>
        <n v="3.5850310676254242"/>
        <n v="7.709671686712821"/>
        <n v="5.4801782844957119"/>
        <n v="5.2336104114586535"/>
        <n v="11.12412544053621"/>
        <n v="7.9279329844107371"/>
        <n v="2.422449734168016"/>
        <n v="5.4497501352932156"/>
        <n v="6.642283556032293"/>
        <n v="3.6907426109655317"/>
        <n v="3.7314524861716762"/>
        <n v="6.1353020943197221"/>
        <n v="7.5712490807959574"/>
        <n v="9.7717777635051988"/>
        <n v="11.005715107177195"/>
        <n v="10.266928318614864"/>
        <n v="3.5350742818813847"/>
        <n v="11.439631612017973"/>
        <n v="9.1476678963459719"/>
        <n v="1.9361743704295977"/>
        <n v="1.8198641864868936"/>
        <n v="2.4144426379411481"/>
        <n v="1.3702741853393712"/>
        <n v="4.797441364605544"/>
        <n v="8.418939507876205"/>
        <n v="1.8009155976994677"/>
        <n v="2.3411459324052637"/>
        <n v="0.75601028173983165"/>
        <n v="6.6850679351459279"/>
        <n v="3.7502296701056355"/>
        <n v="9.9544272984926483"/>
        <n v="3.3119401448330299"/>
        <n v="7.8401705901722227"/>
        <n v="0.96535057205343378"/>
        <n v="1.3591265346803787"/>
        <n v="6.9530409294187425"/>
        <n v="5.9504844725153214"/>
        <n v="9.7705187050696392"/>
        <n v="5.3084564491890944"/>
        <n v="1.2763474582452046"/>
        <n v="2.1701388888888888"/>
        <n v="1.9497400346620453"/>
        <n v="3.2072795325968713"/>
        <n v="6.3434648814986776"/>
        <n v="4.3628589814905707"/>
        <n v="6.939462300986424"/>
        <n v="6.0746453648081165"/>
        <n v="3.9468490988027889"/>
        <n v="5.9184994816347771"/>
        <n v="4.2891056715941511"/>
        <n v="6.5549213359968572"/>
        <n v="4.0267584594401509"/>
        <n v="8.4521991250097077"/>
        <n v="4.4317406423444607"/>
        <n v="8.5610771482011021"/>
        <n v="7.1361979578358561"/>
        <n v="1.053764221426305"/>
        <n v="6.5514964746860453"/>
        <n v="7.0554948837730365"/>
        <n v="6.4458440110109052"/>
        <n v="7.4721019257634715"/>
        <n v="6.9588671611598114"/>
        <n v="7.5625161945709376"/>
        <n v="7.1284566371476927"/>
        <n v="7.8114119138582812"/>
        <n v="1.3299579207499723"/>
        <n v="9.4365174118543482"/>
        <n v="7.7207544910368338"/>
        <n v="7.2415645784041196"/>
        <n v="5.0825587700685011"/>
        <n v="6.6563288258161926"/>
        <n v="8.6814267648888972"/>
        <n v="0.61939803575286323"/>
        <n v="5.7175235028761069"/>
        <n v="0.71392179960215085"/>
        <n v="5.9019643533960728"/>
        <n v="4.0547407710381727"/>
        <n v="9.5871572206871338"/>
        <n v="2.1876384928959811"/>
        <n v="4.7203152094425871"/>
        <n v="3.2685969547571703"/>
        <n v="7.0921985815602842"/>
        <n v="7.0449310044058775"/>
        <n v="1.9309887130897601"/>
        <n v="6.7106620928572234"/>
        <n v="3.8954397786066659"/>
        <n v="2.3516122430442472"/>
        <n v="2.8264792104002452"/>
        <n v="1.7551048478145004"/>
        <n v="8.7987410588203048"/>
        <n v="0.95717823855274653"/>
        <n v="2.155969443743984"/>
        <n v="7.5965237220582313"/>
        <n v="5.6868601464317408"/>
        <n v="5.95217575427698"/>
        <n v="5.7396398094664667"/>
        <n v="7.4341216331423903"/>
        <n v="7.6286000087568917"/>
        <n v="12.958185540898565"/>
        <n v="10.118062940479611"/>
        <n v="6.9003593235891678"/>
        <n v="11.617405334686918"/>
        <n v="3.6051132522961731"/>
        <n v="8.3020357935554294"/>
        <n v="2.7618894887831646"/>
        <n v="7.0117091711623338"/>
        <n v="2.0258703645553719"/>
        <n v="5.9660891203882596"/>
        <n v="0.1235901454161651"/>
        <n v="1.2175858891667763"/>
        <n v="10.470806621455029"/>
        <n v="0.37719243100521782"/>
        <n v="6.2824154677907087"/>
        <n v="7.4199450197640351"/>
        <n v="3.0088730006911946"/>
        <n v="0.42187763673522954"/>
        <n v="2.0691424645969727"/>
        <n v="2.5948863439781338"/>
        <n v="8.4384516028944603"/>
        <n v="6.3935126729702203"/>
        <n v="6.4632582729302444"/>
        <n v="4.4828374567966539E-2"/>
        <n v="6.5790364283683722"/>
        <n v="0.77339085486406611"/>
        <n v="3.9034217899077657"/>
        <n v="6.3410696803689435"/>
        <n v="7.4647743529976438"/>
        <n v="6.0398166099412709"/>
        <n v="5.7639014919784426"/>
        <n v="5.7491042735008433"/>
        <n v="8.4668628156552295"/>
        <n v="2.7208351531901793"/>
        <n v="2.4194080514967338"/>
        <n v="3.9333847889330875"/>
        <n v="3.6936001738164785"/>
        <n v="2.1779456715207317"/>
        <n v="1.9829903494469658"/>
        <n v="4.7297168824748548"/>
        <n v="7.1804851321955665"/>
        <n v="2.0773277256137703"/>
        <n v="2.6338540101201966"/>
        <n v="7.9570672018531123"/>
        <n v="5.4204534809588383"/>
        <n v="4.4426733584995075"/>
        <n v="1.2812956461573943"/>
        <n v="7.7222953303045925"/>
        <n v="3.8925652004671076"/>
        <n v="2.9589365362908087"/>
        <n v="3.2025922158170377"/>
        <n v="1.9786942756909385"/>
        <n v="3.4571082860599964"/>
        <n v="5.5071256833537054"/>
        <n v="7.86415314498461"/>
        <n v="9.7923004826607993"/>
        <n v="3.0747380982012782"/>
        <n v="3.9984406081628165"/>
        <n v="2.7620903104885448"/>
        <n v="1.5263596866601614"/>
        <n v="8.538933905017986"/>
        <n v="3.2943501894251361"/>
        <n v="2.038400326144052"/>
        <n v="2.3936582137677589"/>
        <n v="2.7755718834568204"/>
        <n v="7.7825793106273169"/>
        <n v="5.8469918013452364"/>
        <n v="5.6293250118034228"/>
        <n v="4.4214957374964037"/>
        <n v="5.9661060676911166"/>
        <n v="3.8294505790465929"/>
        <n v="9.1051416228903257"/>
        <n v="6.3403110842954584"/>
        <n v="7.8556650636336416"/>
        <n v="3.8632188929298881"/>
        <n v="3.5211537136689657"/>
        <n v="2.3700122351881641"/>
        <n v="1.7697816262134876"/>
        <n v="4.1526802090182366"/>
        <n v="3.8550893973153633"/>
        <n v="6.8210194161800519"/>
        <n v="5.9862210422607838"/>
        <n v="5.8535913504579575"/>
        <n v="4.6427924906026048"/>
        <n v="3.9791146637062944"/>
        <n v="11.309915879833211"/>
        <n v="4.7300178759452169"/>
        <n v="4.3710763635446632"/>
        <n v="3.3313311696505634"/>
        <n v="3.2754935759382242"/>
        <n v="6.604368317901697"/>
        <n v="4.8245614035087723"/>
        <n v="7.2666846023754825"/>
        <n v="2.3993630781647055"/>
        <n v="4.2251667555567867"/>
        <n v="3.5737624571148503"/>
        <n v="2.4872367374930091"/>
        <n v="1.9274127397499743"/>
        <n v="3.4846912578964497"/>
        <n v="10.321392424274871"/>
        <n v="10.358933256712513"/>
        <n v="2.9653480993203565"/>
        <n v="3.1393653997084874"/>
        <n v="6.4465222301872585"/>
        <n v="11.218022369196188"/>
        <n v="13.231501789200882"/>
        <n v="6.0962971832432657"/>
        <n v="6.6999017347745573"/>
        <n v="8.8798856004593993"/>
        <n v="11.442197767165835"/>
        <n v="1.2593456705021475"/>
        <n v="10.926466344714189"/>
        <n v="10.342936585336933"/>
        <n v="2.7624102029020317"/>
        <n v="5.3046681079349822"/>
        <n v="11.780143405858196"/>
        <n v="7.0527633677687902"/>
        <n v="2.0263867628835923"/>
        <n v="2.3218799737852263"/>
        <n v="6.5772652034073928"/>
        <n v="5.5413331146956999"/>
        <n v="8.120697064998831"/>
        <n v="7.2662152272500657"/>
        <n v="3.0858367303973662"/>
        <n v="2.4818206636388456"/>
        <n v="2.2707126107518243"/>
        <n v="10.285044237881548"/>
        <n v="10.054398931003284"/>
        <n v="1.6864354376299961"/>
        <n v="2.8493933316982383"/>
        <n v="8.8794893914134576"/>
        <n v="5.014242892950568"/>
        <n v="2.2759741169220424"/>
        <n v="3.2679615098359975"/>
        <n v="4.1164940306252484"/>
        <n v="1.6763363810454657"/>
        <n v="0.71826180642844306"/>
        <n v="7.2575385778777033"/>
        <n v="8.3318648228358025"/>
        <n v="7.5012209635892058"/>
        <n v="5.8192738915424274"/>
        <n v="2.0617544548623044"/>
        <n v="4.228382174980716"/>
        <n v="3.7221189911064192"/>
        <n v="2.2044559402739403"/>
        <n v="3.1540766440624508"/>
        <n v="11.253467670703607"/>
        <n v="4.6443478286924815"/>
        <n v="3.2066355979306507"/>
        <n v="1.8977904297139758"/>
        <n v="4.2334603371434483"/>
        <n v="4.0298902718448835"/>
        <n v="6.7635856279602766"/>
        <n v="3.7704169215400158"/>
        <n v="5.6595774249325528"/>
        <n v="4.8414498961597561"/>
        <n v="3.4031516766790975"/>
        <n v="1.3753266400770183"/>
        <n v="8.7589951195522442"/>
        <n v="1.8070112034694616"/>
        <n v="2.0889822896081487"/>
        <n v="5.3360731416481677"/>
        <n v="8.9185168824345364"/>
        <n v="1.6172301603911796"/>
        <n v="1.6722831732840095"/>
        <n v="3.2037156596645691"/>
        <n v="3.6849408749576731"/>
        <n v="3.3209015290781516"/>
        <n v="6.9334752006665799"/>
        <n v="3.6149413491083657"/>
        <n v="4.2303134053199889"/>
        <n v="2.8610025450483509"/>
        <n v="2.6017355106288549"/>
        <n v="6.100429419918342"/>
        <n v="3.5349845639007378"/>
        <n v="4.4480920191205309"/>
        <n v="6.6995665812652021"/>
        <n v="5.6710364420336292"/>
        <n v="7.1391193386358696"/>
        <n v="6.5564330167641147"/>
        <n v="5.5428317798490898"/>
        <n v="7.4403865386237387"/>
        <n v="9.6077746198327727"/>
        <n v="12.442382314017832"/>
        <n v="1.9747235387045816"/>
        <n v="3.5386081901433486"/>
        <n v="5.6869406934856706"/>
        <n v="3.8034659893871829"/>
        <n v="5.4625704671590265"/>
        <n v="7.9483301358935723"/>
        <n v="9.2821091808092397"/>
        <n v="4.0444845436074406"/>
        <n v="5.5259055811080771"/>
        <n v="10.352923602547529"/>
        <n v="7.3310258483446402"/>
        <n v="8.1462282193217916"/>
        <n v="9.1741050455698581"/>
        <n v="7.7814931090510946"/>
        <n v="6.7492023421082692"/>
        <n v="6.197594143181691"/>
        <n v="3.7917479184077751"/>
        <n v="6.8951031473752966"/>
        <n v="10.925888960835577"/>
        <n v="7.0243608259963031"/>
        <n v="6.01437615434505"/>
        <n v="5.1722804195058174"/>
        <n v="9.395216783519901"/>
        <n v="6.5566323630354013"/>
        <n v="6.381168869532198"/>
        <n v="8.2616689294359471"/>
        <n v="4.3428971071793168"/>
        <n v="5.3332699073675967"/>
        <n v="5.3861991677453549"/>
        <n v="10.36182697929063"/>
        <n v="5.6575348928769555"/>
        <n v="7.0087063003997976"/>
        <n v="8.384149004112361"/>
        <n v="7.3613222955597966"/>
        <n v="6.1969625988104209"/>
        <n v="5.081592341548574"/>
        <n v="7.2404447992352789"/>
        <n v="5.6933979021371277"/>
        <n v="5.7008131802800728"/>
        <n v="8.0992545004380272"/>
        <n v="9.1357016849183008"/>
        <n v="11.465265189327312"/>
        <n v="8.7240402407835109"/>
        <n v="16.318767708296797"/>
        <n v="8.9000062270670632"/>
        <n v="14.985910877302977"/>
        <n v="7.0132578440502265"/>
        <n v="13.049013693727103"/>
        <n v="6.1529290284120552"/>
        <n v="5.4555445078235385"/>
        <n v="4.1095024340899036"/>
        <n v="3.3674669967784112"/>
        <n v="0.82679769441557216"/>
        <n v="3.3199929978329501"/>
        <n v="3.7340792439507915"/>
        <n v="1.0234058948179541"/>
        <n v="4.1143251511350893"/>
        <n v="6.4945840750686417"/>
        <n v="4.5962500727739597"/>
        <n v="1.2429453142903752"/>
        <n v="1.5676087248622745"/>
        <n v="6.5454885479924574"/>
        <n v="4.6817868174812505"/>
        <n v="4.8557428176626951"/>
        <n v="6.0958517061710484"/>
        <n v="1.6921024372783182"/>
        <n v="4.6202956989247319"/>
        <n v="7.3878306435028982"/>
        <n v="5.1700489166166728"/>
        <n v="4.7676941047462398"/>
        <n v="3.5869038421858277"/>
        <n v="3.8795923578606129"/>
        <n v="2.290800798507707"/>
        <n v="0.61564981838330357"/>
        <n v="2.2241027643969971"/>
        <n v="1.5300161347156025"/>
        <n v="1.7250963178777481"/>
        <n v="1.001401962747847"/>
        <n v="0.72081307715102627"/>
        <n v="6.4619169878089924"/>
        <n v="4.8722207507923034"/>
        <n v="7.861361475311039"/>
        <n v="7.6598161506604701"/>
        <n v="0.83368070029178831"/>
        <n v="2.7148641701468912"/>
        <n v="1.6295089252647952"/>
        <n v="3.9843523616343086"/>
        <n v="9.3911895942352785"/>
        <n v="5.5825205080093667"/>
        <n v="3.671304899605675"/>
        <n v="1.987548011706658"/>
        <n v="4.9290156885380929"/>
        <n v="4.71879547788709"/>
        <n v="1.8026088666506435"/>
        <n v="2.3376295173110941"/>
        <n v="2.4214825255701324"/>
        <n v="3.132530120481928"/>
        <n v="2.8697297800390902"/>
        <n v="9.2273779721982514"/>
        <n v="1.4079098937667989"/>
        <n v="2.442136759658541"/>
        <n v="0.37519228604659893"/>
        <n v="0.2989054083944595"/>
        <n v="1.8114553650430918"/>
        <n v="1.7864160920361569"/>
        <n v="3.2380999825640768"/>
        <n v="1.9314046394372495"/>
        <n v="10.327320085874465"/>
        <n v="5.8994467135258359"/>
        <n v="2.2026466126888065"/>
        <n v="6.1573155888761653"/>
        <n v="3.1943190264698473"/>
        <n v="2.5829585511121915"/>
        <n v="5.8126930363937426"/>
        <n v="2.6581245032968881"/>
        <n v="3.0028284706885193"/>
        <n v="2.3354321694333144"/>
        <n v="4.1107759247664761"/>
        <n v="4.1389220587342388"/>
        <n v="8.5804568222547282"/>
        <n v="4.5959920246020749"/>
        <n v="6.1976801738793599"/>
        <n v="4.7108227177040618"/>
        <n v="1.6262513100357774"/>
        <n v="2.0761066080743245"/>
        <n v="1.584768114465537"/>
        <n v="2.190555248109205"/>
        <n v="2.1182370356504219"/>
        <n v="3.0070846915332523"/>
        <n v="2.5420864038942601"/>
        <n v="3.0912048089635427"/>
        <n v="5.5079133920725258"/>
        <n v="2.2161591453152276"/>
        <n v="8.377426211153491"/>
        <n v="10.627181415583216"/>
        <n v="1.0548364250086648"/>
        <n v="2.4503728270749101"/>
        <n v="3.1135495119920815"/>
        <n v="7.1117842008388328"/>
        <n v="7.7920887381399817"/>
        <n v="7.478683751659708"/>
        <n v="3.5747399935207835"/>
        <n v="3.1470263948469115"/>
        <n v="5.0819877578368686"/>
        <n v="4.1254767650035031"/>
        <n v="2.2702211844068239"/>
        <n v="3.4310567407923025"/>
        <n v="2.1004133071346298"/>
        <n v="4.9729729729729728"/>
        <n v="1.8670121582094787"/>
        <n v="1.7505109947536157"/>
        <n v="10.06009792178865"/>
        <n v="1.6185813134787359"/>
        <n v="4.4375904013496479"/>
        <n v="6.6514214075939959"/>
        <n v="3.145658826125767"/>
        <n v="3.4655245692614507"/>
        <n v="4.5351499283658807"/>
        <n v="4.8776522233964714"/>
        <n v="1.4994002399040385"/>
        <n v="4.07316892542398"/>
        <n v="1.7695704662621559"/>
        <n v="2.8430629264594391"/>
        <n v="3.1815573984248684"/>
        <n v="9.9130245213675039"/>
        <n v="2.176854188220644"/>
        <n v="5.909076552152535"/>
        <n v="6.3730789458306552"/>
        <n v="8.1157295888953929"/>
        <n v="4.7100293237309518"/>
        <n v="5.6515752481555319"/>
        <n v="6.9558877684247333"/>
        <n v="4.7561111694941509"/>
        <n v="5.5670021228947402"/>
        <n v="6.9356643968810774"/>
        <n v="6.2822929087016171"/>
        <n v="8.2231076109142123"/>
        <n v="4.4003412509541553"/>
        <n v="3.4586119437399128"/>
        <n v="2.2230373359120565"/>
        <n v="8.5901506947376145"/>
        <n v="2.7973891035033969"/>
        <n v="3.8894349281768537"/>
        <n v="3.889514106892535"/>
        <n v="8.9956183290562546"/>
        <n v="5.5555369065562052"/>
        <n v="6.3799888538244041"/>
        <n v="4.5245277028099693"/>
        <n v="2.3558807781545599"/>
        <n v="3.6469730123997079"/>
        <n v="3.7624091189026379"/>
        <n v="2.5928178944324221"/>
        <n v="2.9818532928179935"/>
        <n v="3.8612168349054001"/>
        <n v="6.2438220757825365"/>
        <n v="2.9567099684527185"/>
        <n v="2.6340637119225829"/>
        <n v="4.7125081507156281"/>
        <n v="4.6463868566294444"/>
        <n v="3.3854098372380781"/>
        <n v="6.5152058029936306"/>
        <n v="8.6556667568298629"/>
        <n v="7.6622513472439175"/>
        <n v="8.5571028579181725"/>
        <n v="5.4540080284523782"/>
        <n v="1.3548331336122421"/>
        <n v="4.6764644917315046"/>
        <n v="9.7820711862457603"/>
        <n v="6.8169032727754058"/>
        <n v="7.5686074123057505"/>
        <n v="10.541082689811597"/>
        <n v="2.4387753080097001"/>
        <n v="8.2579253310960627"/>
        <n v="9.0788103991250608"/>
        <n v="7.273467725514152"/>
        <n v="1.3418709082387095"/>
        <n v="1.2624432485002641"/>
        <n v="1.543470597927995"/>
        <n v="7.6666447956150225"/>
        <n v="10.237446576431701"/>
        <n v="8.7146398080025183"/>
        <n v="1.4243729198220483"/>
        <n v="0.89198109000089199"/>
        <n v="7.328739783933047"/>
        <n v="2.7356526910496579"/>
        <n v="7.5158134733146582"/>
        <n v="9.9459678640112461"/>
        <n v="4.4877638314283708"/>
        <n v="0.56785917092561045"/>
        <n v="3.7273447327959741"/>
        <n v="2.1567411641010432"/>
        <n v="2.1173481390862463"/>
        <n v="1.1250779883605566"/>
        <n v="3.8446494924173735"/>
        <n v="8.0894691947883963"/>
        <n v="2.711989536240373"/>
        <n v="8.2565266946072313"/>
        <n v="4.1534921654410191"/>
        <n v="7.3375223356025812"/>
        <n v="3.7070598896119944"/>
        <n v="1.8494544109487701"/>
        <n v="3.9480773299654706"/>
        <n v="4.6402186383333213"/>
        <n v="4.5154337525662713"/>
        <n v="3.4416339374027523"/>
        <n v="4.3061222292794783"/>
        <n v="6.3346561585899801"/>
        <n v="3.2050013848771415"/>
        <n v="1.4418665618036439"/>
        <n v="2.0150083379655364"/>
        <n v="1.9790223629527013"/>
        <n v="3.5206200895983426"/>
        <n v="0.99448359102074813"/>
        <n v="5.2342203650758741"/>
        <n v="6.7807538809830286"/>
        <n v="3.9827516218224157"/>
        <n v="1.85411799606927"/>
        <n v="2.4785194976867153"/>
        <n v="1.0264305876315114"/>
        <n v="3.4910783553141971"/>
        <n v="2.1819173598799946"/>
        <n v="3.4739732167871349"/>
        <n v="1.0204081632653061"/>
        <n v="5.9355114699748679"/>
        <n v="4.4062432122133623"/>
        <n v="2.6020268419611066"/>
        <n v="3.7209081859980091"/>
        <n v="3.6614154261213083"/>
        <n v="4.6929941302551033"/>
        <n v="6.737239746948485"/>
        <n v="4.6684004925930873"/>
        <n v="4.2003128429729486"/>
        <n v="6.6191420169930808"/>
        <n v="5.1652974655077326"/>
        <n v="8.0204565010223625"/>
        <n v="6.0991015554247205"/>
        <n v="6.1829747339156578"/>
        <n v="6.5698219620720755"/>
        <n v="5.4852003870924682"/>
        <n v="5.4803014081071195"/>
        <n v="6.1633204659035412"/>
        <n v="4.1614848370151858"/>
        <n v="6.4202843489348256"/>
        <n v="7.0278976052598683"/>
        <n v="0.67514129742867612"/>
        <n v="6.4054437756732217"/>
        <n v="6.5318041858416578"/>
        <n v="4.6116275901101549"/>
        <n v="3.5012052821723585"/>
        <n v="5.6348112518256555"/>
        <n v="8.0957898724304762"/>
        <n v="2.8679442054490938"/>
        <n v="6.1880183633626027"/>
        <n v="9.7386877671568293"/>
        <n v="7.9885899781469272"/>
        <n v="6.1044744480803184"/>
        <n v="3.2937187164216177"/>
        <n v="4.8863913999511359"/>
        <n v="4.066110729831621"/>
        <n v="11.55276835741339"/>
        <n v="8.9225543844515727"/>
        <n v="4.8311962733515825"/>
        <n v="11.014085842160025"/>
        <n v="11.181632709402765"/>
        <n v="1.6883666643013222"/>
        <n v="1.9820273788527758"/>
        <n v="2.3346988328301759"/>
        <n v="3.1552338358471252"/>
        <n v="3.7881835492262721"/>
        <n v="5.2414397758569757"/>
        <n v="3.297458209297"/>
        <n v="10.115904372440001"/>
        <n v="8.1477298377250804"/>
        <n v="9.0754504289344471"/>
        <n v="7.0934907142473129"/>
        <n v="8.0469471598020395"/>
        <n v="4.8558331316974872"/>
        <n v="15.770924303591208"/>
        <n v="2.8135905499661913"/>
        <n v="1.4395738861297056"/>
        <n v="0.77271673568087706"/>
        <n v="6.7889990824090578"/>
        <n v="2.3861566894552135"/>
        <n v="6.9239339353673035"/>
        <n v="10.546831486913634"/>
        <n v="2.4796949568695683"/>
        <n v="2.2439673342469484"/>
        <n v="2.7761705969804606"/>
        <n v="4.6339267449934809"/>
        <n v="1.2518952302791726"/>
        <n v="2.4456085748955942"/>
        <n v="2.608285654094507"/>
        <n v="8.502820112651186"/>
        <n v="3.9135014344655814"/>
        <n v="3.5304320079865166"/>
        <n v="5.8327515277240058"/>
        <n v="3.4755968050254555"/>
        <n v="2.224280390598222"/>
        <n v="0.70165590794274491"/>
        <n v="2.3095943265494663"/>
        <n v="5.0544271426084864"/>
        <n v="7.3604553392406693"/>
        <n v="4.7301813032717588"/>
        <n v="1.9236256496244122"/>
        <n v="10.518729690107842"/>
        <n v="2.4654413139952052"/>
        <n v="6.6420723695700659"/>
        <n v="6.348612118517825"/>
        <n v="3.8810068649885583"/>
        <n v="5.7817954688778199"/>
        <n v="4.7284746696424156"/>
        <n v="6.4805854085528578"/>
        <n v="3.9986413993874761"/>
        <n v="3.5759936697303552"/>
        <n v="7.2268704804222876"/>
        <n v="7.7047882198785667"/>
        <n v="5.1810669728358665"/>
      </sharedItems>
    </cacheField>
    <cacheField name="srl" numFmtId="2">
      <sharedItems containsString="0" containsBlank="1" containsNumber="1" minValue="1.1100000000000001" maxValue="653.43000000000018" count="843">
        <n v="75.614365079365086"/>
        <n v="45.456363636363641"/>
        <n v="84.853766233766237"/>
        <n v="110.56832558139537"/>
        <n v="82.721269531250002"/>
        <m/>
        <n v="85.503692528735627"/>
        <n v="49.510707964601771"/>
        <n v="149.33612121212118"/>
        <n v="97.954499999999996"/>
        <n v="45.290384615384617"/>
        <n v="28.209935897435898"/>
        <n v="159.42697916666668"/>
        <n v="55.269642857142863"/>
        <n v="77.0982643678161"/>
        <n v="116.44301282051283"/>
        <n v="205.21571428571428"/>
        <n v="91.027121588089315"/>
        <n v="100.92951456310681"/>
        <n v="84.160483870967752"/>
        <n v="653.43000000000018"/>
        <n v="94.064655172413808"/>
        <n v="50.842142857142854"/>
        <n v="116.06952380952382"/>
        <n v="184.46884353741498"/>
        <n v="31.586799999999997"/>
        <n v="46.044621212121207"/>
        <n v="140.72833333333332"/>
        <n v="31.463396226415092"/>
        <n v="163.41659919028342"/>
        <n v="60.578208955223879"/>
        <n v="78.355611620795102"/>
        <n v="107.59873239436619"/>
        <n v="57.357231638418078"/>
        <n v="212.4209677419355"/>
        <n v="72.751133333333343"/>
        <n v="59.14065217391304"/>
        <n v="21.311818181818179"/>
        <n v="77.886809954751129"/>
        <n v="24.738184245660882"/>
        <n v="24.154724770642201"/>
        <n v="122.80912280701754"/>
        <n v="230.43983471074381"/>
        <n v="9.0718577075098814"/>
        <n v="13.144520547945206"/>
        <n v="12.710426356589148"/>
        <n v="8.994044321329639"/>
        <n v="201.17513661202184"/>
        <n v="262.19510204081632"/>
        <n v="96.700416666666655"/>
        <n v="8.9149220779220784"/>
        <n v="8.6993004587155962"/>
        <n v="13.083297297297298"/>
        <n v="8.594860022396416"/>
        <n v="136.11259999999999"/>
        <n v="103.43990099009902"/>
        <n v="8.9737994722955143"/>
        <n v="11.394032786885248"/>
        <n v="99.493783783783783"/>
        <n v="107.29424778761064"/>
        <n v="64.499429657794678"/>
        <n v="48.056199999999997"/>
        <n v="10.980232558139535"/>
        <n v="6.4988613861386151"/>
        <n v="58.636805555555554"/>
        <n v="3.5807339449541287"/>
        <n v="62.320479999999996"/>
        <n v="148.92940298507463"/>
        <n v="189.85805555555555"/>
        <n v="100.52770897832818"/>
        <n v="80.79191275167787"/>
        <n v="162.6"/>
        <n v="78.116204379562035"/>
        <n v="56.519952380952382"/>
        <n v="252.54674418604654"/>
        <n v="46.568481012658232"/>
        <n v="40.740929752066116"/>
        <n v="106.20470707070706"/>
        <n v="146.08662162162162"/>
        <n v="75.463606557377062"/>
        <n v="89.253897180762849"/>
        <n v="43.639930475086906"/>
        <n v="76.723492385786798"/>
        <n v="151.54613636363635"/>
        <n v="46.151009615384616"/>
        <n v="89.165517241379305"/>
        <n v="31.805891238670696"/>
        <n v="29.477997742663657"/>
        <n v="42.674795918367344"/>
        <n v="27.391764705882355"/>
        <n v="148.80391891891892"/>
        <n v="63.600051813471488"/>
        <n v="80.483650793650796"/>
        <n v="251.29621451104103"/>
        <n v="111.16500000000001"/>
        <n v="135.46461095100864"/>
        <n v="133.23379047619048"/>
        <n v="78.582287822878229"/>
        <n v="160.75014285714286"/>
        <n v="77.288561643835621"/>
        <n v="210.31452941176468"/>
        <n v="16.575955882352943"/>
        <n v="18.074280575539568"/>
        <n v="5.6043238434163705"/>
        <n v="89.509491525423726"/>
        <n v="10.945697674418604"/>
        <n v="166.9075155279503"/>
        <n v="12.113153153153153"/>
        <n v="16.728869863013699"/>
        <n v="16.786006097560975"/>
        <n v="14.9378125"/>
        <n v="82.291666666666657"/>
        <n v="10.048655462184874"/>
        <n v="15.430954356846474"/>
        <n v="4.8291066666666662"/>
        <n v="116.78055045871561"/>
        <n v="4.2784415584415578"/>
        <n v="13.642954545454547"/>
        <n v="7.3936363636363636"/>
        <n v="3.8333613445378147"/>
        <n v="4.8043750000000003"/>
        <n v="6.6156697819314649"/>
        <n v="109.64952631578949"/>
        <n v="64.622884615384635"/>
        <n v="12.745846153846156"/>
        <n v="4.1833"/>
        <n v="109.1431868131868"/>
        <n v="106.0476688453159"/>
        <n v="156.34346485819975"/>
        <n v="95.523725055432365"/>
        <n v="83.437870370370362"/>
        <n v="77.808370370370369"/>
        <n v="104.62223756906076"/>
        <n v="100.12278450363196"/>
        <n v="84.972808219178077"/>
        <n v="36.582272727272724"/>
        <n v="13.958080000000001"/>
        <n v="45.158823529411762"/>
        <n v="174.34333333333336"/>
        <n v="10.296140350877192"/>
        <n v="134.10111111111112"/>
        <n v="85.930930232558126"/>
        <n v="351.87666666666672"/>
        <n v="128.01010101010101"/>
        <n v="58.330967741935481"/>
        <n v="254.60461538461539"/>
        <n v="96.738106508875759"/>
        <n v="125.00724444444444"/>
        <n v="55.256115384615384"/>
        <n v="66.284033898305083"/>
        <n v="61.655531914893615"/>
        <n v="147.20827586206897"/>
        <n v="32.755517241379309"/>
        <n v="49.311105769230771"/>
        <n v="51.648162162162158"/>
        <n v="79.858936170212772"/>
        <n v="319.12068965517244"/>
        <n v="113.07568389057751"/>
        <n v="46.16790196078432"/>
        <n v="63.410811518324607"/>
        <n v="129.63593750000001"/>
        <n v="49.837303370786522"/>
        <n v="38.306250000000006"/>
        <n v="326.27800000000002"/>
        <n v="37.052121212121207"/>
        <n v="416.57454545454544"/>
        <n v="78.179373219373232"/>
        <n v="66.968648648648653"/>
        <n v="140.6991379310345"/>
        <n v="129.76136363636363"/>
        <n v="150.8085185185185"/>
        <n v="81.669166666666669"/>
        <n v="125.72591259640103"/>
        <n v="55.165537848605574"/>
        <n v="84.35"/>
        <n v="5.1814788732394366"/>
        <n v="67.744399999999999"/>
        <n v="108.53749999999999"/>
        <n v="93.542743682310487"/>
        <n v="47.213607142857143"/>
        <n v="33.498087167070217"/>
        <n v="7.83951566951567"/>
        <n v="94.996330275229354"/>
        <n v="78.626129032258063"/>
        <n v="66.93912499999999"/>
        <n v="60.143636363636361"/>
        <n v="199.94608695652175"/>
        <n v="27.177608695652175"/>
        <n v="164.19848375451264"/>
        <n v="74.931449704142025"/>
        <n v="38.102600000000002"/>
        <n v="52.284999999999997"/>
        <n v="75.137313915857604"/>
        <n v="16.561250000000001"/>
        <n v="85.469000000000008"/>
        <n v="52.698135593220343"/>
        <n v="92.221199999999996"/>
        <n v="376.22500000000002"/>
        <n v="52.412666666666667"/>
        <n v="82.272000000000006"/>
        <n v="87.252647058823527"/>
        <n v="95.849003623188395"/>
        <n v="12.901190476190475"/>
        <n v="12.313510638297874"/>
        <n v="13.640539682539684"/>
        <n v="35.692325581395352"/>
        <n v="78.765454545454531"/>
        <n v="53.211874999999999"/>
        <n v="115.73675324675325"/>
        <n v="119.59080952380951"/>
        <n v="48.122061068702287"/>
        <n v="64.821813725490188"/>
        <n v="48.484548736462095"/>
        <n v="82.179805825242724"/>
        <n v="90.959810426540287"/>
        <n v="104.01129729729729"/>
        <n v="71.302727272727267"/>
        <n v="56.359071428571426"/>
        <n v="182.68740384615387"/>
        <n v="96.142903225806464"/>
        <n v="215.80421052631581"/>
        <n v="55.308333333333337"/>
        <n v="69.801033755274261"/>
        <n v="231.9429381443299"/>
        <n v="200.80770226537217"/>
        <n v="328.26357758620696"/>
        <n v="100.29363636363637"/>
        <n v="134.71160511363635"/>
        <n v="175.00247838616713"/>
        <n v="20.137220216606497"/>
        <n v="183.78474576271185"/>
        <n v="166.06667731629389"/>
        <n v="13.622577777777778"/>
        <n v="125.06666666666668"/>
        <n v="149.19902439024389"/>
        <n v="105.68101075268817"/>
        <n v="10.170029761904765"/>
        <n v="7.1499099099099093"/>
        <n v="121.65216867469879"/>
        <n v="10.37360313315927"/>
        <n v="115.84145214521452"/>
        <n v="34.686904761904763"/>
        <n v="119.11588888888889"/>
        <n v="10.287979452054794"/>
        <n v="9.5969565217391306"/>
        <n v="70.58894150417828"/>
        <n v="8.4693650793650797"/>
        <n v="103.8025284090909"/>
        <n v="4.269916666666667"/>
        <n v="9.793571428571429"/>
        <n v="9.2319999999999993"/>
        <n v="3.0549191919191916"/>
        <n v="128.23615384615385"/>
        <n v="5.7301874999999995"/>
        <n v="88.211857142857127"/>
        <n v="79.599146341463396"/>
        <n v="52.622307692307693"/>
        <n v="74.045000000000002"/>
        <n v="62.658749999999991"/>
        <n v="98.603999999999999"/>
        <n v="153.97"/>
        <n v="249.21935483870965"/>
        <n v="121.84828571428572"/>
        <n v="66.488698347107444"/>
        <n v="39.580760233918127"/>
        <n v="194.1093181818182"/>
        <n v="121.28761538461541"/>
        <n v="70.312486033519562"/>
        <n v="177.80821705426359"/>
        <n v="103.10946666666666"/>
        <n v="65.503533568904601"/>
        <n v="98.698827751196191"/>
        <n v="141.89262295081969"/>
        <n v="110.16699745547074"/>
        <n v="116.51117117117117"/>
        <n v="99.234832713754656"/>
        <n v="53.967091836734696"/>
        <n v="94.232389937106916"/>
        <n v="48.448583815028904"/>
        <n v="120.85833865814696"/>
        <n v="36.232000000000006"/>
        <n v="124.89301886792451"/>
        <n v="63.795819672131145"/>
        <n v="81.093947368421055"/>
        <n v="24.932593320235757"/>
        <n v="51.342818181818181"/>
        <n v="36.750638820638819"/>
        <n v="66.934537815126049"/>
        <n v="26.636547231270356"/>
        <n v="64.247750000000011"/>
        <n v="8.5865384615384617"/>
        <n v="85.537913043478255"/>
        <n v="128.53144578313254"/>
        <n v="67.17667999999999"/>
        <n v="51.541085271317826"/>
        <n v="38.908157661647472"/>
        <n v="128.75093663911846"/>
        <n v="114.42032786885245"/>
        <n v="58.015146443514652"/>
        <n v="29.155465116279071"/>
        <n v="205.53967320261438"/>
        <n v="77.097361660079045"/>
        <n v="46.026626506024094"/>
        <n v="114.56047101449275"/>
        <n v="90.361779661016953"/>
        <n v="85.134903225806468"/>
        <n v="123.71208333333334"/>
        <n v="169.07323529411767"/>
        <n v="140.96483568075118"/>
        <n v="14.354994747899159"/>
        <n v="209.01851301115244"/>
        <n v="25.333995771670189"/>
        <n v="187.32422413793105"/>
        <n v="34.012727272727275"/>
        <n v="144.99555555555554"/>
        <n v="23.617942583732059"/>
        <n v="104.3532258064516"/>
        <n v="18.99356807511737"/>
        <n v="202.58666666666667"/>
        <n v="205.94239361702125"/>
        <n v="10.46513157894737"/>
        <n v="41.088102409638552"/>
        <n v="102.51265957446809"/>
        <n v="209.99618518518517"/>
        <n v="4.8374603174603177"/>
        <n v="19.550647249190938"/>
        <n v="3.2293854748603352"/>
        <n v="106.358375"/>
        <n v="75.915365853658543"/>
        <n v="64.213108808290144"/>
        <n v="12.674602272727272"/>
        <n v="10.036820652173912"/>
        <n v="38.181490384615387"/>
        <n v="51.326645962732925"/>
        <n v="148.97955555555555"/>
        <n v="50.073387423935088"/>
        <n v="173.72415282392029"/>
        <n v="54.463224043715854"/>
        <n v="196.84583333333336"/>
        <n v="199.51857142857145"/>
        <n v="15.155222222222223"/>
        <n v="65.500555555555565"/>
        <n v="36.820444444444448"/>
        <n v="332.88249999999999"/>
        <n v="126.07222222222222"/>
        <n v="106.51746835443036"/>
        <n v="50.649173441734419"/>
        <n v="22.839562043795617"/>
        <n v="32.598080808080809"/>
        <n v="55.174146341463413"/>
        <n v="79.103525179856121"/>
        <n v="123.79933333333334"/>
        <n v="15.454653465346535"/>
        <n v="75.164193154034237"/>
        <n v="83.492500000000007"/>
        <n v="50.693888888888893"/>
        <n v="265.41000000000003"/>
        <n v="116.87"/>
        <n v="57.851818181818182"/>
        <n v="27.5737037037037"/>
        <n v="246.31222222222223"/>
        <n v="108.28710990502036"/>
        <n v="61.162835820895516"/>
        <n v="41.682916666666671"/>
        <n v="22.279670329670331"/>
        <n v="63.256206896551731"/>
        <n v="32.377647058823534"/>
        <n v="30.354999999999997"/>
        <n v="43.23762711864407"/>
        <n v="29.592083333333335"/>
        <n v="92.644999999999996"/>
        <n v="18.084074074074071"/>
        <n v="23.914700854700854"/>
        <n v="71.589400000000012"/>
        <n v="55.966949152542377"/>
        <n v="88.595714285714294"/>
        <n v="125.06947368421054"/>
        <n v="40.760927835051547"/>
        <n v="39.913061224489795"/>
        <n v="44.553834355828222"/>
        <n v="79.165416666666673"/>
        <n v="130.63900000000001"/>
        <n v="37.093516483516481"/>
        <n v="77.222333333333324"/>
        <n v="96.323333333333338"/>
        <n v="85.337971014492766"/>
        <n v="82.195835543766592"/>
        <n v="62.232857142857149"/>
        <n v="63.452027027027022"/>
        <n v="22.916590038314176"/>
        <n v="53.556038095238094"/>
        <n v="22.050568654646327"/>
        <n v="80.200337078651685"/>
        <n v="68.316896551724142"/>
        <n v="63.164999999999999"/>
        <n v="16.421056338028169"/>
        <n v="56.999999999999993"/>
        <n v="22.496419821826279"/>
        <n v="101.87888888888888"/>
        <n v="83.694492753623194"/>
        <n v="59.960816326530612"/>
        <n v="23.262575250836122"/>
        <n v="101.40772727272726"/>
        <n v="15.818317073170729"/>
        <n v="101.31915094339624"/>
        <n v="55.233271461716939"/>
        <n v="18.33736074270557"/>
        <n v="46.132758620689657"/>
        <n v="80.79291666666667"/>
        <n v="40.058075313807528"/>
        <n v="91.431536312849161"/>
        <n v="40.724282178217827"/>
        <n v="60.729635627530364"/>
        <n v="94.847281553398062"/>
        <n v="51.457268835616432"/>
        <n v="21.553142857142856"/>
        <n v="99.957006802721097"/>
        <n v="240.27849002849004"/>
        <n v="16.167111650485438"/>
        <n v="156.11250000000001"/>
        <n v="206.81037914691942"/>
        <n v="19.946632543103448"/>
        <n v="16.730487804878049"/>
        <n v="11.509698275862069"/>
        <n v="214.22414414414416"/>
        <n v="42.107797619047624"/>
        <n v="131.31056666666666"/>
        <n v="90.79875739644973"/>
        <n v="7.9987427912341413"/>
        <n v="30.711128048780488"/>
        <n v="2.6535689455388183"/>
        <n v="206.94518348623853"/>
        <n v="198.67049751243781"/>
        <n v="29.648333333333333"/>
        <n v="18.361059602649007"/>
        <n v="51.33675324675324"/>
        <n v="31.313351548269583"/>
        <n v="64.907272727272726"/>
        <n v="94.532499999999999"/>
        <n v="31.342931034482763"/>
        <n v="81.850697674418598"/>
        <n v="2.0336235955056181"/>
        <n v="358.24818181818176"/>
        <n v="5.9105893101873006"/>
        <n v="153.56723300970873"/>
        <n v="73.033166666666659"/>
        <n v="12.421341463414633"/>
        <n v="34.465121951219508"/>
        <n v="32.271122807017541"/>
        <n v="4.0623283582089549"/>
        <n v="26.11"/>
        <n v="95.166657824933694"/>
        <n v="28.770603448275864"/>
        <n v="2.8350303030303028"/>
        <n v="3.4017786561264827"/>
        <n v="2.982017892644135"/>
        <n v="2.0057967667436492"/>
        <n v="75.3607281553398"/>
        <n v="17.079513618677044"/>
        <n v="10.713485477178423"/>
        <n v="41.203609958506235"/>
        <n v="18.260997304582212"/>
        <n v="59.394255319148932"/>
        <n v="15.670258620689657"/>
        <n v="100.25844897959183"/>
        <n v="3.229943582510578"/>
        <n v="3.7030483271375463"/>
        <n v="12.180712468193382"/>
        <n v="49.39658959537573"/>
        <n v="119.0503984063745"/>
        <n v="131.39749999999998"/>
        <n v="219.26111111111109"/>
        <n v="26.166425531914896"/>
        <n v="188.26624999999996"/>
        <n v="37.167907949790795"/>
        <n v="559.45111111111112"/>
        <n v="61.722339544513453"/>
        <n v="51.813174603174602"/>
        <n v="26.762995594713658"/>
        <n v="27.159256756756758"/>
        <n v="85.227391304347819"/>
        <n v="86.415869565217406"/>
        <n v="141.44333333333333"/>
        <n v="33.961489361702121"/>
        <n v="58.203333333333333"/>
        <n v="43.110568561872903"/>
        <n v="48.448882352941183"/>
        <n v="63.516463963963957"/>
        <n v="39.333100558659218"/>
        <n v="62.196159250585481"/>
        <n v="62.636539325842698"/>
        <n v="78.035826377295493"/>
        <n v="40.512"/>
        <n v="57.122499999999988"/>
        <n v="134.43227817745802"/>
        <n v="20.809802904564318"/>
        <n v="48.64889763779528"/>
        <n v="49.96557142857143"/>
        <n v="60.838099547511312"/>
        <n v="116.07027777777778"/>
        <n v="46.28366492146597"/>
        <n v="25.533169070512823"/>
        <n v="131.91777955271564"/>
        <n v="93.118645418326693"/>
        <n v="68.224358974358978"/>
        <n v="52.101565762004178"/>
        <n v="30.816456692913384"/>
        <n v="37.236990424076609"/>
        <n v="46.152857142857144"/>
        <n v="121.32655913978495"/>
        <n v="49.793696969696967"/>
        <n v="145.92075"/>
        <n v="107.63260869565218"/>
        <n v="50.326997455470739"/>
        <n v="76.108041237113397"/>
        <n v="49.651277258566978"/>
        <n v="109.99438485804417"/>
        <n v="134.91634146341462"/>
        <n v="22.162624999999998"/>
        <n v="104.64454545454544"/>
        <n v="90.285271493212662"/>
        <n v="51.436569037656902"/>
        <n v="28.217455357142857"/>
        <n v="44.918673323823114"/>
        <n v="86.601289062500001"/>
        <n v="70.262916666666669"/>
        <n v="52.719938271604946"/>
        <n v="85.51"/>
        <n v="79.825373134328345"/>
        <n v="116.94238095238096"/>
        <n v="110.84143576826196"/>
        <n v="107.490375"/>
        <n v="142.73573619631904"/>
        <n v="112.09727941176472"/>
        <n v="151.02527632950989"/>
        <n v="134.03511811023623"/>
        <n v="184.81950173010381"/>
        <n v="63.325441176470584"/>
        <n v="152.02655593220342"/>
        <n v="107.7988524590164"/>
        <n v="216.32830188679245"/>
        <n v="24.287715231788081"/>
        <n v="12.731428571428573"/>
        <n v="77.654531250000005"/>
        <n v="9.7222442244224414"/>
        <n v="5.9968231046931404"/>
        <n v="61.507346938775505"/>
        <n v="71.467385444743925"/>
        <n v="28.880796460176995"/>
        <n v="13.621851851851853"/>
        <n v="6.47159420289855"/>
        <n v="6.3741390728476821"/>
        <n v="73.145754716981131"/>
        <n v="81.908636363636361"/>
        <n v="21.749322580645163"/>
        <n v="10.524315068493152"/>
        <n v="5.0655319148936169"/>
        <n v="22.253728813559324"/>
        <n v="47.653508064516124"/>
        <n v="5.2436249999999998"/>
        <n v="23.614390934844195"/>
        <n v="77.988632478632482"/>
        <n v="28.144605263157896"/>
        <n v="1.6243000000000001"/>
        <n v="92.172000000000011"/>
        <n v="7.988296296296296"/>
        <n v="1.7218151815181519"/>
        <n v="2.1776323987538944"/>
        <n v="5.3358547008547008"/>
        <n v="93.441238095238077"/>
        <n v="37.815070202808108"/>
        <n v="52.338084112149538"/>
        <n v="47.631320960698694"/>
        <n v="37.484374999999993"/>
        <n v="24.383239436619718"/>
        <n v="67.504999999999995"/>
        <n v="44.367826086956519"/>
        <n v="22.084589041095889"/>
        <n v="31.518571428571427"/>
        <n v="47.917380952380952"/>
        <n v="31.14929292929293"/>
        <n v="8.2682950819672136"/>
        <n v="50.852222222222217"/>
        <n v="41.652631578947364"/>
        <n v="125.76818181818182"/>
        <n v="77.812499999999986"/>
        <n v="6.6749999999999998"/>
        <n v="38.374754098360654"/>
        <n v="91.917647058823533"/>
        <n v="133.68235294117648"/>
        <n v="106.61199999999999"/>
        <n v="139.39750000000001"/>
        <n v="102.52214285714287"/>
        <n v="248.79111111111112"/>
        <n v="19.117619047619051"/>
        <n v="85.542608695652177"/>
        <n v="46.801428571428566"/>
        <n v="54.779837398373985"/>
        <n v="25.812056451612907"/>
        <n v="37.57761676646706"/>
        <n v="67.828750000000014"/>
        <n v="82.27"/>
        <n v="46.125942028985513"/>
        <n v="75.241020408163266"/>
        <n v="93.850909090909099"/>
        <n v="6.1687853107344628"/>
        <n v="49.412812499999994"/>
        <n v="94.112380952380931"/>
        <n v="57.424363636363644"/>
        <n v="43.198540145985397"/>
        <n v="64.316955017301041"/>
        <n v="36.325313531353139"/>
        <n v="25.155454545454546"/>
        <n v="10.230176991150444"/>
        <n v="88.34099999999998"/>
        <n v="51.021176470588244"/>
        <n v="32.222063492063491"/>
        <n v="54.219782608695652"/>
        <n v="52.825000000000003"/>
        <n v="52.5685"/>
        <n v="82.501617647058822"/>
        <n v="159.435"/>
        <n v="53.211408450704219"/>
        <n v="15.005546666666667"/>
        <n v="60.328181818181811"/>
        <n v="121.02310344827588"/>
        <n v="40.015475409836064"/>
        <n v="37.951504854368935"/>
        <n v="17.80979591836735"/>
        <n v="63.302278481012657"/>
        <n v="25.946956521739136"/>
        <n v="32.003"/>
        <n v="111.36076923076924"/>
        <n v="85.646666666666661"/>
        <n v="92.501999999999995"/>
        <n v="38.21915094339623"/>
        <n v="163.98888888888891"/>
        <n v="198.21428571428572"/>
        <n v="17.328725490196078"/>
        <n v="62.41180327868851"/>
        <n v="49.425999999999995"/>
        <n v="61.344603174603179"/>
        <n v="36.814957264957265"/>
        <n v="62.596494845360823"/>
        <n v="24.610229885057475"/>
        <n v="38.875086956521741"/>
        <n v="79.956499999999991"/>
        <n v="80.031999999999996"/>
        <n v="47.194951456310676"/>
        <n v="97.807307692307688"/>
        <n v="150.74285714285713"/>
        <n v="100.91052631578947"/>
        <n v="60.401118012422366"/>
        <n v="89.004583333333343"/>
        <n v="88.354418604651158"/>
        <n v="80.531764705882338"/>
        <n v="14.037829360100377"/>
        <n v="7.2088718510405245"/>
        <n v="48.658999999999999"/>
        <n v="134.41849999999999"/>
        <n v="63.877024221453297"/>
        <n v="32.791163434903048"/>
        <n v="40.344853683148337"/>
        <n v="24.948535353535352"/>
        <n v="53.330333141872487"/>
        <n v="159.07857142857142"/>
        <n v="66.913714285714278"/>
        <n v="81.788181818181826"/>
        <n v="48.213274336283192"/>
        <n v="100.09333333333332"/>
        <n v="146.35307692307694"/>
        <n v="34.930344827586204"/>
        <n v="12.616825192802057"/>
        <n v="73.555802469135813"/>
        <n v="22.429217791411041"/>
        <n v="34.048648648648651"/>
        <n v="60.902173913043477"/>
        <n v="149.56363636363639"/>
        <n v="93.28607843137253"/>
        <n v="33.425666666666672"/>
        <n v="17.177073170731706"/>
        <n v="21.646567164179103"/>
        <n v="48.56"/>
        <n v="73.730599999999995"/>
        <n v="176.26214285714286"/>
        <n v="81.233281250000005"/>
        <n v="6.0772230889235566"/>
        <n v="63.552575757575752"/>
        <n v="47.650522648083623"/>
        <n v="8.4247989276139403"/>
        <n v="71.582727272727269"/>
        <n v="21.985898305084746"/>
        <n v="41.783665338645413"/>
        <n v="16.722539062500001"/>
        <n v="9.6723227383863097"/>
        <n v="67.19860896445131"/>
        <n v="18.259214501510577"/>
        <n v="19.616155660377359"/>
        <n v="35.094938650306752"/>
        <n v="15.292937062937064"/>
        <n v="92.705555555555563"/>
        <n v="67.16017699115045"/>
        <n v="27.652027027027025"/>
        <n v="15.47111111111111"/>
        <n v="10.587673267326734"/>
        <n v="14.226676557863501"/>
        <n v="101.60564102564103"/>
        <n v="75.025430210325055"/>
        <n v="17.290476190476191"/>
        <n v="11.572472527472527"/>
        <n v="1.1100000000000001"/>
        <n v="2.9164694656488548"/>
        <n v="9.7761627906976756"/>
        <n v="107.16144144144144"/>
        <n v="44.867235834609488"/>
        <n v="34.304810996563575"/>
        <n v="48.027272727272731"/>
        <n v="16.510000000000002"/>
        <n v="65.393846153846155"/>
        <n v="39.108400000000003"/>
        <n v="31.466853146853147"/>
        <n v="31.746725663716813"/>
        <n v="78.084632352941185"/>
        <n v="52.06869158878505"/>
        <n v="25.602077464788731"/>
        <n v="9.3282135170038742"/>
        <n v="257.06117647058824"/>
        <n v="8.6361805555555549"/>
        <n v="38.525294117647057"/>
        <n v="17.377396825396826"/>
        <n v="3.1280037664783422"/>
        <n v="2.0483767772511849"/>
        <n v="3.0356535947712415"/>
        <n v="6.4555154639175258"/>
        <n v="39.489062499999996"/>
        <n v="254.3"/>
        <n v="42.329411764705881"/>
        <n v="18.046428571428571"/>
        <n v="43.984388185654005"/>
        <n v="57.11116504854369"/>
        <n v="43.721153846153847"/>
        <n v="80.885038461538457"/>
        <n v="51.00117187499999"/>
        <n v="59.926666666666669"/>
        <n v="37.824999999999996"/>
        <n v="9.7424999999999997"/>
        <n v="64.449999999999989"/>
        <n v="127.47857142857143"/>
        <n v="196"/>
        <n v="93.504999999999995"/>
        <n v="123.95"/>
        <n v="56.169230769230772"/>
        <n v="64.913846153846166"/>
        <n v="192.74357142857141"/>
        <n v="71.382999999999996"/>
        <n v="95.498490566037731"/>
        <n v="161.29538461538462"/>
        <n v="66.685994897959191"/>
        <n v="58.718787276341956"/>
        <n v="185.05852941176471"/>
        <n v="118.44712328767122"/>
        <n v="147.74903409090908"/>
        <n v="54.650591397849468"/>
        <n v="95.997532188841191"/>
        <n v="84.117894736842118"/>
        <n v="46.910940397350998"/>
        <n v="44.618805970149253"/>
        <n v="262.81105263157895"/>
        <n v="218.49674698795184"/>
        <n v="61.137366136034736"/>
        <n v="18.851272727272729"/>
        <n v="155.42845588235295"/>
        <n v="98.338271405492719"/>
        <n v="47.705500000000001"/>
        <n v="65.866530612244901"/>
        <n v="50.171987096774188"/>
        <n v="86.235202185792346"/>
        <n v="36.528571428571432"/>
        <n v="57.105646067415726"/>
        <n v="30.761276595744679"/>
        <n v="100.86076470588236"/>
        <n v="66.123904494382018"/>
        <n v="52.914571428571428"/>
        <n v="47.918048780487794"/>
        <n v="18.909688888888887"/>
        <n v="151.32636856368563"/>
        <n v="33.724545454545449"/>
        <n v="45.664473684210527"/>
        <n v="76.758825794032717"/>
        <n v="33.014647948164139"/>
        <n v="43.943978494623664"/>
        <n v="228.98076923076923"/>
        <n v="59.87279569892474"/>
        <n v="89.364918032786875"/>
        <n v="48.900983606557375"/>
        <n v="112.42821428571429"/>
        <n v="155.96428571428572"/>
        <n v="99.081114754098365"/>
        <n v="17.172089337175791"/>
        <n v="112.155"/>
        <n v="111.60466666666667"/>
        <n v="94.201651785714276"/>
        <n v="208.06827586206899"/>
        <n v="192.86546610169492"/>
        <n v="22.954062500000006"/>
        <n v="13.962814070351758"/>
        <n v="15.603049645390072"/>
        <n v="28.554245810055868"/>
        <n v="25.677976878612718"/>
        <n v="151.36158590308369"/>
        <n v="104.6101652892562"/>
        <n v="4.1907666098807494"/>
        <n v="10.756810344827587"/>
        <n v="20.285421052631577"/>
        <n v="44.358827160493831"/>
        <n v="7.1890999999999998"/>
        <n v="13.805741935483873"/>
        <n v="46.36387596899224"/>
        <n v="91.541695906432764"/>
        <n v="26.23526717557252"/>
        <n v="93.787703703703698"/>
        <n v="90.184554216867454"/>
        <n v="73.985238095238088"/>
        <n v="13.576534653465348"/>
        <n v="1.6195454545454544"/>
        <n v="2.4535333333333331"/>
        <n v="79.666133333333335"/>
        <n v="32.481092436974791"/>
        <n v="4.8509696521095496"/>
        <n v="9.014768786127167"/>
        <n v="84.513112745098027"/>
        <n v="5.274708520179372"/>
        <n v="46.9915404040404"/>
        <n v="15.373741007194246"/>
        <n v="44.774590163934427"/>
        <n v="77.28461794019934"/>
        <n v="122.05948275862069"/>
        <n v="52.202858757062153"/>
        <n v="126.06554545454546"/>
        <n v="89.409523809523805"/>
        <n v="82.757387820512832"/>
        <n v="113.38875757575757"/>
        <n v="16.195580448065176"/>
      </sharedItems>
    </cacheField>
    <cacheField name="agdmc" numFmtId="0">
      <sharedItems containsString="0" containsBlank="1" containsNumber="1" minValue="5.7778149014366856E-2" maxValue="0.91999999999999993" count="841">
        <n v="0.22656249999999997"/>
        <n v="0.39244656567752639"/>
        <n v="0.23208430913348946"/>
        <n v="0.23752151462994839"/>
        <n v="0.44357682619647359"/>
        <n v="0.33933161953727509"/>
        <n v="0.36384790011350743"/>
        <n v="0.31484716157205239"/>
        <n v="0.40903732809430254"/>
        <n v="0.37297063903281519"/>
        <n v="0.1914438502673797"/>
        <n v="0.62229729729729721"/>
        <n v="0.58787878787878789"/>
        <n v="0.25813953488372093"/>
        <n v="0.37151994613701395"/>
        <n v="0.41032357473035436"/>
        <n v="0.18593749999999998"/>
        <n v="0.45700934579439251"/>
        <n v="0.4117911791179118"/>
        <n v="0.54931034482758623"/>
        <n v="0.43826530612244896"/>
        <n v="8.4166666666666667E-2"/>
        <n v="0.57999999999999996"/>
        <n v="8.6597938144329895E-2"/>
        <n v="0.37592592592592594"/>
        <n v="0.2814814814814815"/>
        <n v="0.125"/>
        <n v="0.30306960657155207"/>
        <n v="0.37999999999999995"/>
        <n v="0.24654545454545451"/>
        <n v="0.33133640552995386"/>
        <n v="0.2220779220779221"/>
        <m/>
        <n v="0.65403225806451615"/>
        <n v="0.24183006535947713"/>
        <n v="0.31208791208791203"/>
        <n v="0.31199460916442051"/>
        <n v="0.22222222222222221"/>
        <n v="0.23043478260869565"/>
        <n v="0.47993393889347646"/>
        <n v="0.3857379767827529"/>
        <n v="0.34159836065573768"/>
        <n v="0.33869731800766284"/>
        <n v="0.26473645137342244"/>
        <n v="0.21994884910485932"/>
        <n v="0.28920765027322404"/>
        <n v="0.19379885356956747"/>
        <n v="0.41204531902206315"/>
        <n v="0.43869104908565931"/>
        <n v="0.50095715587967182"/>
        <n v="0.1551392405063291"/>
        <n v="0.21603937463810075"/>
        <n v="0.20768566493955096"/>
        <n v="0.25730837789661315"/>
        <n v="0.42420591456736029"/>
        <n v="0.30355555555555552"/>
        <n v="0.26540084388185659"/>
        <n v="0.28797909407665506"/>
        <n v="0.63351397955413236"/>
        <n v="0.37911975435005119"/>
        <n v="0.60677731673582291"/>
        <n v="0.74499285621509281"/>
        <n v="0.24642857142857144"/>
        <n v="0.24078740157480311"/>
        <n v="0.66190975865687307"/>
        <n v="0.47784090909090915"/>
        <n v="0.65650376853877945"/>
        <n v="0.38398058252427181"/>
        <n v="0.35259117082533592"/>
        <n v="0.41769743101807805"/>
        <n v="0.42096701310438323"/>
        <n v="0.37142857142857139"/>
        <n v="0.21716417910447761"/>
        <n v="0.36834862385321099"/>
        <n v="0.42749158684959876"/>
        <n v="0.41317275122318403"/>
        <n v="0.39693980269780554"/>
        <n v="0.46905579399141628"/>
        <n v="0.42581699346405227"/>
        <n v="0.40325088339222614"/>
        <n v="0.39455435013826851"/>
        <n v="0.42640124902419985"/>
        <n v="0.43186470850022252"/>
        <n v="0.48167242229896401"/>
        <n v="0.65133333333333332"/>
        <n v="0.40134680134680134"/>
        <n v="0.37555391432791724"/>
        <n v="0.45085945399393323"/>
        <n v="0.5238145705762286"/>
        <n v="0.23251121076233183"/>
        <n v="0.33093525179856109"/>
        <n v="0.34756798161623897"/>
        <n v="0.43589041095890407"/>
        <n v="0.43431777909037206"/>
        <n v="0.47842669845053637"/>
        <n v="0.43444556791371758"/>
        <n v="0.36168833919268073"/>
        <n v="0.44586894586894588"/>
        <n v="0.49908222513579309"/>
        <n v="0.36886792452830186"/>
        <n v="0.41694648478488988"/>
        <n v="0.41315103046980245"/>
        <n v="6.4023952095808384E-2"/>
        <n v="0.19732994278448826"/>
        <n v="0.16767485822306238"/>
        <n v="0.49163568773234201"/>
        <n v="0.18235103626943006"/>
        <n v="0.41198479976615027"/>
        <n v="8.3007448789571697E-2"/>
        <n v="0.19937205651491366"/>
        <n v="0.20060120240480961"/>
        <n v="0.22778541953232462"/>
        <n v="0.3347962382445141"/>
        <n v="0.23825816485225507"/>
        <n v="0.33940886699507389"/>
        <n v="0.61914285714285711"/>
        <n v="0.57959183673469383"/>
        <n v="0.56985645933014351"/>
        <n v="0.31295774647887326"/>
        <n v="0.33361344537815124"/>
        <n v="0.62894736842105259"/>
        <n v="0.43982593912944185"/>
        <n v="0.6502192982456142"/>
        <n v="0.58346581875993642"/>
        <n v="0.24393939393939393"/>
        <n v="0.60912547528517114"/>
        <n v="0.45628642797668612"/>
        <n v="0.44217756817715809"/>
        <n v="0.40187311178247737"/>
        <n v="0.528325746079919"/>
        <n v="0.36188833800388015"/>
        <n v="0.36208374546653477"/>
        <n v="0.33246646591842322"/>
        <n v="0.4382476993865031"/>
        <n v="0.40465757870821162"/>
        <n v="0.21333333333333332"/>
        <n v="0.29333333333333333"/>
        <n v="0.19166666666666668"/>
        <n v="0.11785714285714285"/>
        <n v="0.12962962962962962"/>
        <n v="0.51093749999999993"/>
        <n v="0.15428571428571428"/>
        <n v="0.36328912466843472"/>
        <n v="0.26984126984126988"/>
        <n v="0.13100000000000001"/>
        <n v="0.37176470588235294"/>
        <n v="0.36216814159292032"/>
        <n v="0.39030837004405283"/>
        <n v="0.377037037037037"/>
        <n v="0.46981396534148823"/>
        <n v="0.18879668049792531"/>
        <n v="0.37352941176470583"/>
        <n v="0.29344827586206895"/>
        <n v="0.4112386917188588"/>
        <n v="0.38300117233294256"/>
        <n v="0.19019607843137257"/>
        <n v="0.37941176470588239"/>
        <n v="0.28578978273634764"/>
        <n v="0.3371603856266433"/>
        <n v="0.50110236220472437"/>
        <n v="0.3602409638554217"/>
        <n v="0.30036509675063894"/>
        <n v="0.43722627737226283"/>
        <n v="0.18686868686868685"/>
        <n v="0.10786516853932585"/>
        <n v="0.35416666666666663"/>
        <n v="0.36279234585400427"/>
        <n v="0.19834834834834833"/>
        <n v="0.28087431693989073"/>
        <n v="0.20937500000000001"/>
        <n v="0.23907284768211923"/>
        <n v="0.1572463768115942"/>
        <n v="0.44169381107491851"/>
        <n v="0.38421552660152003"/>
        <n v="0.20722891566265059"/>
        <n v="0.19421487603305787"/>
        <n v="0.20843373493975903"/>
        <n v="0.18598130841121496"/>
        <n v="0.31918819188191883"/>
        <n v="0.40829694323144106"/>
        <n v="0.41034841393655741"/>
        <n v="0.38712871287128714"/>
        <n v="0.41248654467168994"/>
        <n v="0.17681159420289855"/>
        <n v="0.20577507598784192"/>
        <n v="0.22989690721649483"/>
        <n v="0.91999999999999993"/>
        <n v="0.28630136986301369"/>
        <n v="0.15384615384615385"/>
        <n v="0.44227642276422763"/>
        <n v="0.50894977168949773"/>
        <n v="0.15166666666666667"/>
        <n v="0.17572815533980585"/>
        <n v="0.57035714285714278"/>
        <n v="0.4311827956989247"/>
        <n v="0.24014084507042255"/>
        <n v="0.2"/>
        <n v="0.15046948356807513"/>
        <n v="0.16235294117647056"/>
        <n v="0.12708333333333333"/>
        <n v="0.19567307692307692"/>
        <n v="0.21333333333333335"/>
        <n v="0.49295454545454537"/>
        <n v="0.38121546961325969"/>
        <n v="0.50515054294175699"/>
        <n v="0.18941176470588234"/>
        <n v="6.5225027442371034E-2"/>
        <n v="0.20689655172413796"/>
        <n v="0.20502923976608189"/>
        <n v="0.46781609195402302"/>
        <n v="0.39431111111111111"/>
        <n v="0.32206632653061223"/>
        <n v="0.47474999999999995"/>
        <n v="0.47020648967551626"/>
        <n v="0.23896713615023474"/>
        <n v="0.35397727272727275"/>
        <n v="0.49711307137129107"/>
        <n v="0.10230263157894738"/>
        <n v="0.13659217877094973"/>
        <n v="0.45294117647058824"/>
        <n v="0.186046511627907"/>
        <n v="0.20450450450450453"/>
        <n v="0.23292053663570694"/>
        <n v="0.3427549607752654"/>
        <n v="0.47246696035242297"/>
        <n v="0.6869158878504672"/>
        <n v="0.45241558441558438"/>
        <n v="0.46587677725118476"/>
        <n v="0.43756582796957283"/>
        <n v="0.64558912386706957"/>
        <n v="0.24609375"/>
        <n v="0.43927648578811368"/>
        <n v="0.59927431059506542"/>
        <n v="0.30888290713324362"/>
        <n v="0.44782608695652171"/>
        <n v="0.34608830364058868"/>
        <n v="0.53630434782608738"/>
        <n v="0.12989289191820838"/>
        <n v="0.29778225806451614"/>
        <n v="0.54015748031496058"/>
        <n v="0.40557006092254133"/>
        <n v="0.45681818181818173"/>
        <n v="0.59323843416370092"/>
        <n v="0.80665024630541871"/>
        <n v="0.2791878172588832"/>
        <n v="0.3746475995914198"/>
        <n v="0.43464788732394372"/>
        <n v="0.49634146341463414"/>
        <n v="0.28364532019704436"/>
        <n v="0.2853035143769968"/>
        <n v="0.2702830188679245"/>
        <n v="0.27437185929648239"/>
        <n v="0.28828828828828829"/>
        <n v="0.58166666666666667"/>
        <n v="0.32412626832018038"/>
        <n v="0.26292134831460673"/>
        <n v="0.39579831932773107"/>
        <n v="0.51791510611735325"/>
        <n v="0.23529411764705885"/>
        <n v="0.49090909090909096"/>
        <n v="0.17283464566929135"/>
        <n v="0.30395108184383823"/>
        <n v="0.20666666666666667"/>
        <n v="0.73214285714285721"/>
        <n v="0.34105263157894733"/>
        <n v="0.49674179323860851"/>
        <n v="0.33211968276856524"/>
        <n v="0.39268292682926825"/>
        <n v="0.2627868852459016"/>
        <n v="0.32817610062893082"/>
        <n v="0.62834757834757837"/>
        <n v="0.33585975766950243"/>
        <n v="0.3562792992844806"/>
        <n v="0.38082808280828079"/>
        <n v="0.34769915883226127"/>
        <n v="0.40225767609873564"/>
        <n v="0.22395833333333334"/>
        <n v="0.32089402310396786"/>
        <n v="0.34378024480500996"/>
        <n v="0.27213243988963343"/>
        <n v="0.31333615580016932"/>
        <n v="0.24013497419610955"/>
        <n v="0.30317460317460321"/>
        <n v="0.254679802955665"/>
        <n v="0.1888480392156863"/>
        <n v="0.20445269016697584"/>
        <n v="0.32335779352226718"/>
        <n v="0.19795501022494888"/>
        <n v="0.35463137996219279"/>
        <n v="0.37180475272960856"/>
        <n v="0.28668961560527828"/>
        <n v="0.18556701030927836"/>
        <n v="0.34215456674473071"/>
        <n v="0.38132611637347769"/>
        <n v="0.46942148760330582"/>
        <n v="0.29420348601540336"/>
        <n v="0.21161290322580642"/>
        <n v="0.40546318289786232"/>
        <n v="0.31953789279112754"/>
        <n v="0.35060565275908478"/>
        <n v="0.41793103448275865"/>
        <n v="0.3305555555555556"/>
        <n v="0.23127096533730898"/>
        <n v="0.37802500529773253"/>
        <n v="0.31102661596958175"/>
        <n v="0.24393203883495149"/>
        <n v="0.30254403131115465"/>
        <n v="0.2822621580741918"/>
        <n v="0.36318944844124701"/>
        <n v="0.3377161444958055"/>
        <n v="0.5220665499124344"/>
        <n v="0.44981697751438032"/>
        <n v="0.32619532044760935"/>
        <n v="0.19552880481513327"/>
        <n v="0.46529209621993128"/>
        <n v="0.19123287671232878"/>
        <n v="0.46104129263913823"/>
        <n v="0.21727799227799227"/>
        <n v="0.45210772833723656"/>
        <n v="0.17296874999999998"/>
        <n v="0.33380884450784593"/>
        <n v="0.29110733503256869"/>
        <n v="0.29727272727272724"/>
        <n v="0.39439252336448599"/>
        <n v="0.38043478260869568"/>
        <n v="0.30715117633356626"/>
        <n v="0.39291338582677166"/>
        <n v="0.20208845208845208"/>
        <n v="0.30804878048780493"/>
        <n v="0.44666666666666666"/>
        <n v="0.51967930029154519"/>
        <n v="0.40167376303039204"/>
        <n v="0.26470588235294118"/>
        <n v="0.52329545454545456"/>
        <n v="0.49419152276295092"/>
        <n v="0.30150281778334376"/>
        <n v="0.18883677298311441"/>
        <n v="0.23391608391608393"/>
        <n v="0.35992271598123099"/>
        <n v="0.25507692307692309"/>
        <n v="0.32322465386333188"/>
        <n v="0.22394366197183097"/>
        <n v="0.14852941176470588"/>
        <n v="0.39971857410881795"/>
        <n v="0.37830188679245275"/>
        <n v="0.22333333333333336"/>
        <n v="0.21182795698924731"/>
        <n v="0.43363095238095234"/>
        <n v="0.52682495579691846"/>
        <n v="0.32727272727272727"/>
        <n v="0.18412371134020616"/>
        <n v="0.22702702702702701"/>
        <n v="0.2835722160970231"/>
        <n v="0.13846153846153847"/>
        <n v="0.13896103896103895"/>
        <n v="0.41556692701319697"/>
        <n v="0.1586206896551724"/>
        <n v="0.30263157894736842"/>
        <n v="0.21578947368421053"/>
        <n v="0.18888888888888886"/>
        <n v="0.20175438596491227"/>
        <n v="0.19999999999999998"/>
        <n v="0.60769230769230764"/>
        <n v="0.41166464155528554"/>
        <n v="0.46070460704607041"/>
        <n v="0.24745762711864405"/>
        <n v="0.17204301075268819"/>
        <n v="0.18823529411764703"/>
        <n v="0.56923076923076932"/>
        <n v="0.14571428571428571"/>
        <n v="0.35849056603773582"/>
        <n v="0.15833333333333335"/>
        <n v="0.25750000000000001"/>
        <n v="0.53768115942028982"/>
        <n v="0.45587768969422426"/>
        <n v="0.34120571783716597"/>
        <n v="0.18016877637130801"/>
        <n v="0.20758807588075881"/>
        <n v="0.26506849315068498"/>
        <n v="0.46890660592255129"/>
        <n v="0.50154525386313464"/>
        <n v="0.20254237288135596"/>
        <n v="0.185"/>
        <n v="0.21223628691983126"/>
        <n v="0.17674418604651163"/>
        <n v="0.18064516129032257"/>
        <n v="0.29982817869415807"/>
        <n v="0.65454545454545454"/>
        <n v="0.41919879062736204"/>
        <n v="0.22820512820512817"/>
        <n v="0.23087818696883855"/>
        <n v="0.47074190177638459"/>
        <n v="0.35260545905707197"/>
        <n v="0.29099246457900901"/>
        <n v="0.21527777777777779"/>
        <n v="0.21695906432748538"/>
        <n v="0.21517996870109549"/>
        <n v="0.40285714285714291"/>
        <n v="0.29035532994923857"/>
        <n v="0.53651969033995284"/>
        <n v="0.26688311688311689"/>
        <n v="0.22661596958174904"/>
        <n v="0.24047085201793722"/>
        <n v="0.12671755725190839"/>
        <n v="0.36451024133035892"/>
        <n v="0.43679245283018869"/>
        <n v="0.36745562130177511"/>
        <n v="0.51919058906153981"/>
        <n v="0.25821854912764003"/>
        <n v="0.22096774193548388"/>
        <n v="0.3805"/>
        <n v="0.42550557160544777"/>
        <n v="0.38628298244001102"/>
        <n v="0.44767054908485859"/>
        <n v="0.53194888178913735"/>
        <n v="0.55340747961715697"/>
        <n v="0.54959349593495943"/>
        <n v="0.46446700507614208"/>
        <n v="0.34944524843222385"/>
        <n v="0.21624365482233504"/>
        <n v="0.48488745980707393"/>
        <n v="0.50690127970749543"/>
        <n v="0.52149497183536642"/>
        <n v="0.24894003634161113"/>
        <n v="0.21420118343195266"/>
        <n v="0.35412026726057905"/>
        <n v="0.40229132569558101"/>
        <n v="0.41003584229390677"/>
        <n v="0.51863605671843349"/>
        <n v="0.22826086956521741"/>
        <n v="0.23932448733413755"/>
        <n v="0.56850393700787394"/>
        <n v="0.35581678151601137"/>
        <n v="0.52010851135978298"/>
        <n v="0.31"/>
        <n v="0.15664335664335666"/>
        <n v="0.16111111111111112"/>
        <n v="0.42040816326530611"/>
        <n v="0.10375939849624059"/>
        <n v="0.16874999999999998"/>
        <n v="0.35534482758620684"/>
        <n v="0.40620884289745995"/>
        <n v="0.30835073068893532"/>
        <n v="0.37827130852340934"/>
        <n v="0.49296482412060294"/>
        <n v="0.54507772020725387"/>
        <n v="0.68869489305979914"/>
        <n v="0.4689655172413793"/>
        <n v="0.30265486725663715"/>
        <n v="0.57433155080213905"/>
        <n v="0.60798548094373861"/>
        <n v="0.6505190311418686"/>
        <n v="0.33526734926052332"/>
        <n v="0.57248539909149909"/>
        <n v="0.4834136269786648"/>
        <n v="0.52746478873239433"/>
        <n v="0.34757281553398056"/>
        <n v="0.44229763061514316"/>
        <n v="0.55563909774436093"/>
        <n v="0.54254658385093169"/>
        <n v="0.67686510926902788"/>
        <n v="0.38397790055248626"/>
        <n v="0.60909090909090902"/>
        <n v="0.40625"/>
        <n v="0.48786982248520705"/>
        <n v="0.30549450549450546"/>
        <n v="0.38281990521327014"/>
        <n v="0.52647058823529413"/>
        <n v="0.36518324607329838"/>
        <n v="0.25403225806451613"/>
        <n v="0.61121495327102804"/>
        <n v="0.47883495145631072"/>
        <n v="0.26046511627906976"/>
        <n v="0.21691176470588233"/>
        <n v="0.17252252252252254"/>
        <n v="0.20561797752808991"/>
        <n v="0.14974619289340099"/>
        <n v="0.59599999999999997"/>
        <n v="0.45725409836065578"/>
        <n v="0.25242424242424238"/>
        <n v="0.2560606060606061"/>
        <n v="0.2257142857142857"/>
        <n v="0.2551373954599761"/>
        <n v="0.19411764705882351"/>
        <n v="0.10714285714285715"/>
        <n v="0.42411725516322457"/>
        <n v="0.27439862542955329"/>
        <n v="0.55910267471958586"/>
        <n v="0.26420454545454547"/>
        <n v="0.29236000000000006"/>
        <n v="0.41461828141047591"/>
        <n v="0.39319387153800817"/>
        <n v="0.41927427226273178"/>
        <n v="0.22631578947368419"/>
        <n v="0.5915607985480944"/>
        <n v="0.39286640726329441"/>
        <n v="0.37919184737528144"/>
        <n v="0.35321390937829289"/>
        <n v="0.33458980044345893"/>
        <n v="0.49009497964721843"/>
        <n v="0.20493827160493827"/>
        <n v="0.2889864864864865"/>
        <n v="0.41405161047278205"/>
        <n v="0.49744942832014072"/>
        <n v="0.41862595419847326"/>
        <n v="0.36815920398009949"/>
        <n v="0.41137546468401487"/>
        <n v="0.48134567144210938"/>
        <n v="0.34912469287469289"/>
        <n v="0.17449392712550607"/>
        <n v="0.34272300469483569"/>
        <n v="0.37418738049713196"/>
        <n v="0.26970509383378016"/>
        <n v="0.20253476067429554"/>
        <n v="0.30687789799072646"/>
        <n v="0.52453488372093027"/>
        <n v="0.33157894736842108"/>
        <n v="0.42179688615912014"/>
        <n v="0.49701986754966881"/>
        <n v="0.1982089552238806"/>
        <n v="0.27694081475787857"/>
        <n v="0.11153846153846153"/>
        <n v="0.38496732026143793"/>
        <n v="0.50054684651841053"/>
        <n v="0.46398981717195098"/>
        <n v="0.38614457831325305"/>
        <n v="0.39532754538279402"/>
        <n v="0.32949308755760365"/>
        <n v="0.34572368421052635"/>
        <n v="0.29999999999999993"/>
        <n v="0.40591145833333336"/>
        <n v="0.31210937499999997"/>
        <n v="0.38078407475116799"/>
        <n v="0.59911871435977182"/>
        <n v="0.51762953153451408"/>
        <n v="0.39569420035149389"/>
        <n v="0.45834388549940519"/>
        <n v="0.41363326516700749"/>
        <n v="0.40574203724714281"/>
        <n v="0.33068100358422942"/>
        <n v="0.44298683778758163"/>
        <n v="0.40187515420676045"/>
        <n v="0.52297655453618752"/>
        <n v="0.51219702892885055"/>
        <n v="0.3773224518145511"/>
        <n v="0.22983293556085918"/>
        <n v="0.34532133137952692"/>
        <n v="0.20686274509803923"/>
        <n v="0.2701492537313433"/>
        <n v="0.40734824281150162"/>
        <n v="0.55693940963231481"/>
        <n v="0.45139977603583425"/>
        <n v="0.16118721461187213"/>
        <n v="0.44222222222222224"/>
        <n v="0.5788461538461539"/>
        <n v="0.44527220630372488"/>
        <n v="0.49130434782608695"/>
        <n v="0.4834316353887399"/>
        <n v="0.28820754716981134"/>
        <n v="0.62046783625730995"/>
        <n v="0.57971014492753614"/>
        <n v="0.4432733504712939"/>
        <n v="0.36719197707736395"/>
        <n v="0.43905160390516046"/>
        <n v="0.45127993393889354"/>
        <n v="0.34623287671232877"/>
        <n v="0.4678632478632479"/>
        <n v="0.37012054372916131"/>
        <n v="0.32863436123348017"/>
        <n v="0.39470198675496687"/>
        <n v="0.55461393596986819"/>
        <n v="0.32568578553615957"/>
        <n v="0.63898305084745777"/>
        <n v="0.55713166144200621"/>
        <n v="0.43365817091454278"/>
        <n v="0.37612053444518151"/>
        <n v="0.3125"/>
        <n v="0.16444444444444445"/>
        <n v="0.21020408163265306"/>
        <n v="0.48125000000000001"/>
        <n v="0.48461538461538461"/>
        <n v="0.12307692307692308"/>
        <n v="0.21182432432432435"/>
        <n v="0.31314102564102564"/>
        <n v="0.24166666666666664"/>
        <n v="0.21818181818181817"/>
        <n v="0.14423076923076925"/>
        <n v="0.6"/>
        <n v="0.34199999999999997"/>
        <n v="0.24166666666666667"/>
        <n v="0.71666666666666667"/>
        <n v="0.3997198879551821"/>
        <n v="0.18450704225352116"/>
        <n v="0.19615384615384618"/>
        <n v="0.17812500000000001"/>
        <n v="0.13802816901408452"/>
        <n v="0.22999999999999998"/>
        <n v="0.23870967741935484"/>
        <n v="0.24769230769230768"/>
        <n v="0.35714285714285715"/>
        <n v="0.43711467324290998"/>
        <n v="0.15098039215686276"/>
        <n v="0.34150485436893213"/>
        <n v="0.28222222222222221"/>
        <n v="0.24565217391304348"/>
        <n v="0.66666666666666663"/>
        <n v="0.22222222222222224"/>
        <n v="0.22142857142857142"/>
        <n v="0.36739130434782613"/>
        <n v="0.41230769230769232"/>
        <n v="0.53714285714285714"/>
        <n v="0.16"/>
        <n v="0.34090909090909088"/>
        <n v="0.32889204545454542"/>
        <n v="0.32857142857142863"/>
        <n v="0.28030303030303028"/>
        <n v="0.19024390243902436"/>
        <n v="0.22812499999999999"/>
        <n v="0.238403041825095"/>
        <n v="0.18441558441558442"/>
        <n v="0.15000000000000002"/>
        <n v="0.23999999999999996"/>
        <n v="0.34102564102564104"/>
        <n v="0.32790697674418606"/>
        <n v="0.15"/>
        <n v="0.37459867799811142"/>
        <n v="0.22978723404255319"/>
        <n v="0.22333333333333333"/>
        <n v="0.19475806451612901"/>
        <n v="0.49615384615384617"/>
        <n v="0.48000000000000004"/>
        <n v="0.56279069767441858"/>
        <n v="0.27361963190184047"/>
        <n v="0.16875000000000001"/>
        <n v="0.58265993265993277"/>
        <n v="0.25"/>
        <n v="0.19565217391304346"/>
        <n v="0.26528497409326424"/>
        <n v="0.15238095238095237"/>
        <n v="0.28333333333333333"/>
        <n v="0.19855072463768114"/>
        <n v="0.34210526315789475"/>
        <n v="0.35826086956521735"/>
        <n v="0.22307692307692306"/>
        <n v="0.30103734439834029"/>
        <n v="0.36054216867469879"/>
        <n v="0.1025974025974026"/>
        <n v="0.34251700680272112"/>
        <n v="0.39861231569817868"/>
        <n v="0.12533333333333335"/>
        <n v="0.2846774193548387"/>
        <n v="0.23181818181818178"/>
        <n v="0.1779816513761468"/>
        <n v="0.17567567567567569"/>
        <n v="0.20722222222222222"/>
        <n v="0.13529411764705884"/>
        <n v="0.2934354485776805"/>
        <n v="0.27337837837837836"/>
        <n v="0.39484029484029481"/>
        <n v="0.36762661370407146"/>
        <n v="0.13333333333333336"/>
        <n v="0.33448275862068966"/>
        <n v="0.46971830985915497"/>
        <n v="0.3101375814627082"/>
        <n v="0.25469953775038523"/>
        <n v="5.7778149014366856E-2"/>
        <n v="0.33904499901748875"/>
        <n v="0.18750000000000003"/>
        <n v="0.15423728813559323"/>
        <n v="0.12881355932203389"/>
        <n v="0.37058823529411761"/>
        <n v="0.21153846153846156"/>
        <n v="0.24563758389261747"/>
        <n v="0.32294675090252711"/>
        <n v="0.30927419354838709"/>
        <n v="0.38070175438596493"/>
        <n v="0.38913967073818373"/>
        <n v="0.32209660842754367"/>
        <n v="0.22342342342342345"/>
        <n v="0.23461538461538461"/>
        <n v="0.22651715039577838"/>
        <n v="0.43333333333333329"/>
        <n v="0.43149300155520992"/>
        <n v="0.20399999999999999"/>
        <n v="0.27826086956521739"/>
        <n v="0.18717948717948715"/>
        <n v="0.16930946291560101"/>
        <n v="0.25718015665796345"/>
        <n v="0.31588962892483352"/>
        <n v="0.34492753623188405"/>
        <n v="0.35097024579560154"/>
        <n v="0.29521044992743106"/>
        <n v="0.47542372881355938"/>
        <n v="0.19197396963123642"/>
        <n v="0.16739130434782606"/>
        <n v="0.38171539961013645"/>
        <n v="0.35539452495974239"/>
        <n v="0.56619659892160923"/>
        <n v="0.58590924220570284"/>
        <n v="0.20720966484801251"/>
        <n v="0.52198534310459699"/>
        <n v="0.46168521462639106"/>
        <n v="0.3991975033437361"/>
        <n v="0.27540983606557373"/>
        <n v="0.24734299516908215"/>
        <n v="0.19931271477663229"/>
        <n v="0.47269984917043739"/>
        <n v="0.66471546607703946"/>
        <n v="0.47998683344305465"/>
        <n v="0.30544412607449861"/>
        <n v="0.44415584415584414"/>
        <n v="0.53406451612903227"/>
        <n v="0.58188679245283015"/>
        <n v="0.53285670824459996"/>
        <n v="0.70209195402298852"/>
        <n v="0.69371966019417486"/>
        <n v="0.26363636363636361"/>
        <n v="0.45111111111111107"/>
        <n v="0.20087719298245613"/>
        <n v="0.15789473684210528"/>
        <n v="0.24976958525345624"/>
        <n v="0.24646464646464644"/>
        <n v="0.3753968253968254"/>
        <n v="0.27333333333333332"/>
        <n v="0.43846153846153851"/>
        <n v="0.16676557863501482"/>
        <n v="0.30431565967940816"/>
        <n v="0.42933130699088146"/>
        <n v="0.25270270270270273"/>
        <n v="0.63967821782178214"/>
        <n v="0.53343558282208592"/>
        <n v="0.26207674943566595"/>
        <n v="0.38218527315914486"/>
        <n v="0.54553571428571435"/>
        <n v="0.58160377358490567"/>
        <n v="0.55669856459330136"/>
        <n v="0.15925925925925924"/>
        <n v="0.17033898305084746"/>
        <n v="0.21176470588235291"/>
        <n v="0.13949999999999999"/>
        <n v="0.46785714285714286"/>
        <n v="0.24310344827586208"/>
        <n v="0.33628691983122366"/>
        <n v="0.32384709801858669"/>
        <n v="0.16779661016949152"/>
        <n v="0.19504504504504508"/>
        <n v="0.33809523809523812"/>
        <n v="0.23009708737864082"/>
        <n v="0.2193548387096774"/>
        <n v="0.37832512315270939"/>
        <n v="0.37"/>
        <n v="0.4"/>
        <n v="0.14935064935064934"/>
        <n v="0.2563186813186813"/>
        <n v="0.5341796875"/>
        <n v="0.31348528015194682"/>
        <n v="0.37931034482758624"/>
        <n v="0.67353629976580798"/>
        <n v="0.39211864406779662"/>
        <n v="0.31295108259823579"/>
        <n v="0.44"/>
        <n v="0.26967095851216027"/>
        <n v="0.13232628398791541"/>
        <n v="0.31674030436917033"/>
        <n v="0.57527352297592993"/>
        <n v="0.40998322147651012"/>
        <n v="0.42006051437216341"/>
        <n v="0.30406737880032864"/>
        <n v="0.48837209302325579"/>
        <n v="0.41343873517786561"/>
        <n v="0.14606789250353605"/>
        <n v="0.34852941176470587"/>
        <n v="0.39668615984405453"/>
        <n v="0.27199074074074076"/>
        <n v="0.11219512195121951"/>
        <n v="0.3844919786096257"/>
        <n v="0.39525155455059358"/>
        <n v="0.34309157212317665"/>
        <n v="0.2311926605504587"/>
        <n v="0.34043650793650793"/>
        <n v="0.35894465894465899"/>
        <n v="0.38553610503282271"/>
        <n v="0.3735694050991501"/>
        <n v="0.22486187845303868"/>
        <n v="0.17407407407407408"/>
        <n v="0.34293002915451898"/>
        <n v="0.52969852469531753"/>
        <n v="0.38144329896907214"/>
        <n v="0.46450040617384242"/>
        <n v="0.3823976608187134"/>
        <n v="0.44827502133365843"/>
        <n v="0.27367021276595743"/>
        <n v="0.24423076923076922"/>
        <n v="0.1926829268292683"/>
        <n v="0.23119266055045873"/>
        <n v="0.24621212121212122"/>
        <n v="0.30327868852459017"/>
        <n v="0.40759493670886077"/>
        <n v="0.40121028744326775"/>
        <n v="0.43626373626373627"/>
        <n v="0.4148148148148148"/>
        <n v="0.31405502392344498"/>
        <n v="0.51283905967450272"/>
        <n v="0.42066374919719801"/>
        <n v="0.11038167938931298"/>
        <n v="0.60499553969669939"/>
        <n v="0.21619217081850531"/>
        <n v="0.566460549097205"/>
        <n v="0.60433951965065502"/>
        <n v="0.37519999999999998"/>
        <n v="0.25749741468459153"/>
        <n v="0.32305025996533798"/>
        <n v="0.65428051001821497"/>
        <n v="0.44884708737864082"/>
        <n v="0.30507518796992478"/>
        <n v="0.3694187026116259"/>
        <n v="0.4513513513513514"/>
        <n v="0.64161293059562197"/>
        <n v="0.51454545454545464"/>
        <n v="0.46576168929110107"/>
        <n v="0.29308437067773163"/>
        <n v="0.33914473684210528"/>
        <n v="0.64946236559139781"/>
        <n v="0.39615384615384619"/>
        <n v="0.63872832369942201"/>
        <n v="0.5296436915887851"/>
        <n v="0.58821243523316058"/>
        <n v="0.33481481481481479"/>
        <n v="0.66789317507418389"/>
        <n v="0.71566091954022981"/>
        <n v="0.7952808112324492"/>
        <n v="0.81679119150609503"/>
        <n v="0.28862009569377994"/>
        <n v="0.35465600000000003"/>
        <n v="0.48296836982968361"/>
        <n v="0.40525560022975293"/>
        <n v="0.40665266106442577"/>
        <n v="0.3833333333333333"/>
        <n v="0.35427189682966148"/>
        <n v="0.47021276595744671"/>
        <n v="0.3251064896016036"/>
      </sharedItems>
    </cacheField>
    <cacheField name="agbio" numFmtId="0">
      <sharedItems containsString="0" containsBlank="1" containsNumber="1" minValue="5.0000000000000001E-3" maxValue="88.64800000000001" count="680">
        <n v="1.024"/>
        <n v="14.457000000000001"/>
        <n v="0.85399999999999998"/>
        <n v="2.9049999999999998"/>
        <n v="5.5579999999999998"/>
        <n v="1.556"/>
        <n v="10.571999999999999"/>
        <n v="5.4960000000000004"/>
        <n v="0.50900000000000001"/>
        <n v="2.3159999999999998"/>
        <n v="0.187"/>
        <n v="0.44400000000000001"/>
        <n v="0.13200000000000001"/>
        <n v="0.215"/>
        <n v="5.9409999999999998"/>
        <n v="0.64900000000000002"/>
        <n v="6.4000000000000001E-2"/>
        <n v="0.107"/>
        <n v="2.222"/>
        <n v="0.28999999999999998"/>
        <n v="0.19600000000000001"/>
        <n v="1.2E-2"/>
        <n v="0.03"/>
        <n v="9.7000000000000003E-2"/>
        <n v="5.3999999999999999E-2"/>
        <n v="0.24299999999999999"/>
        <n v="6.8000000000000005E-2"/>
        <n v="2.3130000000000002"/>
        <n v="0.26500000000000001"/>
        <n v="0.27500000000000002"/>
        <n v="0.217"/>
        <n v="7.6999999999999999E-2"/>
        <n v="20.905000000000001"/>
        <n v="0.248"/>
        <n v="0.30599999999999999"/>
        <n v="0.27300000000000002"/>
        <n v="0.74199999999999999"/>
        <n v="0.13500000000000001"/>
        <n v="0.184"/>
        <n v="1.2110000000000001"/>
        <n v="2.4119999999999999"/>
        <n v="0.27"/>
        <n v="0.48799999999999999"/>
        <n v="2.0880000000000001"/>
        <n v="1.347"/>
        <n v="0.39100000000000001"/>
        <n v="0.73199999999999998"/>
        <n v="1.919"/>
        <n v="3.3540000000000001"/>
        <n v="1.0389999999999999"/>
        <n v="10.97"/>
        <n v="1.9750000000000001"/>
        <n v="1.7270000000000001"/>
        <n v="1.1579999999999999"/>
        <n v="1.1220000000000001"/>
        <n v="0.91300000000000003"/>
        <n v="1.8"/>
        <n v="0.71099999999999997"/>
        <n v="0.57399999999999995"/>
        <n v="8.1189999999999998"/>
        <n v="0.97699999999999998"/>
        <n v="2.8919999999999999"/>
        <n v="7.6989999999999998"/>
        <n v="0.33600000000000002"/>
        <n v="0.63500000000000001"/>
        <n v="0.95299999999999996"/>
        <n v="0.17599999999999999"/>
        <n v="4.1130000000000004"/>
        <n v="2.06"/>
        <n v="1.5629999999999999"/>
        <n v="1.0509999999999999"/>
        <n v="8.8520000000000003"/>
        <n v="7.0000000000000001E-3"/>
        <n v="0.40200000000000002"/>
        <n v="1.0900000000000001"/>
        <n v="3.863"/>
        <n v="7.9710000000000001"/>
        <n v="4.9669999999999996"/>
        <n v="2.33"/>
        <n v="0.91800000000000004"/>
        <n v="5.66"/>
        <n v="4.7009999999999996"/>
        <n v="6.4050000000000002"/>
        <n v="2.2469999999999999"/>
        <n v="8.1079999999999988"/>
        <n v="0.75"/>
        <n v="0.59399999999999997"/>
        <n v="1.3540000000000001"/>
        <n v="0.98899999999999999"/>
        <n v="25.475999999999999"/>
        <n v="0.89200000000000002"/>
        <n v="0.13900000000000001"/>
        <n v="2.6110000000000002"/>
        <n v="0.36499999999999999"/>
        <n v="1.6930000000000001"/>
        <n v="0.83899999999999997"/>
        <n v="2.9670000000000001"/>
        <n v="23.609000000000002"/>
        <n v="0.35099999999999998"/>
        <n v="5.3390000000000004"/>
        <n v="0.106"/>
        <n v="1.9059999999999999"/>
        <n v="34.887"/>
        <n v="4.1749999999999998"/>
        <n v="1.573"/>
        <n v="0.52900000000000003"/>
        <n v="2.69"/>
        <n v="3.0880000000000001"/>
        <n v="3.4209999999999998"/>
        <n v="4.2960000000000003"/>
        <n v="0.63700000000000001"/>
        <n v="0.998"/>
        <n v="0.72699999999999998"/>
        <n v="1.276"/>
        <n v="1.286"/>
        <n v="0.20300000000000001"/>
        <n v="1.05"/>
        <n v="0.53900000000000003"/>
        <n v="0.20899999999999999"/>
        <n v="0.35499999999999998"/>
        <n v="0.11899999999999999"/>
        <n v="3.0640000000000001"/>
        <n v="0.152"/>
        <n v="78.823000000000008"/>
        <n v="2.2799999999999998"/>
        <n v="0.629"/>
        <n v="0.79200000000000004"/>
        <n v="0.52600000000000002"/>
        <n v="1.2010000000000001"/>
        <n v="4.8769999999999998"/>
        <n v="1.655"/>
        <n v="3.9540000000000002"/>
        <n v="4.6390000000000002"/>
        <n v="3.0329999999999999"/>
        <n v="3.653"/>
        <n v="5.2160000000000002"/>
        <n v="6.1619999999999999"/>
        <n v="4.4999999999999998E-2"/>
        <n v="0.12"/>
        <n v="5.6000000000000001E-2"/>
        <n v="2.7E-2"/>
        <n v="3.5999999999999997E-2"/>
        <n v="7.0000000000000007E-2"/>
        <n v="1.8850000000000016"/>
        <n v="0.56699999999999995"/>
        <n v="0.1"/>
        <n v="8.5000000000000006E-2"/>
        <n v="0.45200000000000001"/>
        <n v="0.22700000000000001"/>
        <n v="0.40500000000000003"/>
        <n v="7.8480000000000008"/>
        <n v="0.24099999999999999"/>
        <n v="3.4000000000000002E-2"/>
        <n v="2.8740000000000001"/>
        <n v="0.85299999999999998"/>
        <m/>
        <n v="0.10199999999999999"/>
        <n v="1.7030000000000001"/>
        <n v="1.141"/>
        <n v="3.81"/>
        <n v="8.3000000000000004E-2"/>
        <n v="2.7389999999999999"/>
        <n v="1.5069999999999999"/>
        <n v="0.19800000000000001"/>
        <n v="8.8999999999999996E-2"/>
        <n v="4.8000000000000001E-2"/>
        <n v="1.411"/>
        <n v="0.66600000000000004"/>
        <n v="0.16"/>
        <n v="0.151"/>
        <n v="0.13800000000000001"/>
        <n v="0.30700000000000005"/>
        <n v="7.3680000000000003"/>
        <n v="0.121"/>
        <n v="0.81299999999999994"/>
        <n v="0.91600000000000004"/>
        <n v="1.923"/>
        <n v="0.20200000000000001"/>
        <n v="1.8580000000000001"/>
        <n v="6.9000000000000006E-2"/>
        <n v="0.32900000000000001"/>
        <n v="5.0000000000000001E-3"/>
        <n v="7.2999999999999995E-2"/>
        <n v="5.1999999999999998E-2"/>
        <n v="0.36899999999999999"/>
        <n v="1.095"/>
        <n v="0.06"/>
        <n v="0.41199999999999998"/>
        <n v="1.1200000000000001"/>
        <n v="9.2999999999999999E-2"/>
        <n v="0.14199999999999999"/>
        <n v="7.0999999999999994E-2"/>
        <n v="0.42599999999999999"/>
        <n v="0.20799999999999999"/>
        <n v="0.105"/>
        <n v="1.32"/>
        <n v="0.36199999999999999"/>
        <n v="40.52000000000001"/>
        <n v="0.34"/>
        <n v="4.5549999999999997"/>
        <n v="8.6999999999999994E-2"/>
        <n v="0.85499999999999998"/>
        <n v="0.34799999999999998"/>
        <n v="1.125"/>
        <n v="0.78400000000000003"/>
        <n v="0.4"/>
        <n v="2.0339999999999998"/>
        <n v="1.2470000000000001"/>
        <n v="0.30399999999999999"/>
        <n v="0.35799999999999998"/>
        <n v="8.5999999999999993E-2"/>
        <n v="0.111"/>
        <n v="0.96899999999999997"/>
        <n v="4.3339999999999996"/>
        <n v="0.90800000000000003"/>
        <n v="0.749"/>
        <n v="7.7"/>
        <n v="0.42200000000000004"/>
        <n v="1.7090000000000001"/>
        <n v="3.31"/>
        <n v="0.51200000000000001"/>
        <n v="1.161"/>
        <n v="0.68899999999999995"/>
        <n v="0.74299999999999999"/>
        <n v="0.29899999999999999"/>
        <n v="1.2909999999999999"/>
        <n v="2.759999999999998"/>
        <n v="1.0269999999999999"/>
        <n v="0.496"/>
        <n v="0.127"/>
        <n v="1.149"/>
        <n v="1.056"/>
        <n v="0.56200000000000006"/>
        <n v="0.40600000000000003"/>
        <n v="0.39400000000000002"/>
        <n v="9.7899999999999991"/>
        <n v="0.16400000000000001"/>
        <n v="1.0149999999999999"/>
        <n v="0.626"/>
        <n v="0.21199999999999999"/>
        <n v="0.19900000000000001"/>
        <n v="0.18"/>
        <n v="0.88700000000000001"/>
        <n v="0.47599999999999998"/>
        <n v="6.4080000000000004"/>
        <n v="5.0999999999999997E-2"/>
        <n v="1.0999999999999999E-2"/>
        <n v="0.254"/>
        <n v="1.0629999999999999"/>
        <n v="2.8000000000000001E-2"/>
        <n v="9.5000000000000001E-2"/>
        <n v="4.0820000000000007"/>
        <n v="2.774"/>
        <n v="4.1000000000000002E-2"/>
        <n v="0.6100000000000001"/>
        <n v="1.59"/>
        <n v="0.70199999999999996"/>
        <n v="3.879"/>
        <n v="4.0529999999999999"/>
        <n v="2.0209999999999999"/>
        <n v="3.3220000000000001"/>
        <n v="0.28799999999999998"/>
        <n v="1.9910000000000001"/>
        <n v="3.5129999999999999"/>
        <n v="2.5369999999999999"/>
        <n v="2.3620000000000001"/>
        <n v="5.0380000000000003"/>
        <n v="0.69299999999999995"/>
        <n v="1.827"/>
        <n v="0.81599999999999995"/>
        <n v="39.520000000000003"/>
        <n v="0.48899999999999999"/>
        <n v="1.5569999999999986"/>
        <n v="3.4860000000000002"/>
        <n v="0.58199999999999996"/>
        <n v="0.42699999999999999"/>
        <n v="0.73899999999999999"/>
        <n v="7.4009999999999998"/>
        <n v="0.93"/>
        <n v="0.42099999999999999"/>
        <n v="5.41"/>
        <n v="0.435"/>
        <n v="2.6829999999999998"/>
        <n v="9.4380000000000006"/>
        <n v="1.5780000000000001"/>
        <n v="0.82399999999999995"/>
        <n v="1.022"/>
        <n v="39.006999999999998"/>
        <n v="0.83399999999999996"/>
        <n v="5.8410000000000002"/>
        <n v="2.2839999999999998"/>
        <n v="5.7370000000000001"/>
        <n v="1.966"/>
        <n v="2.3260000000000001"/>
        <n v="1.4550000000000001"/>
        <n v="0.73"/>
        <n v="0.55700000000000005"/>
        <n v="1.036"/>
        <n v="1.28"/>
        <n v="0.70099999999999996"/>
        <n v="3.5310000000000001"/>
        <n v="0.22"/>
        <n v="4.4939999999999998"/>
        <n v="0.73599999999999999"/>
        <n v="4.2930000000000001"/>
        <n v="0.81399999999999995"/>
        <n v="0.41"/>
        <n v="0.45"/>
        <n v="0.68600000000000005"/>
        <n v="13.622"/>
        <n v="0.221"/>
        <n v="0.35199999999999998"/>
        <n v="0.63700000000000045"/>
        <n v="1.597"/>
        <n v="1.0660000000000001"/>
        <n v="0.28599999999999998"/>
        <n v="3.6230000000000002"/>
        <n v="0.65"/>
        <n v="4.4779999999999998"/>
        <n v="1.4999999999999999E-2"/>
        <n v="0.42400000000000004"/>
        <n v="3.9590000000000001"/>
        <n v="3.3000000000000002E-2"/>
        <n v="0.48499999999999999"/>
        <n v="0.90700000000000003"/>
        <n v="6.5000000000000002E-2"/>
        <n v="3.7129999999999996"/>
        <n v="2.9000000000000001E-2"/>
        <n v="7.5999999999999998E-2"/>
        <n v="5.7000000000000002E-2"/>
        <n v="9.9000000000000005E-2"/>
        <n v="0.114"/>
        <n v="2.1999999999999999E-2"/>
        <n v="1.2999999999999999E-2"/>
        <n v="0.82299999999999995"/>
        <n v="5.8999999999999997E-2"/>
        <n v="3.5000000000000003E-2"/>
        <n v="0.08"/>
        <n v="4.4149999999999991"/>
        <n v="1.609"/>
        <n v="1.1850000000000001"/>
        <n v="0.14599999999999999"/>
        <n v="0.20399999999999999"/>
        <n v="1.756"/>
        <n v="0.45300000000000001"/>
        <n v="0.47199999999999998"/>
        <n v="0.02"/>
        <n v="0.23699999999999999"/>
        <n v="4.2999999999999997E-2"/>
        <n v="3.1E-2"/>
        <n v="1.323"/>
        <n v="0.11700000000000001"/>
        <n v="0.35299999999999998"/>
        <n v="0.95699999999999996"/>
        <n v="0.40300000000000002"/>
        <n v="88.64800000000001"/>
        <n v="0.57599999999999996"/>
        <n v="0.17100000000000001"/>
        <n v="0.63900000000000001"/>
        <n v="0.17499999999999999"/>
        <n v="0.19700000000000001"/>
        <n v="11.884"/>
        <n v="0.308"/>
        <n v="0.26300000000000001"/>
        <n v="0.15"/>
        <n v="0.52400000000000002"/>
        <n v="4.931"/>
        <n v="1.696"/>
        <n v="0.16900000000000001"/>
        <n v="11.391"/>
        <n v="1.089"/>
        <n v="6.2E-2"/>
        <n v="0.2"/>
        <n v="2.423"/>
        <n v="10.877000000000001"/>
        <n v="1.202"/>
        <n v="0.313"/>
        <n v="22.568000000000001"/>
        <n v="0.123"/>
        <n v="2.073"/>
        <n v="0.59099999999999997"/>
        <n v="0.311"/>
        <n v="6.5640000000000001"/>
        <n v="28.937000000000001"/>
        <n v="1.651"/>
        <n v="0.67600000000000005"/>
        <n v="0.44900000000000001"/>
        <n v="0.61099999999999999"/>
        <n v="1.1160000000000001"/>
        <n v="1.4810000000000001"/>
        <n v="1.472"/>
        <n v="0.82899999999999996"/>
        <n v="2.4670000000000001"/>
        <n v="2.9489999999999998"/>
        <n v="0.01"/>
        <n v="0.14299999999999999"/>
        <n v="4.9000000000000002E-2"/>
        <n v="0.26600000000000001"/>
        <n v="0.128"/>
        <n v="0.58000000000000007"/>
        <n v="1.0630000000000002"/>
        <n v="0.47899999999999998"/>
        <n v="0.83299999999999996"/>
        <n v="0.57899999999999996"/>
        <n v="2.2909999999999999"/>
        <n v="0.46400000000000002"/>
        <n v="0.113"/>
        <n v="0.374"/>
        <n v="0.55100000000000005"/>
        <n v="0.57799999999999996"/>
        <n v="0.879"/>
        <n v="1.5409999999999999"/>
        <n v="4.359"/>
        <n v="0.20599999999999999"/>
        <n v="13.379"/>
        <n v="0.53200000000000003"/>
        <n v="0.64400000000000002"/>
        <n v="2.6539999999999999"/>
        <n v="0.18099999999999999"/>
        <n v="0.33800000000000002"/>
        <n v="9.0999999999999998E-2"/>
        <n v="0.84399999999999997"/>
        <n v="0.40799999999999997"/>
        <n v="0.76400000000000001"/>
        <n v="0.124"/>
        <n v="0.214"/>
        <n v="0.51500000000000001"/>
        <n v="4.3000000000000003E-2"/>
        <n v="0.13600000000000001"/>
        <n v="0.222"/>
        <n v="2.5000000000000001E-2"/>
        <n v="9.76"/>
        <n v="0.33"/>
        <n v="0.874"/>
        <n v="0.26400000000000001"/>
        <n v="1.6739999999999999"/>
        <n v="4.2000000000000003E-2"/>
        <n v="1.5009999999999999"/>
        <n v="1.1639999999999999"/>
        <n v="2.3180000000000001"/>
        <n v="5"/>
        <n v="5.8419999999999996"/>
        <n v="3.3940000000000001"/>
        <n v="17.417000000000002"/>
        <n v="1.1020000000000001"/>
        <n v="1.542"/>
        <n v="8.4390000000000001"/>
        <n v="0.94900000000000007"/>
        <n v="0.45100000000000001"/>
        <n v="1.474"/>
        <n v="8.1000000000000003E-2"/>
        <n v="1.48"/>
        <n v="5.3090000000000002"/>
        <n v="3.411"/>
        <n v="4.585"/>
        <n v="0.60299999999999998"/>
        <n v="17.939"/>
        <n v="6.5119999999999996"/>
        <n v="0.247"/>
        <n v="0.21299999999999999"/>
        <n v="0.52300000000000002"/>
        <n v="0.373"/>
        <n v="8.1270000000000007"/>
        <n v="1.2939999999999998"/>
        <n v="0.86"/>
        <n v="0.49399999999999999"/>
        <n v="7.0009999999999994"/>
        <n v="0.60399999999999998"/>
        <n v="1.34"/>
        <n v="1.3009999999999999"/>
        <n v="2.5999999999999999E-2"/>
        <n v="0.45899999999999996"/>
        <n v="2.7429999999999999"/>
        <n v="4.3209999999999997"/>
        <n v="0.83"/>
        <n v="6.335"/>
        <n v="1.8240000000000001"/>
        <n v="3.84"/>
        <n v="0.25600000000000001"/>
        <n v="4.923"/>
        <n v="1.929"/>
        <n v="6.0410000000000004"/>
        <n v="1.1379999999999999"/>
        <n v="26.061"/>
        <n v="1.4670000000000001"/>
        <n v="36.137"/>
        <n v="5.58"/>
        <n v="27.427"/>
        <n v="4.9050000000000002"/>
        <n v="1.2790000000000001"/>
        <n v="5.7590000000000003"/>
        <n v="0.41899999999999998"/>
        <n v="4.7769999999999992"/>
        <n v="0.46899999999999997"/>
        <n v="3.8620000000000001"/>
        <n v="0.89300000000000002"/>
        <n v="0.219"/>
        <n v="0.156"/>
        <n v="0.34899999999999998"/>
        <n v="0.23"/>
        <n v="1.865"/>
        <n v="1.167"/>
        <n v="0.69799999999999995"/>
        <n v="2.1509999999999998"/>
        <n v="1.2109999999999999"/>
        <n v="0.29199999999999998"/>
        <n v="0.58499999999999996"/>
        <n v="7.798"/>
        <n v="0.53100000000000003"/>
        <n v="0.40100000000000002"/>
        <n v="0.41299999999999998"/>
        <n v="2.552"/>
        <n v="4.0019999999999998"/>
        <n v="10.552999999999999"/>
        <n v="2.4E-2"/>
        <n v="8.7999999999999995E-2"/>
        <n v="1.6E-2"/>
        <n v="0.29599999999999999"/>
        <n v="0.312"/>
        <n v="0.05"/>
        <n v="6.0000000000000001E-3"/>
        <n v="0.35699999999999998"/>
        <n v="7.8E-2"/>
        <n v="3.2000000000000001E-2"/>
        <n v="1.4E-2"/>
        <n v="2.4329999999999998"/>
        <n v="4.5999999999999999E-2"/>
        <n v="0.32500000000000001"/>
        <n v="0.50600000000000001"/>
        <n v="3.52"/>
        <n v="2.0999999999999998E-2"/>
        <n v="6.6000000000000003E-2"/>
        <n v="0.39"/>
        <n v="1.0589999999999999"/>
        <n v="4.7E-2"/>
        <n v="0.09"/>
        <n v="0.16300000000000001"/>
        <n v="0.112"/>
        <n v="1.1879999999999999"/>
        <n v="8.0000000000000002E-3"/>
        <n v="2.3E-2"/>
        <n v="0.193"/>
        <n v="8.4000000000000005E-2"/>
        <n v="0.115"/>
        <n v="0.96399999999999997"/>
        <n v="0.33200000000000002"/>
        <n v="0.29399999999999998"/>
        <n v="1.153"/>
        <n v="7.4999999999999997E-2"/>
        <n v="0.109"/>
        <n v="3.6999999999999998E-2"/>
        <n v="0.45700000000000002"/>
        <n v="2.2200000000000002"/>
        <n v="0.40699999999999997"/>
        <n v="5.0350000000000001"/>
        <n v="0.153"/>
        <n v="0.71"/>
        <n v="1.381"/>
        <n v="3.2450000000000001"/>
        <n v="2.9929999999999999"/>
        <n v="5.0889999999999995"/>
        <n v="1.7000000000000001E-2"/>
        <n v="0.14899999999999999"/>
        <n v="4.4319999999999995"/>
        <n v="3.766"/>
        <n v="4.8650000000000002"/>
        <n v="0.68"/>
        <n v="0.75800000000000001"/>
        <n v="3.9E-2"/>
        <n v="0.22500000000000001"/>
        <n v="1.173"/>
        <n v="0.76600000000000001"/>
        <n v="0.77300000000000002"/>
        <n v="1.534"/>
        <n v="0.92200000000000004"/>
        <n v="0.46"/>
        <n v="2.5649999999999999"/>
        <n v="0.621"/>
        <n v="2.411"/>
        <n v="9.0129999999999999"/>
        <n v="2.5659999999999998"/>
        <n v="2.2429999999999999"/>
        <n v="0.24399999999999999"/>
        <n v="0.41399999999999998"/>
        <n v="1.9889999999999999"/>
        <n v="8.593"/>
        <n v="1.5189999999999999"/>
        <n v="0.46200000000000002"/>
        <n v="0.77500000000000002"/>
        <n v="3.2869999999999999"/>
        <n v="4.3499999999999996"/>
        <n v="6.5919999999999996"/>
        <n v="0.252"/>
        <n v="0.19500000000000001"/>
        <n v="0.33700000000000002"/>
        <n v="1.974"/>
        <n v="4.04"/>
        <n v="0.65200000000000002"/>
        <n v="0.443"/>
        <n v="0.84199999999999997"/>
        <n v="1.254"/>
        <n v="0.189"/>
        <n v="0.23599999999999999"/>
        <n v="0.11600000000000001"/>
        <n v="5.7030000000000003"/>
        <n v="0.10299999999999999"/>
        <n v="0.36399999999999999"/>
        <n v="4.2119999999999997"/>
        <n v="0.42700000000000005"/>
        <n v="1.18"/>
        <n v="2.4939999999999998"/>
        <n v="0.69899999999999995"/>
        <n v="3.641"/>
        <n v="4.0739999999999998"/>
        <n v="1.1919999999999999"/>
        <n v="3.3050000000000002"/>
        <n v="2.4340000000000002"/>
        <n v="0.17199999999999999"/>
        <n v="0.253"/>
        <n v="3.5350000000000001"/>
        <n v="0.51300000000000001"/>
        <n v="4.7519999999999998"/>
        <n v="3.5379999999999998"/>
        <n v="4.9359999999999999"/>
        <n v="0.32700000000000001"/>
        <n v="2.52"/>
        <n v="0.77700000000000002"/>
        <n v="4.57"/>
        <n v="3.5300000000000002"/>
        <n v="1.3719999999999999"/>
        <n v="1.5589999999999999"/>
        <n v="0.19400000000000001"/>
        <n v="1.2309999999999999"/>
        <n v="1.71"/>
        <n v="8.2029999999999994"/>
        <n v="0.752"/>
        <n v="5.2000000000000005E-2"/>
        <n v="8.2000000000000003E-2"/>
        <n v="0.436"/>
        <n v="6.0999999999999999E-2"/>
        <n v="7.9000000000000001E-2"/>
        <n v="0.66100000000000003"/>
        <n v="0.108"/>
        <n v="1.6719999999999999"/>
        <n v="0.55300000000000005"/>
        <n v="0.104"/>
        <n v="66.953000000000003"/>
        <n v="0.65500000000000003"/>
        <n v="3.1219999999999999"/>
        <n v="1.121"/>
        <n v="4.0430000000000001"/>
        <n v="3.6640000000000001"/>
        <n v="0.25"/>
        <n v="0.96699999999999997"/>
        <n v="0.57699999999999996"/>
        <n v="0.54900000000000004"/>
        <n v="1.6479999999999999"/>
        <n v="1.1870000000000001"/>
        <n v="23.571999999999999"/>
        <n v="0.21999999999999997"/>
        <n v="1.3260000000000001"/>
        <n v="0.72299999999999998"/>
        <n v="0.372"/>
        <n v="0.59799999999999998"/>
        <n v="0.34599999999999997"/>
        <n v="3.4239999999999999"/>
        <n v="1.544"/>
        <n v="1.6850000000000001"/>
        <n v="0.69600000000000006"/>
        <n v="7.6920000000000002"/>
        <n v="5.0860000000000003"/>
        <n v="26.125"/>
        <n v="3.125"/>
        <n v="1.2330000000000001"/>
        <n v="3.4820000000000002"/>
        <n v="1.4279999999999999"/>
        <n v="0.85799999999999998"/>
        <n v="1.861"/>
        <n v="4.2300000000000004"/>
        <n v="3.9910000000000001"/>
      </sharedItems>
    </cacheField>
    <cacheField name="ldmc" numFmtId="164">
      <sharedItems containsString="0" containsBlank="1" containsNumber="1" minValue="9.5081967213114751E-2" maxValue="0.88" count="754">
        <n v="0.43725490196078431"/>
        <n v="0.36107445805843547"/>
        <n v="0.48461538461538461"/>
        <n v="0.25625000000000003"/>
        <n v="0.78564231738035273"/>
        <n v="0.29711538461538461"/>
        <n v="0.32503242542153049"/>
        <n v="0.38090185676392574"/>
        <n v="0.28947368421052633"/>
        <n v="0.34344637946837764"/>
        <n v="0.16250000000000001"/>
        <n v="0.45701754385964916"/>
        <n v="0.35555555555555557"/>
        <n v="0.30674157303370786"/>
        <n v="0.33829787234042552"/>
        <n v="0.34492753623188405"/>
        <n v="0.13999999999999999"/>
        <n v="0.47868852459016392"/>
        <n v="0.26666666666666666"/>
        <n v="0.40409836065573768"/>
        <n v="0.28857142857142853"/>
        <m/>
        <n v="0.25"/>
        <n v="9.5081967213114751E-2"/>
        <n v="0.27500000000000002"/>
        <n v="0.32962962962962966"/>
        <n v="0.13333333333333333"/>
        <n v="0.27493857493857493"/>
        <n v="0.30862068965517236"/>
        <n v="0.19999999999999998"/>
        <n v="0.3833333333333333"/>
        <n v="0.58352941176470585"/>
        <n v="0.28400000000000003"/>
        <n v="0.28000000000000003"/>
        <n v="0.33181818181818179"/>
        <n v="0.45"/>
        <n v="0.19677419354838713"/>
        <n v="0.41111111111111115"/>
        <n v="0.26231884057971017"/>
        <n v="0.40309278350515465"/>
        <n v="0.35540540540540544"/>
        <n v="0.45051194539249145"/>
        <n v="0.21623277182235834"/>
        <n v="0.27307692307692305"/>
        <n v="0.22359154929577466"/>
        <n v="0.20022148394241415"/>
        <n v="0.28433333333333333"/>
        <n v="0.21904761904761902"/>
        <n v="0.44957410562180583"/>
        <n v="0.19442934782608695"/>
        <n v="0.2174468085106383"/>
        <n v="0.21587901701323253"/>
        <n v="0.24318618042226489"/>
        <n v="0.37910447761194027"/>
        <n v="0.29384057971014493"/>
        <n v="0.26014492753623192"/>
        <n v="0.2695238095238095"/>
        <n v="0.46161616161616159"/>
        <n v="0.42"/>
        <n v="0.50137931034482763"/>
        <n v="0.47254901960784318"/>
        <n v="0.26258503401360545"/>
        <n v="0.25956790123456791"/>
        <n v="0.57586206896551717"/>
        <n v="0.58620689655172409"/>
        <n v="0.53921568627450978"/>
        <n v="0.28176470588235292"/>
        <n v="0.316"/>
        <n v="0.32452830188679244"/>
        <n v="0.37597701149425289"/>
        <n v="0.53333333333333333"/>
        <n v="0.35"/>
        <n v="0.33217391304347821"/>
        <n v="0.38036809815950923"/>
        <n v="0.33402854006586169"/>
        <n v="0.38519362186788153"/>
        <n v="0.44193548387096776"/>
        <n v="0.23835616438356164"/>
        <n v="0.29470588235294121"/>
        <n v="0.33824404761904764"/>
        <n v="0.38079911209766926"/>
        <n v="0.36012461059190032"/>
        <n v="0.3391231028667791"/>
        <n v="0.32222222222222219"/>
        <n v="0.37286821705426354"/>
        <n v="0.3539325842696629"/>
        <n v="0.37446808510638296"/>
        <n v="0.43707635769701925"/>
        <n v="0.27402597402597406"/>
        <n v="0.35348837209302325"/>
        <n v="0.3275510204081632"/>
        <n v="0.40377358490566034"/>
        <n v="0.37321428571428567"/>
        <n v="0.41395348837209306"/>
        <n v="0.33805229936880077"/>
        <n v="0.19603174603174603"/>
        <n v="0.40652173913043482"/>
        <n v="0.46363636363636368"/>
        <n v="0.36909090909090903"/>
        <n v="0.34666666666666668"/>
        <n v="0.32231237322515216"/>
        <n v="0.347423277359583"/>
        <n v="0.22955665024630545"/>
        <n v="0.13134328358208958"/>
        <n v="0.44545454545454544"/>
        <n v="0.18496732026143792"/>
        <n v="0.30354609929078008"/>
        <n v="0.41190198366394398"/>
        <n v="0.13971014492753625"/>
        <n v="0.20355329949238579"/>
        <n v="0.27525252525252525"/>
        <n v="0.35670103092783506"/>
        <n v="0.22359374999999998"/>
        <n v="0.32992125984251969"/>
        <n v="0.72"/>
        <n v="0.21486486486486486"/>
        <n v="0.64999999999999991"/>
        <n v="0.31188811188811189"/>
        <n v="0.32972972972972975"/>
        <n v="0.61176470588235299"/>
        <n v="0.41538461538461541"/>
        <n v="0.29583333333333334"/>
        <n v="0.40816326530612246"/>
        <n v="0.20122324159021407"/>
        <n v="0.55434782608695654"/>
        <n v="0.41666666666666669"/>
        <n v="0.27021276595744681"/>
        <n v="0.32903225806451614"/>
        <n v="0.35090909090909095"/>
        <n v="0.34206695778748181"/>
        <n v="0.2853846153846154"/>
        <n v="0.34567307692307697"/>
        <n v="0.24319526627218932"/>
        <n v="0.3603715170278638"/>
        <n v="0.24285714285714285"/>
        <n v="0.32758620689655171"/>
        <n v="0.20555555555555557"/>
        <n v="0.13076923076923078"/>
        <n v="0.22000000000000003"/>
        <n v="0.64"/>
        <n v="0.22857142857142859"/>
        <n v="0.35579710144927534"/>
        <n v="0.3431818181818182"/>
        <n v="0.12325581395348836"/>
        <n v="0.6"/>
        <n v="0.26060606060606062"/>
        <n v="0.39999999999999997"/>
        <n v="0.42499999999999999"/>
        <n v="0.41137820512820511"/>
        <n v="0.16"/>
        <n v="0.37142857142857144"/>
        <n v="0.47499999999999998"/>
        <n v="0.34556962025316457"/>
        <n v="0.38014981273408238"/>
        <n v="0.21818181818181817"/>
        <n v="0.33333333333333331"/>
        <n v="0.30612244897959184"/>
        <n v="0.2630769230769231"/>
        <n v="0.48245192307692303"/>
        <n v="0.31578947368421051"/>
        <n v="0.26218181818181818"/>
        <n v="0.53481012658227844"/>
        <n v="0.20476190476190476"/>
        <n v="0.10508474576271187"/>
        <n v="0.51666666666666672"/>
        <n v="0.41944444444444451"/>
        <n v="0.15714285714285714"/>
        <n v="0.25735294117647056"/>
        <n v="0.17142857142857143"/>
        <n v="0.27999999999999997"/>
        <n v="0.15882352941176472"/>
        <n v="0.6333333333333333"/>
        <n v="0.30906200317965021"/>
        <n v="0.22307692307692306"/>
        <n v="0.10425531914893615"/>
        <n v="0.18333333333333335"/>
        <n v="0.32"/>
        <n v="0.3961199294532628"/>
        <n v="0.30714285714285716"/>
        <n v="0.41032258064516131"/>
        <n v="0.37362924281984333"/>
        <n v="0.18695652173913044"/>
        <n v="0.375"/>
        <n v="0.36842105263157893"/>
        <n v="0.41602564102564105"/>
        <n v="0.15"/>
        <n v="0.15234899328859061"/>
        <n v="0.36481481481481481"/>
        <n v="0.42459016393442622"/>
        <n v="0.27450980392156865"/>
        <n v="0.1502857142857143"/>
        <n v="0.18333333333333332"/>
        <n v="0.15454545454545454"/>
        <n v="0.22962962962962963"/>
        <n v="0.125"/>
        <n v="0.39277108433734931"/>
        <n v="0.4342388228636106"/>
        <n v="0.20909090909090911"/>
        <n v="0.22149449240845501"/>
        <n v="0.35000000000000003"/>
        <n v="0.23932584269662921"/>
        <n v="0.43333333333333329"/>
        <n v="0.45053763440860212"/>
        <n v="0.33717277486910996"/>
        <n v="0.41529411764705881"/>
        <n v="0.39585492227979269"/>
        <n v="0.28333333333333333"/>
        <n v="0.34065934065934067"/>
        <n v="0.40625"/>
        <n v="0.1"/>
        <n v="0.1064516129032258"/>
        <n v="0.66666666666666663"/>
        <n v="0.26153846153846155"/>
        <n v="0.2862068965517241"/>
        <n v="0.36438356164383556"/>
        <n v="0.40604395604395599"/>
        <n v="0.62631578947368427"/>
        <n v="0.35671641791044778"/>
        <n v="0.41162790697674417"/>
        <n v="0.35208333333333336"/>
        <n v="0.60785714285714276"/>
        <n v="0.254601226993865"/>
        <n v="0.4946666666666667"/>
        <n v="0.30623376623376625"/>
        <n v="0.43362068965517236"/>
        <n v="0.35762711864406777"/>
        <n v="0.43978494623655912"/>
        <n v="0.13447684391080617"/>
        <n v="0.34320388349514563"/>
        <n v="0.47575757575757571"/>
        <n v="0.35706806282722514"/>
        <n v="0.41516853932584263"/>
        <n v="0.56153846153846154"/>
        <n v="0.65434782608695652"/>
        <n v="0.31165048543689317"/>
        <n v="0.50952380952380949"/>
        <n v="0.5"/>
        <n v="0.55000000000000004"/>
        <n v="0.31476014760147603"/>
        <n v="0.36039603960396038"/>
        <n v="0.3666666666666667"/>
        <n v="0.30503597122302156"/>
        <n v="0.33124999999999999"/>
        <n v="0.61304347826086958"/>
        <n v="0.29345794392523361"/>
        <n v="0.21176470588235294"/>
        <n v="0.39142857142857146"/>
        <n v="0.26923076923076922"/>
        <n v="0.65"/>
        <n v="0.26296296296296301"/>
        <n v="0.34722222222222221"/>
        <n v="0.7"/>
        <n v="0.315"/>
        <n v="0.43815950920245395"/>
        <n v="0.30712074303405573"/>
        <n v="0.54999999999999993"/>
        <n v="0.31666666666666671"/>
        <n v="0.30704697986577179"/>
        <n v="0.3"/>
        <n v="0.30979498861047838"/>
        <n v="0.31484623541887591"/>
        <n v="0.28708530805687199"/>
        <n v="0.3346368715083799"/>
        <n v="0.27"/>
        <n v="0.28412698412698412"/>
        <n v="0.3507142857142857"/>
        <n v="0.29485714285714287"/>
        <n v="0.35986842105263156"/>
        <n v="0.24520547945205479"/>
        <n v="0.36588628762541803"/>
        <n v="0.30140845070422534"/>
        <n v="0.21923076923076926"/>
        <n v="0.40422535211267602"/>
        <n v="0.35068493150684932"/>
        <n v="0.25047619047619046"/>
        <n v="0.33826530612244898"/>
        <n v="0.3896"/>
        <n v="0.29882352941176471"/>
        <n v="0.18876404494382024"/>
        <n v="0.37933884297520665"/>
        <n v="0.37352941176470589"/>
        <n v="0.4158536585365854"/>
        <n v="0.33627450980392154"/>
        <n v="0.24313725490196078"/>
        <n v="0.38596491228070173"/>
        <n v="0.45433526011560699"/>
        <n v="0.39736842105263159"/>
        <n v="0.37614678899082571"/>
        <n v="0.31534391534391537"/>
        <n v="0.41719745222929938"/>
        <n v="0.2941304347826087"/>
        <n v="0.40909090909090912"/>
        <n v="0.37096774193548387"/>
        <n v="0.30153508771929827"/>
        <n v="0.33193277310924368"/>
        <n v="0.29536000000000001"/>
        <n v="0.35638297872340424"/>
        <n v="0.44551422319474837"/>
        <n v="0.26151419558359623"/>
        <n v="0.20226500566251418"/>
        <n v="0.38356164383561642"/>
        <n v="0.21209150326797388"/>
        <n v="0.19456521739130433"/>
        <n v="0.40384615384615385"/>
        <n v="0.19278350515463921"/>
        <n v="0.32755905511811023"/>
        <n v="0.3554913294797688"/>
        <n v="0.30695652173913041"/>
        <n v="0.49692307692307697"/>
        <n v="0.30114942528735633"/>
        <n v="0.32282608695652171"/>
        <n v="0.45937499999999998"/>
        <n v="0.23270142180094783"/>
        <n v="0.32015503875968998"/>
        <n v="0.30745098039215685"/>
        <n v="0.42051282051282057"/>
        <n v="0.47275862068965513"/>
        <n v="0.28563218390804601"/>
        <n v="0.6763157894736842"/>
        <n v="0.27913043478260863"/>
        <n v="0.30333333333333301"/>
        <n v="0.34558058925476604"/>
        <n v="0.34444444444444444"/>
        <n v="0.27862068965517239"/>
        <n v="0.51111111111111107"/>
        <n v="0.15192307692307694"/>
        <n v="0.41081081081081078"/>
        <n v="0.36205533596837941"/>
        <n v="0.37575757575757579"/>
        <n v="0.42785340314136128"/>
        <n v="0.27058823529411763"/>
        <n v="0.36399999999999999"/>
        <n v="0.29032258064516131"/>
        <n v="0.4"/>
        <n v="0.11818181818181818"/>
        <n v="0.354295154185022"/>
        <n v="0.17083333333333336"/>
        <n v="0.23749999999999999"/>
        <n v="0.46666666666666662"/>
        <n v="0.37400000000000005"/>
        <n v="0.36428571428571432"/>
        <n v="0.48749999999999999"/>
        <n v="0.18196721311475408"/>
        <n v="0.24615384615384617"/>
        <n v="0.16153846153846155"/>
        <n v="0.28666666666666668"/>
        <n v="0.21981132075471699"/>
        <n v="0.36851851851851858"/>
        <n v="0.33800904977375568"/>
        <n v="0.20442477876106194"/>
        <n v="0.29375000000000001"/>
        <n v="0.66166666666666663"/>
        <n v="0.44615384615384618"/>
        <n v="0.39346153846153847"/>
        <n v="0.17499999999999999"/>
        <n v="0.14444444444444446"/>
        <n v="0.1846153846153846"/>
        <n v="0.22500000000000001"/>
        <n v="0.38319039451114917"/>
        <n v="0.25730337078651683"/>
        <n v="0.35285714285714287"/>
        <n v="0.46251629726205995"/>
        <n v="0.22987012987012986"/>
        <n v="0.23451327433628319"/>
        <n v="0.40196078431372551"/>
        <n v="0.33258426966292137"/>
        <n v="0.43255295429208473"/>
        <n v="0.30200000000000005"/>
        <n v="0.23295454545454544"/>
        <n v="0.27522123893805306"/>
        <n v="0.15133333333333335"/>
        <n v="0.34090909090909088"/>
        <n v="0.31818181818181818"/>
        <n v="0.4272727272727273"/>
        <n v="0.44457142857142856"/>
        <n v="0.29909090909090907"/>
        <n v="0.28749999999999998"/>
        <n v="0.35243243243243239"/>
        <n v="0.35253164556962024"/>
        <n v="0.46593406593406594"/>
        <n v="0.44"/>
        <n v="0.46524117354549971"/>
        <n v="0.42985074626865671"/>
        <n v="0.34341463414634149"/>
        <n v="0.22380952380952382"/>
        <n v="0.46785714285714292"/>
        <n v="0.35021834061135365"/>
        <n v="0.461376404494382"/>
        <n v="0.23933649289099526"/>
        <n v="0.2125448028673835"/>
        <n v="0.34782608695652173"/>
        <n v="0.31"/>
        <n v="0.43305785123966944"/>
        <n v="0.24225621414913959"/>
        <n v="0.23133640552995394"/>
        <n v="0.63658536585365855"/>
        <n v="0.77500000000000013"/>
        <n v="0.44358974358974362"/>
        <n v="0.13098591549295774"/>
        <n v="0.16666666666666666"/>
        <n v="9.9999999999999992E-2"/>
        <n v="0.2"/>
        <n v="0.2864864864864865"/>
        <n v="0.40189035916824201"/>
        <n v="0.29906542056074764"/>
        <n v="0.4011764705882353"/>
        <n v="0.56086956521739129"/>
        <n v="0.58055555555555549"/>
        <n v="0.29090909090909095"/>
        <n v="0.36956521739130432"/>
        <n v="0.28351648351648351"/>
        <n v="0.69523809523809521"/>
        <n v="0.69512195121951215"/>
        <n v="0.66097560975609748"/>
        <n v="0.34968944099378885"/>
        <n v="0.43809523809523804"/>
        <n v="0.46416184971098262"/>
        <n v="0.61071428571428577"/>
        <n v="0.3350877192982456"/>
        <n v="0.39692307692307693"/>
        <n v="0.62413793103448278"/>
        <n v="0.453125"/>
        <n v="0.69"/>
        <n v="0.38333333333333336"/>
        <n v="0.56666666666666676"/>
        <n v="0.29843749999999997"/>
        <n v="0.31489361702127661"/>
        <n v="0.55185185185185182"/>
        <n v="0.7142857142857143"/>
        <n v="0.32500000000000001"/>
        <n v="0.1391304347826087"/>
        <n v="0.19310344827586207"/>
        <n v="0.11739130434782609"/>
        <n v="0.57999999999999996"/>
        <n v="0.37343750000000003"/>
        <n v="0.44000000000000006"/>
        <n v="0.23934426229508196"/>
        <n v="0.70000000000000007"/>
        <n v="0.24705882352941178"/>
        <n v="0.29499999999999998"/>
        <n v="0.11212121212121212"/>
        <n v="0.29189189189189191"/>
        <n v="0.30454545454545456"/>
        <n v="0.3899038461538461"/>
        <n v="0.31212121212121213"/>
        <n v="0.29449064449064449"/>
        <n v="0.32645631067961167"/>
        <n v="0.36484098939929327"/>
        <n v="0.39429824561403504"/>
        <n v="0.40294117647058825"/>
        <n v="0.38714285714285712"/>
        <n v="0.42124352331606219"/>
        <n v="0.31565495207667732"/>
        <n v="0.35280898876404493"/>
        <n v="0.33125000000000004"/>
        <n v="0.30295566502463056"/>
        <n v="0.55849056603773584"/>
        <n v="0.53666666666666674"/>
        <n v="0.40379746835443031"/>
        <n v="0.39948717948717943"/>
        <n v="0.37722710163111667"/>
        <n v="0.32426095820591228"/>
        <n v="0.19021739130434784"/>
        <n v="0.26500000000000001"/>
        <n v="0.34659090909090912"/>
        <n v="0.34657534246575344"/>
        <n v="0.19166666666666665"/>
        <n v="0.3127147766323024"/>
        <n v="0.35801526717557253"/>
        <n v="0.43509433962264149"/>
        <n v="0.29285714285714287"/>
        <n v="0.24508196721311473"/>
        <n v="0.2896103896103896"/>
        <n v="0.1142857142857143"/>
        <n v="0.38425925925925924"/>
        <n v="0.38942307692307693"/>
        <n v="0.3540540540540541"/>
        <n v="0.4089430894308943"/>
        <n v="0.36888888888888888"/>
        <n v="0.15982142857142856"/>
        <n v="0.33697478991596636"/>
        <n v="0.42285714285714282"/>
        <n v="0.23684210526315788"/>
        <n v="0.38148148148148148"/>
        <n v="0.3444444444444445"/>
        <n v="0.28614864864864864"/>
        <n v="0.42218045112781954"/>
        <n v="0.33885869565217391"/>
        <n v="0.38396946564885492"/>
        <n v="0.31693121693121695"/>
        <n v="0.29040074557315931"/>
        <n v="0.3196136701337296"/>
        <n v="0.41530944625407168"/>
        <n v="0.32750000000000001"/>
        <n v="0.46540880503144655"/>
        <n v="0.35434782608695647"/>
        <n v="0.36666666666666664"/>
        <n v="0.36346153846153845"/>
        <n v="0.60000000000000009"/>
        <n v="0.31730769230769229"/>
        <n v="0.41249999999999998"/>
        <n v="0.48395061728395056"/>
        <n v="0.22710280373831773"/>
        <n v="0.48666666666666664"/>
        <n v="0.45238095238095238"/>
        <n v="0.44230769230769229"/>
        <n v="0.51931818181818179"/>
        <n v="0.30700000000000005"/>
        <n v="0.49411764705882355"/>
        <n v="0.44117647058823528"/>
        <n v="0.3466101694915254"/>
        <n v="0.51555555555555554"/>
        <n v="0.3797101449275363"/>
        <n v="0.35487804878048784"/>
        <n v="0.70952380952380956"/>
        <n v="0.39137931034482765"/>
        <n v="0.32586206896551723"/>
        <n v="0.37567567567567561"/>
        <n v="0.58064516129032262"/>
        <n v="0.43170731707317073"/>
        <n v="0.43391304347826087"/>
        <n v="0.366610455311973"/>
        <n v="0.31120186697782964"/>
        <n v="0.30666666666666664"/>
        <n v="0.21666666666666667"/>
        <n v="0.19473684210526318"/>
        <n v="0.51818181818181819"/>
        <n v="0.51333333333333331"/>
        <n v="0.13829787234042554"/>
        <n v="0.36249999999999999"/>
        <n v="0.31314102564102558"/>
        <n v="0.22173913043478263"/>
        <n v="0.19523809523809527"/>
        <n v="0.14210526315789473"/>
        <n v="0.42592592592592593"/>
        <n v="0.20909090909090908"/>
        <n v="0.72499999999999998"/>
        <n v="0.61428571428571421"/>
        <n v="0.18450704225352116"/>
        <n v="0.19565217391304349"/>
        <n v="0.12692307692307692"/>
        <n v="0.22999999999999998"/>
        <n v="0.27826086956521739"/>
        <n v="0.26428571428571429"/>
        <n v="0.33636363636363636"/>
        <n v="0.39322033898305081"/>
        <n v="0.15098039215686274"/>
        <n v="0.48076923076923078"/>
        <n v="0.30555555555555558"/>
        <n v="0.6166666666666667"/>
        <n v="0.27333333333333337"/>
        <n v="0.25384615384615383"/>
        <n v="0.41515151515151516"/>
        <n v="0.5636363636363636"/>
        <n v="0.47727272727272729"/>
        <n v="0.32819787985865723"/>
        <n v="0.24000000000000002"/>
        <n v="0.33999999999999997"/>
        <n v="0.22222222222222221"/>
        <n v="0.27777777777777779"/>
        <n v="0.11190476190476191"/>
        <n v="0.24"/>
        <n v="0.34"/>
        <n v="0.27142857142857141"/>
        <n v="0.88"/>
        <n v="0.34161220043572982"/>
        <n v="0.22608695652173913"/>
        <n v="0.23571428571428571"/>
        <n v="0.12619047619047619"/>
        <n v="0.52727272727272723"/>
        <n v="0.8"/>
        <n v="0.79166666666666663"/>
        <n v="0.1673076923076923"/>
        <n v="0.57567567567567568"/>
        <n v="0.19333333333333333"/>
        <n v="0.45714285714285718"/>
        <n v="0.22"/>
        <n v="0.3125"/>
        <n v="0.32105263157894742"/>
        <n v="0.48500000000000004"/>
        <n v="0.1025974025974026"/>
        <n v="0.34579439252336447"/>
        <n v="0.43624999999999997"/>
        <n v="0.13191489361702127"/>
        <n v="0.26"/>
        <n v="0.17857142857142858"/>
        <n v="0.81666666666666654"/>
        <n v="0.13529411764705881"/>
        <n v="0.30303030303030304"/>
        <n v="0.2736263736263736"/>
        <n v="0.36867469879518072"/>
        <n v="0.32310783657066305"/>
        <n v="0.13962264150943396"/>
        <n v="0.40833333333333327"/>
        <n v="0.26272189349112424"/>
        <n v="0.28888888888888886"/>
        <n v="0.16853846153846153"/>
        <n v="0.29163150492264417"/>
        <n v="0.19230769230769232"/>
        <n v="0.17647058823529413"/>
        <n v="0.14000000000000001"/>
        <n v="0.2722222222222222"/>
        <n v="0.27024539877300613"/>
        <n v="0.28059701492537314"/>
        <n v="0.35833333333333334"/>
        <n v="0.2437037037037037"/>
        <n v="0.32369230769230772"/>
        <n v="0.2621621621621622"/>
        <n v="0.24666666666666667"/>
        <n v="0.26516853932584267"/>
        <n v="0.42452830188679247"/>
        <n v="0.4490909090909091"/>
        <n v="0.21071428571428599"/>
        <n v="0.19"/>
        <n v="0.26250000000000001"/>
        <n v="0.15113268608414238"/>
        <n v="0.30705882352941177"/>
        <n v="0.34343434343434343"/>
        <n v="0.39320388349514562"/>
        <n v="0.27695167286245354"/>
        <n v="0.35486725663716812"/>
        <n v="0.20915254237288133"/>
        <n v="0.16298932384341636"/>
        <n v="0.27817896389324959"/>
        <n v="0.35539452495974239"/>
        <n v="0.37272727272727274"/>
        <n v="0.405012442232492"/>
        <n v="0.22543859649122808"/>
        <n v="0.46908517350157725"/>
        <n v="0.36688034188034185"/>
        <n v="0.37898550724637681"/>
        <n v="0.27755102040816326"/>
        <n v="0.25051546391752577"/>
        <n v="0.20497737556561085"/>
        <n v="0.35728542914171657"/>
        <n v="0.4273584905660377"/>
        <n v="0.52411347517730489"/>
        <n v="0.32403100775193794"/>
        <n v="0.37234042553191488"/>
        <n v="0.58378378378378382"/>
        <n v="0.5653061224489796"/>
        <n v="0.48951612903225805"/>
        <n v="0.58200000000000007"/>
        <n v="0.58342857142857141"/>
        <n v="0.15263157894736842"/>
        <n v="0.17777777777777778"/>
        <n v="0.21764705882352942"/>
        <n v="0.3943396226415094"/>
        <n v="0.43846153846153846"/>
        <n v="0.15934065934065933"/>
        <n v="0.3237957610789981"/>
        <n v="0.29078947368421054"/>
        <n v="0.2709677419354839"/>
        <n v="0.54799999999999993"/>
        <n v="0.4689655172413793"/>
        <n v="0.32589928057553957"/>
        <n v="0.31904761904761908"/>
        <n v="0.59545454545454557"/>
        <n v="0.51470588235294112"/>
        <n v="0.47027027027027024"/>
        <n v="0.21923076923076923"/>
        <n v="0.22727272727272727"/>
        <n v="0.12254901960784313"/>
        <n v="0.44444444444444442"/>
        <n v="0.31666666666666665"/>
        <n v="0.34629629629629632"/>
        <n v="0.31756185878092941"/>
        <n v="0.21428571428571427"/>
        <n v="0.34838709677419355"/>
        <n v="0.2392857142857143"/>
        <n v="0.21875"/>
        <n v="0.32727272727272727"/>
        <n v="0.41000000000000003"/>
        <n v="0.14722222222222223"/>
        <n v="0.38857142857142857"/>
        <n v="0.30708980418636056"/>
        <n v="0.33714285714285713"/>
        <n v="0.41333333333333333"/>
        <n v="0.3254237288135593"/>
        <n v="0.32109665427509293"/>
        <n v="0.24421052631578946"/>
        <n v="0.30664240218380301"/>
        <n v="0.30848214285714287"/>
        <n v="0.51052631578947372"/>
        <n v="0.37419354838709679"/>
        <n v="0.24539473684210525"/>
        <n v="0.32451811873554354"/>
        <n v="0.53529411764705881"/>
        <n v="0.36862745098039218"/>
        <n v="0.3020107238605898"/>
        <n v="0.24468085106382978"/>
        <n v="0.33749999999999997"/>
        <n v="0.258888888888889"/>
        <n v="0.12586206896551724"/>
        <n v="0.43088235294117649"/>
        <n v="0.35260663507109002"/>
        <n v="0.26924050632911389"/>
        <n v="0.28414634146341466"/>
        <n v="0.29637681159420287"/>
        <n v="0.43372093023255809"/>
        <n v="0.35747126436781607"/>
        <n v="0.37041036717062636"/>
        <n v="0.26455696202531642"/>
        <n v="0.31264367816091954"/>
        <n v="0.36206896551724138"/>
        <n v="0.38273381294964026"/>
        <n v="0.4101694915254237"/>
        <n v="0.35251798561151076"/>
        <n v="0.40733471074380168"/>
        <n v="0.30972222222222223"/>
        <n v="0.17333333333333334"/>
        <n v="0.26103896103896107"/>
        <n v="0.37894736842105264"/>
        <n v="0.41875000000000001"/>
        <n v="0.32948717948717948"/>
        <n v="0.40143884892086334"/>
        <n v="0.31289592760180995"/>
        <n v="0.47422680412371132"/>
        <n v="0.44761904761904764"/>
        <n v="0.30031512605042016"/>
        <n v="0.16405693950177935"/>
        <n v="0.228099173553719"/>
        <n v="0.56956521739130439"/>
        <n v="0.21880877742946708"/>
        <n v="0.4805111821086262"/>
        <n v="0.46595744680851059"/>
        <n v="0.29876543209876544"/>
        <n v="0.21277777777777776"/>
        <n v="0.59230769230769231"/>
        <n v="0.29887640449438202"/>
        <n v="0.14191616766467066"/>
        <n v="0.39733333333333332"/>
        <n v="0.49333333333333335"/>
        <n v="0.2949425287356322"/>
        <n v="0.32573099415204682"/>
        <n v="0.63030303030303036"/>
        <n v="0.31538461538461543"/>
        <n v="0.52933333333333332"/>
        <n v="0.51679389312977098"/>
        <n v="0.57435897435897432"/>
        <n v="0.3904109589041096"/>
        <n v="0.65217391304347827"/>
        <n v="0.66206896551724137"/>
        <n v="0.56944444444444442"/>
        <n v="0.62352941176470589"/>
        <n v="0.24926108374384237"/>
        <n v="0.32660550458715598"/>
        <n v="0.37959183673469382"/>
        <n v="0.31973827699018537"/>
        <n v="0.32800000000000001"/>
        <n v="0.29680851063829788"/>
        <n v="0.30357142857142855"/>
        <n v="0.32807017543859657"/>
        <n v="0.31655443322109988"/>
      </sharedItems>
    </cacheField>
    <cacheField name="sla" numFmtId="0">
      <sharedItems containsString="0" containsBlank="1" containsNumber="1" minValue="0.1388888888888889" maxValue="53.470588235294123" count="763">
        <n v="19.614349775784753"/>
        <n v="4.4844688070999732"/>
        <n v="15.523809523809524"/>
        <n v="17.521064301552109"/>
        <n v="3.9695415197178576"/>
        <n v="19.252427184466018"/>
        <n v="5.0526735833998409"/>
        <n v="9.7534818941504184"/>
        <n v="21.490909090909089"/>
        <n v="4.502802241793435"/>
        <n v="45.153846153846146"/>
        <n v="9.9942418426103625"/>
        <n v="15.895833333333334"/>
        <n v="21.369963369963369"/>
        <n v="5.4427672955974842"/>
        <n v="16.794117647058822"/>
        <n v="49.000000000000007"/>
        <n v="10.321917808219178"/>
        <n v="12.487500000000001"/>
        <n v="6.4401622718052742"/>
        <n v="30.089108910891092"/>
        <m/>
        <n v="29.599999999999998"/>
        <n v="33.5"/>
        <n v="17.18181818181818"/>
        <n v="19.685393258426963"/>
        <n v="23.807692307692307"/>
        <n v="6.3109919571045578"/>
        <n v="17.083798882681563"/>
        <n v="31.184210526315791"/>
        <n v="8.3097826086956523"/>
        <n v="37.4"/>
        <n v="4.7983870967741931"/>
        <n v="17.549295774647884"/>
        <n v="23.142857142857142"/>
        <n v="13.643835616438356"/>
        <n v="16.888888888888889"/>
        <n v="31.557377049180324"/>
        <n v="15.101351351351351"/>
        <n v="9.2458563535911598"/>
        <n v="23.752851711026619"/>
        <n v="18.149999999999999"/>
        <n v="20.832861189801701"/>
        <n v="11.118935837245697"/>
        <n v="20.662992125984253"/>
        <n v="18.438606194690269"/>
        <n v="38.891304347826093"/>
        <n v="3.4181508147025386"/>
        <n v="20.306778476589798"/>
        <n v="17.160958904109588"/>
        <n v="15.49649737302977"/>
        <n v="17.79636937647987"/>
        <n v="19.055487053020961"/>
        <n v="14.828226555246053"/>
        <n v="12.595406360424029"/>
        <n v="8.6706783369803073"/>
        <n v="13.588744588744589"/>
        <n v="13.917469050894086"/>
        <n v="20.114107883817425"/>
        <n v="9.7253886010362685"/>
        <n v="13.898929845422119"/>
        <n v="8.4850299401197624"/>
        <n v="9.052941176470588"/>
        <n v="5.8090909090909095"/>
        <n v="24.556962025316455"/>
        <n v="13.087209302325581"/>
        <n v="4.6297768266585138"/>
        <n v="20.375"/>
        <n v="22.685863874345554"/>
        <n v="13.635483870967743"/>
        <n v="0.94347683207361166"/>
        <n v="5.5316380839739789"/>
        <n v="14.416058394160583"/>
        <n v="19.045977011494251"/>
        <n v="16.223552894211576"/>
        <n v="4.6524417069951607"/>
        <n v="5.1658408627222387"/>
        <n v="4.077854671280277"/>
        <n v="4.9885629040278472"/>
        <n v="16.7816091954023"/>
        <n v="9.5925155925155927"/>
        <n v="21.066666666666666"/>
        <n v="4.9772727272727266"/>
        <n v="3.0644618834080712"/>
        <n v="17.246445497630329"/>
        <n v="9.7532894736842106"/>
        <n v="20.791277258566986"/>
        <n v="5.5467289719626169"/>
        <n v="13.700956937799045"/>
        <n v="28.567415730337078"/>
        <n v="4.5958922379301139"/>
        <n v="29.093117408906885"/>
        <n v="15.142857142857142"/>
        <n v="14.123152709359607"/>
        <n v="23.29326923076923"/>
        <n v="17.431088735053493"/>
        <n v="24.669166666666669"/>
        <n v="18.236051502145923"/>
        <n v="29.110795454545453"/>
        <n v="15.546938775510206"/>
        <n v="21.876646321876006"/>
        <n v="23.226635514018696"/>
        <n v="19.147308781869693"/>
        <n v="27.736514522821576"/>
        <n v="19.787198669991685"/>
        <n v="20.122018348623854"/>
        <n v="22.664739884393061"/>
        <n v="13.661076170510132"/>
        <n v="9.928400954653938"/>
        <n v="8.9097222222222214"/>
        <n v="15.320754716981131"/>
        <n v="7.1793721973094167"/>
        <n v="7.5901639344262293"/>
        <n v="8.1715686274509807"/>
        <n v="7.7019230769230775"/>
        <n v="9.2685185185185173"/>
        <n v="20.034205231388331"/>
        <n v="8.74"/>
        <n v="15.750759878419455"/>
        <n v="9.7254901960784306"/>
        <n v="13.665714285714285"/>
        <n v="19.769028871391075"/>
        <n v="17.647058823529409"/>
        <n v="10.595854922279793"/>
        <n v="4.0574468085106385"/>
        <n v="17.458221024258762"/>
        <n v="2.1912378303198885"/>
        <n v="19.941605839416063"/>
        <n v="5.3350515463917523"/>
        <n v="28.764705882352942"/>
        <n v="25.675675675675674"/>
        <n v="26.117647058823529"/>
        <n v="22.75"/>
        <n v="19.5625"/>
        <n v="14.84375"/>
        <n v="4.9660556687033273"/>
        <n v="15.079470198675496"/>
        <n v="25.471698113207548"/>
        <n v="16.428571428571427"/>
        <n v="3.3488372093023253"/>
        <n v="4.6116088819633827"/>
        <n v="33.75"/>
        <n v="10.368421052631579"/>
        <n v="11.919413919413918"/>
        <n v="4.9004926108374391"/>
        <n v="29.958333333333332"/>
        <n v="25.566666666666666"/>
        <n v="20.360000000000003"/>
        <n v="10.643274853801167"/>
        <n v="3.8266068759342304"/>
        <n v="3.5449704142011829"/>
        <n v="21.976744186046513"/>
        <n v="25.483870967741936"/>
        <n v="13.935483870967742"/>
        <n v="10.039735099337747"/>
        <n v="13.228571428571428"/>
        <n v="31.083333333333332"/>
        <n v="19.785714285714288"/>
        <n v="28.555555555555557"/>
        <n v="8.3397129186602861"/>
        <n v="5.0200617283950626"/>
        <n v="21.734693877551024"/>
        <n v="18"/>
        <n v="10.790697674418606"/>
        <n v="8.311320754716979"/>
        <n v="19.09659090909091"/>
        <n v="37.5"/>
        <n v="13.827586206896553"/>
        <n v="20.625"/>
        <n v="8.8986784140969153"/>
        <n v="11.903553299492385"/>
        <n v="8.4710424710424714"/>
        <n v="17.107142857142858"/>
        <n v="53.470588235294123"/>
        <n v="12.374233128834357"/>
        <n v="3.2843737781832401"/>
        <n v="29.385093167701857"/>
        <n v="8.5761689291101071"/>
        <n v="9.949880668257757"/>
        <n v="6.2173913043478253"/>
        <n v="15.565445026178013"/>
        <n v="15.090196078431372"/>
        <n v="21.9"/>
        <n v="22.425000000000001"/>
        <n v="21.749999999999996"/>
        <n v="17.705882352941174"/>
        <n v="10.128514056224899"/>
        <n v="15.338345864661655"/>
        <n v="8.2056833558863342"/>
        <n v="12.521008403361343"/>
        <n v="21.1255230125523"/>
        <n v="22.129943502824858"/>
        <n v="17.063116370808679"/>
        <n v="10.135135135135135"/>
        <n v="14.467469879518072"/>
        <n v="15.344313725490197"/>
        <n v="13.285714285714286"/>
        <n v="10.174724342663275"/>
        <n v="10.36182902584493"/>
        <n v="17.203791469194314"/>
        <n v="10.684596577017116"/>
        <n v="31.151785714285715"/>
        <n v="7.855728429985855"/>
        <n v="18.178343949044589"/>
        <n v="8.2346041055718473"/>
        <n v="13.334235453315291"/>
        <n v="9.3926940639269407"/>
        <n v="10.046511627906977"/>
        <n v="4.2897196261682247"/>
        <n v="9.121495327102803"/>
        <n v="8.4105263157894736"/>
        <n v="8.1464646464646471"/>
        <n v="15.064478311840563"/>
        <n v="4.8722527472527473"/>
        <n v="7.475524475524475"/>
        <n v="8.7311320754716988"/>
        <n v="10"/>
        <n v="7.0496453900709222"/>
        <n v="19.414012738853504"/>
        <n v="12.916666666666666"/>
        <n v="19.065693430656932"/>
        <n v="7.2605042016806713"/>
        <n v="21.942857142857143"/>
        <n v="21.025641025641026"/>
        <n v="16.366197183098588"/>
        <n v="15.343999999999999"/>
        <n v="20.896551724137932"/>
        <n v="33.392857142857146"/>
        <n v="3.419770372444694"/>
        <n v="6.650201612903226"/>
        <n v="13.333333333333334"/>
        <n v="18.05263157894737"/>
        <n v="6.2098360655737705"/>
        <n v="18.102040816326532"/>
        <n v="7.2341911764705884"/>
        <n v="6.1151465125877023"/>
        <n v="21.888888888888886"/>
        <n v="5.9162011173184359"/>
        <n v="6.134419551934827"/>
        <n v="17.38953488372093"/>
        <n v="6.6526508226691039"/>
        <n v="17.765363128491622"/>
        <n v="9.9707495429616095"/>
        <n v="6.6084112149532714"/>
        <n v="18.771929824561401"/>
        <n v="9.8954703832752617"/>
        <n v="10.739062500000001"/>
        <n v="17.026615969581748"/>
        <n v="12.203619909502262"/>
        <n v="9.9137577002053376"/>
        <n v="6.3710629921259843"/>
        <n v="25.125"/>
        <n v="15.375328083989499"/>
        <n v="19.209912536443152"/>
        <n v="12.076612903225806"/>
        <n v="10.368181818181819"/>
        <n v="18.940203562340965"/>
        <n v="15.609271523178808"/>
        <n v="11.290243902439023"/>
        <n v="11.161616161616161"/>
        <n v="22.372483221476507"/>
        <n v="18.219847328244274"/>
        <n v="5.7960088691795999"/>
        <n v="14.166666666666664"/>
        <n v="23.739130434782609"/>
        <n v="23.092363636363636"/>
        <n v="18.637974683544304"/>
        <n v="24.173889490790899"/>
        <n v="15.197014925373136"/>
        <n v="5.5265225933202364"/>
        <n v="21.857659831121833"/>
        <n v="16.055469953775038"/>
        <n v="22.909090909090903"/>
        <n v="20.014423076923077"/>
        <n v="18.228455284552844"/>
        <n v="12.399433427762041"/>
        <n v="6.8235294117647047"/>
        <n v="14.068702290076335"/>
        <n v="22.992143658810328"/>
        <n v="9.9047619047619051"/>
        <n v="15.812627291242364"/>
        <n v="13.603316326530614"/>
        <n v="14.817073170731707"/>
        <n v="6.2800875273522978"/>
        <n v="11.070422535211266"/>
        <n v="6.3891050583657583"/>
        <n v="18.437956204379557"/>
        <n v="20.763239875389413"/>
        <n v="17.978021978021978"/>
        <n v="5.0732196589769298"/>
        <n v="20.129032258064516"/>
        <n v="14.473684210526319"/>
        <n v="15.065217391304348"/>
        <n v="21.645569620253163"/>
        <n v="10.421052631578949"/>
        <n v="5.7314410480349345"/>
        <n v="24.3"/>
        <n v="27"/>
        <n v="8.5483870967741939"/>
        <n v="4.9143416544297596"/>
        <n v="12.307692307692307"/>
        <n v="18.434782608695652"/>
        <n v="9.9450549450549453"/>
        <n v="20.311111111111114"/>
        <n v="26.499999999999996"/>
        <n v="27.92307692307692"/>
        <n v="1.1252719925396333"/>
        <n v="25.707317073170731"/>
        <n v="12.541666666666666"/>
        <n v="21.473684210526315"/>
        <n v="17.857142857142858"/>
        <n v="33.250000000000007"/>
        <n v="27.733333333333334"/>
        <n v="21.291666666666668"/>
        <n v="14.053475935828876"/>
        <n v="12.1078431372549"/>
        <n v="12"/>
        <n v="13.900900900900901"/>
        <n v="23.999999999999996"/>
        <n v="14.777777777777779"/>
        <n v="21.363636363636363"/>
        <n v="13.090909090909088"/>
        <n v="15.857142857142858"/>
        <n v="12.093023255813954"/>
        <n v="7.9570815450643773"/>
        <n v="6.5728643216080398"/>
        <n v="4.1365461847389557"/>
        <n v="21.852813852813856"/>
        <n v="11.5625"/>
        <n v="13.085106382978722"/>
        <n v="9.8085642317380373"/>
        <n v="10.27241379310345"/>
        <n v="4.8005865102639298"/>
        <n v="30.444444444444446"/>
        <n v="32.571428571428577"/>
        <n v="42.61538461538462"/>
        <n v="22.250000000000004"/>
        <n v="35.111111111111114"/>
        <n v="10.785714285714285"/>
        <n v="19.64516129032258"/>
        <n v="5.3804834377797679"/>
        <n v="16.666666666666668"/>
        <n v="18.580786026200876"/>
        <n v="8.8461538461538467"/>
        <n v="3.6687808315715293"/>
        <n v="18.564971751412433"/>
        <n v="16.933333333333334"/>
        <n v="18.358490566037737"/>
        <n v="11.580487804878048"/>
        <n v="23.858108108108109"/>
        <n v="3.713917525773196"/>
        <n v="17.013245033112579"/>
        <n v="17.326829268292684"/>
        <n v="14.279742765273312"/>
        <n v="13.528634361233479"/>
        <n v="6.677777777777778"/>
        <n v="8.9214285714285708"/>
        <n v="12.031914893617021"/>
        <n v="3.3097686375321338"/>
        <n v="11.927051671732523"/>
        <n v="19.695652173913047"/>
        <n v="8.4133064516129039"/>
        <n v="7.3619631901840501"/>
        <n v="16.6032315978456"/>
        <n v="13.811320754716983"/>
        <n v="8.05944055944056"/>
        <n v="3.2792860196665239"/>
        <n v="19.523809523809522"/>
        <n v="10.361111111111111"/>
        <n v="18.859374999999996"/>
        <n v="17.125531914893617"/>
        <n v="26.351145038167935"/>
        <n v="22.130922693266836"/>
        <n v="3.68751902587519"/>
        <n v="17.340594059405941"/>
        <n v="24.266441821247895"/>
        <n v="15.992857142857142"/>
        <n v="22.383064516129032"/>
        <n v="17.36513157894737"/>
        <n v="10.595419847328241"/>
        <n v="16.139700078926598"/>
        <n v="16.413346613545816"/>
        <n v="8.6053639846743284"/>
        <n v="20.423963133640548"/>
        <n v="18.742774566473987"/>
        <n v="23.139784946236563"/>
        <n v="34.800000000000004"/>
        <n v="22.305555555555557"/>
        <n v="36.534883720930232"/>
        <n v="38.952380952380949"/>
        <n v="19.056603773584907"/>
        <n v="5.4139228598306675"/>
        <n v="10.453125"/>
        <n v="4.7214076246334304"/>
        <n v="7.1007751937984498"/>
        <n v="7.8181818181818175"/>
        <n v="26.519886363636363"/>
        <n v="15.305882352941175"/>
        <n v="13.558139534883718"/>
        <n v="6.904109589041096"/>
        <n v="6.4140350877192986"/>
        <n v="6.3837638376383765"/>
        <n v="4.6056838365896979"/>
        <n v="14.043478260869568"/>
        <n v="6.9613947696139498"/>
        <n v="6.8538011695906418"/>
        <n v="8.020942408376964"/>
        <n v="7.9689922480620154"/>
        <n v="8.9337016574585615"/>
        <n v="9.8482758620689648"/>
        <n v="6.7127799736495399"/>
        <n v="11.005128205128205"/>
        <n v="7.1363636363636358"/>
        <n v="4.2845849802371543"/>
        <n v="9.1727748691099489"/>
        <n v="18.101351351351354"/>
        <n v="7.7919463087248326"/>
        <n v="3.8553113553113554"/>
        <n v="9.2651162790697672"/>
        <n v="9.7399999999999984"/>
        <n v="19.73291925465838"/>
        <n v="26.923076923076923"/>
        <n v="23.37037037037037"/>
        <n v="21.796875"/>
        <n v="22.803571428571427"/>
        <n v="23.851851851851851"/>
        <n v="18.827586206896552"/>
        <n v="10.02510460251046"/>
        <n v="13.772727272727272"/>
        <n v="16.876712328767123"/>
        <n v="12.761904761904761"/>
        <n v="17.666666666666668"/>
        <n v="19.491525423728813"/>
        <n v="18.222222222222221"/>
        <n v="31.810810810810811"/>
        <n v="11.5"/>
        <n v="6.4527363184079594"/>
        <n v="4.8006576243321009"/>
        <n v="27.508090614886729"/>
        <n v="4.5040593010942462"/>
        <n v="4.6803874092009679"/>
        <n v="18.420467185761957"/>
        <n v="26.409090909090903"/>
        <n v="23.138686131386859"/>
        <n v="18.56088560885609"/>
        <n v="4.9815498154981555"/>
        <n v="5.7591093117408905"/>
        <n v="8.433121019108281"/>
        <n v="7.4360587002096432"/>
        <n v="17.874999999999996"/>
        <n v="8.0211382113821124"/>
        <n v="9.3243243243243246"/>
        <n v="18.509316770186334"/>
        <n v="1.7345872518286314"/>
        <n v="18.806161745827985"/>
        <n v="2.8147347413936474"/>
        <n v="4.6475950958817984"/>
        <n v="21.342857142857145"/>
        <n v="21.018867924528305"/>
        <n v="13.360655737704919"/>
        <n v="28.300395256916996"/>
        <n v="31.304347826086957"/>
        <n v="5.8461538461538458"/>
        <n v="8.2463768115942031"/>
        <n v="12.289978678038379"/>
        <n v="18.13529921942758"/>
        <n v="18.109756097560972"/>
        <n v="20.207357859531772"/>
        <n v="17.36322869955157"/>
        <n v="50.25"/>
        <n v="23.234567901234566"/>
        <n v="8.4503816793893129"/>
        <n v="13.214285714285715"/>
        <n v="12.078313253012048"/>
        <n v="34.245810055865924"/>
        <n v="13.411471321695762"/>
        <n v="17.599099099099099"/>
        <n v="23.606349206349208"/>
        <n v="20.233009708737864"/>
        <n v="16.903225806451612"/>
        <n v="36.835891381345924"/>
        <n v="17.203918076580589"/>
        <n v="19.081796311146753"/>
        <n v="22.116861435726207"/>
        <n v="4.0468549422336331"/>
        <n v="6.831241283124128"/>
        <n v="17.411764705882351"/>
        <n v="22.471374045801525"/>
        <n v="9.9754601226993884"/>
        <n v="8.8636363636363633"/>
        <n v="10.793650793650794"/>
        <n v="9.1388888888888875"/>
        <n v="7.022222222222223"/>
        <n v="16.878787878787879"/>
        <n v="6.229591836734695"/>
        <n v="11.646090534979425"/>
        <n v="12.217948717948717"/>
        <n v="11.315068493150685"/>
        <n v="7.2956521739130427"/>
        <n v="6.5295404814004376"/>
        <n v="9.1726384364820834"/>
        <n v="13.482142857142858"/>
        <n v="9.8214285714285712"/>
        <n v="8.2933333333333348"/>
        <n v="6.4621026894865521"/>
        <n v="7.6724137931034475"/>
        <n v="10.858778625954198"/>
        <n v="7.8487972508591053"/>
        <n v="9.8657718120805367"/>
        <n v="9.3303964757709235"/>
        <n v="9.0740740740740744"/>
        <n v="11.258992805755398"/>
        <n v="8.9277777777777771"/>
        <n v="8.1226666666666656"/>
        <n v="16.757062146892657"/>
        <n v="7.1262525050100205"/>
        <n v="5.6200551977920883"/>
        <n v="4.4619422572178475"/>
        <n v="19.782608695652176"/>
        <n v="31.61538461538461"/>
        <n v="5.7142857142857144"/>
        <n v="4.4615384615384608"/>
        <n v="5.5172413793103452"/>
        <n v="4.3705220061412486"/>
        <n v="25.294117647058815"/>
        <n v="23.487804878048777"/>
        <n v="46.666666666666664"/>
        <n v="15.100000000000001"/>
        <n v="16.904347826086958"/>
        <n v="22.173913043478262"/>
        <n v="13.413793103448276"/>
        <n v="15.453488372093025"/>
        <n v="16.839694656488547"/>
        <n v="27.799999999999997"/>
        <n v="31.861111111111111"/>
        <n v="31.242424242424242"/>
        <n v="32.782608695652179"/>
        <n v="18.9375"/>
        <n v="19.45945945945946"/>
        <n v="22.54054054054054"/>
        <n v="17.469827586206897"/>
        <n v="21.818181818181817"/>
        <n v="15.888"/>
        <n v="18.981818181818177"/>
        <n v="23.478260869565219"/>
        <n v="16.216216216216214"/>
        <n v="28.536585365853654"/>
        <n v="14.636363636363637"/>
        <n v="13.664233576642335"/>
        <n v="17.647058823529413"/>
        <n v="13.525"/>
        <n v="15.93548387096774"/>
        <n v="6.0625"/>
        <n v="12.009523809523809"/>
        <n v="5.9547803617571056"/>
        <n v="27.777777777777779"/>
        <n v="26.823529411764707"/>
        <n v="18.75"/>
        <n v="22.941176470588232"/>
        <n v="23.18181818181818"/>
        <n v="44.64"/>
        <n v="29.893617021276594"/>
        <n v="23.104166666666668"/>
        <n v="13.30252100840336"/>
        <n v="21.973684210526322"/>
        <n v="6.9049744897959195"/>
        <n v="42.424242424242429"/>
        <n v="29.452830188679247"/>
        <n v="20.068965517241377"/>
        <n v="27.1875"/>
        <n v="18.463157894736842"/>
        <n v="19.8"/>
        <n v="19.373563218390807"/>
        <n v="12.03125"/>
        <n v="0.1388888888888889"/>
        <n v="16.75925925925926"/>
        <n v="6.4"/>
        <n v="11.311475409836065"/>
        <n v="8.2474226804123703"/>
        <n v="19.240506329113924"/>
        <n v="5.9189189189189193"/>
        <n v="7.2492836676217758"/>
        <n v="30.403225806451612"/>
        <n v="20.346153846153847"/>
        <n v="27.027777777777775"/>
        <n v="37"/>
        <n v="26.333333333333336"/>
        <n v="30.32"/>
        <n v="25.551020408163268"/>
        <n v="21.695652173913043"/>
        <n v="17.61"/>
        <n v="20.502008032128519"/>
        <n v="10.702614379084968"/>
        <n v="4.1436567164179108"/>
        <n v="32.533783783783775"/>
        <n v="27.551020408163268"/>
        <n v="10.027027027027026"/>
        <n v="9.3102564102564092"/>
        <n v="12.878442111668951"/>
        <n v="5.0053050397877978"/>
        <n v="34.64"/>
        <n v="43.028571428571425"/>
        <n v="28.8"/>
        <n v="32.318181818181813"/>
        <n v="16.571428571428573"/>
        <n v="6.7173666288308755"/>
        <n v="15.066489361702127"/>
        <n v="26.162790697674417"/>
        <n v="9.6261398176291788"/>
        <n v="6.5228136882129277"/>
        <n v="22.840206185567009"/>
        <n v="22.729729729729726"/>
        <n v="35.666666666666664"/>
        <n v="15.084745762711865"/>
        <n v="40.75"/>
        <n v="10.595555555555555"/>
        <n v="8.6558704453441297"/>
        <n v="20.474576271186439"/>
        <n v="32"/>
        <n v="32.19047619047619"/>
        <n v="10.610278372591008"/>
        <n v="16.360153256704979"/>
        <n v="8.5588235294117645"/>
        <n v="10.014814814814816"/>
        <n v="19.505747126436784"/>
        <n v="24.644295302013422"/>
        <n v="15.768079800498757"/>
        <n v="27.60940032414911"/>
        <n v="41.0764192139738"/>
        <n v="26.84819413092551"/>
        <n v="14.32487539646579"/>
        <n v="32.513937282229968"/>
        <n v="3.7652944790660934"/>
        <n v="15.980544747081712"/>
        <n v="8.3322125084061884"/>
        <n v="23.896330809551547"/>
        <n v="14.066284257488846"/>
        <n v="14.895220588235293"/>
        <n v="17.862825788751714"/>
        <n v="18.841059602649008"/>
        <n v="15.548044692737427"/>
        <n v="8.5209713024282561"/>
        <n v="14.974289580514212"/>
        <n v="8.062200956937799"/>
        <n v="9.2228571428571424"/>
        <n v="7.3703703703703702"/>
        <n v="8.0144404332129948"/>
        <n v="9.6293245469522244"/>
        <n v="10.762886597938143"/>
        <n v="8.057786483839374"/>
        <n v="13.505747126436782"/>
        <n v="37.84210526315789"/>
        <n v="7.5119617224880386"/>
        <n v="2.1052631578947367"/>
        <n v="9.1034482758620694"/>
        <n v="5.3198452841416239"/>
        <n v="13.334841628959275"/>
        <n v="16.69047619047619"/>
        <n v="9.3868613138686143"/>
        <n v="13.919117647058824"/>
        <n v="11.32450331125828"/>
        <n v="11.761194029850746"/>
        <n v="9.7404580152671745"/>
        <n v="7.9542857142857137"/>
        <n v="9.931034482758621"/>
        <n v="18.783999999999999"/>
        <n v="17.213903743315505"/>
        <n v="21.433333333333334"/>
        <n v="23"/>
        <n v="13.685185185185185"/>
        <n v="20.328358208955226"/>
        <n v="22.749999999999996"/>
        <n v="28.400000000000002"/>
        <n v="10.625"/>
        <n v="15.166666666666666"/>
        <n v="21.829268292682922"/>
        <n v="18.283018867924529"/>
        <n v="22.34375"/>
        <n v="5.1495162708883031"/>
        <n v="26.457627118644069"/>
        <n v="20.935483870967744"/>
        <n v="28.916666666666664"/>
        <n v="5.9305354558610706"/>
        <n v="14.730158730158733"/>
        <n v="32.114224137931032"/>
        <n v="5.24940652818991"/>
        <n v="5.2040520984081038"/>
        <n v="17.517241379310345"/>
        <n v="24.096514745308312"/>
        <n v="5.1941078641007365"/>
        <n v="21.692307692307697"/>
        <n v="24.255319148936174"/>
        <n v="5.2529960053262315"/>
        <n v="39.913043478260867"/>
        <n v="25.91769547325103"/>
        <n v="7.3390557939914203"/>
        <n v="39.452054794520549"/>
        <n v="25.508532423208191"/>
        <n v="9.7043010752688179"/>
        <n v="4.8989186647860841"/>
        <n v="20.871244635193136"/>
        <n v="7.9706601466992666"/>
        <n v="27.672922252010721"/>
        <n v="5.811897106109325"/>
        <n v="4.98153547133139"/>
        <n v="17.894736842105264"/>
        <n v="36.818181818181813"/>
        <n v="8.3786764705882355"/>
        <n v="5.2444444444444445"/>
        <n v="17.462406015037594"/>
        <n v="11.623966942148762"/>
        <n v="5.3367346938775508"/>
        <n v="3.9284808521430383"/>
        <n v="17.847533632286996"/>
        <n v="28.9375"/>
        <n v="44.769230769230766"/>
        <n v="18.482587064676615"/>
        <n v="42.375000000000007"/>
        <n v="10.243055555555555"/>
        <n v="19.858974358974361"/>
        <n v="12.946268656716418"/>
        <n v="6.1284046692607008"/>
        <n v="8.2903225806451619"/>
        <n v="24.483007953723789"/>
        <n v="12.069565217391302"/>
        <n v="19.872340425531913"/>
        <n v="20.538649877579576"/>
        <n v="32.193058568329718"/>
        <n v="29.086956521739136"/>
        <n v="14.473282442748092"/>
        <n v="26.080229226361034"/>
        <n v="14.042553191489361"/>
        <n v="8.6529680365296802"/>
        <n v="13.94214876033058"/>
        <n v="29.765013054830291"/>
        <n v="13.534909909909912"/>
        <n v="7.6428571428571432"/>
        <n v="10.554054054054054"/>
        <n v="11.278195488721805"/>
        <n v="11.353467561521255"/>
        <n v="28.094594594594593"/>
        <n v="18.318181818181817"/>
        <n v="6.9836321122369451"/>
        <n v="12.082585278276481"/>
        <n v="9.3798076923076916"/>
        <n v="12.823170731707316"/>
        <n v="9.6221662468513856"/>
        <n v="10.799113737075333"/>
        <n v="7.3526785714285712"/>
        <n v="8.1228070175438596"/>
        <n v="7.5866666666666651"/>
        <n v="6.5208333333333339"/>
        <n v="17.110569105691056"/>
        <n v="8.5636792452830175"/>
        <n v="20.061264822134387"/>
        <n v="19.370786516853933"/>
        <n v="16.34408602150538"/>
        <n v="5.1534788540245566"/>
        <n v="19.268292682926827"/>
        <n v="21.999999999999996"/>
        <n v="14.776470588235293"/>
        <n v="18.518716577540104"/>
        <n v="4.5417479170359867"/>
      </sharedItems>
    </cacheField>
    <cacheField name="height" numFmtId="0">
      <sharedItems containsString="0" containsBlank="1" containsNumber="1" minValue="0.1" maxValue="109" count="271">
        <n v="8.6"/>
        <n v="29.5"/>
        <n v="0.9"/>
        <n v="8.8000000000000007"/>
        <n v="32.200000000000003"/>
        <n v="14.6"/>
        <n v="18"/>
        <n v="27.4"/>
        <n v="13.6"/>
        <n v="29.9"/>
        <n v="5.0999999999999996"/>
        <n v="10.1"/>
        <n v="12.4"/>
        <n v="24"/>
        <n v="9.4"/>
        <n v="3.9"/>
        <n v="9.3000000000000007"/>
        <n v="10.199999999999999"/>
        <n v="13.1"/>
        <n v="6.3"/>
        <n v="1.4"/>
        <n v="2.7"/>
        <n v="3.4"/>
        <n v="3.5"/>
        <n v="5.5"/>
        <n v="7"/>
        <n v="19.600000000000001"/>
        <n v="2.2999999999999998"/>
        <n v="2.4"/>
        <n v="3.6"/>
        <n v="7.2"/>
        <n v="7.5"/>
        <n v="1.3"/>
        <n v="3.7"/>
        <n v="4.0999999999999996"/>
        <n v="4.2"/>
        <n v="5.9"/>
        <n v="8.4"/>
        <n v="9.6999999999999993"/>
        <n v="16.5"/>
        <n v="18.899999999999999"/>
        <n v="6.5"/>
        <n v="1.1000000000000001"/>
        <n v="6.2"/>
        <n v="6.8"/>
        <n v="15.9"/>
        <n v="17.600000000000001"/>
        <n v="10"/>
        <n v="2.8"/>
        <n v="4.3"/>
        <n v="16.8"/>
        <n v="16.899999999999999"/>
        <n v="5.8"/>
        <n v="11.2"/>
        <n v="13.9"/>
        <n v="16.3"/>
        <n v="12.1"/>
        <n v="0.5"/>
        <n v="4.8"/>
        <n v="5.7"/>
        <n v="6.7"/>
        <n v="17.399999999999999"/>
        <n v="26.5"/>
        <n v="2.1"/>
        <n v="12.3"/>
        <n v="14.4"/>
        <n v="28.7"/>
        <n v="13.2"/>
        <n v="21.6"/>
        <n v="11.3"/>
        <n v="19.7"/>
        <n v="25.5"/>
        <n v="36.299999999999997"/>
        <n v="30.4"/>
        <n v="22.1"/>
        <n v="34.200000000000003"/>
        <n v="6.4"/>
        <n v="9.5"/>
        <n v="14.3"/>
        <n v="23.1"/>
        <n v="24.2"/>
        <n v="29"/>
        <n v="27.1"/>
        <n v="5.2"/>
        <n v="7.1"/>
        <n v="9.1"/>
        <n v="17.3"/>
        <n v="26.9"/>
        <n v="6"/>
        <n v="9.1999999999999993"/>
        <n v="10.7"/>
        <n v="22.5"/>
        <n v="11.4"/>
        <n v="0.8"/>
        <n v="4.9000000000000004"/>
        <n v="11"/>
        <n v="2.2000000000000002"/>
        <n v="2"/>
        <n v="2.5"/>
        <n v="4.4000000000000004"/>
        <n v="10.4"/>
        <n v="15.3"/>
        <n v="20.2"/>
        <n v="20"/>
        <n v="24.9"/>
        <n v="35.200000000000003"/>
        <n v="15.8"/>
        <n v="39.5"/>
        <n v="33.1"/>
        <n v="0.3"/>
        <n v="0.4"/>
        <n v="1.5"/>
        <n v="2.9"/>
        <n v="1.8"/>
        <n v="5.6"/>
        <n v="5"/>
        <n v="13"/>
        <n v="0.6"/>
        <n v="8.1999999999999993"/>
        <m/>
        <n v="2.6"/>
        <n v="4"/>
        <n v="11.5"/>
        <n v="16.2"/>
        <n v="26"/>
        <n v="1.6"/>
        <n v="3.2"/>
        <n v="4.5"/>
        <n v="5.4"/>
        <n v="12.7"/>
        <n v="14"/>
        <n v="1.7"/>
        <n v="8"/>
        <n v="28"/>
        <n v="30"/>
        <n v="12.9"/>
        <n v="36"/>
        <n v="11.8"/>
        <n v="13.8"/>
        <n v="3.8"/>
        <n v="12.5"/>
        <n v="8.5"/>
        <n v="8.9"/>
        <n v="20.100000000000001"/>
        <n v="13.5"/>
        <n v="15.5"/>
        <n v="25.6"/>
        <n v="21.7"/>
        <n v="17.5"/>
        <n v="17.7"/>
        <n v="1"/>
        <n v="9.9"/>
        <n v="11.9"/>
        <n v="18.2"/>
        <n v="14.1"/>
        <n v="34"/>
        <n v="17.8"/>
        <n v="39.9"/>
        <n v="4.5999999999999996"/>
        <n v="31"/>
        <n v="56.1"/>
        <n v="7.3"/>
        <n v="39.4"/>
        <n v="14.5"/>
        <n v="15.4"/>
        <n v="24.6"/>
        <n v="1.9"/>
        <n v="21.3"/>
        <n v="20.5"/>
        <n v="22"/>
        <n v="13.3"/>
        <n v="35"/>
        <n v="7.4"/>
        <n v="109"/>
        <n v="18.3"/>
        <n v="26.4"/>
        <n v="41"/>
        <n v="35.1"/>
        <n v="35.5"/>
        <n v="19.899999999999999"/>
        <n v="21.2"/>
        <n v="28.5"/>
        <n v="6.1"/>
        <n v="26.7"/>
        <n v="15.2"/>
        <n v="13.7"/>
        <n v="16.7"/>
        <n v="19.399999999999999"/>
        <n v="20.6"/>
        <n v="43.3"/>
        <n v="32"/>
        <n v="0.2"/>
        <n v="1.2"/>
        <n v="3"/>
        <n v="0.1"/>
        <n v="19"/>
        <n v="23"/>
        <n v="25"/>
        <n v="16"/>
        <n v="41.6"/>
        <n v="18.600000000000001"/>
        <n v="21.5"/>
        <n v="32.5"/>
        <n v="37"/>
        <n v="20.3"/>
        <n v="34.5"/>
        <n v="8.6999999999999993"/>
        <n v="25.4"/>
        <n v="10.5"/>
        <n v="17"/>
        <n v="0.7"/>
        <n v="7.6"/>
        <n v="34.4"/>
        <n v="36.5"/>
        <n v="32.1"/>
        <n v="14.2"/>
        <n v="18.5"/>
        <n v="55.1"/>
        <n v="10.9"/>
        <n v="6.9"/>
        <n v="17.899999999999999"/>
        <n v="7.8"/>
        <n v="12"/>
        <n v="14.9"/>
        <n v="18.8"/>
        <n v="42"/>
        <n v="32.9"/>
        <n v="38"/>
        <n v="30.1"/>
        <n v="34.6"/>
        <n v="10.6"/>
        <n v="13.4"/>
        <n v="19.8"/>
        <n v="3.3"/>
        <n v="29.3"/>
        <n v="45"/>
        <n v="15"/>
        <n v="8.3000000000000007"/>
        <n v="9"/>
        <n v="21"/>
        <n v="22.4"/>
        <n v="20.7"/>
        <n v="33"/>
        <n v="39"/>
        <n v="40.4"/>
        <n v="83"/>
        <n v="46"/>
        <n v="4.7"/>
        <n v="24.4"/>
        <n v="33.5"/>
        <n v="27.5"/>
        <n v="21.1"/>
        <n v="40"/>
        <n v="50.2"/>
        <n v="37.5"/>
        <n v="21.9"/>
        <n v="48"/>
        <n v="43"/>
        <n v="52"/>
        <n v="49"/>
        <n v="27"/>
        <n v="37.4"/>
        <n v="46.5"/>
        <n v="28.9"/>
        <n v="31.2"/>
        <n v="26.8"/>
        <n v="28.2"/>
        <n v="9.6"/>
        <n v="47.8"/>
        <n v="22.8"/>
        <n v="30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5">
  <r>
    <s v="Q1-3-0"/>
    <x v="0"/>
    <x v="0"/>
    <x v="0"/>
    <x v="0"/>
    <x v="0"/>
    <x v="0"/>
    <x v="0"/>
    <x v="0"/>
    <x v="0"/>
    <x v="0"/>
    <x v="0"/>
    <x v="0"/>
  </r>
  <r>
    <s v="Q1-3-0"/>
    <x v="1"/>
    <x v="1"/>
    <x v="1"/>
    <x v="1"/>
    <x v="1"/>
    <x v="1"/>
    <x v="1"/>
    <x v="1"/>
    <x v="1"/>
    <x v="1"/>
    <x v="1"/>
    <x v="1"/>
  </r>
  <r>
    <s v="Q1-3-10"/>
    <x v="0"/>
    <x v="2"/>
    <x v="2"/>
    <x v="2"/>
    <x v="2"/>
    <x v="2"/>
    <x v="2"/>
    <x v="2"/>
    <x v="2"/>
    <x v="2"/>
    <x v="2"/>
    <x v="2"/>
  </r>
  <r>
    <s v="Q1-3-10"/>
    <x v="2"/>
    <x v="3"/>
    <x v="3"/>
    <x v="3"/>
    <x v="3"/>
    <x v="3"/>
    <x v="3"/>
    <x v="3"/>
    <x v="3"/>
    <x v="3"/>
    <x v="3"/>
    <x v="3"/>
  </r>
  <r>
    <s v="Q1-3-10"/>
    <x v="1"/>
    <x v="4"/>
    <x v="4"/>
    <x v="4"/>
    <x v="4"/>
    <x v="4"/>
    <x v="4"/>
    <x v="4"/>
    <x v="4"/>
    <x v="4"/>
    <x v="4"/>
    <x v="4"/>
  </r>
  <r>
    <s v="Q1-3-12"/>
    <x v="2"/>
    <x v="5"/>
    <x v="5"/>
    <x v="5"/>
    <x v="5"/>
    <x v="5"/>
    <x v="5"/>
    <x v="5"/>
    <x v="5"/>
    <x v="5"/>
    <x v="5"/>
    <x v="5"/>
  </r>
  <r>
    <s v="Q1-3-12"/>
    <x v="1"/>
    <x v="6"/>
    <x v="6"/>
    <x v="6"/>
    <x v="6"/>
    <x v="6"/>
    <x v="6"/>
    <x v="6"/>
    <x v="6"/>
    <x v="6"/>
    <x v="6"/>
    <x v="6"/>
  </r>
  <r>
    <s v="Q1-3-12"/>
    <x v="3"/>
    <x v="7"/>
    <x v="7"/>
    <x v="7"/>
    <x v="7"/>
    <x v="7"/>
    <x v="7"/>
    <x v="7"/>
    <x v="7"/>
    <x v="7"/>
    <x v="7"/>
    <x v="7"/>
  </r>
  <r>
    <s v="Q1-3-14"/>
    <x v="4"/>
    <x v="8"/>
    <x v="8"/>
    <x v="8"/>
    <x v="8"/>
    <x v="8"/>
    <x v="8"/>
    <x v="8"/>
    <x v="8"/>
    <x v="8"/>
    <x v="8"/>
    <x v="8"/>
  </r>
  <r>
    <s v="Q1-3-14"/>
    <x v="1"/>
    <x v="9"/>
    <x v="9"/>
    <x v="9"/>
    <x v="9"/>
    <x v="9"/>
    <x v="9"/>
    <x v="9"/>
    <x v="9"/>
    <x v="9"/>
    <x v="9"/>
    <x v="9"/>
  </r>
  <r>
    <s v="Q1-3-16"/>
    <x v="5"/>
    <x v="10"/>
    <x v="10"/>
    <x v="10"/>
    <x v="10"/>
    <x v="10"/>
    <x v="10"/>
    <x v="10"/>
    <x v="10"/>
    <x v="10"/>
    <x v="10"/>
    <x v="10"/>
  </r>
  <r>
    <s v="Q1-3-16"/>
    <x v="6"/>
    <x v="11"/>
    <x v="11"/>
    <x v="11"/>
    <x v="11"/>
    <x v="11"/>
    <x v="11"/>
    <x v="11"/>
    <x v="11"/>
    <x v="11"/>
    <x v="11"/>
    <x v="11"/>
  </r>
  <r>
    <s v="Q1-3-16"/>
    <x v="0"/>
    <x v="12"/>
    <x v="12"/>
    <x v="12"/>
    <x v="12"/>
    <x v="12"/>
    <x v="12"/>
    <x v="12"/>
    <x v="12"/>
    <x v="12"/>
    <x v="12"/>
    <x v="11"/>
  </r>
  <r>
    <s v="Q1-3-16"/>
    <x v="4"/>
    <x v="13"/>
    <x v="13"/>
    <x v="13"/>
    <x v="13"/>
    <x v="13"/>
    <x v="13"/>
    <x v="13"/>
    <x v="13"/>
    <x v="13"/>
    <x v="13"/>
    <x v="12"/>
  </r>
  <r>
    <s v="Q1-3-16"/>
    <x v="1"/>
    <x v="14"/>
    <x v="14"/>
    <x v="14"/>
    <x v="14"/>
    <x v="14"/>
    <x v="14"/>
    <x v="14"/>
    <x v="14"/>
    <x v="14"/>
    <x v="14"/>
    <x v="13"/>
  </r>
  <r>
    <s v="Q1-3-17"/>
    <x v="4"/>
    <x v="15"/>
    <x v="15"/>
    <x v="15"/>
    <x v="15"/>
    <x v="15"/>
    <x v="15"/>
    <x v="15"/>
    <x v="15"/>
    <x v="15"/>
    <x v="15"/>
    <x v="14"/>
  </r>
  <r>
    <s v="Q1-3-18"/>
    <x v="5"/>
    <x v="16"/>
    <x v="16"/>
    <x v="16"/>
    <x v="16"/>
    <x v="16"/>
    <x v="16"/>
    <x v="16"/>
    <x v="16"/>
    <x v="16"/>
    <x v="16"/>
    <x v="15"/>
  </r>
  <r>
    <s v="Q1-3-18"/>
    <x v="6"/>
    <x v="17"/>
    <x v="5"/>
    <x v="5"/>
    <x v="17"/>
    <x v="17"/>
    <x v="5"/>
    <x v="17"/>
    <x v="17"/>
    <x v="17"/>
    <x v="17"/>
    <x v="16"/>
  </r>
  <r>
    <s v="Q1-3-18"/>
    <x v="7"/>
    <x v="18"/>
    <x v="17"/>
    <x v="17"/>
    <x v="18"/>
    <x v="18"/>
    <x v="17"/>
    <x v="18"/>
    <x v="18"/>
    <x v="18"/>
    <x v="18"/>
    <x v="17"/>
  </r>
  <r>
    <s v="Q1-3-18"/>
    <x v="1"/>
    <x v="19"/>
    <x v="18"/>
    <x v="18"/>
    <x v="19"/>
    <x v="19"/>
    <x v="18"/>
    <x v="19"/>
    <x v="19"/>
    <x v="19"/>
    <x v="19"/>
    <x v="18"/>
  </r>
  <r>
    <s v="Q1-3-19"/>
    <x v="4"/>
    <x v="20"/>
    <x v="19"/>
    <x v="19"/>
    <x v="20"/>
    <x v="20"/>
    <x v="19"/>
    <x v="20"/>
    <x v="20"/>
    <x v="20"/>
    <x v="20"/>
    <x v="19"/>
  </r>
  <r>
    <s v="Q1-3-2"/>
    <x v="8"/>
    <x v="21"/>
    <x v="5"/>
    <x v="20"/>
    <x v="21"/>
    <x v="21"/>
    <x v="20"/>
    <x v="21"/>
    <x v="21"/>
    <x v="21"/>
    <x v="21"/>
    <x v="20"/>
  </r>
  <r>
    <s v="Q1-3-2"/>
    <x v="0"/>
    <x v="22"/>
    <x v="20"/>
    <x v="21"/>
    <x v="22"/>
    <x v="22"/>
    <x v="21"/>
    <x v="22"/>
    <x v="22"/>
    <x v="22"/>
    <x v="22"/>
    <x v="21"/>
  </r>
  <r>
    <s v="Q1-3-2"/>
    <x v="9"/>
    <x v="23"/>
    <x v="21"/>
    <x v="22"/>
    <x v="23"/>
    <x v="23"/>
    <x v="22"/>
    <x v="23"/>
    <x v="23"/>
    <x v="23"/>
    <x v="23"/>
    <x v="22"/>
  </r>
  <r>
    <s v="Q1-3-2"/>
    <x v="10"/>
    <x v="24"/>
    <x v="22"/>
    <x v="23"/>
    <x v="24"/>
    <x v="24"/>
    <x v="23"/>
    <x v="24"/>
    <x v="24"/>
    <x v="24"/>
    <x v="24"/>
    <x v="23"/>
  </r>
  <r>
    <s v="Q1-3-2"/>
    <x v="2"/>
    <x v="25"/>
    <x v="23"/>
    <x v="24"/>
    <x v="25"/>
    <x v="25"/>
    <x v="24"/>
    <x v="25"/>
    <x v="25"/>
    <x v="25"/>
    <x v="25"/>
    <x v="24"/>
  </r>
  <r>
    <s v="Q1-3-2"/>
    <x v="9"/>
    <x v="26"/>
    <x v="24"/>
    <x v="25"/>
    <x v="26"/>
    <x v="26"/>
    <x v="25"/>
    <x v="26"/>
    <x v="26"/>
    <x v="26"/>
    <x v="26"/>
    <x v="25"/>
  </r>
  <r>
    <s v="Q1-3-2"/>
    <x v="1"/>
    <x v="27"/>
    <x v="25"/>
    <x v="26"/>
    <x v="27"/>
    <x v="27"/>
    <x v="26"/>
    <x v="27"/>
    <x v="27"/>
    <x v="27"/>
    <x v="27"/>
    <x v="26"/>
  </r>
  <r>
    <s v="Q1-3-20"/>
    <x v="11"/>
    <x v="28"/>
    <x v="26"/>
    <x v="27"/>
    <x v="28"/>
    <x v="28"/>
    <x v="27"/>
    <x v="28"/>
    <x v="28"/>
    <x v="28"/>
    <x v="28"/>
    <x v="27"/>
  </r>
  <r>
    <s v="Q1-3-20"/>
    <x v="8"/>
    <x v="29"/>
    <x v="27"/>
    <x v="28"/>
    <x v="29"/>
    <x v="29"/>
    <x v="28"/>
    <x v="29"/>
    <x v="29"/>
    <x v="29"/>
    <x v="29"/>
    <x v="28"/>
  </r>
  <r>
    <s v="Q1-3-20"/>
    <x v="6"/>
    <x v="30"/>
    <x v="28"/>
    <x v="29"/>
    <x v="30"/>
    <x v="30"/>
    <x v="29"/>
    <x v="30"/>
    <x v="30"/>
    <x v="30"/>
    <x v="30"/>
    <x v="23"/>
  </r>
  <r>
    <s v="Q1-3-20"/>
    <x v="5"/>
    <x v="31"/>
    <x v="29"/>
    <x v="30"/>
    <x v="31"/>
    <x v="31"/>
    <x v="30"/>
    <x v="31"/>
    <x v="31"/>
    <x v="21"/>
    <x v="31"/>
    <x v="29"/>
  </r>
  <r>
    <s v="Q1-3-20"/>
    <x v="7"/>
    <x v="32"/>
    <x v="30"/>
    <x v="31"/>
    <x v="32"/>
    <x v="32"/>
    <x v="31"/>
    <x v="32"/>
    <x v="32"/>
    <x v="21"/>
    <x v="21"/>
    <x v="30"/>
  </r>
  <r>
    <s v="Q1-3-20"/>
    <x v="1"/>
    <x v="33"/>
    <x v="31"/>
    <x v="32"/>
    <x v="33"/>
    <x v="33"/>
    <x v="32"/>
    <x v="33"/>
    <x v="33"/>
    <x v="31"/>
    <x v="32"/>
    <x v="31"/>
  </r>
  <r>
    <s v="Q1-3-22"/>
    <x v="11"/>
    <x v="34"/>
    <x v="32"/>
    <x v="33"/>
    <x v="34"/>
    <x v="34"/>
    <x v="33"/>
    <x v="34"/>
    <x v="34"/>
    <x v="32"/>
    <x v="33"/>
    <x v="32"/>
  </r>
  <r>
    <s v="Q1-3-22"/>
    <x v="4"/>
    <x v="35"/>
    <x v="33"/>
    <x v="34"/>
    <x v="35"/>
    <x v="35"/>
    <x v="34"/>
    <x v="35"/>
    <x v="35"/>
    <x v="33"/>
    <x v="34"/>
    <x v="22"/>
  </r>
  <r>
    <s v="Q1-3-22"/>
    <x v="0"/>
    <x v="36"/>
    <x v="34"/>
    <x v="5"/>
    <x v="36"/>
    <x v="36"/>
    <x v="35"/>
    <x v="36"/>
    <x v="36"/>
    <x v="34"/>
    <x v="35"/>
    <x v="33"/>
  </r>
  <r>
    <s v="Q1-3-22"/>
    <x v="5"/>
    <x v="37"/>
    <x v="35"/>
    <x v="35"/>
    <x v="37"/>
    <x v="37"/>
    <x v="36"/>
    <x v="37"/>
    <x v="37"/>
    <x v="35"/>
    <x v="36"/>
    <x v="34"/>
  </r>
  <r>
    <s v="Q1-3-22"/>
    <x v="8"/>
    <x v="38"/>
    <x v="36"/>
    <x v="36"/>
    <x v="38"/>
    <x v="38"/>
    <x v="37"/>
    <x v="38"/>
    <x v="38"/>
    <x v="36"/>
    <x v="37"/>
    <x v="35"/>
  </r>
  <r>
    <s v="Q1-3-22"/>
    <x v="4"/>
    <x v="30"/>
    <x v="37"/>
    <x v="37"/>
    <x v="39"/>
    <x v="39"/>
    <x v="38"/>
    <x v="39"/>
    <x v="39"/>
    <x v="37"/>
    <x v="38"/>
    <x v="36"/>
  </r>
  <r>
    <s v="Q1-3-22"/>
    <x v="7"/>
    <x v="39"/>
    <x v="38"/>
    <x v="38"/>
    <x v="40"/>
    <x v="40"/>
    <x v="39"/>
    <x v="40"/>
    <x v="40"/>
    <x v="38"/>
    <x v="39"/>
    <x v="37"/>
  </r>
  <r>
    <s v="Q1-3-22"/>
    <x v="6"/>
    <x v="40"/>
    <x v="39"/>
    <x v="39"/>
    <x v="41"/>
    <x v="41"/>
    <x v="40"/>
    <x v="28"/>
    <x v="41"/>
    <x v="39"/>
    <x v="21"/>
    <x v="38"/>
  </r>
  <r>
    <s v="Q1-3-24"/>
    <x v="12"/>
    <x v="41"/>
    <x v="40"/>
    <x v="40"/>
    <x v="42"/>
    <x v="42"/>
    <x v="41"/>
    <x v="41"/>
    <x v="42"/>
    <x v="40"/>
    <x v="40"/>
    <x v="39"/>
  </r>
  <r>
    <s v="Q1-3-24"/>
    <x v="13"/>
    <x v="42"/>
    <x v="41"/>
    <x v="41"/>
    <x v="43"/>
    <x v="43"/>
    <x v="42"/>
    <x v="42"/>
    <x v="43"/>
    <x v="41"/>
    <x v="41"/>
    <x v="40"/>
  </r>
  <r>
    <s v="Q1-3-25"/>
    <x v="14"/>
    <x v="43"/>
    <x v="42"/>
    <x v="42"/>
    <x v="44"/>
    <x v="44"/>
    <x v="43"/>
    <x v="43"/>
    <x v="44"/>
    <x v="42"/>
    <x v="42"/>
    <x v="41"/>
  </r>
  <r>
    <s v="Q1-3-26"/>
    <x v="15"/>
    <x v="44"/>
    <x v="43"/>
    <x v="43"/>
    <x v="45"/>
    <x v="45"/>
    <x v="44"/>
    <x v="44"/>
    <x v="45"/>
    <x v="43"/>
    <x v="43"/>
    <x v="42"/>
  </r>
  <r>
    <s v="Q1-3-26"/>
    <x v="14"/>
    <x v="45"/>
    <x v="44"/>
    <x v="5"/>
    <x v="46"/>
    <x v="46"/>
    <x v="45"/>
    <x v="45"/>
    <x v="46"/>
    <x v="44"/>
    <x v="44"/>
    <x v="43"/>
  </r>
  <r>
    <s v="Q1-3-26"/>
    <x v="14"/>
    <x v="46"/>
    <x v="45"/>
    <x v="44"/>
    <x v="47"/>
    <x v="47"/>
    <x v="46"/>
    <x v="46"/>
    <x v="47"/>
    <x v="45"/>
    <x v="45"/>
    <x v="44"/>
  </r>
  <r>
    <s v="Q1-3-26"/>
    <x v="13"/>
    <x v="47"/>
    <x v="46"/>
    <x v="45"/>
    <x v="48"/>
    <x v="48"/>
    <x v="47"/>
    <x v="47"/>
    <x v="48"/>
    <x v="46"/>
    <x v="21"/>
    <x v="45"/>
  </r>
  <r>
    <s v="Q1-3-26"/>
    <x v="12"/>
    <x v="48"/>
    <x v="47"/>
    <x v="46"/>
    <x v="49"/>
    <x v="49"/>
    <x v="48"/>
    <x v="48"/>
    <x v="49"/>
    <x v="47"/>
    <x v="46"/>
    <x v="46"/>
  </r>
  <r>
    <s v="Q1-3-26"/>
    <x v="16"/>
    <x v="49"/>
    <x v="48"/>
    <x v="47"/>
    <x v="50"/>
    <x v="50"/>
    <x v="49"/>
    <x v="49"/>
    <x v="50"/>
    <x v="48"/>
    <x v="47"/>
    <x v="13"/>
  </r>
  <r>
    <s v="Q1-3-27"/>
    <x v="14"/>
    <x v="50"/>
    <x v="49"/>
    <x v="48"/>
    <x v="51"/>
    <x v="51"/>
    <x v="50"/>
    <x v="50"/>
    <x v="51"/>
    <x v="49"/>
    <x v="48"/>
    <x v="47"/>
  </r>
  <r>
    <s v="Q1-3-28"/>
    <x v="14"/>
    <x v="51"/>
    <x v="50"/>
    <x v="49"/>
    <x v="52"/>
    <x v="52"/>
    <x v="51"/>
    <x v="51"/>
    <x v="52"/>
    <x v="50"/>
    <x v="49"/>
    <x v="48"/>
  </r>
  <r>
    <s v="Q1-3-28"/>
    <x v="15"/>
    <x v="52"/>
    <x v="51"/>
    <x v="50"/>
    <x v="53"/>
    <x v="53"/>
    <x v="52"/>
    <x v="52"/>
    <x v="53"/>
    <x v="51"/>
    <x v="50"/>
    <x v="49"/>
  </r>
  <r>
    <s v="Q1-3-28"/>
    <x v="14"/>
    <x v="53"/>
    <x v="52"/>
    <x v="51"/>
    <x v="54"/>
    <x v="54"/>
    <x v="53"/>
    <x v="53"/>
    <x v="54"/>
    <x v="52"/>
    <x v="51"/>
    <x v="18"/>
  </r>
  <r>
    <s v="Q1-3-28"/>
    <x v="12"/>
    <x v="54"/>
    <x v="53"/>
    <x v="52"/>
    <x v="55"/>
    <x v="55"/>
    <x v="54"/>
    <x v="54"/>
    <x v="55"/>
    <x v="53"/>
    <x v="21"/>
    <x v="50"/>
  </r>
  <r>
    <s v="Q1-3-28"/>
    <x v="13"/>
    <x v="55"/>
    <x v="54"/>
    <x v="53"/>
    <x v="56"/>
    <x v="56"/>
    <x v="55"/>
    <x v="55"/>
    <x v="56"/>
    <x v="54"/>
    <x v="52"/>
    <x v="51"/>
  </r>
  <r>
    <s v="Q1-3-29"/>
    <x v="14"/>
    <x v="56"/>
    <x v="55"/>
    <x v="54"/>
    <x v="57"/>
    <x v="57"/>
    <x v="56"/>
    <x v="56"/>
    <x v="57"/>
    <x v="55"/>
    <x v="53"/>
    <x v="52"/>
  </r>
  <r>
    <s v="Q1-3-30"/>
    <x v="15"/>
    <x v="57"/>
    <x v="56"/>
    <x v="55"/>
    <x v="58"/>
    <x v="58"/>
    <x v="57"/>
    <x v="57"/>
    <x v="58"/>
    <x v="56"/>
    <x v="54"/>
    <x v="32"/>
  </r>
  <r>
    <s v="Q1-3-30"/>
    <x v="17"/>
    <x v="58"/>
    <x v="57"/>
    <x v="56"/>
    <x v="59"/>
    <x v="59"/>
    <x v="58"/>
    <x v="58"/>
    <x v="59"/>
    <x v="57"/>
    <x v="55"/>
    <x v="53"/>
  </r>
  <r>
    <s v="Q1-3-30"/>
    <x v="12"/>
    <x v="59"/>
    <x v="58"/>
    <x v="57"/>
    <x v="60"/>
    <x v="60"/>
    <x v="59"/>
    <x v="59"/>
    <x v="60"/>
    <x v="58"/>
    <x v="56"/>
    <x v="54"/>
  </r>
  <r>
    <s v="Q1-3-30"/>
    <x v="17"/>
    <x v="60"/>
    <x v="59"/>
    <x v="58"/>
    <x v="61"/>
    <x v="61"/>
    <x v="60"/>
    <x v="60"/>
    <x v="61"/>
    <x v="59"/>
    <x v="57"/>
    <x v="55"/>
  </r>
  <r>
    <s v="Q1-3-31"/>
    <x v="17"/>
    <x v="61"/>
    <x v="60"/>
    <x v="59"/>
    <x v="62"/>
    <x v="62"/>
    <x v="61"/>
    <x v="61"/>
    <x v="62"/>
    <x v="60"/>
    <x v="58"/>
    <x v="56"/>
  </r>
  <r>
    <s v="Q1-3-32"/>
    <x v="15"/>
    <x v="62"/>
    <x v="44"/>
    <x v="60"/>
    <x v="63"/>
    <x v="63"/>
    <x v="62"/>
    <x v="62"/>
    <x v="63"/>
    <x v="61"/>
    <x v="59"/>
    <x v="57"/>
  </r>
  <r>
    <s v="Q1-3-32"/>
    <x v="14"/>
    <x v="63"/>
    <x v="61"/>
    <x v="61"/>
    <x v="64"/>
    <x v="64"/>
    <x v="63"/>
    <x v="63"/>
    <x v="64"/>
    <x v="62"/>
    <x v="60"/>
    <x v="35"/>
  </r>
  <r>
    <s v="Q1-3-32"/>
    <x v="18"/>
    <x v="64"/>
    <x v="62"/>
    <x v="62"/>
    <x v="65"/>
    <x v="28"/>
    <x v="64"/>
    <x v="64"/>
    <x v="65"/>
    <x v="63"/>
    <x v="61"/>
    <x v="58"/>
  </r>
  <r>
    <s v="Q1-3-32"/>
    <x v="19"/>
    <x v="65"/>
    <x v="63"/>
    <x v="5"/>
    <x v="66"/>
    <x v="65"/>
    <x v="65"/>
    <x v="65"/>
    <x v="66"/>
    <x v="64"/>
    <x v="62"/>
    <x v="59"/>
  </r>
  <r>
    <s v="Q1-3-32"/>
    <x v="17"/>
    <x v="66"/>
    <x v="64"/>
    <x v="63"/>
    <x v="67"/>
    <x v="66"/>
    <x v="66"/>
    <x v="66"/>
    <x v="67"/>
    <x v="65"/>
    <x v="63"/>
    <x v="60"/>
  </r>
  <r>
    <s v="Q1-3-32"/>
    <x v="13"/>
    <x v="67"/>
    <x v="65"/>
    <x v="64"/>
    <x v="68"/>
    <x v="67"/>
    <x v="67"/>
    <x v="67"/>
    <x v="68"/>
    <x v="66"/>
    <x v="21"/>
    <x v="16"/>
  </r>
  <r>
    <s v="Q1-3-32"/>
    <x v="12"/>
    <x v="68"/>
    <x v="66"/>
    <x v="65"/>
    <x v="69"/>
    <x v="68"/>
    <x v="68"/>
    <x v="68"/>
    <x v="69"/>
    <x v="67"/>
    <x v="64"/>
    <x v="61"/>
  </r>
  <r>
    <s v="Q1-3-4"/>
    <x v="2"/>
    <x v="69"/>
    <x v="67"/>
    <x v="66"/>
    <x v="70"/>
    <x v="69"/>
    <x v="69"/>
    <x v="69"/>
    <x v="70"/>
    <x v="68"/>
    <x v="65"/>
    <x v="0"/>
  </r>
  <r>
    <s v="Q1-3-4"/>
    <x v="1"/>
    <x v="70"/>
    <x v="68"/>
    <x v="67"/>
    <x v="71"/>
    <x v="70"/>
    <x v="70"/>
    <x v="70"/>
    <x v="71"/>
    <x v="69"/>
    <x v="66"/>
    <x v="62"/>
  </r>
  <r>
    <s v="Q1-3-6"/>
    <x v="10"/>
    <x v="16"/>
    <x v="69"/>
    <x v="68"/>
    <x v="72"/>
    <x v="71"/>
    <x v="71"/>
    <x v="71"/>
    <x v="72"/>
    <x v="70"/>
    <x v="67"/>
    <x v="63"/>
  </r>
  <r>
    <s v="Q1-3-6"/>
    <x v="0"/>
    <x v="71"/>
    <x v="70"/>
    <x v="69"/>
    <x v="73"/>
    <x v="72"/>
    <x v="72"/>
    <x v="72"/>
    <x v="73"/>
    <x v="71"/>
    <x v="21"/>
    <x v="49"/>
  </r>
  <r>
    <s v="Q1-3-6"/>
    <x v="4"/>
    <x v="72"/>
    <x v="71"/>
    <x v="70"/>
    <x v="74"/>
    <x v="73"/>
    <x v="73"/>
    <x v="73"/>
    <x v="74"/>
    <x v="72"/>
    <x v="68"/>
    <x v="64"/>
  </r>
  <r>
    <s v="Q1-3-6"/>
    <x v="4"/>
    <x v="73"/>
    <x v="72"/>
    <x v="5"/>
    <x v="75"/>
    <x v="74"/>
    <x v="74"/>
    <x v="74"/>
    <x v="75"/>
    <x v="73"/>
    <x v="69"/>
    <x v="65"/>
  </r>
  <r>
    <s v="Q1-3-6"/>
    <x v="1"/>
    <x v="74"/>
    <x v="73"/>
    <x v="71"/>
    <x v="76"/>
    <x v="75"/>
    <x v="75"/>
    <x v="75"/>
    <x v="76"/>
    <x v="74"/>
    <x v="70"/>
    <x v="66"/>
  </r>
  <r>
    <s v="Q1-3-8"/>
    <x v="1"/>
    <x v="75"/>
    <x v="74"/>
    <x v="72"/>
    <x v="77"/>
    <x v="76"/>
    <x v="76"/>
    <x v="76"/>
    <x v="77"/>
    <x v="75"/>
    <x v="71"/>
    <x v="67"/>
  </r>
  <r>
    <s v="Q1-3-8"/>
    <x v="4"/>
    <x v="76"/>
    <x v="75"/>
    <x v="73"/>
    <x v="78"/>
    <x v="77"/>
    <x v="77"/>
    <x v="77"/>
    <x v="78"/>
    <x v="76"/>
    <x v="72"/>
    <x v="68"/>
  </r>
  <r>
    <s v="Q1-5-0"/>
    <x v="20"/>
    <x v="77"/>
    <x v="5"/>
    <x v="5"/>
    <x v="79"/>
    <x v="78"/>
    <x v="5"/>
    <x v="78"/>
    <x v="79"/>
    <x v="77"/>
    <x v="73"/>
    <x v="69"/>
  </r>
  <r>
    <s v="Q1-5-0"/>
    <x v="20"/>
    <x v="78"/>
    <x v="76"/>
    <x v="74"/>
    <x v="80"/>
    <x v="79"/>
    <x v="78"/>
    <x v="79"/>
    <x v="80"/>
    <x v="78"/>
    <x v="74"/>
    <x v="70"/>
  </r>
  <r>
    <s v="Q1-5-0"/>
    <x v="1"/>
    <x v="79"/>
    <x v="77"/>
    <x v="75"/>
    <x v="81"/>
    <x v="80"/>
    <x v="79"/>
    <x v="80"/>
    <x v="81"/>
    <x v="79"/>
    <x v="75"/>
    <x v="71"/>
  </r>
  <r>
    <s v="Q1-5-10"/>
    <x v="1"/>
    <x v="80"/>
    <x v="78"/>
    <x v="76"/>
    <x v="82"/>
    <x v="81"/>
    <x v="80"/>
    <x v="81"/>
    <x v="82"/>
    <x v="80"/>
    <x v="76"/>
    <x v="72"/>
  </r>
  <r>
    <s v="Q1-5-12"/>
    <x v="1"/>
    <x v="81"/>
    <x v="79"/>
    <x v="5"/>
    <x v="83"/>
    <x v="82"/>
    <x v="81"/>
    <x v="82"/>
    <x v="83"/>
    <x v="81"/>
    <x v="77"/>
    <x v="73"/>
  </r>
  <r>
    <s v="Q1-5-14"/>
    <x v="1"/>
    <x v="82"/>
    <x v="80"/>
    <x v="77"/>
    <x v="84"/>
    <x v="83"/>
    <x v="82"/>
    <x v="83"/>
    <x v="84"/>
    <x v="82"/>
    <x v="78"/>
    <x v="7"/>
  </r>
  <r>
    <s v="Q1-5-16"/>
    <x v="2"/>
    <x v="83"/>
    <x v="81"/>
    <x v="78"/>
    <x v="85"/>
    <x v="84"/>
    <x v="83"/>
    <x v="84"/>
    <x v="85"/>
    <x v="83"/>
    <x v="79"/>
    <x v="19"/>
  </r>
  <r>
    <s v="Q1-5-16"/>
    <x v="6"/>
    <x v="84"/>
    <x v="82"/>
    <x v="5"/>
    <x v="86"/>
    <x v="85"/>
    <x v="84"/>
    <x v="85"/>
    <x v="86"/>
    <x v="84"/>
    <x v="80"/>
    <x v="12"/>
  </r>
  <r>
    <s v="Q1-5-16"/>
    <x v="4"/>
    <x v="22"/>
    <x v="83"/>
    <x v="79"/>
    <x v="87"/>
    <x v="86"/>
    <x v="85"/>
    <x v="86"/>
    <x v="87"/>
    <x v="85"/>
    <x v="81"/>
    <x v="67"/>
  </r>
  <r>
    <s v="Q1-5-16"/>
    <x v="1"/>
    <x v="85"/>
    <x v="84"/>
    <x v="80"/>
    <x v="88"/>
    <x v="87"/>
    <x v="86"/>
    <x v="87"/>
    <x v="88"/>
    <x v="86"/>
    <x v="82"/>
    <x v="74"/>
  </r>
  <r>
    <s v="Q1-5-16"/>
    <x v="16"/>
    <x v="86"/>
    <x v="85"/>
    <x v="81"/>
    <x v="89"/>
    <x v="88"/>
    <x v="87"/>
    <x v="88"/>
    <x v="89"/>
    <x v="87"/>
    <x v="83"/>
    <x v="75"/>
  </r>
  <r>
    <s v="Q1-5-18"/>
    <x v="11"/>
    <x v="87"/>
    <x v="86"/>
    <x v="82"/>
    <x v="90"/>
    <x v="89"/>
    <x v="88"/>
    <x v="89"/>
    <x v="90"/>
    <x v="88"/>
    <x v="84"/>
    <x v="10"/>
  </r>
  <r>
    <s v="Q1-5-18"/>
    <x v="6"/>
    <x v="88"/>
    <x v="87"/>
    <x v="83"/>
    <x v="91"/>
    <x v="90"/>
    <x v="89"/>
    <x v="90"/>
    <x v="91"/>
    <x v="89"/>
    <x v="85"/>
    <x v="76"/>
  </r>
  <r>
    <s v="Q1-5-18"/>
    <x v="4"/>
    <x v="89"/>
    <x v="88"/>
    <x v="84"/>
    <x v="92"/>
    <x v="91"/>
    <x v="90"/>
    <x v="91"/>
    <x v="92"/>
    <x v="90"/>
    <x v="86"/>
    <x v="14"/>
  </r>
  <r>
    <s v="Q1-5-18"/>
    <x v="1"/>
    <x v="16"/>
    <x v="89"/>
    <x v="85"/>
    <x v="93"/>
    <x v="92"/>
    <x v="91"/>
    <x v="92"/>
    <x v="93"/>
    <x v="91"/>
    <x v="87"/>
    <x v="77"/>
  </r>
  <r>
    <s v="Q1-5-19"/>
    <x v="4"/>
    <x v="90"/>
    <x v="90"/>
    <x v="86"/>
    <x v="94"/>
    <x v="93"/>
    <x v="92"/>
    <x v="93"/>
    <x v="94"/>
    <x v="92"/>
    <x v="88"/>
    <x v="78"/>
  </r>
  <r>
    <s v="Q1-5-2"/>
    <x v="20"/>
    <x v="91"/>
    <x v="91"/>
    <x v="87"/>
    <x v="95"/>
    <x v="94"/>
    <x v="93"/>
    <x v="94"/>
    <x v="95"/>
    <x v="93"/>
    <x v="89"/>
    <x v="79"/>
  </r>
  <r>
    <s v="Q1-5-2"/>
    <x v="1"/>
    <x v="92"/>
    <x v="92"/>
    <x v="88"/>
    <x v="96"/>
    <x v="95"/>
    <x v="94"/>
    <x v="95"/>
    <x v="96"/>
    <x v="94"/>
    <x v="90"/>
    <x v="80"/>
  </r>
  <r>
    <s v="Q1-5-2"/>
    <x v="20"/>
    <x v="93"/>
    <x v="93"/>
    <x v="89"/>
    <x v="97"/>
    <x v="96"/>
    <x v="95"/>
    <x v="96"/>
    <x v="97"/>
    <x v="95"/>
    <x v="91"/>
    <x v="81"/>
  </r>
  <r>
    <s v="Q1-5-20"/>
    <x v="6"/>
    <x v="94"/>
    <x v="94"/>
    <x v="90"/>
    <x v="98"/>
    <x v="97"/>
    <x v="96"/>
    <x v="97"/>
    <x v="98"/>
    <x v="96"/>
    <x v="21"/>
    <x v="0"/>
  </r>
  <r>
    <s v="Q1-5-20"/>
    <x v="12"/>
    <x v="95"/>
    <x v="95"/>
    <x v="91"/>
    <x v="99"/>
    <x v="98"/>
    <x v="97"/>
    <x v="98"/>
    <x v="99"/>
    <x v="97"/>
    <x v="92"/>
    <x v="82"/>
  </r>
  <r>
    <s v="Q1-5-22"/>
    <x v="6"/>
    <x v="96"/>
    <x v="96"/>
    <x v="92"/>
    <x v="100"/>
    <x v="99"/>
    <x v="98"/>
    <x v="99"/>
    <x v="100"/>
    <x v="98"/>
    <x v="93"/>
    <x v="83"/>
  </r>
  <r>
    <s v="Q1-5-22"/>
    <x v="12"/>
    <x v="97"/>
    <x v="97"/>
    <x v="93"/>
    <x v="101"/>
    <x v="100"/>
    <x v="99"/>
    <x v="100"/>
    <x v="101"/>
    <x v="99"/>
    <x v="94"/>
    <x v="45"/>
  </r>
  <r>
    <s v="Q1-5-22"/>
    <x v="13"/>
    <x v="98"/>
    <x v="98"/>
    <x v="94"/>
    <x v="102"/>
    <x v="101"/>
    <x v="100"/>
    <x v="101"/>
    <x v="102"/>
    <x v="100"/>
    <x v="95"/>
    <x v="82"/>
  </r>
  <r>
    <s v="Q1-5-24"/>
    <x v="14"/>
    <x v="99"/>
    <x v="99"/>
    <x v="95"/>
    <x v="103"/>
    <x v="102"/>
    <x v="101"/>
    <x v="102"/>
    <x v="103"/>
    <x v="101"/>
    <x v="96"/>
    <x v="84"/>
  </r>
  <r>
    <s v="Q1-5-24"/>
    <x v="15"/>
    <x v="100"/>
    <x v="100"/>
    <x v="96"/>
    <x v="104"/>
    <x v="103"/>
    <x v="102"/>
    <x v="103"/>
    <x v="104"/>
    <x v="102"/>
    <x v="97"/>
    <x v="85"/>
  </r>
  <r>
    <s v="Q1-5-24"/>
    <x v="21"/>
    <x v="101"/>
    <x v="101"/>
    <x v="97"/>
    <x v="105"/>
    <x v="104"/>
    <x v="103"/>
    <x v="104"/>
    <x v="105"/>
    <x v="103"/>
    <x v="98"/>
    <x v="86"/>
  </r>
  <r>
    <s v="Q1-5-24"/>
    <x v="12"/>
    <x v="102"/>
    <x v="102"/>
    <x v="98"/>
    <x v="106"/>
    <x v="105"/>
    <x v="104"/>
    <x v="105"/>
    <x v="106"/>
    <x v="104"/>
    <x v="99"/>
    <x v="68"/>
  </r>
  <r>
    <s v="Q1-5-24"/>
    <x v="14"/>
    <x v="103"/>
    <x v="103"/>
    <x v="99"/>
    <x v="107"/>
    <x v="106"/>
    <x v="105"/>
    <x v="106"/>
    <x v="107"/>
    <x v="105"/>
    <x v="100"/>
    <x v="62"/>
  </r>
  <r>
    <s v="Q1-5-24"/>
    <x v="13"/>
    <x v="104"/>
    <x v="104"/>
    <x v="100"/>
    <x v="108"/>
    <x v="107"/>
    <x v="106"/>
    <x v="107"/>
    <x v="108"/>
    <x v="106"/>
    <x v="101"/>
    <x v="87"/>
  </r>
  <r>
    <s v="Q1-5-25"/>
    <x v="14"/>
    <x v="105"/>
    <x v="105"/>
    <x v="101"/>
    <x v="109"/>
    <x v="108"/>
    <x v="107"/>
    <x v="108"/>
    <x v="109"/>
    <x v="107"/>
    <x v="102"/>
    <x v="19"/>
  </r>
  <r>
    <s v="Q1-5-26"/>
    <x v="15"/>
    <x v="106"/>
    <x v="106"/>
    <x v="102"/>
    <x v="110"/>
    <x v="109"/>
    <x v="108"/>
    <x v="109"/>
    <x v="110"/>
    <x v="108"/>
    <x v="103"/>
    <x v="88"/>
  </r>
  <r>
    <s v="Q1-5-26"/>
    <x v="14"/>
    <x v="107"/>
    <x v="107"/>
    <x v="103"/>
    <x v="111"/>
    <x v="110"/>
    <x v="109"/>
    <x v="110"/>
    <x v="111"/>
    <x v="109"/>
    <x v="104"/>
    <x v="89"/>
  </r>
  <r>
    <s v="Q1-5-26"/>
    <x v="14"/>
    <x v="108"/>
    <x v="108"/>
    <x v="104"/>
    <x v="112"/>
    <x v="111"/>
    <x v="110"/>
    <x v="111"/>
    <x v="112"/>
    <x v="110"/>
    <x v="105"/>
    <x v="90"/>
  </r>
  <r>
    <s v="Q1-5-26"/>
    <x v="12"/>
    <x v="109"/>
    <x v="109"/>
    <x v="105"/>
    <x v="113"/>
    <x v="112"/>
    <x v="111"/>
    <x v="112"/>
    <x v="113"/>
    <x v="111"/>
    <x v="106"/>
    <x v="91"/>
  </r>
  <r>
    <s v="Q1-5-27"/>
    <x v="14"/>
    <x v="110"/>
    <x v="110"/>
    <x v="106"/>
    <x v="114"/>
    <x v="113"/>
    <x v="112"/>
    <x v="113"/>
    <x v="114"/>
    <x v="112"/>
    <x v="107"/>
    <x v="92"/>
  </r>
  <r>
    <s v="Q1-5-28"/>
    <x v="15"/>
    <x v="111"/>
    <x v="111"/>
    <x v="107"/>
    <x v="115"/>
    <x v="114"/>
    <x v="113"/>
    <x v="114"/>
    <x v="115"/>
    <x v="113"/>
    <x v="108"/>
    <x v="93"/>
  </r>
  <r>
    <s v="Q1-5-28"/>
    <x v="19"/>
    <x v="112"/>
    <x v="112"/>
    <x v="108"/>
    <x v="116"/>
    <x v="115"/>
    <x v="114"/>
    <x v="115"/>
    <x v="116"/>
    <x v="114"/>
    <x v="109"/>
    <x v="94"/>
  </r>
  <r>
    <s v="Q1-5-28"/>
    <x v="12"/>
    <x v="113"/>
    <x v="113"/>
    <x v="109"/>
    <x v="117"/>
    <x v="116"/>
    <x v="115"/>
    <x v="116"/>
    <x v="117"/>
    <x v="115"/>
    <x v="110"/>
    <x v="95"/>
  </r>
  <r>
    <s v="Q1-5-29"/>
    <x v="19"/>
    <x v="114"/>
    <x v="114"/>
    <x v="110"/>
    <x v="118"/>
    <x v="117"/>
    <x v="116"/>
    <x v="117"/>
    <x v="118"/>
    <x v="116"/>
    <x v="21"/>
    <x v="96"/>
  </r>
  <r>
    <s v="Q1-5-30"/>
    <x v="15"/>
    <x v="115"/>
    <x v="115"/>
    <x v="111"/>
    <x v="119"/>
    <x v="118"/>
    <x v="117"/>
    <x v="118"/>
    <x v="119"/>
    <x v="117"/>
    <x v="111"/>
    <x v="93"/>
  </r>
  <r>
    <s v="Q1-5-30"/>
    <x v="22"/>
    <x v="116"/>
    <x v="116"/>
    <x v="112"/>
    <x v="120"/>
    <x v="119"/>
    <x v="118"/>
    <x v="119"/>
    <x v="120"/>
    <x v="118"/>
    <x v="112"/>
    <x v="20"/>
  </r>
  <r>
    <s v="Q1-5-30"/>
    <x v="19"/>
    <x v="117"/>
    <x v="117"/>
    <x v="113"/>
    <x v="121"/>
    <x v="120"/>
    <x v="119"/>
    <x v="32"/>
    <x v="121"/>
    <x v="21"/>
    <x v="113"/>
    <x v="97"/>
  </r>
  <r>
    <s v="Q1-5-30"/>
    <x v="19"/>
    <x v="16"/>
    <x v="118"/>
    <x v="114"/>
    <x v="122"/>
    <x v="121"/>
    <x v="120"/>
    <x v="120"/>
    <x v="122"/>
    <x v="119"/>
    <x v="114"/>
    <x v="98"/>
  </r>
  <r>
    <s v="Q1-5-30"/>
    <x v="23"/>
    <x v="118"/>
    <x v="119"/>
    <x v="115"/>
    <x v="123"/>
    <x v="122"/>
    <x v="121"/>
    <x v="121"/>
    <x v="123"/>
    <x v="120"/>
    <x v="115"/>
    <x v="99"/>
  </r>
  <r>
    <s v="Q1-5-30"/>
    <x v="13"/>
    <x v="119"/>
    <x v="120"/>
    <x v="116"/>
    <x v="124"/>
    <x v="123"/>
    <x v="122"/>
    <x v="122"/>
    <x v="124"/>
    <x v="121"/>
    <x v="116"/>
    <x v="100"/>
  </r>
  <r>
    <s v="Q1-5-30"/>
    <x v="12"/>
    <x v="120"/>
    <x v="121"/>
    <x v="117"/>
    <x v="125"/>
    <x v="124"/>
    <x v="123"/>
    <x v="123"/>
    <x v="125"/>
    <x v="122"/>
    <x v="117"/>
    <x v="101"/>
  </r>
  <r>
    <s v="Q1-5-32"/>
    <x v="15"/>
    <x v="121"/>
    <x v="122"/>
    <x v="36"/>
    <x v="126"/>
    <x v="125"/>
    <x v="124"/>
    <x v="124"/>
    <x v="126"/>
    <x v="123"/>
    <x v="118"/>
    <x v="28"/>
  </r>
  <r>
    <s v="Q1-5-32"/>
    <x v="19"/>
    <x v="122"/>
    <x v="123"/>
    <x v="118"/>
    <x v="127"/>
    <x v="126"/>
    <x v="125"/>
    <x v="125"/>
    <x v="127"/>
    <x v="124"/>
    <x v="119"/>
    <x v="44"/>
  </r>
  <r>
    <s v="Q1-5-32"/>
    <x v="12"/>
    <x v="123"/>
    <x v="124"/>
    <x v="119"/>
    <x v="128"/>
    <x v="127"/>
    <x v="126"/>
    <x v="126"/>
    <x v="128"/>
    <x v="125"/>
    <x v="120"/>
    <x v="102"/>
  </r>
  <r>
    <s v="Q1-5-4"/>
    <x v="20"/>
    <x v="124"/>
    <x v="125"/>
    <x v="120"/>
    <x v="129"/>
    <x v="128"/>
    <x v="127"/>
    <x v="127"/>
    <x v="129"/>
    <x v="126"/>
    <x v="121"/>
    <x v="103"/>
  </r>
  <r>
    <s v="Q1-5-4"/>
    <x v="2"/>
    <x v="125"/>
    <x v="126"/>
    <x v="121"/>
    <x v="130"/>
    <x v="129"/>
    <x v="128"/>
    <x v="128"/>
    <x v="130"/>
    <x v="127"/>
    <x v="122"/>
    <x v="104"/>
  </r>
  <r>
    <s v="Q1-5-4"/>
    <x v="20"/>
    <x v="126"/>
    <x v="127"/>
    <x v="122"/>
    <x v="131"/>
    <x v="130"/>
    <x v="129"/>
    <x v="129"/>
    <x v="131"/>
    <x v="128"/>
    <x v="123"/>
    <x v="9"/>
  </r>
  <r>
    <s v="Q1-5-4"/>
    <x v="1"/>
    <x v="127"/>
    <x v="128"/>
    <x v="123"/>
    <x v="132"/>
    <x v="131"/>
    <x v="130"/>
    <x v="130"/>
    <x v="132"/>
    <x v="129"/>
    <x v="124"/>
    <x v="105"/>
  </r>
  <r>
    <s v="Q1-5-6"/>
    <x v="20"/>
    <x v="128"/>
    <x v="129"/>
    <x v="124"/>
    <x v="133"/>
    <x v="132"/>
    <x v="131"/>
    <x v="131"/>
    <x v="133"/>
    <x v="130"/>
    <x v="125"/>
    <x v="106"/>
  </r>
  <r>
    <s v="Q1-5-6"/>
    <x v="1"/>
    <x v="16"/>
    <x v="130"/>
    <x v="125"/>
    <x v="134"/>
    <x v="133"/>
    <x v="132"/>
    <x v="132"/>
    <x v="134"/>
    <x v="131"/>
    <x v="126"/>
    <x v="107"/>
  </r>
  <r>
    <s v="Q1-5-7"/>
    <x v="20"/>
    <x v="129"/>
    <x v="131"/>
    <x v="126"/>
    <x v="135"/>
    <x v="134"/>
    <x v="133"/>
    <x v="133"/>
    <x v="135"/>
    <x v="132"/>
    <x v="127"/>
    <x v="50"/>
  </r>
  <r>
    <s v="Q1-5-8"/>
    <x v="1"/>
    <x v="130"/>
    <x v="132"/>
    <x v="127"/>
    <x v="136"/>
    <x v="135"/>
    <x v="134"/>
    <x v="134"/>
    <x v="136"/>
    <x v="133"/>
    <x v="128"/>
    <x v="108"/>
  </r>
  <r>
    <s v="Q2-3-0"/>
    <x v="24"/>
    <x v="131"/>
    <x v="133"/>
    <x v="128"/>
    <x v="137"/>
    <x v="136"/>
    <x v="135"/>
    <x v="135"/>
    <x v="22"/>
    <x v="134"/>
    <x v="129"/>
    <x v="109"/>
  </r>
  <r>
    <s v="Q2-3-0"/>
    <x v="25"/>
    <x v="132"/>
    <x v="134"/>
    <x v="129"/>
    <x v="138"/>
    <x v="137"/>
    <x v="136"/>
    <x v="136"/>
    <x v="137"/>
    <x v="135"/>
    <x v="21"/>
    <x v="110"/>
  </r>
  <r>
    <s v="Q2-3-0"/>
    <x v="8"/>
    <x v="133"/>
    <x v="135"/>
    <x v="130"/>
    <x v="139"/>
    <x v="138"/>
    <x v="137"/>
    <x v="137"/>
    <x v="138"/>
    <x v="136"/>
    <x v="130"/>
    <x v="57"/>
  </r>
  <r>
    <s v="Q2-3-0"/>
    <x v="26"/>
    <x v="16"/>
    <x v="136"/>
    <x v="131"/>
    <x v="140"/>
    <x v="139"/>
    <x v="138"/>
    <x v="138"/>
    <x v="139"/>
    <x v="137"/>
    <x v="131"/>
    <x v="57"/>
  </r>
  <r>
    <s v="Q2-3-0"/>
    <x v="27"/>
    <x v="134"/>
    <x v="137"/>
    <x v="132"/>
    <x v="141"/>
    <x v="140"/>
    <x v="139"/>
    <x v="139"/>
    <x v="140"/>
    <x v="22"/>
    <x v="132"/>
    <x v="42"/>
  </r>
  <r>
    <s v="Q2-3-0"/>
    <x v="5"/>
    <x v="16"/>
    <x v="138"/>
    <x v="133"/>
    <x v="142"/>
    <x v="141"/>
    <x v="140"/>
    <x v="137"/>
    <x v="141"/>
    <x v="138"/>
    <x v="21"/>
    <x v="111"/>
  </r>
  <r>
    <s v="Q2-3-0"/>
    <x v="10"/>
    <x v="135"/>
    <x v="139"/>
    <x v="134"/>
    <x v="143"/>
    <x v="142"/>
    <x v="141"/>
    <x v="140"/>
    <x v="16"/>
    <x v="139"/>
    <x v="133"/>
    <x v="96"/>
  </r>
  <r>
    <s v="Q2-3-0"/>
    <x v="28"/>
    <x v="16"/>
    <x v="140"/>
    <x v="135"/>
    <x v="144"/>
    <x v="143"/>
    <x v="142"/>
    <x v="141"/>
    <x v="142"/>
    <x v="140"/>
    <x v="134"/>
    <x v="112"/>
  </r>
  <r>
    <s v="Q2-3-0"/>
    <x v="1"/>
    <x v="136"/>
    <x v="5"/>
    <x v="5"/>
    <x v="145"/>
    <x v="144"/>
    <x v="5"/>
    <x v="142"/>
    <x v="143"/>
    <x v="141"/>
    <x v="135"/>
    <x v="52"/>
  </r>
  <r>
    <s v="Q2-3-0"/>
    <x v="4"/>
    <x v="137"/>
    <x v="141"/>
    <x v="136"/>
    <x v="146"/>
    <x v="145"/>
    <x v="143"/>
    <x v="143"/>
    <x v="144"/>
    <x v="142"/>
    <x v="136"/>
    <x v="52"/>
  </r>
  <r>
    <s v="Q2-3-10"/>
    <x v="9"/>
    <x v="138"/>
    <x v="142"/>
    <x v="137"/>
    <x v="147"/>
    <x v="146"/>
    <x v="144"/>
    <x v="144"/>
    <x v="145"/>
    <x v="143"/>
    <x v="137"/>
    <x v="113"/>
  </r>
  <r>
    <s v="Q2-3-10"/>
    <x v="10"/>
    <x v="16"/>
    <x v="143"/>
    <x v="138"/>
    <x v="148"/>
    <x v="147"/>
    <x v="145"/>
    <x v="145"/>
    <x v="146"/>
    <x v="144"/>
    <x v="138"/>
    <x v="98"/>
  </r>
  <r>
    <s v="Q2-3-10"/>
    <x v="0"/>
    <x v="139"/>
    <x v="144"/>
    <x v="139"/>
    <x v="149"/>
    <x v="148"/>
    <x v="146"/>
    <x v="146"/>
    <x v="147"/>
    <x v="145"/>
    <x v="139"/>
    <x v="114"/>
  </r>
  <r>
    <s v="Q2-3-12"/>
    <x v="2"/>
    <x v="140"/>
    <x v="145"/>
    <x v="140"/>
    <x v="150"/>
    <x v="149"/>
    <x v="147"/>
    <x v="147"/>
    <x v="148"/>
    <x v="146"/>
    <x v="21"/>
    <x v="115"/>
  </r>
  <r>
    <s v="Q2-3-12"/>
    <x v="0"/>
    <x v="141"/>
    <x v="146"/>
    <x v="141"/>
    <x v="151"/>
    <x v="150"/>
    <x v="148"/>
    <x v="148"/>
    <x v="149"/>
    <x v="147"/>
    <x v="21"/>
    <x v="44"/>
  </r>
  <r>
    <s v="Q2-3-12"/>
    <x v="1"/>
    <x v="142"/>
    <x v="147"/>
    <x v="142"/>
    <x v="152"/>
    <x v="151"/>
    <x v="149"/>
    <x v="149"/>
    <x v="150"/>
    <x v="148"/>
    <x v="140"/>
    <x v="116"/>
  </r>
  <r>
    <s v="Q2-3-14"/>
    <x v="8"/>
    <x v="143"/>
    <x v="148"/>
    <x v="143"/>
    <x v="153"/>
    <x v="152"/>
    <x v="150"/>
    <x v="150"/>
    <x v="151"/>
    <x v="149"/>
    <x v="141"/>
    <x v="110"/>
  </r>
  <r>
    <s v="Q2-3-14"/>
    <x v="10"/>
    <x v="24"/>
    <x v="149"/>
    <x v="144"/>
    <x v="154"/>
    <x v="153"/>
    <x v="151"/>
    <x v="151"/>
    <x v="152"/>
    <x v="150"/>
    <x v="21"/>
    <x v="117"/>
  </r>
  <r>
    <s v="Q2-3-14"/>
    <x v="0"/>
    <x v="144"/>
    <x v="150"/>
    <x v="145"/>
    <x v="155"/>
    <x v="154"/>
    <x v="152"/>
    <x v="152"/>
    <x v="19"/>
    <x v="151"/>
    <x v="142"/>
    <x v="28"/>
  </r>
  <r>
    <s v="Q2-3-14"/>
    <x v="20"/>
    <x v="145"/>
    <x v="151"/>
    <x v="146"/>
    <x v="156"/>
    <x v="155"/>
    <x v="153"/>
    <x v="153"/>
    <x v="153"/>
    <x v="152"/>
    <x v="143"/>
    <x v="118"/>
  </r>
  <r>
    <s v="Q2-3-14"/>
    <x v="1"/>
    <x v="146"/>
    <x v="152"/>
    <x v="147"/>
    <x v="157"/>
    <x v="156"/>
    <x v="154"/>
    <x v="154"/>
    <x v="154"/>
    <x v="153"/>
    <x v="144"/>
    <x v="53"/>
  </r>
  <r>
    <s v="Q2-3-14"/>
    <x v="26"/>
    <x v="16"/>
    <x v="5"/>
    <x v="5"/>
    <x v="158"/>
    <x v="157"/>
    <x v="5"/>
    <x v="32"/>
    <x v="155"/>
    <x v="21"/>
    <x v="21"/>
    <x v="119"/>
  </r>
  <r>
    <s v="Q2-3-16"/>
    <x v="8"/>
    <x v="147"/>
    <x v="153"/>
    <x v="148"/>
    <x v="159"/>
    <x v="158"/>
    <x v="155"/>
    <x v="155"/>
    <x v="156"/>
    <x v="154"/>
    <x v="145"/>
    <x v="109"/>
  </r>
  <r>
    <s v="Q2-3-16"/>
    <x v="10"/>
    <x v="16"/>
    <x v="154"/>
    <x v="149"/>
    <x v="160"/>
    <x v="159"/>
    <x v="156"/>
    <x v="156"/>
    <x v="152"/>
    <x v="155"/>
    <x v="146"/>
    <x v="120"/>
  </r>
  <r>
    <s v="Q2-3-16"/>
    <x v="2"/>
    <x v="148"/>
    <x v="155"/>
    <x v="150"/>
    <x v="161"/>
    <x v="160"/>
    <x v="157"/>
    <x v="157"/>
    <x v="157"/>
    <x v="156"/>
    <x v="147"/>
    <x v="121"/>
  </r>
  <r>
    <s v="Q2-3-16"/>
    <x v="7"/>
    <x v="149"/>
    <x v="156"/>
    <x v="151"/>
    <x v="162"/>
    <x v="161"/>
    <x v="158"/>
    <x v="158"/>
    <x v="158"/>
    <x v="157"/>
    <x v="148"/>
    <x v="122"/>
  </r>
  <r>
    <s v="Q2-3-16"/>
    <x v="1"/>
    <x v="150"/>
    <x v="157"/>
    <x v="152"/>
    <x v="163"/>
    <x v="162"/>
    <x v="159"/>
    <x v="159"/>
    <x v="159"/>
    <x v="158"/>
    <x v="149"/>
    <x v="5"/>
  </r>
  <r>
    <s v="Q2-3-18"/>
    <x v="10"/>
    <x v="151"/>
    <x v="158"/>
    <x v="153"/>
    <x v="164"/>
    <x v="163"/>
    <x v="160"/>
    <x v="160"/>
    <x v="160"/>
    <x v="159"/>
    <x v="21"/>
    <x v="93"/>
  </r>
  <r>
    <s v="Q2-3-18"/>
    <x v="20"/>
    <x v="152"/>
    <x v="159"/>
    <x v="154"/>
    <x v="165"/>
    <x v="164"/>
    <x v="161"/>
    <x v="161"/>
    <x v="161"/>
    <x v="160"/>
    <x v="21"/>
    <x v="123"/>
  </r>
  <r>
    <s v="Q2-3-18"/>
    <x v="1"/>
    <x v="153"/>
    <x v="160"/>
    <x v="5"/>
    <x v="166"/>
    <x v="165"/>
    <x v="162"/>
    <x v="162"/>
    <x v="162"/>
    <x v="161"/>
    <x v="150"/>
    <x v="124"/>
  </r>
  <r>
    <s v="Q2-3-2"/>
    <x v="28"/>
    <x v="154"/>
    <x v="161"/>
    <x v="155"/>
    <x v="167"/>
    <x v="166"/>
    <x v="163"/>
    <x v="163"/>
    <x v="163"/>
    <x v="162"/>
    <x v="151"/>
    <x v="125"/>
  </r>
  <r>
    <s v="Q2-3-2"/>
    <x v="9"/>
    <x v="155"/>
    <x v="162"/>
    <x v="156"/>
    <x v="168"/>
    <x v="167"/>
    <x v="164"/>
    <x v="164"/>
    <x v="164"/>
    <x v="163"/>
    <x v="152"/>
    <x v="97"/>
  </r>
  <r>
    <s v="Q2-3-2"/>
    <x v="10"/>
    <x v="16"/>
    <x v="163"/>
    <x v="157"/>
    <x v="169"/>
    <x v="168"/>
    <x v="165"/>
    <x v="165"/>
    <x v="165"/>
    <x v="164"/>
    <x v="153"/>
    <x v="21"/>
  </r>
  <r>
    <s v="Q2-3-2"/>
    <x v="0"/>
    <x v="16"/>
    <x v="164"/>
    <x v="158"/>
    <x v="170"/>
    <x v="169"/>
    <x v="166"/>
    <x v="166"/>
    <x v="166"/>
    <x v="165"/>
    <x v="154"/>
    <x v="126"/>
  </r>
  <r>
    <s v="Q2-3-2"/>
    <x v="29"/>
    <x v="16"/>
    <x v="5"/>
    <x v="5"/>
    <x v="158"/>
    <x v="157"/>
    <x v="5"/>
    <x v="32"/>
    <x v="155"/>
    <x v="21"/>
    <x v="21"/>
    <x v="119"/>
  </r>
  <r>
    <s v="Q2-3-20"/>
    <x v="8"/>
    <x v="156"/>
    <x v="165"/>
    <x v="159"/>
    <x v="171"/>
    <x v="170"/>
    <x v="167"/>
    <x v="167"/>
    <x v="167"/>
    <x v="166"/>
    <x v="21"/>
    <x v="117"/>
  </r>
  <r>
    <s v="Q2-3-20"/>
    <x v="2"/>
    <x v="157"/>
    <x v="166"/>
    <x v="160"/>
    <x v="172"/>
    <x v="171"/>
    <x v="168"/>
    <x v="168"/>
    <x v="46"/>
    <x v="167"/>
    <x v="155"/>
    <x v="31"/>
  </r>
  <r>
    <s v="Q2-3-22"/>
    <x v="5"/>
    <x v="123"/>
    <x v="167"/>
    <x v="40"/>
    <x v="173"/>
    <x v="172"/>
    <x v="169"/>
    <x v="169"/>
    <x v="168"/>
    <x v="168"/>
    <x v="156"/>
    <x v="127"/>
  </r>
  <r>
    <s v="Q2-3-22"/>
    <x v="28"/>
    <x v="158"/>
    <x v="168"/>
    <x v="161"/>
    <x v="174"/>
    <x v="173"/>
    <x v="170"/>
    <x v="170"/>
    <x v="169"/>
    <x v="169"/>
    <x v="157"/>
    <x v="128"/>
  </r>
  <r>
    <s v="Q2-3-22"/>
    <x v="8"/>
    <x v="159"/>
    <x v="169"/>
    <x v="162"/>
    <x v="175"/>
    <x v="174"/>
    <x v="171"/>
    <x v="171"/>
    <x v="170"/>
    <x v="170"/>
    <x v="158"/>
    <x v="30"/>
  </r>
  <r>
    <s v="Q2-3-22"/>
    <x v="2"/>
    <x v="160"/>
    <x v="170"/>
    <x v="163"/>
    <x v="176"/>
    <x v="175"/>
    <x v="172"/>
    <x v="172"/>
    <x v="171"/>
    <x v="171"/>
    <x v="159"/>
    <x v="14"/>
  </r>
  <r>
    <s v="Q2-3-22"/>
    <x v="1"/>
    <x v="161"/>
    <x v="171"/>
    <x v="164"/>
    <x v="177"/>
    <x v="176"/>
    <x v="173"/>
    <x v="173"/>
    <x v="172"/>
    <x v="172"/>
    <x v="160"/>
    <x v="13"/>
  </r>
  <r>
    <s v="Q2-3-24"/>
    <x v="8"/>
    <x v="162"/>
    <x v="161"/>
    <x v="165"/>
    <x v="178"/>
    <x v="177"/>
    <x v="174"/>
    <x v="174"/>
    <x v="160"/>
    <x v="173"/>
    <x v="21"/>
    <x v="28"/>
  </r>
  <r>
    <s v="Q2-3-24"/>
    <x v="9"/>
    <x v="163"/>
    <x v="172"/>
    <x v="166"/>
    <x v="179"/>
    <x v="178"/>
    <x v="175"/>
    <x v="175"/>
    <x v="173"/>
    <x v="174"/>
    <x v="161"/>
    <x v="120"/>
  </r>
  <r>
    <s v="Q2-3-24"/>
    <x v="5"/>
    <x v="164"/>
    <x v="173"/>
    <x v="167"/>
    <x v="180"/>
    <x v="179"/>
    <x v="176"/>
    <x v="176"/>
    <x v="160"/>
    <x v="175"/>
    <x v="21"/>
    <x v="22"/>
  </r>
  <r>
    <s v="Q2-3-24"/>
    <x v="28"/>
    <x v="16"/>
    <x v="174"/>
    <x v="36"/>
    <x v="38"/>
    <x v="180"/>
    <x v="177"/>
    <x v="177"/>
    <x v="17"/>
    <x v="169"/>
    <x v="162"/>
    <x v="23"/>
  </r>
  <r>
    <s v="Q2-3-24"/>
    <x v="2"/>
    <x v="165"/>
    <x v="175"/>
    <x v="168"/>
    <x v="181"/>
    <x v="181"/>
    <x v="178"/>
    <x v="178"/>
    <x v="174"/>
    <x v="176"/>
    <x v="21"/>
    <x v="83"/>
  </r>
  <r>
    <s v="Q2-3-24"/>
    <x v="1"/>
    <x v="12"/>
    <x v="176"/>
    <x v="169"/>
    <x v="182"/>
    <x v="182"/>
    <x v="179"/>
    <x v="179"/>
    <x v="175"/>
    <x v="177"/>
    <x v="21"/>
    <x v="103"/>
  </r>
  <r>
    <s v="Q2-3-26"/>
    <x v="7"/>
    <x v="166"/>
    <x v="177"/>
    <x v="170"/>
    <x v="183"/>
    <x v="183"/>
    <x v="180"/>
    <x v="180"/>
    <x v="176"/>
    <x v="178"/>
    <x v="163"/>
    <x v="88"/>
  </r>
  <r>
    <s v="Q2-3-26"/>
    <x v="6"/>
    <x v="167"/>
    <x v="178"/>
    <x v="171"/>
    <x v="184"/>
    <x v="184"/>
    <x v="181"/>
    <x v="181"/>
    <x v="177"/>
    <x v="179"/>
    <x v="164"/>
    <x v="129"/>
  </r>
  <r>
    <s v="Q2-3-26"/>
    <x v="1"/>
    <x v="168"/>
    <x v="179"/>
    <x v="172"/>
    <x v="185"/>
    <x v="185"/>
    <x v="182"/>
    <x v="182"/>
    <x v="178"/>
    <x v="180"/>
    <x v="21"/>
    <x v="130"/>
  </r>
  <r>
    <s v="Q2-3-28"/>
    <x v="30"/>
    <x v="16"/>
    <x v="180"/>
    <x v="173"/>
    <x v="186"/>
    <x v="186"/>
    <x v="183"/>
    <x v="183"/>
    <x v="179"/>
    <x v="181"/>
    <x v="21"/>
    <x v="97"/>
  </r>
  <r>
    <s v="Q2-3-28"/>
    <x v="11"/>
    <x v="169"/>
    <x v="181"/>
    <x v="174"/>
    <x v="187"/>
    <x v="187"/>
    <x v="184"/>
    <x v="184"/>
    <x v="180"/>
    <x v="138"/>
    <x v="165"/>
    <x v="21"/>
  </r>
  <r>
    <s v="Q2-3-28"/>
    <x v="5"/>
    <x v="170"/>
    <x v="182"/>
    <x v="175"/>
    <x v="188"/>
    <x v="188"/>
    <x v="185"/>
    <x v="185"/>
    <x v="23"/>
    <x v="182"/>
    <x v="81"/>
    <x v="112"/>
  </r>
  <r>
    <s v="Q2-3-28"/>
    <x v="10"/>
    <x v="171"/>
    <x v="183"/>
    <x v="176"/>
    <x v="189"/>
    <x v="189"/>
    <x v="186"/>
    <x v="186"/>
    <x v="181"/>
    <x v="21"/>
    <x v="21"/>
    <x v="22"/>
  </r>
  <r>
    <s v="Q2-3-28"/>
    <x v="31"/>
    <x v="172"/>
    <x v="184"/>
    <x v="177"/>
    <x v="190"/>
    <x v="190"/>
    <x v="187"/>
    <x v="187"/>
    <x v="182"/>
    <x v="183"/>
    <x v="21"/>
    <x v="23"/>
  </r>
  <r>
    <s v="Q2-3-28"/>
    <x v="8"/>
    <x v="16"/>
    <x v="5"/>
    <x v="5"/>
    <x v="158"/>
    <x v="191"/>
    <x v="5"/>
    <x v="188"/>
    <x v="183"/>
    <x v="24"/>
    <x v="166"/>
    <x v="44"/>
  </r>
  <r>
    <s v="Q2-3-28"/>
    <x v="6"/>
    <x v="173"/>
    <x v="185"/>
    <x v="178"/>
    <x v="191"/>
    <x v="192"/>
    <x v="188"/>
    <x v="189"/>
    <x v="184"/>
    <x v="146"/>
    <x v="167"/>
    <x v="118"/>
  </r>
  <r>
    <s v="Q2-3-28"/>
    <x v="7"/>
    <x v="174"/>
    <x v="186"/>
    <x v="179"/>
    <x v="192"/>
    <x v="193"/>
    <x v="189"/>
    <x v="190"/>
    <x v="185"/>
    <x v="184"/>
    <x v="21"/>
    <x v="6"/>
  </r>
  <r>
    <s v="Q2-3-30"/>
    <x v="30"/>
    <x v="175"/>
    <x v="187"/>
    <x v="180"/>
    <x v="193"/>
    <x v="194"/>
    <x v="190"/>
    <x v="191"/>
    <x v="186"/>
    <x v="185"/>
    <x v="168"/>
    <x v="131"/>
  </r>
  <r>
    <s v="Q2-3-30"/>
    <x v="32"/>
    <x v="176"/>
    <x v="188"/>
    <x v="181"/>
    <x v="194"/>
    <x v="195"/>
    <x v="191"/>
    <x v="192"/>
    <x v="187"/>
    <x v="186"/>
    <x v="169"/>
    <x v="98"/>
  </r>
  <r>
    <s v="Q2-3-30"/>
    <x v="7"/>
    <x v="177"/>
    <x v="189"/>
    <x v="182"/>
    <x v="195"/>
    <x v="196"/>
    <x v="192"/>
    <x v="193"/>
    <x v="188"/>
    <x v="187"/>
    <x v="170"/>
    <x v="132"/>
  </r>
  <r>
    <s v="Q2-3-30"/>
    <x v="6"/>
    <x v="178"/>
    <x v="190"/>
    <x v="183"/>
    <x v="196"/>
    <x v="197"/>
    <x v="193"/>
    <x v="194"/>
    <x v="189"/>
    <x v="188"/>
    <x v="171"/>
    <x v="130"/>
  </r>
  <r>
    <s v="Q2-3-30"/>
    <x v="11"/>
    <x v="141"/>
    <x v="191"/>
    <x v="184"/>
    <x v="197"/>
    <x v="198"/>
    <x v="194"/>
    <x v="195"/>
    <x v="190"/>
    <x v="189"/>
    <x v="172"/>
    <x v="133"/>
  </r>
  <r>
    <s v="Q2-3-30"/>
    <x v="5"/>
    <x v="179"/>
    <x v="192"/>
    <x v="185"/>
    <x v="198"/>
    <x v="199"/>
    <x v="195"/>
    <x v="196"/>
    <x v="191"/>
    <x v="182"/>
    <x v="21"/>
    <x v="134"/>
  </r>
  <r>
    <s v="Q2-3-30"/>
    <x v="8"/>
    <x v="16"/>
    <x v="5"/>
    <x v="5"/>
    <x v="158"/>
    <x v="157"/>
    <x v="5"/>
    <x v="32"/>
    <x v="155"/>
    <x v="21"/>
    <x v="21"/>
    <x v="119"/>
  </r>
  <r>
    <s v="Q2-3-32"/>
    <x v="32"/>
    <x v="180"/>
    <x v="193"/>
    <x v="186"/>
    <x v="199"/>
    <x v="200"/>
    <x v="196"/>
    <x v="197"/>
    <x v="192"/>
    <x v="190"/>
    <x v="21"/>
    <x v="2"/>
  </r>
  <r>
    <s v="Q2-3-32"/>
    <x v="30"/>
    <x v="16"/>
    <x v="5"/>
    <x v="187"/>
    <x v="200"/>
    <x v="201"/>
    <x v="197"/>
    <x v="198"/>
    <x v="146"/>
    <x v="191"/>
    <x v="21"/>
    <x v="27"/>
  </r>
  <r>
    <s v="Q2-3-32"/>
    <x v="8"/>
    <x v="181"/>
    <x v="194"/>
    <x v="188"/>
    <x v="201"/>
    <x v="202"/>
    <x v="198"/>
    <x v="199"/>
    <x v="165"/>
    <x v="192"/>
    <x v="173"/>
    <x v="98"/>
  </r>
  <r>
    <s v="Q2-3-32"/>
    <x v="11"/>
    <x v="182"/>
    <x v="195"/>
    <x v="189"/>
    <x v="202"/>
    <x v="203"/>
    <x v="199"/>
    <x v="200"/>
    <x v="193"/>
    <x v="193"/>
    <x v="21"/>
    <x v="21"/>
  </r>
  <r>
    <s v="Q2-3-32"/>
    <x v="5"/>
    <x v="183"/>
    <x v="196"/>
    <x v="190"/>
    <x v="203"/>
    <x v="204"/>
    <x v="200"/>
    <x v="201"/>
    <x v="194"/>
    <x v="194"/>
    <x v="21"/>
    <x v="127"/>
  </r>
  <r>
    <s v="Q2-3-32"/>
    <x v="7"/>
    <x v="184"/>
    <x v="197"/>
    <x v="191"/>
    <x v="204"/>
    <x v="205"/>
    <x v="201"/>
    <x v="202"/>
    <x v="195"/>
    <x v="21"/>
    <x v="21"/>
    <x v="122"/>
  </r>
  <r>
    <s v="Q2-3-32"/>
    <x v="6"/>
    <x v="185"/>
    <x v="198"/>
    <x v="192"/>
    <x v="205"/>
    <x v="206"/>
    <x v="202"/>
    <x v="203"/>
    <x v="196"/>
    <x v="195"/>
    <x v="174"/>
    <x v="135"/>
  </r>
  <r>
    <s v="Q2-3-32"/>
    <x v="16"/>
    <x v="186"/>
    <x v="199"/>
    <x v="193"/>
    <x v="206"/>
    <x v="207"/>
    <x v="203"/>
    <x v="204"/>
    <x v="197"/>
    <x v="196"/>
    <x v="175"/>
    <x v="136"/>
  </r>
  <r>
    <s v="Q2-3-34"/>
    <x v="8"/>
    <x v="187"/>
    <x v="200"/>
    <x v="194"/>
    <x v="207"/>
    <x v="208"/>
    <x v="204"/>
    <x v="205"/>
    <x v="198"/>
    <x v="197"/>
    <x v="176"/>
    <x v="97"/>
  </r>
  <r>
    <s v="Q2-3-34"/>
    <x v="32"/>
    <x v="188"/>
    <x v="201"/>
    <x v="195"/>
    <x v="208"/>
    <x v="209"/>
    <x v="205"/>
    <x v="206"/>
    <x v="199"/>
    <x v="198"/>
    <x v="21"/>
    <x v="27"/>
  </r>
  <r>
    <s v="Q2-3-34"/>
    <x v="5"/>
    <x v="189"/>
    <x v="202"/>
    <x v="175"/>
    <x v="188"/>
    <x v="210"/>
    <x v="206"/>
    <x v="207"/>
    <x v="200"/>
    <x v="199"/>
    <x v="21"/>
    <x v="127"/>
  </r>
  <r>
    <s v="Q2-3-34"/>
    <x v="11"/>
    <x v="190"/>
    <x v="181"/>
    <x v="130"/>
    <x v="139"/>
    <x v="211"/>
    <x v="207"/>
    <x v="208"/>
    <x v="201"/>
    <x v="200"/>
    <x v="21"/>
    <x v="115"/>
  </r>
  <r>
    <s v="Q2-3-34"/>
    <x v="6"/>
    <x v="191"/>
    <x v="203"/>
    <x v="196"/>
    <x v="209"/>
    <x v="212"/>
    <x v="208"/>
    <x v="209"/>
    <x v="202"/>
    <x v="201"/>
    <x v="177"/>
    <x v="137"/>
  </r>
  <r>
    <s v="Q2-3-34"/>
    <x v="12"/>
    <x v="192"/>
    <x v="204"/>
    <x v="197"/>
    <x v="210"/>
    <x v="213"/>
    <x v="209"/>
    <x v="210"/>
    <x v="203"/>
    <x v="202"/>
    <x v="178"/>
    <x v="116"/>
  </r>
  <r>
    <s v="Q2-3-34"/>
    <x v="1"/>
    <x v="193"/>
    <x v="205"/>
    <x v="198"/>
    <x v="211"/>
    <x v="214"/>
    <x v="210"/>
    <x v="211"/>
    <x v="204"/>
    <x v="203"/>
    <x v="179"/>
    <x v="138"/>
  </r>
  <r>
    <s v="Q2-3-36"/>
    <x v="6"/>
    <x v="194"/>
    <x v="206"/>
    <x v="199"/>
    <x v="212"/>
    <x v="215"/>
    <x v="211"/>
    <x v="212"/>
    <x v="205"/>
    <x v="204"/>
    <x v="21"/>
    <x v="77"/>
  </r>
  <r>
    <s v="Q2-3-36"/>
    <x v="12"/>
    <x v="195"/>
    <x v="207"/>
    <x v="200"/>
    <x v="213"/>
    <x v="216"/>
    <x v="212"/>
    <x v="213"/>
    <x v="206"/>
    <x v="205"/>
    <x v="180"/>
    <x v="77"/>
  </r>
  <r>
    <s v="Q2-3-38"/>
    <x v="11"/>
    <x v="196"/>
    <x v="208"/>
    <x v="201"/>
    <x v="214"/>
    <x v="217"/>
    <x v="213"/>
    <x v="214"/>
    <x v="192"/>
    <x v="206"/>
    <x v="181"/>
    <x v="139"/>
  </r>
  <r>
    <s v="Q2-3-38"/>
    <x v="6"/>
    <x v="197"/>
    <x v="209"/>
    <x v="202"/>
    <x v="215"/>
    <x v="218"/>
    <x v="214"/>
    <x v="215"/>
    <x v="66"/>
    <x v="207"/>
    <x v="21"/>
    <x v="0"/>
  </r>
  <r>
    <s v="Q2-3-38"/>
    <x v="12"/>
    <x v="198"/>
    <x v="210"/>
    <x v="5"/>
    <x v="216"/>
    <x v="219"/>
    <x v="215"/>
    <x v="216"/>
    <x v="207"/>
    <x v="208"/>
    <x v="182"/>
    <x v="140"/>
  </r>
  <r>
    <s v="Q2-3-4"/>
    <x v="26"/>
    <x v="199"/>
    <x v="211"/>
    <x v="203"/>
    <x v="217"/>
    <x v="220"/>
    <x v="216"/>
    <x v="217"/>
    <x v="208"/>
    <x v="209"/>
    <x v="21"/>
    <x v="28"/>
  </r>
  <r>
    <s v="Q2-3-4"/>
    <x v="9"/>
    <x v="16"/>
    <x v="212"/>
    <x v="204"/>
    <x v="218"/>
    <x v="221"/>
    <x v="217"/>
    <x v="218"/>
    <x v="209"/>
    <x v="210"/>
    <x v="21"/>
    <x v="126"/>
  </r>
  <r>
    <s v="Q2-3-4"/>
    <x v="10"/>
    <x v="41"/>
    <x v="213"/>
    <x v="205"/>
    <x v="219"/>
    <x v="222"/>
    <x v="218"/>
    <x v="219"/>
    <x v="26"/>
    <x v="211"/>
    <x v="183"/>
    <x v="126"/>
  </r>
  <r>
    <s v="Q2-3-4"/>
    <x v="5"/>
    <x v="200"/>
    <x v="214"/>
    <x v="206"/>
    <x v="220"/>
    <x v="223"/>
    <x v="219"/>
    <x v="220"/>
    <x v="210"/>
    <x v="176"/>
    <x v="184"/>
    <x v="25"/>
  </r>
  <r>
    <s v="Q2-3-4"/>
    <x v="28"/>
    <x v="16"/>
    <x v="215"/>
    <x v="207"/>
    <x v="221"/>
    <x v="224"/>
    <x v="220"/>
    <x v="221"/>
    <x v="211"/>
    <x v="212"/>
    <x v="185"/>
    <x v="132"/>
  </r>
  <r>
    <s v="Q2-3-4"/>
    <x v="0"/>
    <x v="201"/>
    <x v="216"/>
    <x v="208"/>
    <x v="222"/>
    <x v="225"/>
    <x v="221"/>
    <x v="222"/>
    <x v="212"/>
    <x v="213"/>
    <x v="186"/>
    <x v="141"/>
  </r>
  <r>
    <s v="Q2-3-4"/>
    <x v="4"/>
    <x v="202"/>
    <x v="217"/>
    <x v="209"/>
    <x v="223"/>
    <x v="226"/>
    <x v="222"/>
    <x v="223"/>
    <x v="213"/>
    <x v="214"/>
    <x v="187"/>
    <x v="142"/>
  </r>
  <r>
    <s v="Q2-3-4"/>
    <x v="25"/>
    <x v="16"/>
    <x v="5"/>
    <x v="5"/>
    <x v="158"/>
    <x v="157"/>
    <x v="5"/>
    <x v="32"/>
    <x v="155"/>
    <x v="21"/>
    <x v="21"/>
    <x v="119"/>
  </r>
  <r>
    <s v="Q2-3-40"/>
    <x v="6"/>
    <x v="203"/>
    <x v="218"/>
    <x v="210"/>
    <x v="224"/>
    <x v="227"/>
    <x v="223"/>
    <x v="224"/>
    <x v="214"/>
    <x v="215"/>
    <x v="188"/>
    <x v="14"/>
  </r>
  <r>
    <s v="Q2-3-40"/>
    <x v="12"/>
    <x v="123"/>
    <x v="219"/>
    <x v="211"/>
    <x v="225"/>
    <x v="228"/>
    <x v="224"/>
    <x v="225"/>
    <x v="215"/>
    <x v="216"/>
    <x v="189"/>
    <x v="143"/>
  </r>
  <r>
    <s v="Q2-3-42"/>
    <x v="13"/>
    <x v="139"/>
    <x v="220"/>
    <x v="212"/>
    <x v="226"/>
    <x v="229"/>
    <x v="225"/>
    <x v="226"/>
    <x v="216"/>
    <x v="217"/>
    <x v="190"/>
    <x v="144"/>
  </r>
  <r>
    <s v="Q2-3-42"/>
    <x v="12"/>
    <x v="16"/>
    <x v="221"/>
    <x v="203"/>
    <x v="217"/>
    <x v="230"/>
    <x v="226"/>
    <x v="227"/>
    <x v="217"/>
    <x v="218"/>
    <x v="191"/>
    <x v="145"/>
  </r>
  <r>
    <s v="Q2-3-44"/>
    <x v="13"/>
    <x v="204"/>
    <x v="222"/>
    <x v="213"/>
    <x v="227"/>
    <x v="231"/>
    <x v="227"/>
    <x v="228"/>
    <x v="218"/>
    <x v="219"/>
    <x v="192"/>
    <x v="146"/>
  </r>
  <r>
    <s v="Q2-3-44"/>
    <x v="12"/>
    <x v="205"/>
    <x v="223"/>
    <x v="214"/>
    <x v="228"/>
    <x v="232"/>
    <x v="228"/>
    <x v="229"/>
    <x v="219"/>
    <x v="220"/>
    <x v="193"/>
    <x v="133"/>
  </r>
  <r>
    <s v="Q2-3-46"/>
    <x v="15"/>
    <x v="206"/>
    <x v="224"/>
    <x v="215"/>
    <x v="229"/>
    <x v="233"/>
    <x v="229"/>
    <x v="230"/>
    <x v="220"/>
    <x v="221"/>
    <x v="194"/>
    <x v="19"/>
  </r>
  <r>
    <s v="Q2-3-46"/>
    <x v="13"/>
    <x v="207"/>
    <x v="225"/>
    <x v="216"/>
    <x v="230"/>
    <x v="234"/>
    <x v="230"/>
    <x v="231"/>
    <x v="221"/>
    <x v="125"/>
    <x v="195"/>
    <x v="70"/>
  </r>
  <r>
    <s v="Q2-3-46"/>
    <x v="12"/>
    <x v="208"/>
    <x v="226"/>
    <x v="217"/>
    <x v="231"/>
    <x v="235"/>
    <x v="231"/>
    <x v="232"/>
    <x v="222"/>
    <x v="222"/>
    <x v="196"/>
    <x v="147"/>
  </r>
  <r>
    <s v="Q2-3-48"/>
    <x v="15"/>
    <x v="209"/>
    <x v="227"/>
    <x v="218"/>
    <x v="232"/>
    <x v="236"/>
    <x v="232"/>
    <x v="233"/>
    <x v="223"/>
    <x v="223"/>
    <x v="197"/>
    <x v="29"/>
  </r>
  <r>
    <s v="Q2-3-48"/>
    <x v="6"/>
    <x v="16"/>
    <x v="228"/>
    <x v="219"/>
    <x v="233"/>
    <x v="237"/>
    <x v="233"/>
    <x v="234"/>
    <x v="224"/>
    <x v="224"/>
    <x v="198"/>
    <x v="148"/>
  </r>
  <r>
    <s v="Q2-3-48"/>
    <x v="13"/>
    <x v="210"/>
    <x v="229"/>
    <x v="220"/>
    <x v="234"/>
    <x v="238"/>
    <x v="234"/>
    <x v="235"/>
    <x v="225"/>
    <x v="225"/>
    <x v="199"/>
    <x v="149"/>
  </r>
  <r>
    <s v="Q2-3-48"/>
    <x v="12"/>
    <x v="180"/>
    <x v="230"/>
    <x v="221"/>
    <x v="235"/>
    <x v="239"/>
    <x v="235"/>
    <x v="236"/>
    <x v="226"/>
    <x v="226"/>
    <x v="200"/>
    <x v="1"/>
  </r>
  <r>
    <s v="Q2-3-50"/>
    <x v="14"/>
    <x v="211"/>
    <x v="231"/>
    <x v="222"/>
    <x v="236"/>
    <x v="240"/>
    <x v="236"/>
    <x v="237"/>
    <x v="227"/>
    <x v="227"/>
    <x v="201"/>
    <x v="119"/>
  </r>
  <r>
    <s v="Q2-3-50"/>
    <x v="15"/>
    <x v="212"/>
    <x v="232"/>
    <x v="223"/>
    <x v="237"/>
    <x v="241"/>
    <x v="237"/>
    <x v="238"/>
    <x v="228"/>
    <x v="228"/>
    <x v="202"/>
    <x v="150"/>
  </r>
  <r>
    <s v="Q2-3-50"/>
    <x v="33"/>
    <x v="213"/>
    <x v="233"/>
    <x v="224"/>
    <x v="238"/>
    <x v="242"/>
    <x v="238"/>
    <x v="239"/>
    <x v="229"/>
    <x v="229"/>
    <x v="203"/>
    <x v="24"/>
  </r>
  <r>
    <s v="Q2-3-50"/>
    <x v="34"/>
    <x v="214"/>
    <x v="234"/>
    <x v="225"/>
    <x v="239"/>
    <x v="243"/>
    <x v="239"/>
    <x v="240"/>
    <x v="230"/>
    <x v="230"/>
    <x v="204"/>
    <x v="151"/>
  </r>
  <r>
    <s v="Q2-3-50"/>
    <x v="13"/>
    <x v="215"/>
    <x v="235"/>
    <x v="5"/>
    <x v="240"/>
    <x v="244"/>
    <x v="240"/>
    <x v="241"/>
    <x v="231"/>
    <x v="231"/>
    <x v="205"/>
    <x v="152"/>
  </r>
  <r>
    <s v="Q2-3-50"/>
    <x v="18"/>
    <x v="216"/>
    <x v="236"/>
    <x v="226"/>
    <x v="241"/>
    <x v="245"/>
    <x v="241"/>
    <x v="242"/>
    <x v="232"/>
    <x v="232"/>
    <x v="206"/>
    <x v="56"/>
  </r>
  <r>
    <s v="Q2-3-50"/>
    <x v="12"/>
    <x v="217"/>
    <x v="237"/>
    <x v="227"/>
    <x v="242"/>
    <x v="246"/>
    <x v="242"/>
    <x v="243"/>
    <x v="233"/>
    <x v="233"/>
    <x v="207"/>
    <x v="153"/>
  </r>
  <r>
    <s v="Q2-3-52"/>
    <x v="15"/>
    <x v="218"/>
    <x v="238"/>
    <x v="228"/>
    <x v="243"/>
    <x v="247"/>
    <x v="243"/>
    <x v="244"/>
    <x v="234"/>
    <x v="234"/>
    <x v="208"/>
    <x v="109"/>
  </r>
  <r>
    <s v="Q2-3-52"/>
    <x v="23"/>
    <x v="219"/>
    <x v="239"/>
    <x v="229"/>
    <x v="244"/>
    <x v="248"/>
    <x v="244"/>
    <x v="245"/>
    <x v="235"/>
    <x v="235"/>
    <x v="209"/>
    <x v="117"/>
  </r>
  <r>
    <s v="Q2-3-52"/>
    <x v="18"/>
    <x v="220"/>
    <x v="240"/>
    <x v="230"/>
    <x v="245"/>
    <x v="249"/>
    <x v="245"/>
    <x v="246"/>
    <x v="119"/>
    <x v="236"/>
    <x v="210"/>
    <x v="121"/>
  </r>
  <r>
    <s v="Q2-3-52"/>
    <x v="19"/>
    <x v="221"/>
    <x v="241"/>
    <x v="231"/>
    <x v="246"/>
    <x v="250"/>
    <x v="246"/>
    <x v="247"/>
    <x v="236"/>
    <x v="237"/>
    <x v="211"/>
    <x v="127"/>
  </r>
  <r>
    <s v="Q2-3-52"/>
    <x v="13"/>
    <x v="222"/>
    <x v="242"/>
    <x v="232"/>
    <x v="247"/>
    <x v="251"/>
    <x v="247"/>
    <x v="248"/>
    <x v="237"/>
    <x v="238"/>
    <x v="212"/>
    <x v="41"/>
  </r>
  <r>
    <s v="Q2-3-52"/>
    <x v="34"/>
    <x v="223"/>
    <x v="243"/>
    <x v="233"/>
    <x v="158"/>
    <x v="252"/>
    <x v="248"/>
    <x v="249"/>
    <x v="238"/>
    <x v="239"/>
    <x v="213"/>
    <x v="85"/>
  </r>
  <r>
    <s v="Q2-3-52"/>
    <x v="22"/>
    <x v="224"/>
    <x v="61"/>
    <x v="234"/>
    <x v="248"/>
    <x v="253"/>
    <x v="249"/>
    <x v="250"/>
    <x v="239"/>
    <x v="240"/>
    <x v="214"/>
    <x v="135"/>
  </r>
  <r>
    <s v="Q2-3-54"/>
    <x v="15"/>
    <x v="225"/>
    <x v="5"/>
    <x v="5"/>
    <x v="158"/>
    <x v="254"/>
    <x v="5"/>
    <x v="251"/>
    <x v="240"/>
    <x v="241"/>
    <x v="215"/>
    <x v="117"/>
  </r>
  <r>
    <s v="Q2-3-54"/>
    <x v="22"/>
    <x v="226"/>
    <x v="244"/>
    <x v="235"/>
    <x v="249"/>
    <x v="255"/>
    <x v="250"/>
    <x v="252"/>
    <x v="211"/>
    <x v="242"/>
    <x v="216"/>
    <x v="117"/>
  </r>
  <r>
    <s v="Q2-3-54"/>
    <x v="19"/>
    <x v="227"/>
    <x v="245"/>
    <x v="236"/>
    <x v="250"/>
    <x v="256"/>
    <x v="251"/>
    <x v="253"/>
    <x v="241"/>
    <x v="243"/>
    <x v="217"/>
    <x v="22"/>
  </r>
  <r>
    <s v="Q2-3-54"/>
    <x v="13"/>
    <x v="228"/>
    <x v="246"/>
    <x v="5"/>
    <x v="251"/>
    <x v="257"/>
    <x v="252"/>
    <x v="254"/>
    <x v="242"/>
    <x v="244"/>
    <x v="218"/>
    <x v="139"/>
  </r>
  <r>
    <s v="Q2-3-54"/>
    <x v="21"/>
    <x v="229"/>
    <x v="247"/>
    <x v="237"/>
    <x v="252"/>
    <x v="258"/>
    <x v="253"/>
    <x v="255"/>
    <x v="164"/>
    <x v="245"/>
    <x v="219"/>
    <x v="99"/>
  </r>
  <r>
    <s v="Q2-3-54"/>
    <x v="12"/>
    <x v="230"/>
    <x v="248"/>
    <x v="238"/>
    <x v="253"/>
    <x v="259"/>
    <x v="254"/>
    <x v="256"/>
    <x v="243"/>
    <x v="246"/>
    <x v="220"/>
    <x v="118"/>
  </r>
  <r>
    <s v="Q2-3-54"/>
    <x v="17"/>
    <x v="231"/>
    <x v="249"/>
    <x v="239"/>
    <x v="254"/>
    <x v="260"/>
    <x v="255"/>
    <x v="257"/>
    <x v="244"/>
    <x v="97"/>
    <x v="221"/>
    <x v="105"/>
  </r>
  <r>
    <s v="Q2-3-6"/>
    <x v="9"/>
    <x v="16"/>
    <x v="250"/>
    <x v="240"/>
    <x v="255"/>
    <x v="261"/>
    <x v="256"/>
    <x v="258"/>
    <x v="245"/>
    <x v="247"/>
    <x v="222"/>
    <x v="113"/>
  </r>
  <r>
    <s v="Q2-3-6"/>
    <x v="10"/>
    <x v="232"/>
    <x v="251"/>
    <x v="241"/>
    <x v="256"/>
    <x v="262"/>
    <x v="257"/>
    <x v="259"/>
    <x v="246"/>
    <x v="248"/>
    <x v="223"/>
    <x v="99"/>
  </r>
  <r>
    <s v="Q2-3-6"/>
    <x v="28"/>
    <x v="233"/>
    <x v="252"/>
    <x v="242"/>
    <x v="257"/>
    <x v="263"/>
    <x v="258"/>
    <x v="260"/>
    <x v="247"/>
    <x v="249"/>
    <x v="224"/>
    <x v="24"/>
  </r>
  <r>
    <s v="Q2-3-6"/>
    <x v="4"/>
    <x v="203"/>
    <x v="253"/>
    <x v="243"/>
    <x v="258"/>
    <x v="264"/>
    <x v="259"/>
    <x v="261"/>
    <x v="248"/>
    <x v="250"/>
    <x v="225"/>
    <x v="41"/>
  </r>
  <r>
    <s v="Q2-3-8"/>
    <x v="28"/>
    <x v="16"/>
    <x v="254"/>
    <x v="235"/>
    <x v="249"/>
    <x v="265"/>
    <x v="260"/>
    <x v="262"/>
    <x v="22"/>
    <x v="83"/>
    <x v="226"/>
    <x v="113"/>
  </r>
  <r>
    <s v="Q2-3-8"/>
    <x v="10"/>
    <x v="234"/>
    <x v="255"/>
    <x v="244"/>
    <x v="259"/>
    <x v="266"/>
    <x v="261"/>
    <x v="263"/>
    <x v="249"/>
    <x v="251"/>
    <x v="227"/>
    <x v="21"/>
  </r>
  <r>
    <s v="Q2-3-8"/>
    <x v="0"/>
    <x v="235"/>
    <x v="256"/>
    <x v="245"/>
    <x v="260"/>
    <x v="267"/>
    <x v="262"/>
    <x v="264"/>
    <x v="250"/>
    <x v="252"/>
    <x v="21"/>
    <x v="94"/>
  </r>
  <r>
    <s v="Q2-3-8"/>
    <x v="1"/>
    <x v="236"/>
    <x v="257"/>
    <x v="246"/>
    <x v="261"/>
    <x v="268"/>
    <x v="263"/>
    <x v="265"/>
    <x v="251"/>
    <x v="253"/>
    <x v="228"/>
    <x v="154"/>
  </r>
  <r>
    <s v="Q2-3-8"/>
    <x v="29"/>
    <x v="16"/>
    <x v="5"/>
    <x v="5"/>
    <x v="158"/>
    <x v="157"/>
    <x v="5"/>
    <x v="32"/>
    <x v="155"/>
    <x v="21"/>
    <x v="21"/>
    <x v="119"/>
  </r>
  <r>
    <s v="Q2-5-0"/>
    <x v="1"/>
    <x v="237"/>
    <x v="258"/>
    <x v="247"/>
    <x v="262"/>
    <x v="269"/>
    <x v="264"/>
    <x v="266"/>
    <x v="252"/>
    <x v="254"/>
    <x v="229"/>
    <x v="155"/>
  </r>
  <r>
    <s v="Q2-5-10"/>
    <x v="10"/>
    <x v="189"/>
    <x v="259"/>
    <x v="248"/>
    <x v="263"/>
    <x v="270"/>
    <x v="265"/>
    <x v="267"/>
    <x v="253"/>
    <x v="255"/>
    <x v="230"/>
    <x v="37"/>
  </r>
  <r>
    <s v="Q2-5-10"/>
    <x v="2"/>
    <x v="238"/>
    <x v="260"/>
    <x v="249"/>
    <x v="264"/>
    <x v="271"/>
    <x v="266"/>
    <x v="268"/>
    <x v="254"/>
    <x v="256"/>
    <x v="231"/>
    <x v="156"/>
  </r>
  <r>
    <s v="Q2-5-10"/>
    <x v="1"/>
    <x v="239"/>
    <x v="261"/>
    <x v="250"/>
    <x v="265"/>
    <x v="272"/>
    <x v="267"/>
    <x v="269"/>
    <x v="255"/>
    <x v="257"/>
    <x v="232"/>
    <x v="157"/>
  </r>
  <r>
    <s v="Q2-5-12"/>
    <x v="2"/>
    <x v="240"/>
    <x v="262"/>
    <x v="251"/>
    <x v="266"/>
    <x v="273"/>
    <x v="268"/>
    <x v="270"/>
    <x v="256"/>
    <x v="258"/>
    <x v="233"/>
    <x v="158"/>
  </r>
  <r>
    <s v="Q2-5-12"/>
    <x v="1"/>
    <x v="241"/>
    <x v="263"/>
    <x v="252"/>
    <x v="267"/>
    <x v="274"/>
    <x v="269"/>
    <x v="271"/>
    <x v="257"/>
    <x v="259"/>
    <x v="234"/>
    <x v="159"/>
  </r>
  <r>
    <s v="Q2-5-14"/>
    <x v="1"/>
    <x v="242"/>
    <x v="264"/>
    <x v="253"/>
    <x v="268"/>
    <x v="275"/>
    <x v="270"/>
    <x v="272"/>
    <x v="258"/>
    <x v="260"/>
    <x v="21"/>
    <x v="160"/>
  </r>
  <r>
    <s v="Q2-5-16"/>
    <x v="1"/>
    <x v="243"/>
    <x v="265"/>
    <x v="254"/>
    <x v="269"/>
    <x v="276"/>
    <x v="271"/>
    <x v="273"/>
    <x v="18"/>
    <x v="261"/>
    <x v="235"/>
    <x v="160"/>
  </r>
  <r>
    <s v="Q2-5-18"/>
    <x v="2"/>
    <x v="244"/>
    <x v="266"/>
    <x v="255"/>
    <x v="270"/>
    <x v="277"/>
    <x v="272"/>
    <x v="274"/>
    <x v="259"/>
    <x v="21"/>
    <x v="21"/>
    <x v="161"/>
  </r>
  <r>
    <s v="Q2-5-18"/>
    <x v="1"/>
    <x v="245"/>
    <x v="267"/>
    <x v="256"/>
    <x v="271"/>
    <x v="278"/>
    <x v="273"/>
    <x v="275"/>
    <x v="260"/>
    <x v="262"/>
    <x v="21"/>
    <x v="162"/>
  </r>
  <r>
    <s v="Q2-5-2"/>
    <x v="2"/>
    <x v="246"/>
    <x v="268"/>
    <x v="257"/>
    <x v="272"/>
    <x v="279"/>
    <x v="274"/>
    <x v="276"/>
    <x v="261"/>
    <x v="263"/>
    <x v="236"/>
    <x v="132"/>
  </r>
  <r>
    <s v="Q2-5-2"/>
    <x v="1"/>
    <x v="247"/>
    <x v="269"/>
    <x v="258"/>
    <x v="273"/>
    <x v="280"/>
    <x v="275"/>
    <x v="277"/>
    <x v="262"/>
    <x v="264"/>
    <x v="237"/>
    <x v="163"/>
  </r>
  <r>
    <s v="Q2-5-20"/>
    <x v="1"/>
    <x v="248"/>
    <x v="270"/>
    <x v="259"/>
    <x v="274"/>
    <x v="281"/>
    <x v="276"/>
    <x v="278"/>
    <x v="263"/>
    <x v="265"/>
    <x v="238"/>
    <x v="164"/>
  </r>
  <r>
    <s v="Q2-5-22"/>
    <x v="2"/>
    <x v="249"/>
    <x v="271"/>
    <x v="260"/>
    <x v="275"/>
    <x v="282"/>
    <x v="277"/>
    <x v="279"/>
    <x v="264"/>
    <x v="266"/>
    <x v="239"/>
    <x v="122"/>
  </r>
  <r>
    <s v="Q2-5-22"/>
    <x v="1"/>
    <x v="250"/>
    <x v="272"/>
    <x v="261"/>
    <x v="276"/>
    <x v="283"/>
    <x v="278"/>
    <x v="280"/>
    <x v="265"/>
    <x v="267"/>
    <x v="240"/>
    <x v="74"/>
  </r>
  <r>
    <s v="Q2-5-24"/>
    <x v="2"/>
    <x v="49"/>
    <x v="273"/>
    <x v="262"/>
    <x v="277"/>
    <x v="284"/>
    <x v="279"/>
    <x v="281"/>
    <x v="266"/>
    <x v="268"/>
    <x v="241"/>
    <x v="12"/>
  </r>
  <r>
    <s v="Q2-5-24"/>
    <x v="6"/>
    <x v="251"/>
    <x v="274"/>
    <x v="263"/>
    <x v="278"/>
    <x v="285"/>
    <x v="280"/>
    <x v="282"/>
    <x v="267"/>
    <x v="269"/>
    <x v="242"/>
    <x v="130"/>
  </r>
  <r>
    <s v="Q2-5-24"/>
    <x v="1"/>
    <x v="252"/>
    <x v="275"/>
    <x v="264"/>
    <x v="279"/>
    <x v="286"/>
    <x v="281"/>
    <x v="283"/>
    <x v="268"/>
    <x v="270"/>
    <x v="243"/>
    <x v="165"/>
  </r>
  <r>
    <s v="Q2-5-26"/>
    <x v="11"/>
    <x v="253"/>
    <x v="276"/>
    <x v="265"/>
    <x v="280"/>
    <x v="287"/>
    <x v="282"/>
    <x v="284"/>
    <x v="269"/>
    <x v="271"/>
    <x v="244"/>
    <x v="166"/>
  </r>
  <r>
    <s v="Q2-5-26"/>
    <x v="6"/>
    <x v="254"/>
    <x v="277"/>
    <x v="266"/>
    <x v="281"/>
    <x v="288"/>
    <x v="283"/>
    <x v="285"/>
    <x v="117"/>
    <x v="272"/>
    <x v="245"/>
    <x v="100"/>
  </r>
  <r>
    <s v="Q2-5-26"/>
    <x v="3"/>
    <x v="255"/>
    <x v="278"/>
    <x v="267"/>
    <x v="282"/>
    <x v="289"/>
    <x v="284"/>
    <x v="286"/>
    <x v="270"/>
    <x v="273"/>
    <x v="246"/>
    <x v="167"/>
  </r>
  <r>
    <s v="Q2-5-28"/>
    <x v="11"/>
    <x v="256"/>
    <x v="279"/>
    <x v="268"/>
    <x v="283"/>
    <x v="290"/>
    <x v="285"/>
    <x v="287"/>
    <x v="271"/>
    <x v="274"/>
    <x v="247"/>
    <x v="35"/>
  </r>
  <r>
    <s v="Q2-5-28"/>
    <x v="6"/>
    <x v="257"/>
    <x v="280"/>
    <x v="269"/>
    <x v="284"/>
    <x v="291"/>
    <x v="286"/>
    <x v="288"/>
    <x v="105"/>
    <x v="275"/>
    <x v="248"/>
    <x v="130"/>
  </r>
  <r>
    <s v="Q2-5-28"/>
    <x v="3"/>
    <x v="258"/>
    <x v="281"/>
    <x v="270"/>
    <x v="285"/>
    <x v="292"/>
    <x v="287"/>
    <x v="289"/>
    <x v="272"/>
    <x v="276"/>
    <x v="249"/>
    <x v="168"/>
  </r>
  <r>
    <s v="Q2-5-28"/>
    <x v="1"/>
    <x v="259"/>
    <x v="282"/>
    <x v="271"/>
    <x v="286"/>
    <x v="293"/>
    <x v="288"/>
    <x v="290"/>
    <x v="273"/>
    <x v="277"/>
    <x v="250"/>
    <x v="169"/>
  </r>
  <r>
    <s v="Q2-5-30"/>
    <x v="11"/>
    <x v="260"/>
    <x v="174"/>
    <x v="272"/>
    <x v="287"/>
    <x v="294"/>
    <x v="289"/>
    <x v="291"/>
    <x v="274"/>
    <x v="278"/>
    <x v="251"/>
    <x v="125"/>
  </r>
  <r>
    <s v="Q2-5-30"/>
    <x v="6"/>
    <x v="261"/>
    <x v="283"/>
    <x v="273"/>
    <x v="288"/>
    <x v="295"/>
    <x v="290"/>
    <x v="292"/>
    <x v="275"/>
    <x v="279"/>
    <x v="119"/>
    <x v="37"/>
  </r>
  <r>
    <s v="Q2-5-30"/>
    <x v="12"/>
    <x v="262"/>
    <x v="274"/>
    <x v="274"/>
    <x v="289"/>
    <x v="296"/>
    <x v="291"/>
    <x v="293"/>
    <x v="276"/>
    <x v="280"/>
    <x v="252"/>
    <x v="170"/>
  </r>
  <r>
    <s v="Q2-5-32"/>
    <x v="6"/>
    <x v="263"/>
    <x v="284"/>
    <x v="275"/>
    <x v="290"/>
    <x v="297"/>
    <x v="292"/>
    <x v="294"/>
    <x v="173"/>
    <x v="281"/>
    <x v="21"/>
    <x v="122"/>
  </r>
  <r>
    <s v="Q2-5-32"/>
    <x v="12"/>
    <x v="264"/>
    <x v="285"/>
    <x v="276"/>
    <x v="291"/>
    <x v="298"/>
    <x v="293"/>
    <x v="295"/>
    <x v="277"/>
    <x v="282"/>
    <x v="253"/>
    <x v="106"/>
  </r>
  <r>
    <s v="Q2-5-32"/>
    <x v="11"/>
    <x v="265"/>
    <x v="286"/>
    <x v="277"/>
    <x v="292"/>
    <x v="299"/>
    <x v="294"/>
    <x v="296"/>
    <x v="278"/>
    <x v="283"/>
    <x v="254"/>
    <x v="171"/>
  </r>
  <r>
    <s v="Q2-5-34"/>
    <x v="6"/>
    <x v="266"/>
    <x v="287"/>
    <x v="278"/>
    <x v="293"/>
    <x v="300"/>
    <x v="295"/>
    <x v="297"/>
    <x v="279"/>
    <x v="284"/>
    <x v="255"/>
    <x v="37"/>
  </r>
  <r>
    <s v="Q2-5-34"/>
    <x v="12"/>
    <x v="59"/>
    <x v="288"/>
    <x v="279"/>
    <x v="294"/>
    <x v="301"/>
    <x v="296"/>
    <x v="298"/>
    <x v="280"/>
    <x v="285"/>
    <x v="256"/>
    <x v="116"/>
  </r>
  <r>
    <s v="Q2-5-36"/>
    <x v="12"/>
    <x v="267"/>
    <x v="289"/>
    <x v="280"/>
    <x v="295"/>
    <x v="302"/>
    <x v="297"/>
    <x v="299"/>
    <x v="223"/>
    <x v="286"/>
    <x v="257"/>
    <x v="161"/>
  </r>
  <r>
    <s v="Q2-5-36"/>
    <x v="6"/>
    <x v="268"/>
    <x v="290"/>
    <x v="281"/>
    <x v="296"/>
    <x v="303"/>
    <x v="298"/>
    <x v="300"/>
    <x v="281"/>
    <x v="287"/>
    <x v="258"/>
    <x v="85"/>
  </r>
  <r>
    <s v="Q2-5-38"/>
    <x v="6"/>
    <x v="269"/>
    <x v="291"/>
    <x v="282"/>
    <x v="297"/>
    <x v="304"/>
    <x v="299"/>
    <x v="301"/>
    <x v="141"/>
    <x v="240"/>
    <x v="259"/>
    <x v="172"/>
  </r>
  <r>
    <s v="Q2-5-38"/>
    <x v="13"/>
    <x v="270"/>
    <x v="292"/>
    <x v="283"/>
    <x v="298"/>
    <x v="305"/>
    <x v="300"/>
    <x v="302"/>
    <x v="282"/>
    <x v="288"/>
    <x v="260"/>
    <x v="141"/>
  </r>
  <r>
    <s v="Q2-5-38"/>
    <x v="12"/>
    <x v="271"/>
    <x v="293"/>
    <x v="284"/>
    <x v="299"/>
    <x v="306"/>
    <x v="301"/>
    <x v="303"/>
    <x v="283"/>
    <x v="289"/>
    <x v="261"/>
    <x v="95"/>
  </r>
  <r>
    <s v="Q2-5-4"/>
    <x v="1"/>
    <x v="272"/>
    <x v="294"/>
    <x v="285"/>
    <x v="300"/>
    <x v="307"/>
    <x v="302"/>
    <x v="304"/>
    <x v="284"/>
    <x v="290"/>
    <x v="262"/>
    <x v="103"/>
  </r>
  <r>
    <s v="Q2-5-4"/>
    <x v="2"/>
    <x v="273"/>
    <x v="295"/>
    <x v="286"/>
    <x v="301"/>
    <x v="308"/>
    <x v="303"/>
    <x v="305"/>
    <x v="285"/>
    <x v="291"/>
    <x v="263"/>
    <x v="173"/>
  </r>
  <r>
    <s v="Q2-5-40"/>
    <x v="12"/>
    <x v="16"/>
    <x v="296"/>
    <x v="287"/>
    <x v="302"/>
    <x v="309"/>
    <x v="304"/>
    <x v="306"/>
    <x v="286"/>
    <x v="292"/>
    <x v="264"/>
    <x v="174"/>
  </r>
  <r>
    <s v="Q2-5-40"/>
    <x v="13"/>
    <x v="274"/>
    <x v="297"/>
    <x v="288"/>
    <x v="303"/>
    <x v="310"/>
    <x v="305"/>
    <x v="307"/>
    <x v="287"/>
    <x v="293"/>
    <x v="265"/>
    <x v="175"/>
  </r>
  <r>
    <s v="Q2-5-42"/>
    <x v="12"/>
    <x v="275"/>
    <x v="298"/>
    <x v="289"/>
    <x v="304"/>
    <x v="311"/>
    <x v="306"/>
    <x v="308"/>
    <x v="288"/>
    <x v="294"/>
    <x v="266"/>
    <x v="176"/>
  </r>
  <r>
    <s v="Q2-5-44"/>
    <x v="13"/>
    <x v="276"/>
    <x v="299"/>
    <x v="290"/>
    <x v="305"/>
    <x v="312"/>
    <x v="307"/>
    <x v="309"/>
    <x v="289"/>
    <x v="295"/>
    <x v="267"/>
    <x v="9"/>
  </r>
  <r>
    <s v="Q2-5-44"/>
    <x v="12"/>
    <x v="277"/>
    <x v="300"/>
    <x v="291"/>
    <x v="306"/>
    <x v="313"/>
    <x v="308"/>
    <x v="310"/>
    <x v="290"/>
    <x v="296"/>
    <x v="268"/>
    <x v="177"/>
  </r>
  <r>
    <s v="Q2-5-44"/>
    <x v="35"/>
    <x v="278"/>
    <x v="301"/>
    <x v="292"/>
    <x v="307"/>
    <x v="314"/>
    <x v="309"/>
    <x v="311"/>
    <x v="291"/>
    <x v="297"/>
    <x v="269"/>
    <x v="178"/>
  </r>
  <r>
    <s v="Q2-5-46"/>
    <x v="13"/>
    <x v="279"/>
    <x v="302"/>
    <x v="293"/>
    <x v="308"/>
    <x v="315"/>
    <x v="310"/>
    <x v="312"/>
    <x v="292"/>
    <x v="298"/>
    <x v="270"/>
    <x v="179"/>
  </r>
  <r>
    <s v="Q2-5-46"/>
    <x v="14"/>
    <x v="280"/>
    <x v="303"/>
    <x v="294"/>
    <x v="309"/>
    <x v="316"/>
    <x v="311"/>
    <x v="313"/>
    <x v="293"/>
    <x v="299"/>
    <x v="21"/>
    <x v="180"/>
  </r>
  <r>
    <s v="Q2-5-46"/>
    <x v="12"/>
    <x v="281"/>
    <x v="304"/>
    <x v="5"/>
    <x v="310"/>
    <x v="317"/>
    <x v="312"/>
    <x v="314"/>
    <x v="294"/>
    <x v="300"/>
    <x v="21"/>
    <x v="181"/>
  </r>
  <r>
    <s v="Q2-5-48"/>
    <x v="15"/>
    <x v="282"/>
    <x v="305"/>
    <x v="295"/>
    <x v="311"/>
    <x v="318"/>
    <x v="313"/>
    <x v="315"/>
    <x v="295"/>
    <x v="301"/>
    <x v="271"/>
    <x v="182"/>
  </r>
  <r>
    <s v="Q2-5-48"/>
    <x v="13"/>
    <x v="140"/>
    <x v="306"/>
    <x v="296"/>
    <x v="312"/>
    <x v="319"/>
    <x v="314"/>
    <x v="316"/>
    <x v="296"/>
    <x v="302"/>
    <x v="21"/>
    <x v="17"/>
  </r>
  <r>
    <s v="Q2-5-48"/>
    <x v="14"/>
    <x v="283"/>
    <x v="307"/>
    <x v="297"/>
    <x v="313"/>
    <x v="320"/>
    <x v="315"/>
    <x v="317"/>
    <x v="297"/>
    <x v="29"/>
    <x v="21"/>
    <x v="95"/>
  </r>
  <r>
    <s v="Q2-5-48"/>
    <x v="12"/>
    <x v="284"/>
    <x v="308"/>
    <x v="298"/>
    <x v="314"/>
    <x v="321"/>
    <x v="316"/>
    <x v="318"/>
    <x v="2"/>
    <x v="303"/>
    <x v="21"/>
    <x v="183"/>
  </r>
  <r>
    <s v="Q2-5-50"/>
    <x v="15"/>
    <x v="285"/>
    <x v="309"/>
    <x v="299"/>
    <x v="315"/>
    <x v="322"/>
    <x v="317"/>
    <x v="319"/>
    <x v="298"/>
    <x v="304"/>
    <x v="272"/>
    <x v="97"/>
  </r>
  <r>
    <s v="Q2-5-50"/>
    <x v="13"/>
    <x v="286"/>
    <x v="310"/>
    <x v="300"/>
    <x v="316"/>
    <x v="323"/>
    <x v="318"/>
    <x v="320"/>
    <x v="299"/>
    <x v="305"/>
    <x v="273"/>
    <x v="92"/>
  </r>
  <r>
    <s v="Q2-5-50"/>
    <x v="12"/>
    <x v="287"/>
    <x v="311"/>
    <x v="301"/>
    <x v="317"/>
    <x v="324"/>
    <x v="319"/>
    <x v="321"/>
    <x v="300"/>
    <x v="306"/>
    <x v="274"/>
    <x v="184"/>
  </r>
  <r>
    <s v="Q2-5-52"/>
    <x v="15"/>
    <x v="288"/>
    <x v="312"/>
    <x v="302"/>
    <x v="318"/>
    <x v="325"/>
    <x v="320"/>
    <x v="322"/>
    <x v="301"/>
    <x v="307"/>
    <x v="275"/>
    <x v="109"/>
  </r>
  <r>
    <s v="Q2-5-52"/>
    <x v="17"/>
    <x v="289"/>
    <x v="313"/>
    <x v="303"/>
    <x v="319"/>
    <x v="326"/>
    <x v="321"/>
    <x v="323"/>
    <x v="302"/>
    <x v="308"/>
    <x v="276"/>
    <x v="122"/>
  </r>
  <r>
    <s v="Q2-5-52"/>
    <x v="12"/>
    <x v="290"/>
    <x v="314"/>
    <x v="304"/>
    <x v="320"/>
    <x v="327"/>
    <x v="322"/>
    <x v="324"/>
    <x v="303"/>
    <x v="309"/>
    <x v="277"/>
    <x v="185"/>
  </r>
  <r>
    <s v="Q2-5-52"/>
    <x v="13"/>
    <x v="291"/>
    <x v="315"/>
    <x v="305"/>
    <x v="321"/>
    <x v="328"/>
    <x v="323"/>
    <x v="325"/>
    <x v="304"/>
    <x v="310"/>
    <x v="278"/>
    <x v="65"/>
  </r>
  <r>
    <s v="Q2-5-54"/>
    <x v="36"/>
    <x v="292"/>
    <x v="316"/>
    <x v="306"/>
    <x v="322"/>
    <x v="329"/>
    <x v="324"/>
    <x v="326"/>
    <x v="247"/>
    <x v="311"/>
    <x v="279"/>
    <x v="97"/>
  </r>
  <r>
    <s v="Q2-5-54"/>
    <x v="15"/>
    <x v="293"/>
    <x v="317"/>
    <x v="211"/>
    <x v="323"/>
    <x v="330"/>
    <x v="325"/>
    <x v="327"/>
    <x v="305"/>
    <x v="312"/>
    <x v="280"/>
    <x v="63"/>
  </r>
  <r>
    <s v="Q2-5-54"/>
    <x v="37"/>
    <x v="294"/>
    <x v="318"/>
    <x v="307"/>
    <x v="324"/>
    <x v="331"/>
    <x v="326"/>
    <x v="328"/>
    <x v="306"/>
    <x v="313"/>
    <x v="21"/>
    <x v="35"/>
  </r>
  <r>
    <s v="Q2-5-54"/>
    <x v="13"/>
    <x v="43"/>
    <x v="319"/>
    <x v="308"/>
    <x v="325"/>
    <x v="332"/>
    <x v="327"/>
    <x v="329"/>
    <x v="307"/>
    <x v="314"/>
    <x v="281"/>
    <x v="115"/>
  </r>
  <r>
    <s v="Q2-5-54"/>
    <x v="12"/>
    <x v="295"/>
    <x v="320"/>
    <x v="309"/>
    <x v="326"/>
    <x v="333"/>
    <x v="328"/>
    <x v="330"/>
    <x v="308"/>
    <x v="315"/>
    <x v="282"/>
    <x v="186"/>
  </r>
  <r>
    <s v="Q2-5-54"/>
    <x v="17"/>
    <x v="296"/>
    <x v="321"/>
    <x v="310"/>
    <x v="327"/>
    <x v="334"/>
    <x v="329"/>
    <x v="331"/>
    <x v="309"/>
    <x v="316"/>
    <x v="283"/>
    <x v="187"/>
  </r>
  <r>
    <s v="Q2-5-56"/>
    <x v="15"/>
    <x v="297"/>
    <x v="322"/>
    <x v="311"/>
    <x v="328"/>
    <x v="335"/>
    <x v="330"/>
    <x v="332"/>
    <x v="310"/>
    <x v="317"/>
    <x v="284"/>
    <x v="32"/>
  </r>
  <r>
    <s v="Q2-5-56"/>
    <x v="19"/>
    <x v="298"/>
    <x v="323"/>
    <x v="312"/>
    <x v="158"/>
    <x v="336"/>
    <x v="331"/>
    <x v="333"/>
    <x v="311"/>
    <x v="318"/>
    <x v="285"/>
    <x v="48"/>
  </r>
  <r>
    <s v="Q2-5-56"/>
    <x v="12"/>
    <x v="299"/>
    <x v="5"/>
    <x v="5"/>
    <x v="329"/>
    <x v="337"/>
    <x v="5"/>
    <x v="334"/>
    <x v="312"/>
    <x v="246"/>
    <x v="286"/>
    <x v="8"/>
  </r>
  <r>
    <s v="Q2-5-6"/>
    <x v="7"/>
    <x v="16"/>
    <x v="324"/>
    <x v="313"/>
    <x v="330"/>
    <x v="338"/>
    <x v="332"/>
    <x v="335"/>
    <x v="313"/>
    <x v="21"/>
    <x v="21"/>
    <x v="128"/>
  </r>
  <r>
    <s v="Q2-5-6"/>
    <x v="20"/>
    <x v="300"/>
    <x v="325"/>
    <x v="314"/>
    <x v="331"/>
    <x v="339"/>
    <x v="333"/>
    <x v="336"/>
    <x v="314"/>
    <x v="319"/>
    <x v="287"/>
    <x v="11"/>
  </r>
  <r>
    <s v="Q2-5-6"/>
    <x v="2"/>
    <x v="246"/>
    <x v="326"/>
    <x v="315"/>
    <x v="332"/>
    <x v="340"/>
    <x v="334"/>
    <x v="337"/>
    <x v="315"/>
    <x v="320"/>
    <x v="288"/>
    <x v="188"/>
  </r>
  <r>
    <s v="Q2-5-6"/>
    <x v="1"/>
    <x v="301"/>
    <x v="327"/>
    <x v="316"/>
    <x v="333"/>
    <x v="341"/>
    <x v="335"/>
    <x v="338"/>
    <x v="316"/>
    <x v="321"/>
    <x v="289"/>
    <x v="155"/>
  </r>
  <r>
    <s v="Q2-5-8"/>
    <x v="2"/>
    <x v="302"/>
    <x v="328"/>
    <x v="317"/>
    <x v="334"/>
    <x v="342"/>
    <x v="336"/>
    <x v="339"/>
    <x v="317"/>
    <x v="322"/>
    <x v="290"/>
    <x v="16"/>
  </r>
  <r>
    <s v="Q2-5-8"/>
    <x v="1"/>
    <x v="303"/>
    <x v="329"/>
    <x v="318"/>
    <x v="335"/>
    <x v="343"/>
    <x v="337"/>
    <x v="340"/>
    <x v="318"/>
    <x v="323"/>
    <x v="21"/>
    <x v="189"/>
  </r>
  <r>
    <s v="Q3-3-0"/>
    <x v="10"/>
    <x v="16"/>
    <x v="330"/>
    <x v="319"/>
    <x v="336"/>
    <x v="344"/>
    <x v="338"/>
    <x v="329"/>
    <x v="319"/>
    <x v="151"/>
    <x v="291"/>
    <x v="98"/>
  </r>
  <r>
    <s v="Q3-3-0"/>
    <x v="28"/>
    <x v="16"/>
    <x v="331"/>
    <x v="320"/>
    <x v="337"/>
    <x v="345"/>
    <x v="339"/>
    <x v="341"/>
    <x v="191"/>
    <x v="324"/>
    <x v="292"/>
    <x v="98"/>
  </r>
  <r>
    <s v="Q3-3-0"/>
    <x v="9"/>
    <x v="304"/>
    <x v="332"/>
    <x v="321"/>
    <x v="338"/>
    <x v="346"/>
    <x v="340"/>
    <x v="342"/>
    <x v="26"/>
    <x v="325"/>
    <x v="293"/>
    <x v="23"/>
  </r>
  <r>
    <s v="Q3-3-0"/>
    <x v="2"/>
    <x v="34"/>
    <x v="333"/>
    <x v="322"/>
    <x v="339"/>
    <x v="347"/>
    <x v="341"/>
    <x v="343"/>
    <x v="314"/>
    <x v="326"/>
    <x v="294"/>
    <x v="158"/>
  </r>
  <r>
    <s v="Q3-3-0"/>
    <x v="1"/>
    <x v="305"/>
    <x v="334"/>
    <x v="323"/>
    <x v="340"/>
    <x v="348"/>
    <x v="342"/>
    <x v="344"/>
    <x v="320"/>
    <x v="327"/>
    <x v="295"/>
    <x v="103"/>
  </r>
  <r>
    <s v="Q3-3-0"/>
    <x v="24"/>
    <x v="16"/>
    <x v="5"/>
    <x v="5"/>
    <x v="158"/>
    <x v="157"/>
    <x v="5"/>
    <x v="32"/>
    <x v="155"/>
    <x v="21"/>
    <x v="21"/>
    <x v="119"/>
  </r>
  <r>
    <s v="Q3-3-0"/>
    <x v="27"/>
    <x v="16"/>
    <x v="5"/>
    <x v="5"/>
    <x v="158"/>
    <x v="157"/>
    <x v="5"/>
    <x v="32"/>
    <x v="155"/>
    <x v="21"/>
    <x v="21"/>
    <x v="119"/>
  </r>
  <r>
    <s v="Q3-3-10"/>
    <x v="28"/>
    <x v="16"/>
    <x v="335"/>
    <x v="324"/>
    <x v="341"/>
    <x v="349"/>
    <x v="343"/>
    <x v="345"/>
    <x v="22"/>
    <x v="22"/>
    <x v="296"/>
    <x v="111"/>
  </r>
  <r>
    <s v="Q3-3-10"/>
    <x v="8"/>
    <x v="306"/>
    <x v="336"/>
    <x v="325"/>
    <x v="342"/>
    <x v="350"/>
    <x v="344"/>
    <x v="346"/>
    <x v="189"/>
    <x v="22"/>
    <x v="297"/>
    <x v="166"/>
  </r>
  <r>
    <s v="Q3-3-10"/>
    <x v="2"/>
    <x v="307"/>
    <x v="337"/>
    <x v="326"/>
    <x v="343"/>
    <x v="351"/>
    <x v="345"/>
    <x v="347"/>
    <x v="63"/>
    <x v="328"/>
    <x v="298"/>
    <x v="132"/>
  </r>
  <r>
    <s v="Q3-3-10"/>
    <x v="1"/>
    <x v="308"/>
    <x v="338"/>
    <x v="327"/>
    <x v="344"/>
    <x v="352"/>
    <x v="346"/>
    <x v="348"/>
    <x v="321"/>
    <x v="329"/>
    <x v="299"/>
    <x v="190"/>
  </r>
  <r>
    <s v="Q3-3-12"/>
    <x v="27"/>
    <x v="309"/>
    <x v="339"/>
    <x v="328"/>
    <x v="345"/>
    <x v="353"/>
    <x v="347"/>
    <x v="349"/>
    <x v="322"/>
    <x v="248"/>
    <x v="300"/>
    <x v="113"/>
  </r>
  <r>
    <s v="Q3-3-12"/>
    <x v="8"/>
    <x v="310"/>
    <x v="340"/>
    <x v="329"/>
    <x v="346"/>
    <x v="354"/>
    <x v="348"/>
    <x v="350"/>
    <x v="323"/>
    <x v="330"/>
    <x v="301"/>
    <x v="120"/>
  </r>
  <r>
    <s v="Q3-3-12"/>
    <x v="10"/>
    <x v="311"/>
    <x v="341"/>
    <x v="330"/>
    <x v="347"/>
    <x v="355"/>
    <x v="349"/>
    <x v="351"/>
    <x v="211"/>
    <x v="331"/>
    <x v="302"/>
    <x v="48"/>
  </r>
  <r>
    <s v="Q3-3-12"/>
    <x v="0"/>
    <x v="312"/>
    <x v="342"/>
    <x v="331"/>
    <x v="348"/>
    <x v="356"/>
    <x v="350"/>
    <x v="352"/>
    <x v="324"/>
    <x v="332"/>
    <x v="303"/>
    <x v="48"/>
  </r>
  <r>
    <s v="Q3-3-12"/>
    <x v="5"/>
    <x v="313"/>
    <x v="343"/>
    <x v="332"/>
    <x v="349"/>
    <x v="357"/>
    <x v="351"/>
    <x v="353"/>
    <x v="325"/>
    <x v="333"/>
    <x v="304"/>
    <x v="126"/>
  </r>
  <r>
    <s v="Q3-3-12"/>
    <x v="9"/>
    <x v="314"/>
    <x v="344"/>
    <x v="333"/>
    <x v="350"/>
    <x v="358"/>
    <x v="352"/>
    <x v="354"/>
    <x v="31"/>
    <x v="334"/>
    <x v="305"/>
    <x v="34"/>
  </r>
  <r>
    <s v="Q3-3-12"/>
    <x v="1"/>
    <x v="315"/>
    <x v="345"/>
    <x v="334"/>
    <x v="351"/>
    <x v="359"/>
    <x v="353"/>
    <x v="355"/>
    <x v="326"/>
    <x v="335"/>
    <x v="306"/>
    <x v="134"/>
  </r>
  <r>
    <s v="Q3-3-14"/>
    <x v="15"/>
    <x v="16"/>
    <x v="346"/>
    <x v="324"/>
    <x v="341"/>
    <x v="360"/>
    <x v="354"/>
    <x v="356"/>
    <x v="327"/>
    <x v="336"/>
    <x v="307"/>
    <x v="191"/>
  </r>
  <r>
    <s v="Q3-3-14"/>
    <x v="27"/>
    <x v="316"/>
    <x v="138"/>
    <x v="130"/>
    <x v="139"/>
    <x v="361"/>
    <x v="355"/>
    <x v="357"/>
    <x v="328"/>
    <x v="146"/>
    <x v="308"/>
    <x v="93"/>
  </r>
  <r>
    <s v="Q3-3-14"/>
    <x v="28"/>
    <x v="16"/>
    <x v="346"/>
    <x v="130"/>
    <x v="139"/>
    <x v="362"/>
    <x v="356"/>
    <x v="358"/>
    <x v="329"/>
    <x v="337"/>
    <x v="309"/>
    <x v="192"/>
  </r>
  <r>
    <s v="Q3-3-14"/>
    <x v="5"/>
    <x v="30"/>
    <x v="347"/>
    <x v="335"/>
    <x v="352"/>
    <x v="363"/>
    <x v="357"/>
    <x v="359"/>
    <x v="330"/>
    <x v="338"/>
    <x v="310"/>
    <x v="32"/>
  </r>
  <r>
    <s v="Q3-3-14"/>
    <x v="8"/>
    <x v="317"/>
    <x v="138"/>
    <x v="336"/>
    <x v="353"/>
    <x v="364"/>
    <x v="358"/>
    <x v="360"/>
    <x v="331"/>
    <x v="168"/>
    <x v="311"/>
    <x v="111"/>
  </r>
  <r>
    <s v="Q3-3-14"/>
    <x v="9"/>
    <x v="16"/>
    <x v="348"/>
    <x v="337"/>
    <x v="354"/>
    <x v="365"/>
    <x v="359"/>
    <x v="361"/>
    <x v="332"/>
    <x v="185"/>
    <x v="312"/>
    <x v="97"/>
  </r>
  <r>
    <s v="Q3-3-14"/>
    <x v="10"/>
    <x v="318"/>
    <x v="349"/>
    <x v="338"/>
    <x v="355"/>
    <x v="366"/>
    <x v="360"/>
    <x v="362"/>
    <x v="333"/>
    <x v="144"/>
    <x v="313"/>
    <x v="193"/>
  </r>
  <r>
    <s v="Q3-3-14"/>
    <x v="0"/>
    <x v="289"/>
    <x v="350"/>
    <x v="339"/>
    <x v="356"/>
    <x v="367"/>
    <x v="361"/>
    <x v="363"/>
    <x v="334"/>
    <x v="339"/>
    <x v="314"/>
    <x v="29"/>
  </r>
  <r>
    <s v="Q3-3-14"/>
    <x v="0"/>
    <x v="319"/>
    <x v="351"/>
    <x v="340"/>
    <x v="357"/>
    <x v="368"/>
    <x v="362"/>
    <x v="364"/>
    <x v="184"/>
    <x v="340"/>
    <x v="315"/>
    <x v="83"/>
  </r>
  <r>
    <s v="Q3-3-16"/>
    <x v="24"/>
    <x v="16"/>
    <x v="352"/>
    <x v="341"/>
    <x v="358"/>
    <x v="369"/>
    <x v="363"/>
    <x v="365"/>
    <x v="335"/>
    <x v="341"/>
    <x v="316"/>
    <x v="194"/>
  </r>
  <r>
    <s v="Q3-3-16"/>
    <x v="30"/>
    <x v="320"/>
    <x v="353"/>
    <x v="342"/>
    <x v="359"/>
    <x v="370"/>
    <x v="364"/>
    <x v="366"/>
    <x v="189"/>
    <x v="342"/>
    <x v="317"/>
    <x v="110"/>
  </r>
  <r>
    <s v="Q3-3-16"/>
    <x v="8"/>
    <x v="321"/>
    <x v="354"/>
    <x v="343"/>
    <x v="360"/>
    <x v="371"/>
    <x v="365"/>
    <x v="367"/>
    <x v="26"/>
    <x v="343"/>
    <x v="318"/>
    <x v="93"/>
  </r>
  <r>
    <s v="Q3-3-16"/>
    <x v="10"/>
    <x v="16"/>
    <x v="87"/>
    <x v="344"/>
    <x v="361"/>
    <x v="372"/>
    <x v="366"/>
    <x v="368"/>
    <x v="333"/>
    <x v="144"/>
    <x v="319"/>
    <x v="150"/>
  </r>
  <r>
    <s v="Q3-3-16"/>
    <x v="5"/>
    <x v="16"/>
    <x v="355"/>
    <x v="345"/>
    <x v="362"/>
    <x v="373"/>
    <x v="367"/>
    <x v="369"/>
    <x v="336"/>
    <x v="24"/>
    <x v="320"/>
    <x v="20"/>
  </r>
  <r>
    <s v="Q3-3-16"/>
    <x v="27"/>
    <x v="322"/>
    <x v="356"/>
    <x v="346"/>
    <x v="363"/>
    <x v="374"/>
    <x v="368"/>
    <x v="370"/>
    <x v="100"/>
    <x v="237"/>
    <x v="321"/>
    <x v="97"/>
  </r>
  <r>
    <s v="Q3-3-16"/>
    <x v="9"/>
    <x v="323"/>
    <x v="357"/>
    <x v="347"/>
    <x v="364"/>
    <x v="375"/>
    <x v="369"/>
    <x v="371"/>
    <x v="141"/>
    <x v="344"/>
    <x v="322"/>
    <x v="193"/>
  </r>
  <r>
    <s v="Q3-3-16"/>
    <x v="28"/>
    <x v="324"/>
    <x v="358"/>
    <x v="348"/>
    <x v="365"/>
    <x v="376"/>
    <x v="370"/>
    <x v="372"/>
    <x v="337"/>
    <x v="345"/>
    <x v="323"/>
    <x v="126"/>
  </r>
  <r>
    <s v="Q3-3-16"/>
    <x v="6"/>
    <x v="325"/>
    <x v="359"/>
    <x v="349"/>
    <x v="366"/>
    <x v="377"/>
    <x v="371"/>
    <x v="373"/>
    <x v="170"/>
    <x v="346"/>
    <x v="324"/>
    <x v="139"/>
  </r>
  <r>
    <s v="Q3-3-16"/>
    <x v="7"/>
    <x v="16"/>
    <x v="360"/>
    <x v="350"/>
    <x v="367"/>
    <x v="378"/>
    <x v="372"/>
    <x v="374"/>
    <x v="338"/>
    <x v="347"/>
    <x v="325"/>
    <x v="195"/>
  </r>
  <r>
    <s v="Q3-3-16"/>
    <x v="1"/>
    <x v="76"/>
    <x v="361"/>
    <x v="351"/>
    <x v="368"/>
    <x v="379"/>
    <x v="373"/>
    <x v="375"/>
    <x v="339"/>
    <x v="348"/>
    <x v="326"/>
    <x v="169"/>
  </r>
  <r>
    <s v="Q3-3-18"/>
    <x v="11"/>
    <x v="326"/>
    <x v="362"/>
    <x v="352"/>
    <x v="369"/>
    <x v="380"/>
    <x v="374"/>
    <x v="376"/>
    <x v="340"/>
    <x v="349"/>
    <x v="327"/>
    <x v="193"/>
  </r>
  <r>
    <s v="Q3-3-18"/>
    <x v="5"/>
    <x v="327"/>
    <x v="363"/>
    <x v="353"/>
    <x v="370"/>
    <x v="381"/>
    <x v="375"/>
    <x v="377"/>
    <x v="184"/>
    <x v="140"/>
    <x v="328"/>
    <x v="115"/>
  </r>
  <r>
    <s v="Q3-3-18"/>
    <x v="28"/>
    <x v="328"/>
    <x v="364"/>
    <x v="354"/>
    <x v="371"/>
    <x v="382"/>
    <x v="376"/>
    <x v="378"/>
    <x v="341"/>
    <x v="350"/>
    <x v="329"/>
    <x v="44"/>
  </r>
  <r>
    <s v="Q3-3-18"/>
    <x v="6"/>
    <x v="329"/>
    <x v="365"/>
    <x v="355"/>
    <x v="372"/>
    <x v="383"/>
    <x v="377"/>
    <x v="258"/>
    <x v="342"/>
    <x v="351"/>
    <x v="330"/>
    <x v="31"/>
  </r>
  <r>
    <s v="Q3-3-18"/>
    <x v="3"/>
    <x v="330"/>
    <x v="366"/>
    <x v="356"/>
    <x v="373"/>
    <x v="384"/>
    <x v="378"/>
    <x v="379"/>
    <x v="343"/>
    <x v="352"/>
    <x v="331"/>
    <x v="103"/>
  </r>
  <r>
    <s v="Q3-3-18"/>
    <x v="1"/>
    <x v="331"/>
    <x v="367"/>
    <x v="357"/>
    <x v="374"/>
    <x v="385"/>
    <x v="379"/>
    <x v="380"/>
    <x v="344"/>
    <x v="353"/>
    <x v="332"/>
    <x v="196"/>
  </r>
  <r>
    <s v="Q3-3-2"/>
    <x v="8"/>
    <x v="332"/>
    <x v="368"/>
    <x v="358"/>
    <x v="375"/>
    <x v="386"/>
    <x v="380"/>
    <x v="381"/>
    <x v="345"/>
    <x v="258"/>
    <x v="333"/>
    <x v="150"/>
  </r>
  <r>
    <s v="Q3-3-2"/>
    <x v="5"/>
    <x v="16"/>
    <x v="369"/>
    <x v="359"/>
    <x v="376"/>
    <x v="387"/>
    <x v="381"/>
    <x v="382"/>
    <x v="346"/>
    <x v="354"/>
    <x v="334"/>
    <x v="192"/>
  </r>
  <r>
    <s v="Q3-3-2"/>
    <x v="27"/>
    <x v="333"/>
    <x v="370"/>
    <x v="360"/>
    <x v="377"/>
    <x v="388"/>
    <x v="382"/>
    <x v="383"/>
    <x v="347"/>
    <x v="355"/>
    <x v="335"/>
    <x v="96"/>
  </r>
  <r>
    <s v="Q3-3-2"/>
    <x v="9"/>
    <x v="33"/>
    <x v="371"/>
    <x v="361"/>
    <x v="378"/>
    <x v="389"/>
    <x v="383"/>
    <x v="384"/>
    <x v="348"/>
    <x v="356"/>
    <x v="336"/>
    <x v="98"/>
  </r>
  <r>
    <s v="Q3-3-2"/>
    <x v="28"/>
    <x v="16"/>
    <x v="237"/>
    <x v="362"/>
    <x v="379"/>
    <x v="390"/>
    <x v="384"/>
    <x v="385"/>
    <x v="349"/>
    <x v="357"/>
    <x v="337"/>
    <x v="98"/>
  </r>
  <r>
    <s v="Q3-3-2"/>
    <x v="2"/>
    <x v="334"/>
    <x v="372"/>
    <x v="363"/>
    <x v="380"/>
    <x v="391"/>
    <x v="385"/>
    <x v="386"/>
    <x v="274"/>
    <x v="333"/>
    <x v="338"/>
    <x v="21"/>
  </r>
  <r>
    <s v="Q3-3-2"/>
    <x v="10"/>
    <x v="104"/>
    <x v="5"/>
    <x v="5"/>
    <x v="158"/>
    <x v="392"/>
    <x v="5"/>
    <x v="387"/>
    <x v="246"/>
    <x v="164"/>
    <x v="339"/>
    <x v="121"/>
  </r>
  <r>
    <s v="Q3-3-2"/>
    <x v="1"/>
    <x v="335"/>
    <x v="373"/>
    <x v="364"/>
    <x v="381"/>
    <x v="393"/>
    <x v="386"/>
    <x v="388"/>
    <x v="350"/>
    <x v="358"/>
    <x v="340"/>
    <x v="197"/>
  </r>
  <r>
    <s v="Q3-3-20"/>
    <x v="5"/>
    <x v="336"/>
    <x v="374"/>
    <x v="365"/>
    <x v="382"/>
    <x v="394"/>
    <x v="387"/>
    <x v="389"/>
    <x v="351"/>
    <x v="258"/>
    <x v="341"/>
    <x v="150"/>
  </r>
  <r>
    <s v="Q3-3-20"/>
    <x v="11"/>
    <x v="337"/>
    <x v="375"/>
    <x v="366"/>
    <x v="383"/>
    <x v="395"/>
    <x v="388"/>
    <x v="390"/>
    <x v="352"/>
    <x v="359"/>
    <x v="342"/>
    <x v="150"/>
  </r>
  <r>
    <s v="Q3-3-20"/>
    <x v="7"/>
    <x v="338"/>
    <x v="252"/>
    <x v="367"/>
    <x v="384"/>
    <x v="396"/>
    <x v="389"/>
    <x v="391"/>
    <x v="353"/>
    <x v="21"/>
    <x v="21"/>
    <x v="47"/>
  </r>
  <r>
    <s v="Q3-3-20"/>
    <x v="6"/>
    <x v="339"/>
    <x v="376"/>
    <x v="368"/>
    <x v="385"/>
    <x v="397"/>
    <x v="390"/>
    <x v="392"/>
    <x v="354"/>
    <x v="360"/>
    <x v="343"/>
    <x v="198"/>
  </r>
  <r>
    <s v="Q3-3-20"/>
    <x v="16"/>
    <x v="340"/>
    <x v="377"/>
    <x v="369"/>
    <x v="386"/>
    <x v="398"/>
    <x v="391"/>
    <x v="393"/>
    <x v="355"/>
    <x v="361"/>
    <x v="344"/>
    <x v="199"/>
  </r>
  <r>
    <s v="Q3-3-22"/>
    <x v="11"/>
    <x v="341"/>
    <x v="378"/>
    <x v="370"/>
    <x v="387"/>
    <x v="399"/>
    <x v="392"/>
    <x v="394"/>
    <x v="356"/>
    <x v="362"/>
    <x v="345"/>
    <x v="32"/>
  </r>
  <r>
    <s v="Q3-3-22"/>
    <x v="5"/>
    <x v="342"/>
    <x v="379"/>
    <x v="371"/>
    <x v="388"/>
    <x v="400"/>
    <x v="393"/>
    <x v="395"/>
    <x v="357"/>
    <x v="236"/>
    <x v="346"/>
    <x v="97"/>
  </r>
  <r>
    <s v="Q3-3-22"/>
    <x v="11"/>
    <x v="343"/>
    <x v="380"/>
    <x v="372"/>
    <x v="389"/>
    <x v="401"/>
    <x v="394"/>
    <x v="396"/>
    <x v="358"/>
    <x v="363"/>
    <x v="347"/>
    <x v="23"/>
  </r>
  <r>
    <s v="Q3-3-22"/>
    <x v="6"/>
    <x v="344"/>
    <x v="381"/>
    <x v="373"/>
    <x v="390"/>
    <x v="402"/>
    <x v="395"/>
    <x v="397"/>
    <x v="359"/>
    <x v="364"/>
    <x v="348"/>
    <x v="77"/>
  </r>
  <r>
    <s v="Q3-3-22"/>
    <x v="12"/>
    <x v="345"/>
    <x v="382"/>
    <x v="374"/>
    <x v="391"/>
    <x v="403"/>
    <x v="396"/>
    <x v="398"/>
    <x v="360"/>
    <x v="365"/>
    <x v="349"/>
    <x v="95"/>
  </r>
  <r>
    <s v="Q3-3-22"/>
    <x v="16"/>
    <x v="346"/>
    <x v="383"/>
    <x v="375"/>
    <x v="392"/>
    <x v="404"/>
    <x v="397"/>
    <x v="399"/>
    <x v="361"/>
    <x v="366"/>
    <x v="350"/>
    <x v="81"/>
  </r>
  <r>
    <s v="Q3-3-24"/>
    <x v="11"/>
    <x v="347"/>
    <x v="384"/>
    <x v="376"/>
    <x v="393"/>
    <x v="405"/>
    <x v="398"/>
    <x v="400"/>
    <x v="362"/>
    <x v="367"/>
    <x v="351"/>
    <x v="191"/>
  </r>
  <r>
    <s v="Q3-3-24"/>
    <x v="11"/>
    <x v="348"/>
    <x v="385"/>
    <x v="377"/>
    <x v="394"/>
    <x v="406"/>
    <x v="399"/>
    <x v="401"/>
    <x v="363"/>
    <x v="368"/>
    <x v="352"/>
    <x v="27"/>
  </r>
  <r>
    <s v="Q3-3-24"/>
    <x v="5"/>
    <x v="289"/>
    <x v="386"/>
    <x v="378"/>
    <x v="395"/>
    <x v="407"/>
    <x v="400"/>
    <x v="345"/>
    <x v="364"/>
    <x v="21"/>
    <x v="21"/>
    <x v="193"/>
  </r>
  <r>
    <s v="Q3-3-24"/>
    <x v="38"/>
    <x v="349"/>
    <x v="387"/>
    <x v="379"/>
    <x v="396"/>
    <x v="408"/>
    <x v="401"/>
    <x v="402"/>
    <x v="90"/>
    <x v="369"/>
    <x v="353"/>
    <x v="139"/>
  </r>
  <r>
    <s v="Q3-3-24"/>
    <x v="32"/>
    <x v="350"/>
    <x v="388"/>
    <x v="380"/>
    <x v="397"/>
    <x v="409"/>
    <x v="402"/>
    <x v="403"/>
    <x v="365"/>
    <x v="370"/>
    <x v="354"/>
    <x v="34"/>
  </r>
  <r>
    <s v="Q3-3-24"/>
    <x v="7"/>
    <x v="351"/>
    <x v="389"/>
    <x v="381"/>
    <x v="398"/>
    <x v="410"/>
    <x v="403"/>
    <x v="404"/>
    <x v="366"/>
    <x v="371"/>
    <x v="355"/>
    <x v="3"/>
  </r>
  <r>
    <s v="Q3-3-24"/>
    <x v="7"/>
    <x v="352"/>
    <x v="390"/>
    <x v="382"/>
    <x v="399"/>
    <x v="411"/>
    <x v="404"/>
    <x v="405"/>
    <x v="367"/>
    <x v="372"/>
    <x v="356"/>
    <x v="85"/>
  </r>
  <r>
    <s v="Q3-3-24"/>
    <x v="6"/>
    <x v="353"/>
    <x v="391"/>
    <x v="383"/>
    <x v="400"/>
    <x v="412"/>
    <x v="405"/>
    <x v="406"/>
    <x v="368"/>
    <x v="373"/>
    <x v="357"/>
    <x v="92"/>
  </r>
  <r>
    <s v="Q3-3-24"/>
    <x v="16"/>
    <x v="354"/>
    <x v="392"/>
    <x v="384"/>
    <x v="401"/>
    <x v="413"/>
    <x v="406"/>
    <x v="407"/>
    <x v="369"/>
    <x v="374"/>
    <x v="358"/>
    <x v="13"/>
  </r>
  <r>
    <s v="Q3-3-26"/>
    <x v="11"/>
    <x v="355"/>
    <x v="393"/>
    <x v="385"/>
    <x v="402"/>
    <x v="414"/>
    <x v="407"/>
    <x v="408"/>
    <x v="370"/>
    <x v="375"/>
    <x v="359"/>
    <x v="192"/>
  </r>
  <r>
    <s v="Q3-3-26"/>
    <x v="5"/>
    <x v="235"/>
    <x v="394"/>
    <x v="386"/>
    <x v="403"/>
    <x v="415"/>
    <x v="408"/>
    <x v="409"/>
    <x v="371"/>
    <x v="376"/>
    <x v="360"/>
    <x v="24"/>
  </r>
  <r>
    <s v="Q3-3-26"/>
    <x v="6"/>
    <x v="40"/>
    <x v="395"/>
    <x v="387"/>
    <x v="404"/>
    <x v="416"/>
    <x v="409"/>
    <x v="410"/>
    <x v="372"/>
    <x v="333"/>
    <x v="361"/>
    <x v="25"/>
  </r>
  <r>
    <s v="Q3-3-26"/>
    <x v="7"/>
    <x v="356"/>
    <x v="396"/>
    <x v="388"/>
    <x v="405"/>
    <x v="417"/>
    <x v="410"/>
    <x v="411"/>
    <x v="373"/>
    <x v="377"/>
    <x v="362"/>
    <x v="200"/>
  </r>
  <r>
    <s v="Q3-3-26"/>
    <x v="12"/>
    <x v="357"/>
    <x v="397"/>
    <x v="389"/>
    <x v="406"/>
    <x v="418"/>
    <x v="411"/>
    <x v="412"/>
    <x v="374"/>
    <x v="378"/>
    <x v="363"/>
    <x v="201"/>
  </r>
  <r>
    <s v="Q3-3-28"/>
    <x v="12"/>
    <x v="358"/>
    <x v="398"/>
    <x v="390"/>
    <x v="407"/>
    <x v="419"/>
    <x v="412"/>
    <x v="413"/>
    <x v="375"/>
    <x v="379"/>
    <x v="364"/>
    <x v="132"/>
  </r>
  <r>
    <s v="Q3-3-28"/>
    <x v="6"/>
    <x v="359"/>
    <x v="399"/>
    <x v="391"/>
    <x v="408"/>
    <x v="420"/>
    <x v="413"/>
    <x v="414"/>
    <x v="376"/>
    <x v="380"/>
    <x v="365"/>
    <x v="17"/>
  </r>
  <r>
    <s v="Q3-3-28"/>
    <x v="16"/>
    <x v="360"/>
    <x v="400"/>
    <x v="392"/>
    <x v="409"/>
    <x v="421"/>
    <x v="414"/>
    <x v="415"/>
    <x v="377"/>
    <x v="381"/>
    <x v="366"/>
    <x v="202"/>
  </r>
  <r>
    <s v="Q3-3-3"/>
    <x v="27"/>
    <x v="361"/>
    <x v="401"/>
    <x v="393"/>
    <x v="410"/>
    <x v="422"/>
    <x v="415"/>
    <x v="416"/>
    <x v="378"/>
    <x v="199"/>
    <x v="367"/>
    <x v="111"/>
  </r>
  <r>
    <s v="Q3-3-30"/>
    <x v="6"/>
    <x v="362"/>
    <x v="402"/>
    <x v="394"/>
    <x v="411"/>
    <x v="423"/>
    <x v="416"/>
    <x v="417"/>
    <x v="360"/>
    <x v="382"/>
    <x v="368"/>
    <x v="59"/>
  </r>
  <r>
    <s v="Q3-3-30"/>
    <x v="13"/>
    <x v="363"/>
    <x v="403"/>
    <x v="395"/>
    <x v="412"/>
    <x v="424"/>
    <x v="417"/>
    <x v="418"/>
    <x v="379"/>
    <x v="383"/>
    <x v="369"/>
    <x v="17"/>
  </r>
  <r>
    <s v="Q3-3-32"/>
    <x v="14"/>
    <x v="364"/>
    <x v="404"/>
    <x v="396"/>
    <x v="413"/>
    <x v="425"/>
    <x v="418"/>
    <x v="419"/>
    <x v="380"/>
    <x v="384"/>
    <x v="370"/>
    <x v="98"/>
  </r>
  <r>
    <s v="Q3-3-32"/>
    <x v="12"/>
    <x v="39"/>
    <x v="330"/>
    <x v="397"/>
    <x v="414"/>
    <x v="426"/>
    <x v="419"/>
    <x v="420"/>
    <x v="381"/>
    <x v="385"/>
    <x v="371"/>
    <x v="39"/>
  </r>
  <r>
    <s v="Q3-3-32"/>
    <x v="13"/>
    <x v="365"/>
    <x v="405"/>
    <x v="398"/>
    <x v="415"/>
    <x v="427"/>
    <x v="420"/>
    <x v="421"/>
    <x v="382"/>
    <x v="386"/>
    <x v="372"/>
    <x v="201"/>
  </r>
  <r>
    <s v="Q3-3-32"/>
    <x v="16"/>
    <x v="366"/>
    <x v="406"/>
    <x v="399"/>
    <x v="416"/>
    <x v="428"/>
    <x v="421"/>
    <x v="422"/>
    <x v="383"/>
    <x v="387"/>
    <x v="373"/>
    <x v="203"/>
  </r>
  <r>
    <s v="Q3-3-32"/>
    <x v="39"/>
    <x v="16"/>
    <x v="5"/>
    <x v="5"/>
    <x v="158"/>
    <x v="157"/>
    <x v="5"/>
    <x v="32"/>
    <x v="155"/>
    <x v="21"/>
    <x v="21"/>
    <x v="119"/>
  </r>
  <r>
    <s v="Q3-3-34"/>
    <x v="15"/>
    <x v="367"/>
    <x v="407"/>
    <x v="400"/>
    <x v="417"/>
    <x v="429"/>
    <x v="422"/>
    <x v="423"/>
    <x v="384"/>
    <x v="388"/>
    <x v="374"/>
    <x v="113"/>
  </r>
  <r>
    <s v="Q3-3-34"/>
    <x v="14"/>
    <x v="368"/>
    <x v="408"/>
    <x v="401"/>
    <x v="418"/>
    <x v="430"/>
    <x v="423"/>
    <x v="424"/>
    <x v="385"/>
    <x v="389"/>
    <x v="375"/>
    <x v="127"/>
  </r>
  <r>
    <s v="Q3-3-34"/>
    <x v="13"/>
    <x v="369"/>
    <x v="409"/>
    <x v="402"/>
    <x v="419"/>
    <x v="431"/>
    <x v="424"/>
    <x v="425"/>
    <x v="386"/>
    <x v="390"/>
    <x v="376"/>
    <x v="77"/>
  </r>
  <r>
    <s v="Q3-3-34"/>
    <x v="12"/>
    <x v="370"/>
    <x v="410"/>
    <x v="403"/>
    <x v="420"/>
    <x v="432"/>
    <x v="425"/>
    <x v="426"/>
    <x v="387"/>
    <x v="391"/>
    <x v="377"/>
    <x v="77"/>
  </r>
  <r>
    <s v="Q3-3-36"/>
    <x v="13"/>
    <x v="371"/>
    <x v="411"/>
    <x v="404"/>
    <x v="421"/>
    <x v="433"/>
    <x v="426"/>
    <x v="427"/>
    <x v="388"/>
    <x v="326"/>
    <x v="378"/>
    <x v="204"/>
  </r>
  <r>
    <s v="Q3-3-36"/>
    <x v="12"/>
    <x v="372"/>
    <x v="412"/>
    <x v="405"/>
    <x v="422"/>
    <x v="434"/>
    <x v="427"/>
    <x v="428"/>
    <x v="389"/>
    <x v="392"/>
    <x v="379"/>
    <x v="205"/>
  </r>
  <r>
    <s v="Q3-3-38"/>
    <x v="14"/>
    <x v="373"/>
    <x v="413"/>
    <x v="406"/>
    <x v="423"/>
    <x v="435"/>
    <x v="428"/>
    <x v="429"/>
    <x v="390"/>
    <x v="393"/>
    <x v="380"/>
    <x v="97"/>
  </r>
  <r>
    <s v="Q3-3-38"/>
    <x v="15"/>
    <x v="374"/>
    <x v="414"/>
    <x v="407"/>
    <x v="424"/>
    <x v="436"/>
    <x v="429"/>
    <x v="430"/>
    <x v="391"/>
    <x v="394"/>
    <x v="381"/>
    <x v="206"/>
  </r>
  <r>
    <s v="Q3-3-38"/>
    <x v="19"/>
    <x v="375"/>
    <x v="415"/>
    <x v="408"/>
    <x v="425"/>
    <x v="437"/>
    <x v="430"/>
    <x v="431"/>
    <x v="64"/>
    <x v="395"/>
    <x v="382"/>
    <x v="69"/>
  </r>
  <r>
    <s v="Q3-3-38"/>
    <x v="13"/>
    <x v="376"/>
    <x v="416"/>
    <x v="409"/>
    <x v="426"/>
    <x v="438"/>
    <x v="431"/>
    <x v="432"/>
    <x v="392"/>
    <x v="396"/>
    <x v="383"/>
    <x v="91"/>
  </r>
  <r>
    <s v="Q3-3-38"/>
    <x v="12"/>
    <x v="377"/>
    <x v="417"/>
    <x v="410"/>
    <x v="427"/>
    <x v="439"/>
    <x v="432"/>
    <x v="433"/>
    <x v="393"/>
    <x v="397"/>
    <x v="384"/>
    <x v="207"/>
  </r>
  <r>
    <s v="Q3-3-4"/>
    <x v="27"/>
    <x v="378"/>
    <x v="358"/>
    <x v="411"/>
    <x v="428"/>
    <x v="440"/>
    <x v="433"/>
    <x v="434"/>
    <x v="394"/>
    <x v="21"/>
    <x v="21"/>
    <x v="97"/>
  </r>
  <r>
    <s v="Q3-3-4"/>
    <x v="9"/>
    <x v="379"/>
    <x v="418"/>
    <x v="412"/>
    <x v="429"/>
    <x v="441"/>
    <x v="434"/>
    <x v="435"/>
    <x v="395"/>
    <x v="398"/>
    <x v="385"/>
    <x v="98"/>
  </r>
  <r>
    <s v="Q3-3-4"/>
    <x v="28"/>
    <x v="16"/>
    <x v="5"/>
    <x v="5"/>
    <x v="158"/>
    <x v="157"/>
    <x v="5"/>
    <x v="436"/>
    <x v="141"/>
    <x v="399"/>
    <x v="386"/>
    <x v="98"/>
  </r>
  <r>
    <s v="Q3-3-4"/>
    <x v="10"/>
    <x v="380"/>
    <x v="419"/>
    <x v="413"/>
    <x v="430"/>
    <x v="442"/>
    <x v="435"/>
    <x v="437"/>
    <x v="396"/>
    <x v="333"/>
    <x v="387"/>
    <x v="21"/>
  </r>
  <r>
    <s v="Q3-3-4"/>
    <x v="9"/>
    <x v="381"/>
    <x v="420"/>
    <x v="414"/>
    <x v="431"/>
    <x v="443"/>
    <x v="436"/>
    <x v="438"/>
    <x v="397"/>
    <x v="400"/>
    <x v="388"/>
    <x v="48"/>
  </r>
  <r>
    <s v="Q3-3-4"/>
    <x v="8"/>
    <x v="382"/>
    <x v="421"/>
    <x v="415"/>
    <x v="432"/>
    <x v="444"/>
    <x v="437"/>
    <x v="439"/>
    <x v="398"/>
    <x v="401"/>
    <x v="389"/>
    <x v="48"/>
  </r>
  <r>
    <s v="Q3-3-4"/>
    <x v="2"/>
    <x v="383"/>
    <x v="422"/>
    <x v="416"/>
    <x v="433"/>
    <x v="445"/>
    <x v="438"/>
    <x v="440"/>
    <x v="399"/>
    <x v="402"/>
    <x v="390"/>
    <x v="158"/>
  </r>
  <r>
    <s v="Q3-3-4"/>
    <x v="1"/>
    <x v="384"/>
    <x v="423"/>
    <x v="417"/>
    <x v="434"/>
    <x v="446"/>
    <x v="439"/>
    <x v="441"/>
    <x v="400"/>
    <x v="403"/>
    <x v="391"/>
    <x v="159"/>
  </r>
  <r>
    <s v="Q3-3-40"/>
    <x v="15"/>
    <x v="385"/>
    <x v="424"/>
    <x v="418"/>
    <x v="435"/>
    <x v="447"/>
    <x v="440"/>
    <x v="442"/>
    <x v="401"/>
    <x v="404"/>
    <x v="392"/>
    <x v="2"/>
  </r>
  <r>
    <s v="Q3-3-40"/>
    <x v="34"/>
    <x v="386"/>
    <x v="425"/>
    <x v="419"/>
    <x v="436"/>
    <x v="448"/>
    <x v="441"/>
    <x v="443"/>
    <x v="402"/>
    <x v="405"/>
    <x v="393"/>
    <x v="15"/>
  </r>
  <r>
    <s v="Q3-3-40"/>
    <x v="19"/>
    <x v="387"/>
    <x v="426"/>
    <x v="155"/>
    <x v="167"/>
    <x v="449"/>
    <x v="442"/>
    <x v="444"/>
    <x v="240"/>
    <x v="406"/>
    <x v="394"/>
    <x v="127"/>
  </r>
  <r>
    <s v="Q3-3-40"/>
    <x v="19"/>
    <x v="388"/>
    <x v="427"/>
    <x v="420"/>
    <x v="437"/>
    <x v="450"/>
    <x v="443"/>
    <x v="445"/>
    <x v="403"/>
    <x v="407"/>
    <x v="395"/>
    <x v="24"/>
  </r>
  <r>
    <s v="Q3-3-40"/>
    <x v="13"/>
    <x v="389"/>
    <x v="428"/>
    <x v="421"/>
    <x v="438"/>
    <x v="451"/>
    <x v="444"/>
    <x v="446"/>
    <x v="404"/>
    <x v="408"/>
    <x v="396"/>
    <x v="208"/>
  </r>
  <r>
    <s v="Q3-3-40"/>
    <x v="12"/>
    <x v="390"/>
    <x v="429"/>
    <x v="422"/>
    <x v="439"/>
    <x v="452"/>
    <x v="445"/>
    <x v="447"/>
    <x v="405"/>
    <x v="409"/>
    <x v="397"/>
    <x v="209"/>
  </r>
  <r>
    <s v="Q3-3-42"/>
    <x v="15"/>
    <x v="391"/>
    <x v="430"/>
    <x v="423"/>
    <x v="440"/>
    <x v="453"/>
    <x v="446"/>
    <x v="448"/>
    <x v="406"/>
    <x v="410"/>
    <x v="398"/>
    <x v="210"/>
  </r>
  <r>
    <s v="Q3-3-42"/>
    <x v="18"/>
    <x v="392"/>
    <x v="431"/>
    <x v="345"/>
    <x v="362"/>
    <x v="454"/>
    <x v="447"/>
    <x v="449"/>
    <x v="407"/>
    <x v="411"/>
    <x v="399"/>
    <x v="96"/>
  </r>
  <r>
    <s v="Q3-3-42"/>
    <x v="19"/>
    <x v="393"/>
    <x v="432"/>
    <x v="424"/>
    <x v="441"/>
    <x v="455"/>
    <x v="448"/>
    <x v="450"/>
    <x v="408"/>
    <x v="412"/>
    <x v="400"/>
    <x v="22"/>
  </r>
  <r>
    <s v="Q3-3-42"/>
    <x v="19"/>
    <x v="394"/>
    <x v="433"/>
    <x v="425"/>
    <x v="442"/>
    <x v="456"/>
    <x v="449"/>
    <x v="451"/>
    <x v="409"/>
    <x v="413"/>
    <x v="401"/>
    <x v="121"/>
  </r>
  <r>
    <s v="Q3-3-42"/>
    <x v="34"/>
    <x v="395"/>
    <x v="434"/>
    <x v="426"/>
    <x v="443"/>
    <x v="457"/>
    <x v="450"/>
    <x v="452"/>
    <x v="410"/>
    <x v="414"/>
    <x v="402"/>
    <x v="211"/>
  </r>
  <r>
    <s v="Q3-3-42"/>
    <x v="12"/>
    <x v="396"/>
    <x v="435"/>
    <x v="427"/>
    <x v="444"/>
    <x v="458"/>
    <x v="451"/>
    <x v="453"/>
    <x v="411"/>
    <x v="415"/>
    <x v="403"/>
    <x v="45"/>
  </r>
  <r>
    <s v="Q3-3-42"/>
    <x v="17"/>
    <x v="397"/>
    <x v="436"/>
    <x v="428"/>
    <x v="445"/>
    <x v="459"/>
    <x v="452"/>
    <x v="454"/>
    <x v="412"/>
    <x v="416"/>
    <x v="404"/>
    <x v="209"/>
  </r>
  <r>
    <s v="Q3-3-42"/>
    <x v="40"/>
    <x v="16"/>
    <x v="5"/>
    <x v="5"/>
    <x v="158"/>
    <x v="157"/>
    <x v="5"/>
    <x v="32"/>
    <x v="155"/>
    <x v="21"/>
    <x v="21"/>
    <x v="119"/>
  </r>
  <r>
    <s v="Q3-3-42"/>
    <x v="41"/>
    <x v="16"/>
    <x v="5"/>
    <x v="5"/>
    <x v="158"/>
    <x v="157"/>
    <x v="5"/>
    <x v="32"/>
    <x v="155"/>
    <x v="21"/>
    <x v="21"/>
    <x v="119"/>
  </r>
  <r>
    <s v="Q3-3-44"/>
    <x v="19"/>
    <x v="398"/>
    <x v="437"/>
    <x v="429"/>
    <x v="446"/>
    <x v="460"/>
    <x v="453"/>
    <x v="455"/>
    <x v="190"/>
    <x v="417"/>
    <x v="405"/>
    <x v="120"/>
  </r>
  <r>
    <s v="Q3-3-44"/>
    <x v="15"/>
    <x v="399"/>
    <x v="438"/>
    <x v="430"/>
    <x v="447"/>
    <x v="461"/>
    <x v="454"/>
    <x v="456"/>
    <x v="413"/>
    <x v="418"/>
    <x v="406"/>
    <x v="120"/>
  </r>
  <r>
    <s v="Q3-3-44"/>
    <x v="23"/>
    <x v="400"/>
    <x v="439"/>
    <x v="431"/>
    <x v="448"/>
    <x v="462"/>
    <x v="455"/>
    <x v="457"/>
    <x v="414"/>
    <x v="419"/>
    <x v="407"/>
    <x v="126"/>
  </r>
  <r>
    <s v="Q3-3-44"/>
    <x v="19"/>
    <x v="401"/>
    <x v="440"/>
    <x v="432"/>
    <x v="449"/>
    <x v="463"/>
    <x v="456"/>
    <x v="458"/>
    <x v="415"/>
    <x v="420"/>
    <x v="408"/>
    <x v="115"/>
  </r>
  <r>
    <s v="Q3-3-44"/>
    <x v="12"/>
    <x v="402"/>
    <x v="441"/>
    <x v="433"/>
    <x v="450"/>
    <x v="464"/>
    <x v="457"/>
    <x v="459"/>
    <x v="416"/>
    <x v="421"/>
    <x v="409"/>
    <x v="14"/>
  </r>
  <r>
    <s v="Q3-3-44"/>
    <x v="17"/>
    <x v="403"/>
    <x v="442"/>
    <x v="434"/>
    <x v="451"/>
    <x v="465"/>
    <x v="458"/>
    <x v="460"/>
    <x v="417"/>
    <x v="422"/>
    <x v="410"/>
    <x v="6"/>
  </r>
  <r>
    <s v="Q3-3-46"/>
    <x v="15"/>
    <x v="404"/>
    <x v="443"/>
    <x v="435"/>
    <x v="452"/>
    <x v="461"/>
    <x v="459"/>
    <x v="461"/>
    <x v="418"/>
    <x v="258"/>
    <x v="411"/>
    <x v="97"/>
  </r>
  <r>
    <s v="Q3-3-46"/>
    <x v="18"/>
    <x v="405"/>
    <x v="443"/>
    <x v="436"/>
    <x v="453"/>
    <x v="466"/>
    <x v="460"/>
    <x v="462"/>
    <x v="12"/>
    <x v="144"/>
    <x v="412"/>
    <x v="48"/>
  </r>
  <r>
    <s v="Q3-3-46"/>
    <x v="34"/>
    <x v="406"/>
    <x v="444"/>
    <x v="5"/>
    <x v="454"/>
    <x v="467"/>
    <x v="461"/>
    <x v="463"/>
    <x v="208"/>
    <x v="423"/>
    <x v="413"/>
    <x v="139"/>
  </r>
  <r>
    <s v="Q3-3-48"/>
    <x v="18"/>
    <x v="407"/>
    <x v="445"/>
    <x v="437"/>
    <x v="455"/>
    <x v="468"/>
    <x v="462"/>
    <x v="464"/>
    <x v="419"/>
    <x v="424"/>
    <x v="119"/>
    <x v="113"/>
  </r>
  <r>
    <s v="Q3-3-48"/>
    <x v="15"/>
    <x v="408"/>
    <x v="446"/>
    <x v="438"/>
    <x v="456"/>
    <x v="469"/>
    <x v="463"/>
    <x v="465"/>
    <x v="420"/>
    <x v="425"/>
    <x v="414"/>
    <x v="166"/>
  </r>
  <r>
    <s v="Q3-3-48"/>
    <x v="12"/>
    <x v="409"/>
    <x v="447"/>
    <x v="439"/>
    <x v="457"/>
    <x v="470"/>
    <x v="464"/>
    <x v="466"/>
    <x v="421"/>
    <x v="426"/>
    <x v="415"/>
    <x v="22"/>
  </r>
  <r>
    <s v="Q3-3-48"/>
    <x v="19"/>
    <x v="410"/>
    <x v="448"/>
    <x v="440"/>
    <x v="458"/>
    <x v="437"/>
    <x v="465"/>
    <x v="467"/>
    <x v="422"/>
    <x v="427"/>
    <x v="416"/>
    <x v="139"/>
  </r>
  <r>
    <s v="Q3-3-48"/>
    <x v="34"/>
    <x v="411"/>
    <x v="449"/>
    <x v="441"/>
    <x v="459"/>
    <x v="471"/>
    <x v="466"/>
    <x v="468"/>
    <x v="423"/>
    <x v="58"/>
    <x v="417"/>
    <x v="88"/>
  </r>
  <r>
    <s v="Q3-3-50"/>
    <x v="15"/>
    <x v="412"/>
    <x v="450"/>
    <x v="442"/>
    <x v="460"/>
    <x v="472"/>
    <x v="467"/>
    <x v="469"/>
    <x v="424"/>
    <x v="178"/>
    <x v="418"/>
    <x v="150"/>
  </r>
  <r>
    <s v="Q3-3-50"/>
    <x v="18"/>
    <x v="324"/>
    <x v="451"/>
    <x v="443"/>
    <x v="461"/>
    <x v="473"/>
    <x v="468"/>
    <x v="470"/>
    <x v="425"/>
    <x v="428"/>
    <x v="419"/>
    <x v="125"/>
  </r>
  <r>
    <s v="Q3-3-50"/>
    <x v="12"/>
    <x v="413"/>
    <x v="452"/>
    <x v="444"/>
    <x v="462"/>
    <x v="474"/>
    <x v="469"/>
    <x v="471"/>
    <x v="426"/>
    <x v="423"/>
    <x v="420"/>
    <x v="58"/>
  </r>
  <r>
    <s v="Q3-3-6"/>
    <x v="8"/>
    <x v="414"/>
    <x v="453"/>
    <x v="445"/>
    <x v="463"/>
    <x v="475"/>
    <x v="470"/>
    <x v="472"/>
    <x v="427"/>
    <x v="429"/>
    <x v="421"/>
    <x v="192"/>
  </r>
  <r>
    <s v="Q3-3-6"/>
    <x v="9"/>
    <x v="415"/>
    <x v="454"/>
    <x v="446"/>
    <x v="464"/>
    <x v="476"/>
    <x v="471"/>
    <x v="473"/>
    <x v="428"/>
    <x v="209"/>
    <x v="422"/>
    <x v="20"/>
  </r>
  <r>
    <s v="Q3-3-6"/>
    <x v="9"/>
    <x v="416"/>
    <x v="455"/>
    <x v="447"/>
    <x v="465"/>
    <x v="477"/>
    <x v="472"/>
    <x v="474"/>
    <x v="429"/>
    <x v="430"/>
    <x v="423"/>
    <x v="97"/>
  </r>
  <r>
    <s v="Q3-3-6"/>
    <x v="28"/>
    <x v="306"/>
    <x v="456"/>
    <x v="448"/>
    <x v="466"/>
    <x v="478"/>
    <x v="473"/>
    <x v="475"/>
    <x v="164"/>
    <x v="431"/>
    <x v="424"/>
    <x v="97"/>
  </r>
  <r>
    <s v="Q3-3-6"/>
    <x v="9"/>
    <x v="417"/>
    <x v="457"/>
    <x v="449"/>
    <x v="467"/>
    <x v="479"/>
    <x v="474"/>
    <x v="476"/>
    <x v="360"/>
    <x v="432"/>
    <x v="425"/>
    <x v="33"/>
  </r>
  <r>
    <s v="Q3-3-6"/>
    <x v="10"/>
    <x v="363"/>
    <x v="458"/>
    <x v="450"/>
    <x v="468"/>
    <x v="262"/>
    <x v="475"/>
    <x v="477"/>
    <x v="430"/>
    <x v="433"/>
    <x v="426"/>
    <x v="121"/>
  </r>
  <r>
    <s v="Q3-3-6"/>
    <x v="2"/>
    <x v="418"/>
    <x v="459"/>
    <x v="451"/>
    <x v="469"/>
    <x v="480"/>
    <x v="476"/>
    <x v="478"/>
    <x v="431"/>
    <x v="434"/>
    <x v="427"/>
    <x v="127"/>
  </r>
  <r>
    <s v="Q3-3-6"/>
    <x v="27"/>
    <x v="419"/>
    <x v="460"/>
    <x v="452"/>
    <x v="470"/>
    <x v="481"/>
    <x v="477"/>
    <x v="479"/>
    <x v="432"/>
    <x v="435"/>
    <x v="428"/>
    <x v="115"/>
  </r>
  <r>
    <s v="Q3-3-7"/>
    <x v="4"/>
    <x v="204"/>
    <x v="461"/>
    <x v="5"/>
    <x v="471"/>
    <x v="482"/>
    <x v="478"/>
    <x v="32"/>
    <x v="433"/>
    <x v="436"/>
    <x v="429"/>
    <x v="119"/>
  </r>
  <r>
    <s v="Q3-3-7"/>
    <x v="27"/>
    <x v="420"/>
    <x v="462"/>
    <x v="453"/>
    <x v="472"/>
    <x v="483"/>
    <x v="479"/>
    <x v="480"/>
    <x v="434"/>
    <x v="437"/>
    <x v="430"/>
    <x v="2"/>
  </r>
  <r>
    <s v="Q3-3-7"/>
    <x v="28"/>
    <x v="421"/>
    <x v="463"/>
    <x v="454"/>
    <x v="473"/>
    <x v="484"/>
    <x v="480"/>
    <x v="481"/>
    <x v="194"/>
    <x v="438"/>
    <x v="431"/>
    <x v="111"/>
  </r>
  <r>
    <s v="Q3-3-7"/>
    <x v="4"/>
    <x v="422"/>
    <x v="464"/>
    <x v="455"/>
    <x v="474"/>
    <x v="485"/>
    <x v="481"/>
    <x v="482"/>
    <x v="435"/>
    <x v="439"/>
    <x v="432"/>
    <x v="58"/>
  </r>
  <r>
    <s v="Q3-3-8"/>
    <x v="8"/>
    <x v="16"/>
    <x v="140"/>
    <x v="456"/>
    <x v="475"/>
    <x v="486"/>
    <x v="482"/>
    <x v="483"/>
    <x v="26"/>
    <x v="22"/>
    <x v="433"/>
    <x v="111"/>
  </r>
  <r>
    <s v="Q3-3-8"/>
    <x v="9"/>
    <x v="38"/>
    <x v="465"/>
    <x v="457"/>
    <x v="476"/>
    <x v="487"/>
    <x v="483"/>
    <x v="484"/>
    <x v="436"/>
    <x v="440"/>
    <x v="434"/>
    <x v="23"/>
  </r>
  <r>
    <s v="Q3-3-8"/>
    <x v="2"/>
    <x v="423"/>
    <x v="466"/>
    <x v="458"/>
    <x v="477"/>
    <x v="488"/>
    <x v="484"/>
    <x v="485"/>
    <x v="437"/>
    <x v="441"/>
    <x v="435"/>
    <x v="24"/>
  </r>
  <r>
    <s v="Q3-3-8"/>
    <x v="7"/>
    <x v="424"/>
    <x v="467"/>
    <x v="459"/>
    <x v="478"/>
    <x v="489"/>
    <x v="485"/>
    <x v="486"/>
    <x v="438"/>
    <x v="442"/>
    <x v="436"/>
    <x v="41"/>
  </r>
  <r>
    <s v="Q3-3-8"/>
    <x v="1"/>
    <x v="425"/>
    <x v="468"/>
    <x v="460"/>
    <x v="479"/>
    <x v="490"/>
    <x v="486"/>
    <x v="487"/>
    <x v="439"/>
    <x v="443"/>
    <x v="437"/>
    <x v="124"/>
  </r>
  <r>
    <s v="Q3-5-0"/>
    <x v="2"/>
    <x v="426"/>
    <x v="469"/>
    <x v="461"/>
    <x v="480"/>
    <x v="491"/>
    <x v="487"/>
    <x v="488"/>
    <x v="311"/>
    <x v="444"/>
    <x v="438"/>
    <x v="201"/>
  </r>
  <r>
    <s v="Q3-5-0"/>
    <x v="1"/>
    <x v="427"/>
    <x v="470"/>
    <x v="462"/>
    <x v="481"/>
    <x v="492"/>
    <x v="488"/>
    <x v="489"/>
    <x v="440"/>
    <x v="445"/>
    <x v="439"/>
    <x v="212"/>
  </r>
  <r>
    <s v="Q3-5-10"/>
    <x v="1"/>
    <x v="428"/>
    <x v="471"/>
    <x v="463"/>
    <x v="482"/>
    <x v="493"/>
    <x v="489"/>
    <x v="490"/>
    <x v="441"/>
    <x v="446"/>
    <x v="21"/>
    <x v="213"/>
  </r>
  <r>
    <s v="Q3-5-12"/>
    <x v="1"/>
    <x v="429"/>
    <x v="472"/>
    <x v="464"/>
    <x v="483"/>
    <x v="494"/>
    <x v="490"/>
    <x v="491"/>
    <x v="442"/>
    <x v="447"/>
    <x v="440"/>
    <x v="214"/>
  </r>
  <r>
    <s v="Q3-5-12"/>
    <x v="3"/>
    <x v="430"/>
    <x v="473"/>
    <x v="465"/>
    <x v="484"/>
    <x v="495"/>
    <x v="491"/>
    <x v="492"/>
    <x v="443"/>
    <x v="448"/>
    <x v="441"/>
    <x v="171"/>
  </r>
  <r>
    <s v="Q3-5-14"/>
    <x v="5"/>
    <x v="16"/>
    <x v="474"/>
    <x v="466"/>
    <x v="485"/>
    <x v="496"/>
    <x v="492"/>
    <x v="493"/>
    <x v="329"/>
    <x v="138"/>
    <x v="442"/>
    <x v="47"/>
  </r>
  <r>
    <s v="Q3-5-14"/>
    <x v="4"/>
    <x v="431"/>
    <x v="475"/>
    <x v="467"/>
    <x v="486"/>
    <x v="497"/>
    <x v="493"/>
    <x v="494"/>
    <x v="444"/>
    <x v="449"/>
    <x v="443"/>
    <x v="12"/>
  </r>
  <r>
    <s v="Q3-5-14"/>
    <x v="2"/>
    <x v="432"/>
    <x v="476"/>
    <x v="468"/>
    <x v="487"/>
    <x v="498"/>
    <x v="494"/>
    <x v="495"/>
    <x v="445"/>
    <x v="450"/>
    <x v="444"/>
    <x v="61"/>
  </r>
  <r>
    <s v="Q3-5-14"/>
    <x v="7"/>
    <x v="433"/>
    <x v="477"/>
    <x v="469"/>
    <x v="488"/>
    <x v="499"/>
    <x v="495"/>
    <x v="496"/>
    <x v="446"/>
    <x v="451"/>
    <x v="445"/>
    <x v="143"/>
  </r>
  <r>
    <s v="Q3-5-14"/>
    <x v="1"/>
    <x v="434"/>
    <x v="478"/>
    <x v="470"/>
    <x v="489"/>
    <x v="500"/>
    <x v="496"/>
    <x v="497"/>
    <x v="447"/>
    <x v="452"/>
    <x v="446"/>
    <x v="159"/>
  </r>
  <r>
    <s v="Q3-5-16"/>
    <x v="6"/>
    <x v="435"/>
    <x v="479"/>
    <x v="471"/>
    <x v="490"/>
    <x v="501"/>
    <x v="497"/>
    <x v="498"/>
    <x v="448"/>
    <x v="453"/>
    <x v="447"/>
    <x v="163"/>
  </r>
  <r>
    <s v="Q3-5-16"/>
    <x v="1"/>
    <x v="436"/>
    <x v="480"/>
    <x v="472"/>
    <x v="491"/>
    <x v="502"/>
    <x v="498"/>
    <x v="499"/>
    <x v="449"/>
    <x v="454"/>
    <x v="448"/>
    <x v="197"/>
  </r>
  <r>
    <s v="Q3-5-18"/>
    <x v="5"/>
    <x v="437"/>
    <x v="481"/>
    <x v="473"/>
    <x v="492"/>
    <x v="503"/>
    <x v="499"/>
    <x v="500"/>
    <x v="450"/>
    <x v="140"/>
    <x v="449"/>
    <x v="84"/>
  </r>
  <r>
    <s v="Q3-5-18"/>
    <x v="1"/>
    <x v="438"/>
    <x v="482"/>
    <x v="474"/>
    <x v="493"/>
    <x v="504"/>
    <x v="500"/>
    <x v="501"/>
    <x v="451"/>
    <x v="21"/>
    <x v="21"/>
    <x v="215"/>
  </r>
  <r>
    <s v="Q3-5-18"/>
    <x v="7"/>
    <x v="439"/>
    <x v="483"/>
    <x v="475"/>
    <x v="494"/>
    <x v="505"/>
    <x v="501"/>
    <x v="502"/>
    <x v="452"/>
    <x v="455"/>
    <x v="450"/>
    <x v="184"/>
  </r>
  <r>
    <s v="Q3-5-18"/>
    <x v="2"/>
    <x v="440"/>
    <x v="484"/>
    <x v="476"/>
    <x v="495"/>
    <x v="506"/>
    <x v="502"/>
    <x v="503"/>
    <x v="453"/>
    <x v="456"/>
    <x v="451"/>
    <x v="198"/>
  </r>
  <r>
    <s v="Q3-5-18"/>
    <x v="4"/>
    <x v="441"/>
    <x v="485"/>
    <x v="477"/>
    <x v="496"/>
    <x v="507"/>
    <x v="503"/>
    <x v="504"/>
    <x v="454"/>
    <x v="457"/>
    <x v="452"/>
    <x v="6"/>
  </r>
  <r>
    <s v="Q3-5-18"/>
    <x v="6"/>
    <x v="442"/>
    <x v="486"/>
    <x v="478"/>
    <x v="497"/>
    <x v="508"/>
    <x v="504"/>
    <x v="505"/>
    <x v="455"/>
    <x v="458"/>
    <x v="453"/>
    <x v="216"/>
  </r>
  <r>
    <s v="Q3-5-18"/>
    <x v="3"/>
    <x v="443"/>
    <x v="487"/>
    <x v="479"/>
    <x v="498"/>
    <x v="509"/>
    <x v="505"/>
    <x v="506"/>
    <x v="106"/>
    <x v="459"/>
    <x v="454"/>
    <x v="71"/>
  </r>
  <r>
    <s v="Q3-5-18"/>
    <x v="35"/>
    <x v="444"/>
    <x v="488"/>
    <x v="480"/>
    <x v="499"/>
    <x v="510"/>
    <x v="506"/>
    <x v="507"/>
    <x v="456"/>
    <x v="460"/>
    <x v="455"/>
    <x v="217"/>
  </r>
  <r>
    <s v="Q3-5-18"/>
    <x v="32"/>
    <x v="16"/>
    <x v="5"/>
    <x v="5"/>
    <x v="158"/>
    <x v="157"/>
    <x v="5"/>
    <x v="32"/>
    <x v="155"/>
    <x v="21"/>
    <x v="21"/>
    <x v="119"/>
  </r>
  <r>
    <s v="Q3-5-2"/>
    <x v="1"/>
    <x v="445"/>
    <x v="489"/>
    <x v="481"/>
    <x v="500"/>
    <x v="511"/>
    <x v="507"/>
    <x v="508"/>
    <x v="457"/>
    <x v="461"/>
    <x v="456"/>
    <x v="181"/>
  </r>
  <r>
    <s v="Q3-5-20"/>
    <x v="11"/>
    <x v="446"/>
    <x v="490"/>
    <x v="482"/>
    <x v="501"/>
    <x v="512"/>
    <x v="508"/>
    <x v="509"/>
    <x v="458"/>
    <x v="462"/>
    <x v="457"/>
    <x v="94"/>
  </r>
  <r>
    <s v="Q3-5-20"/>
    <x v="0"/>
    <x v="447"/>
    <x v="491"/>
    <x v="483"/>
    <x v="502"/>
    <x v="513"/>
    <x v="509"/>
    <x v="510"/>
    <x v="459"/>
    <x v="463"/>
    <x v="458"/>
    <x v="128"/>
  </r>
  <r>
    <s v="Q3-5-20"/>
    <x v="6"/>
    <x v="448"/>
    <x v="492"/>
    <x v="484"/>
    <x v="503"/>
    <x v="514"/>
    <x v="510"/>
    <x v="511"/>
    <x v="460"/>
    <x v="464"/>
    <x v="459"/>
    <x v="218"/>
  </r>
  <r>
    <s v="Q3-5-20"/>
    <x v="4"/>
    <x v="449"/>
    <x v="493"/>
    <x v="485"/>
    <x v="504"/>
    <x v="515"/>
    <x v="511"/>
    <x v="512"/>
    <x v="461"/>
    <x v="465"/>
    <x v="460"/>
    <x v="69"/>
  </r>
  <r>
    <s v="Q3-5-20"/>
    <x v="42"/>
    <x v="16"/>
    <x v="494"/>
    <x v="486"/>
    <x v="505"/>
    <x v="516"/>
    <x v="512"/>
    <x v="513"/>
    <x v="462"/>
    <x v="466"/>
    <x v="461"/>
    <x v="130"/>
  </r>
  <r>
    <s v="Q3-5-20"/>
    <x v="1"/>
    <x v="450"/>
    <x v="495"/>
    <x v="487"/>
    <x v="506"/>
    <x v="517"/>
    <x v="513"/>
    <x v="514"/>
    <x v="463"/>
    <x v="467"/>
    <x v="462"/>
    <x v="46"/>
  </r>
  <r>
    <s v="Q3-5-22"/>
    <x v="7"/>
    <x v="451"/>
    <x v="496"/>
    <x v="488"/>
    <x v="507"/>
    <x v="518"/>
    <x v="514"/>
    <x v="515"/>
    <x v="464"/>
    <x v="30"/>
    <x v="463"/>
    <x v="37"/>
  </r>
  <r>
    <s v="Q3-5-22"/>
    <x v="6"/>
    <x v="164"/>
    <x v="497"/>
    <x v="489"/>
    <x v="508"/>
    <x v="519"/>
    <x v="515"/>
    <x v="516"/>
    <x v="465"/>
    <x v="468"/>
    <x v="464"/>
    <x v="122"/>
  </r>
  <r>
    <s v="Q3-5-22"/>
    <x v="12"/>
    <x v="452"/>
    <x v="498"/>
    <x v="490"/>
    <x v="509"/>
    <x v="520"/>
    <x v="516"/>
    <x v="517"/>
    <x v="466"/>
    <x v="469"/>
    <x v="465"/>
    <x v="181"/>
  </r>
  <r>
    <s v="Q3-5-23"/>
    <x v="0"/>
    <x v="453"/>
    <x v="499"/>
    <x v="491"/>
    <x v="510"/>
    <x v="521"/>
    <x v="517"/>
    <x v="518"/>
    <x v="467"/>
    <x v="470"/>
    <x v="466"/>
    <x v="219"/>
  </r>
  <r>
    <s v="Q3-5-24"/>
    <x v="11"/>
    <x v="454"/>
    <x v="500"/>
    <x v="5"/>
    <x v="511"/>
    <x v="522"/>
    <x v="518"/>
    <x v="519"/>
    <x v="468"/>
    <x v="471"/>
    <x v="467"/>
    <x v="121"/>
  </r>
  <r>
    <s v="Q3-5-24"/>
    <x v="11"/>
    <x v="455"/>
    <x v="5"/>
    <x v="5"/>
    <x v="158"/>
    <x v="523"/>
    <x v="5"/>
    <x v="520"/>
    <x v="469"/>
    <x v="472"/>
    <x v="468"/>
    <x v="83"/>
  </r>
  <r>
    <s v="Q3-5-24"/>
    <x v="5"/>
    <x v="16"/>
    <x v="211"/>
    <x v="248"/>
    <x v="263"/>
    <x v="524"/>
    <x v="519"/>
    <x v="521"/>
    <x v="470"/>
    <x v="473"/>
    <x v="469"/>
    <x v="43"/>
  </r>
  <r>
    <s v="Q3-5-24"/>
    <x v="6"/>
    <x v="456"/>
    <x v="501"/>
    <x v="492"/>
    <x v="512"/>
    <x v="525"/>
    <x v="520"/>
    <x v="522"/>
    <x v="471"/>
    <x v="474"/>
    <x v="21"/>
    <x v="77"/>
  </r>
  <r>
    <s v="Q3-5-24"/>
    <x v="12"/>
    <x v="457"/>
    <x v="502"/>
    <x v="5"/>
    <x v="513"/>
    <x v="526"/>
    <x v="521"/>
    <x v="523"/>
    <x v="472"/>
    <x v="475"/>
    <x v="470"/>
    <x v="220"/>
  </r>
  <r>
    <s v="Q3-5-24"/>
    <x v="7"/>
    <x v="458"/>
    <x v="503"/>
    <x v="493"/>
    <x v="514"/>
    <x v="527"/>
    <x v="522"/>
    <x v="524"/>
    <x v="473"/>
    <x v="476"/>
    <x v="471"/>
    <x v="195"/>
  </r>
  <r>
    <s v="Q3-5-26"/>
    <x v="6"/>
    <x v="459"/>
    <x v="504"/>
    <x v="494"/>
    <x v="515"/>
    <x v="528"/>
    <x v="523"/>
    <x v="525"/>
    <x v="474"/>
    <x v="214"/>
    <x v="472"/>
    <x v="221"/>
  </r>
  <r>
    <s v="Q3-5-26"/>
    <x v="12"/>
    <x v="460"/>
    <x v="505"/>
    <x v="5"/>
    <x v="516"/>
    <x v="529"/>
    <x v="524"/>
    <x v="526"/>
    <x v="475"/>
    <x v="477"/>
    <x v="21"/>
    <x v="17"/>
  </r>
  <r>
    <s v="Q3-5-28"/>
    <x v="6"/>
    <x v="461"/>
    <x v="410"/>
    <x v="495"/>
    <x v="517"/>
    <x v="530"/>
    <x v="525"/>
    <x v="527"/>
    <x v="30"/>
    <x v="478"/>
    <x v="473"/>
    <x v="101"/>
  </r>
  <r>
    <s v="Q3-5-28"/>
    <x v="12"/>
    <x v="462"/>
    <x v="506"/>
    <x v="496"/>
    <x v="518"/>
    <x v="531"/>
    <x v="526"/>
    <x v="528"/>
    <x v="476"/>
    <x v="479"/>
    <x v="474"/>
    <x v="148"/>
  </r>
  <r>
    <s v="Q3-5-30"/>
    <x v="6"/>
    <x v="463"/>
    <x v="507"/>
    <x v="497"/>
    <x v="519"/>
    <x v="532"/>
    <x v="527"/>
    <x v="529"/>
    <x v="163"/>
    <x v="480"/>
    <x v="475"/>
    <x v="222"/>
  </r>
  <r>
    <s v="Q3-5-30"/>
    <x v="12"/>
    <x v="464"/>
    <x v="508"/>
    <x v="498"/>
    <x v="520"/>
    <x v="533"/>
    <x v="528"/>
    <x v="530"/>
    <x v="477"/>
    <x v="481"/>
    <x v="476"/>
    <x v="64"/>
  </r>
  <r>
    <s v="Q3-5-32"/>
    <x v="6"/>
    <x v="465"/>
    <x v="509"/>
    <x v="499"/>
    <x v="521"/>
    <x v="534"/>
    <x v="529"/>
    <x v="531"/>
    <x v="478"/>
    <x v="482"/>
    <x v="477"/>
    <x v="223"/>
  </r>
  <r>
    <s v="Q3-5-32"/>
    <x v="12"/>
    <x v="466"/>
    <x v="510"/>
    <x v="500"/>
    <x v="522"/>
    <x v="535"/>
    <x v="530"/>
    <x v="532"/>
    <x v="479"/>
    <x v="483"/>
    <x v="478"/>
    <x v="159"/>
  </r>
  <r>
    <s v="Q3-5-34"/>
    <x v="12"/>
    <x v="467"/>
    <x v="511"/>
    <x v="501"/>
    <x v="523"/>
    <x v="536"/>
    <x v="531"/>
    <x v="533"/>
    <x v="480"/>
    <x v="484"/>
    <x v="479"/>
    <x v="224"/>
  </r>
  <r>
    <s v="Q3-5-34"/>
    <x v="13"/>
    <x v="468"/>
    <x v="512"/>
    <x v="502"/>
    <x v="524"/>
    <x v="537"/>
    <x v="532"/>
    <x v="534"/>
    <x v="481"/>
    <x v="485"/>
    <x v="480"/>
    <x v="103"/>
  </r>
  <r>
    <s v="Q3-5-36"/>
    <x v="12"/>
    <x v="469"/>
    <x v="513"/>
    <x v="503"/>
    <x v="525"/>
    <x v="538"/>
    <x v="533"/>
    <x v="535"/>
    <x v="482"/>
    <x v="486"/>
    <x v="481"/>
    <x v="73"/>
  </r>
  <r>
    <s v="Q3-5-36"/>
    <x v="13"/>
    <x v="470"/>
    <x v="514"/>
    <x v="504"/>
    <x v="526"/>
    <x v="539"/>
    <x v="534"/>
    <x v="536"/>
    <x v="483"/>
    <x v="487"/>
    <x v="482"/>
    <x v="225"/>
  </r>
  <r>
    <s v="Q3-5-38"/>
    <x v="12"/>
    <x v="471"/>
    <x v="515"/>
    <x v="505"/>
    <x v="527"/>
    <x v="540"/>
    <x v="535"/>
    <x v="537"/>
    <x v="484"/>
    <x v="488"/>
    <x v="21"/>
    <x v="226"/>
  </r>
  <r>
    <s v="Q3-5-38"/>
    <x v="13"/>
    <x v="472"/>
    <x v="516"/>
    <x v="506"/>
    <x v="528"/>
    <x v="541"/>
    <x v="536"/>
    <x v="538"/>
    <x v="485"/>
    <x v="489"/>
    <x v="483"/>
    <x v="155"/>
  </r>
  <r>
    <s v="Q3-5-4"/>
    <x v="1"/>
    <x v="473"/>
    <x v="517"/>
    <x v="507"/>
    <x v="529"/>
    <x v="542"/>
    <x v="537"/>
    <x v="539"/>
    <x v="486"/>
    <x v="490"/>
    <x v="484"/>
    <x v="227"/>
  </r>
  <r>
    <s v="Q3-5-40"/>
    <x v="13"/>
    <x v="474"/>
    <x v="518"/>
    <x v="508"/>
    <x v="530"/>
    <x v="543"/>
    <x v="538"/>
    <x v="540"/>
    <x v="487"/>
    <x v="491"/>
    <x v="485"/>
    <x v="124"/>
  </r>
  <r>
    <s v="Q3-5-40"/>
    <x v="12"/>
    <x v="475"/>
    <x v="519"/>
    <x v="509"/>
    <x v="531"/>
    <x v="544"/>
    <x v="539"/>
    <x v="541"/>
    <x v="258"/>
    <x v="492"/>
    <x v="486"/>
    <x v="190"/>
  </r>
  <r>
    <s v="Q3-5-42"/>
    <x v="13"/>
    <x v="233"/>
    <x v="520"/>
    <x v="510"/>
    <x v="532"/>
    <x v="545"/>
    <x v="540"/>
    <x v="542"/>
    <x v="488"/>
    <x v="493"/>
    <x v="487"/>
    <x v="228"/>
  </r>
  <r>
    <s v="Q3-5-42"/>
    <x v="12"/>
    <x v="16"/>
    <x v="5"/>
    <x v="5"/>
    <x v="533"/>
    <x v="546"/>
    <x v="5"/>
    <x v="543"/>
    <x v="489"/>
    <x v="494"/>
    <x v="21"/>
    <x v="229"/>
  </r>
  <r>
    <s v="Q3-5-44"/>
    <x v="40"/>
    <x v="418"/>
    <x v="521"/>
    <x v="5"/>
    <x v="534"/>
    <x v="547"/>
    <x v="541"/>
    <x v="544"/>
    <x v="490"/>
    <x v="495"/>
    <x v="488"/>
    <x v="150"/>
  </r>
  <r>
    <s v="Q3-5-44"/>
    <x v="15"/>
    <x v="476"/>
    <x v="522"/>
    <x v="511"/>
    <x v="535"/>
    <x v="548"/>
    <x v="542"/>
    <x v="545"/>
    <x v="491"/>
    <x v="496"/>
    <x v="489"/>
    <x v="32"/>
  </r>
  <r>
    <s v="Q3-5-44"/>
    <x v="36"/>
    <x v="477"/>
    <x v="252"/>
    <x v="512"/>
    <x v="536"/>
    <x v="549"/>
    <x v="543"/>
    <x v="546"/>
    <x v="492"/>
    <x v="497"/>
    <x v="490"/>
    <x v="139"/>
  </r>
  <r>
    <s v="Q3-5-44"/>
    <x v="19"/>
    <x v="478"/>
    <x v="523"/>
    <x v="513"/>
    <x v="537"/>
    <x v="550"/>
    <x v="544"/>
    <x v="547"/>
    <x v="156"/>
    <x v="498"/>
    <x v="491"/>
    <x v="10"/>
  </r>
  <r>
    <s v="Q3-5-44"/>
    <x v="34"/>
    <x v="479"/>
    <x v="524"/>
    <x v="514"/>
    <x v="538"/>
    <x v="551"/>
    <x v="545"/>
    <x v="548"/>
    <x v="493"/>
    <x v="499"/>
    <x v="492"/>
    <x v="230"/>
  </r>
  <r>
    <s v="Q3-5-44"/>
    <x v="12"/>
    <x v="480"/>
    <x v="525"/>
    <x v="515"/>
    <x v="539"/>
    <x v="552"/>
    <x v="546"/>
    <x v="549"/>
    <x v="376"/>
    <x v="500"/>
    <x v="493"/>
    <x v="231"/>
  </r>
  <r>
    <s v="Q3-5-44"/>
    <x v="17"/>
    <x v="481"/>
    <x v="526"/>
    <x v="516"/>
    <x v="540"/>
    <x v="553"/>
    <x v="547"/>
    <x v="550"/>
    <x v="494"/>
    <x v="501"/>
    <x v="494"/>
    <x v="216"/>
  </r>
  <r>
    <s v="Q3-5-46"/>
    <x v="17"/>
    <x v="482"/>
    <x v="7"/>
    <x v="517"/>
    <x v="541"/>
    <x v="554"/>
    <x v="548"/>
    <x v="551"/>
    <x v="495"/>
    <x v="237"/>
    <x v="21"/>
    <x v="119"/>
  </r>
  <r>
    <s v="Q3-5-46"/>
    <x v="15"/>
    <x v="483"/>
    <x v="527"/>
    <x v="518"/>
    <x v="542"/>
    <x v="555"/>
    <x v="549"/>
    <x v="552"/>
    <x v="496"/>
    <x v="502"/>
    <x v="495"/>
    <x v="42"/>
  </r>
  <r>
    <s v="Q3-5-46"/>
    <x v="19"/>
    <x v="484"/>
    <x v="528"/>
    <x v="519"/>
    <x v="543"/>
    <x v="556"/>
    <x v="550"/>
    <x v="553"/>
    <x v="137"/>
    <x v="341"/>
    <x v="496"/>
    <x v="125"/>
  </r>
  <r>
    <s v="Q3-5-46"/>
    <x v="19"/>
    <x v="485"/>
    <x v="529"/>
    <x v="520"/>
    <x v="544"/>
    <x v="557"/>
    <x v="551"/>
    <x v="554"/>
    <x v="497"/>
    <x v="503"/>
    <x v="497"/>
    <x v="21"/>
  </r>
  <r>
    <s v="Q3-5-46"/>
    <x v="43"/>
    <x v="486"/>
    <x v="530"/>
    <x v="521"/>
    <x v="545"/>
    <x v="558"/>
    <x v="552"/>
    <x v="555"/>
    <x v="498"/>
    <x v="504"/>
    <x v="21"/>
    <x v="10"/>
  </r>
  <r>
    <s v="Q3-5-46"/>
    <x v="12"/>
    <x v="487"/>
    <x v="531"/>
    <x v="522"/>
    <x v="546"/>
    <x v="559"/>
    <x v="553"/>
    <x v="556"/>
    <x v="499"/>
    <x v="505"/>
    <x v="498"/>
    <x v="184"/>
  </r>
  <r>
    <s v="Q3-5-46"/>
    <x v="17"/>
    <x v="488"/>
    <x v="532"/>
    <x v="523"/>
    <x v="547"/>
    <x v="560"/>
    <x v="554"/>
    <x v="557"/>
    <x v="500"/>
    <x v="506"/>
    <x v="499"/>
    <x v="145"/>
  </r>
  <r>
    <s v="Q3-5-46"/>
    <x v="40"/>
    <x v="16"/>
    <x v="5"/>
    <x v="5"/>
    <x v="158"/>
    <x v="157"/>
    <x v="5"/>
    <x v="32"/>
    <x v="155"/>
    <x v="21"/>
    <x v="21"/>
    <x v="119"/>
  </r>
  <r>
    <s v="Q3-5-48"/>
    <x v="15"/>
    <x v="489"/>
    <x v="533"/>
    <x v="5"/>
    <x v="548"/>
    <x v="561"/>
    <x v="555"/>
    <x v="558"/>
    <x v="239"/>
    <x v="507"/>
    <x v="500"/>
    <x v="110"/>
  </r>
  <r>
    <s v="Q3-5-48"/>
    <x v="19"/>
    <x v="490"/>
    <x v="534"/>
    <x v="524"/>
    <x v="549"/>
    <x v="562"/>
    <x v="556"/>
    <x v="559"/>
    <x v="357"/>
    <x v="338"/>
    <x v="501"/>
    <x v="28"/>
  </r>
  <r>
    <s v="Q3-5-48"/>
    <x v="19"/>
    <x v="491"/>
    <x v="535"/>
    <x v="525"/>
    <x v="550"/>
    <x v="563"/>
    <x v="557"/>
    <x v="560"/>
    <x v="170"/>
    <x v="508"/>
    <x v="502"/>
    <x v="48"/>
  </r>
  <r>
    <s v="Q3-5-48"/>
    <x v="43"/>
    <x v="492"/>
    <x v="536"/>
    <x v="526"/>
    <x v="551"/>
    <x v="564"/>
    <x v="558"/>
    <x v="561"/>
    <x v="501"/>
    <x v="509"/>
    <x v="503"/>
    <x v="99"/>
  </r>
  <r>
    <s v="Q3-5-48"/>
    <x v="34"/>
    <x v="493"/>
    <x v="537"/>
    <x v="527"/>
    <x v="552"/>
    <x v="565"/>
    <x v="559"/>
    <x v="562"/>
    <x v="502"/>
    <x v="510"/>
    <x v="504"/>
    <x v="44"/>
  </r>
  <r>
    <s v="Q3-5-48"/>
    <x v="17"/>
    <x v="328"/>
    <x v="538"/>
    <x v="528"/>
    <x v="553"/>
    <x v="566"/>
    <x v="560"/>
    <x v="563"/>
    <x v="503"/>
    <x v="511"/>
    <x v="505"/>
    <x v="224"/>
  </r>
  <r>
    <s v="Q3-5-48"/>
    <x v="12"/>
    <x v="494"/>
    <x v="237"/>
    <x v="529"/>
    <x v="554"/>
    <x v="567"/>
    <x v="561"/>
    <x v="564"/>
    <x v="504"/>
    <x v="512"/>
    <x v="506"/>
    <x v="232"/>
  </r>
  <r>
    <s v="Q3-5-50"/>
    <x v="37"/>
    <x v="495"/>
    <x v="539"/>
    <x v="530"/>
    <x v="555"/>
    <x v="568"/>
    <x v="562"/>
    <x v="565"/>
    <x v="505"/>
    <x v="513"/>
    <x v="507"/>
    <x v="150"/>
  </r>
  <r>
    <s v="Q3-5-50"/>
    <x v="19"/>
    <x v="16"/>
    <x v="540"/>
    <x v="531"/>
    <x v="556"/>
    <x v="569"/>
    <x v="563"/>
    <x v="566"/>
    <x v="506"/>
    <x v="514"/>
    <x v="508"/>
    <x v="42"/>
  </r>
  <r>
    <s v="Q3-5-50"/>
    <x v="36"/>
    <x v="496"/>
    <x v="541"/>
    <x v="532"/>
    <x v="557"/>
    <x v="570"/>
    <x v="564"/>
    <x v="567"/>
    <x v="507"/>
    <x v="515"/>
    <x v="509"/>
    <x v="192"/>
  </r>
  <r>
    <s v="Q3-5-50"/>
    <x v="15"/>
    <x v="497"/>
    <x v="542"/>
    <x v="533"/>
    <x v="558"/>
    <x v="571"/>
    <x v="565"/>
    <x v="568"/>
    <x v="148"/>
    <x v="516"/>
    <x v="510"/>
    <x v="63"/>
  </r>
  <r>
    <s v="Q3-5-50"/>
    <x v="23"/>
    <x v="498"/>
    <x v="543"/>
    <x v="534"/>
    <x v="559"/>
    <x v="572"/>
    <x v="566"/>
    <x v="569"/>
    <x v="344"/>
    <x v="517"/>
    <x v="511"/>
    <x v="233"/>
  </r>
  <r>
    <s v="Q3-5-50"/>
    <x v="19"/>
    <x v="16"/>
    <x v="544"/>
    <x v="535"/>
    <x v="560"/>
    <x v="573"/>
    <x v="567"/>
    <x v="570"/>
    <x v="508"/>
    <x v="518"/>
    <x v="512"/>
    <x v="94"/>
  </r>
  <r>
    <s v="Q3-5-50"/>
    <x v="34"/>
    <x v="499"/>
    <x v="545"/>
    <x v="536"/>
    <x v="561"/>
    <x v="574"/>
    <x v="568"/>
    <x v="571"/>
    <x v="509"/>
    <x v="371"/>
    <x v="513"/>
    <x v="161"/>
  </r>
  <r>
    <s v="Q3-5-50"/>
    <x v="12"/>
    <x v="500"/>
    <x v="546"/>
    <x v="537"/>
    <x v="562"/>
    <x v="575"/>
    <x v="569"/>
    <x v="572"/>
    <x v="510"/>
    <x v="519"/>
    <x v="514"/>
    <x v="0"/>
  </r>
  <r>
    <s v="Q3-5-50"/>
    <x v="43"/>
    <x v="90"/>
    <x v="547"/>
    <x v="538"/>
    <x v="563"/>
    <x v="576"/>
    <x v="570"/>
    <x v="573"/>
    <x v="511"/>
    <x v="520"/>
    <x v="515"/>
    <x v="89"/>
  </r>
  <r>
    <s v="Q3-5-6"/>
    <x v="1"/>
    <x v="501"/>
    <x v="548"/>
    <x v="539"/>
    <x v="564"/>
    <x v="577"/>
    <x v="571"/>
    <x v="574"/>
    <x v="512"/>
    <x v="521"/>
    <x v="516"/>
    <x v="234"/>
  </r>
  <r>
    <s v="Q3-5-8"/>
    <x v="1"/>
    <x v="502"/>
    <x v="549"/>
    <x v="540"/>
    <x v="565"/>
    <x v="578"/>
    <x v="572"/>
    <x v="575"/>
    <x v="513"/>
    <x v="522"/>
    <x v="517"/>
    <x v="235"/>
  </r>
  <r>
    <s v="Q4-3-0"/>
    <x v="29"/>
    <x v="16"/>
    <x v="5"/>
    <x v="5"/>
    <x v="158"/>
    <x v="157"/>
    <x v="5"/>
    <x v="32"/>
    <x v="155"/>
    <x v="21"/>
    <x v="21"/>
    <x v="191"/>
  </r>
  <r>
    <s v="Q4-3-0"/>
    <x v="25"/>
    <x v="503"/>
    <x v="550"/>
    <x v="541"/>
    <x v="566"/>
    <x v="579"/>
    <x v="573"/>
    <x v="576"/>
    <x v="514"/>
    <x v="523"/>
    <x v="518"/>
    <x v="210"/>
  </r>
  <r>
    <s v="Q4-3-0"/>
    <x v="27"/>
    <x v="504"/>
    <x v="551"/>
    <x v="542"/>
    <x v="567"/>
    <x v="580"/>
    <x v="574"/>
    <x v="32"/>
    <x v="515"/>
    <x v="524"/>
    <x v="519"/>
    <x v="150"/>
  </r>
  <r>
    <s v="Q4-3-0"/>
    <x v="8"/>
    <x v="16"/>
    <x v="194"/>
    <x v="155"/>
    <x v="167"/>
    <x v="581"/>
    <x v="575"/>
    <x v="577"/>
    <x v="137"/>
    <x v="525"/>
    <x v="21"/>
    <x v="32"/>
  </r>
  <r>
    <s v="Q4-3-0"/>
    <x v="28"/>
    <x v="16"/>
    <x v="5"/>
    <x v="5"/>
    <x v="158"/>
    <x v="582"/>
    <x v="5"/>
    <x v="578"/>
    <x v="396"/>
    <x v="524"/>
    <x v="21"/>
    <x v="98"/>
  </r>
  <r>
    <s v="Q4-3-0"/>
    <x v="10"/>
    <x v="505"/>
    <x v="552"/>
    <x v="427"/>
    <x v="444"/>
    <x v="583"/>
    <x v="576"/>
    <x v="579"/>
    <x v="516"/>
    <x v="526"/>
    <x v="21"/>
    <x v="193"/>
  </r>
  <r>
    <s v="Q4-3-0"/>
    <x v="2"/>
    <x v="506"/>
    <x v="553"/>
    <x v="543"/>
    <x v="568"/>
    <x v="584"/>
    <x v="577"/>
    <x v="580"/>
    <x v="351"/>
    <x v="527"/>
    <x v="520"/>
    <x v="233"/>
  </r>
  <r>
    <s v="Q4-3-0"/>
    <x v="9"/>
    <x v="507"/>
    <x v="554"/>
    <x v="544"/>
    <x v="569"/>
    <x v="585"/>
    <x v="578"/>
    <x v="581"/>
    <x v="183"/>
    <x v="528"/>
    <x v="521"/>
    <x v="127"/>
  </r>
  <r>
    <s v="Q4-3-0"/>
    <x v="27"/>
    <x v="508"/>
    <x v="555"/>
    <x v="545"/>
    <x v="570"/>
    <x v="586"/>
    <x v="579"/>
    <x v="582"/>
    <x v="517"/>
    <x v="258"/>
    <x v="21"/>
    <x v="76"/>
  </r>
  <r>
    <s v="Q4-3-0"/>
    <x v="0"/>
    <x v="509"/>
    <x v="556"/>
    <x v="546"/>
    <x v="571"/>
    <x v="587"/>
    <x v="580"/>
    <x v="361"/>
    <x v="336"/>
    <x v="529"/>
    <x v="522"/>
    <x v="44"/>
  </r>
  <r>
    <s v="Q4-3-0"/>
    <x v="1"/>
    <x v="510"/>
    <x v="557"/>
    <x v="547"/>
    <x v="572"/>
    <x v="588"/>
    <x v="581"/>
    <x v="583"/>
    <x v="518"/>
    <x v="530"/>
    <x v="523"/>
    <x v="236"/>
  </r>
  <r>
    <s v="Q4-3-10"/>
    <x v="24"/>
    <x v="511"/>
    <x v="558"/>
    <x v="548"/>
    <x v="573"/>
    <x v="589"/>
    <x v="582"/>
    <x v="584"/>
    <x v="514"/>
    <x v="531"/>
    <x v="524"/>
    <x v="194"/>
  </r>
  <r>
    <s v="Q4-3-10"/>
    <x v="26"/>
    <x v="512"/>
    <x v="559"/>
    <x v="549"/>
    <x v="574"/>
    <x v="590"/>
    <x v="583"/>
    <x v="585"/>
    <x v="322"/>
    <x v="532"/>
    <x v="525"/>
    <x v="93"/>
  </r>
  <r>
    <s v="Q4-3-10"/>
    <x v="8"/>
    <x v="513"/>
    <x v="560"/>
    <x v="550"/>
    <x v="575"/>
    <x v="591"/>
    <x v="584"/>
    <x v="586"/>
    <x v="183"/>
    <x v="533"/>
    <x v="526"/>
    <x v="150"/>
  </r>
  <r>
    <s v="Q4-3-10"/>
    <x v="44"/>
    <x v="16"/>
    <x v="355"/>
    <x v="551"/>
    <x v="576"/>
    <x v="592"/>
    <x v="585"/>
    <x v="587"/>
    <x v="181"/>
    <x v="144"/>
    <x v="527"/>
    <x v="113"/>
  </r>
  <r>
    <s v="Q4-3-10"/>
    <x v="25"/>
    <x v="514"/>
    <x v="561"/>
    <x v="552"/>
    <x v="577"/>
    <x v="157"/>
    <x v="586"/>
    <x v="588"/>
    <x v="519"/>
    <x v="534"/>
    <x v="528"/>
    <x v="97"/>
  </r>
  <r>
    <s v="Q4-3-10"/>
    <x v="28"/>
    <x v="515"/>
    <x v="5"/>
    <x v="5"/>
    <x v="158"/>
    <x v="593"/>
    <x v="5"/>
    <x v="589"/>
    <x v="141"/>
    <x v="535"/>
    <x v="529"/>
    <x v="97"/>
  </r>
  <r>
    <s v="Q4-3-10"/>
    <x v="10"/>
    <x v="16"/>
    <x v="562"/>
    <x v="553"/>
    <x v="578"/>
    <x v="594"/>
    <x v="587"/>
    <x v="590"/>
    <x v="520"/>
    <x v="536"/>
    <x v="530"/>
    <x v="27"/>
  </r>
  <r>
    <s v="Q4-3-10"/>
    <x v="0"/>
    <x v="516"/>
    <x v="563"/>
    <x v="5"/>
    <x v="579"/>
    <x v="595"/>
    <x v="588"/>
    <x v="591"/>
    <x v="521"/>
    <x v="537"/>
    <x v="531"/>
    <x v="23"/>
  </r>
  <r>
    <s v="Q4-3-10"/>
    <x v="9"/>
    <x v="517"/>
    <x v="564"/>
    <x v="5"/>
    <x v="16"/>
    <x v="596"/>
    <x v="589"/>
    <x v="592"/>
    <x v="190"/>
    <x v="538"/>
    <x v="532"/>
    <x v="237"/>
  </r>
  <r>
    <s v="Q4-3-10"/>
    <x v="29"/>
    <x v="16"/>
    <x v="5"/>
    <x v="5"/>
    <x v="158"/>
    <x v="157"/>
    <x v="5"/>
    <x v="32"/>
    <x v="155"/>
    <x v="21"/>
    <x v="21"/>
    <x v="119"/>
  </r>
  <r>
    <s v="Q4-3-12"/>
    <x v="24"/>
    <x v="518"/>
    <x v="565"/>
    <x v="354"/>
    <x v="371"/>
    <x v="597"/>
    <x v="590"/>
    <x v="593"/>
    <x v="522"/>
    <x v="539"/>
    <x v="533"/>
    <x v="210"/>
  </r>
  <r>
    <s v="Q4-3-12"/>
    <x v="8"/>
    <x v="519"/>
    <x v="566"/>
    <x v="162"/>
    <x v="175"/>
    <x v="598"/>
    <x v="591"/>
    <x v="594"/>
    <x v="523"/>
    <x v="401"/>
    <x v="534"/>
    <x v="210"/>
  </r>
  <r>
    <s v="Q4-3-12"/>
    <x v="26"/>
    <x v="520"/>
    <x v="567"/>
    <x v="554"/>
    <x v="580"/>
    <x v="599"/>
    <x v="592"/>
    <x v="595"/>
    <x v="191"/>
    <x v="540"/>
    <x v="535"/>
    <x v="93"/>
  </r>
  <r>
    <s v="Q4-3-12"/>
    <x v="28"/>
    <x v="521"/>
    <x v="568"/>
    <x v="155"/>
    <x v="167"/>
    <x v="600"/>
    <x v="593"/>
    <x v="596"/>
    <x v="145"/>
    <x v="541"/>
    <x v="536"/>
    <x v="2"/>
  </r>
  <r>
    <s v="Q4-3-12"/>
    <x v="25"/>
    <x v="522"/>
    <x v="401"/>
    <x v="555"/>
    <x v="581"/>
    <x v="601"/>
    <x v="594"/>
    <x v="597"/>
    <x v="349"/>
    <x v="542"/>
    <x v="537"/>
    <x v="192"/>
  </r>
  <r>
    <s v="Q4-3-12"/>
    <x v="29"/>
    <x v="16"/>
    <x v="5"/>
    <x v="5"/>
    <x v="158"/>
    <x v="157"/>
    <x v="5"/>
    <x v="32"/>
    <x v="155"/>
    <x v="21"/>
    <x v="21"/>
    <x v="20"/>
  </r>
  <r>
    <s v="Q4-3-12"/>
    <x v="27"/>
    <x v="523"/>
    <x v="569"/>
    <x v="556"/>
    <x v="582"/>
    <x v="602"/>
    <x v="595"/>
    <x v="598"/>
    <x v="325"/>
    <x v="543"/>
    <x v="538"/>
    <x v="111"/>
  </r>
  <r>
    <s v="Q4-3-12"/>
    <x v="10"/>
    <x v="524"/>
    <x v="570"/>
    <x v="557"/>
    <x v="583"/>
    <x v="603"/>
    <x v="596"/>
    <x v="599"/>
    <x v="524"/>
    <x v="544"/>
    <x v="539"/>
    <x v="58"/>
  </r>
  <r>
    <s v="Q4-3-12"/>
    <x v="4"/>
    <x v="16"/>
    <x v="571"/>
    <x v="558"/>
    <x v="584"/>
    <x v="604"/>
    <x v="597"/>
    <x v="600"/>
    <x v="525"/>
    <x v="545"/>
    <x v="540"/>
    <x v="43"/>
  </r>
  <r>
    <s v="Q4-3-12"/>
    <x v="9"/>
    <x v="525"/>
    <x v="572"/>
    <x v="559"/>
    <x v="585"/>
    <x v="605"/>
    <x v="598"/>
    <x v="601"/>
    <x v="245"/>
    <x v="546"/>
    <x v="541"/>
    <x v="43"/>
  </r>
  <r>
    <s v="Q4-3-12"/>
    <x v="0"/>
    <x v="526"/>
    <x v="573"/>
    <x v="560"/>
    <x v="586"/>
    <x v="606"/>
    <x v="599"/>
    <x v="602"/>
    <x v="187"/>
    <x v="547"/>
    <x v="542"/>
    <x v="25"/>
  </r>
  <r>
    <s v="Q4-3-12"/>
    <x v="15"/>
    <x v="16"/>
    <x v="5"/>
    <x v="5"/>
    <x v="158"/>
    <x v="157"/>
    <x v="5"/>
    <x v="32"/>
    <x v="155"/>
    <x v="21"/>
    <x v="21"/>
    <x v="119"/>
  </r>
  <r>
    <s v="Q4-3-14"/>
    <x v="24"/>
    <x v="527"/>
    <x v="174"/>
    <x v="95"/>
    <x v="587"/>
    <x v="607"/>
    <x v="600"/>
    <x v="603"/>
    <x v="137"/>
    <x v="548"/>
    <x v="543"/>
    <x v="191"/>
  </r>
  <r>
    <s v="Q4-3-14"/>
    <x v="29"/>
    <x v="16"/>
    <x v="5"/>
    <x v="5"/>
    <x v="158"/>
    <x v="157"/>
    <x v="5"/>
    <x v="32"/>
    <x v="155"/>
    <x v="21"/>
    <x v="21"/>
    <x v="57"/>
  </r>
  <r>
    <s v="Q4-3-14"/>
    <x v="28"/>
    <x v="16"/>
    <x v="574"/>
    <x v="324"/>
    <x v="341"/>
    <x v="608"/>
    <x v="601"/>
    <x v="604"/>
    <x v="526"/>
    <x v="541"/>
    <x v="544"/>
    <x v="117"/>
  </r>
  <r>
    <s v="Q4-3-14"/>
    <x v="44"/>
    <x v="16"/>
    <x v="575"/>
    <x v="561"/>
    <x v="588"/>
    <x v="609"/>
    <x v="602"/>
    <x v="605"/>
    <x v="520"/>
    <x v="549"/>
    <x v="545"/>
    <x v="20"/>
  </r>
  <r>
    <s v="Q4-3-14"/>
    <x v="8"/>
    <x v="528"/>
    <x v="576"/>
    <x v="562"/>
    <x v="589"/>
    <x v="610"/>
    <x v="603"/>
    <x v="606"/>
    <x v="140"/>
    <x v="550"/>
    <x v="546"/>
    <x v="111"/>
  </r>
  <r>
    <s v="Q4-3-14"/>
    <x v="45"/>
    <x v="529"/>
    <x v="577"/>
    <x v="563"/>
    <x v="590"/>
    <x v="611"/>
    <x v="604"/>
    <x v="607"/>
    <x v="249"/>
    <x v="551"/>
    <x v="547"/>
    <x v="166"/>
  </r>
  <r>
    <s v="Q4-3-14"/>
    <x v="25"/>
    <x v="530"/>
    <x v="578"/>
    <x v="564"/>
    <x v="591"/>
    <x v="612"/>
    <x v="605"/>
    <x v="608"/>
    <x v="526"/>
    <x v="552"/>
    <x v="548"/>
    <x v="63"/>
  </r>
  <r>
    <s v="Q4-3-14"/>
    <x v="27"/>
    <x v="329"/>
    <x v="579"/>
    <x v="242"/>
    <x v="257"/>
    <x v="613"/>
    <x v="606"/>
    <x v="607"/>
    <x v="142"/>
    <x v="212"/>
    <x v="549"/>
    <x v="63"/>
  </r>
  <r>
    <s v="Q4-3-14"/>
    <x v="0"/>
    <x v="531"/>
    <x v="0"/>
    <x v="565"/>
    <x v="592"/>
    <x v="614"/>
    <x v="607"/>
    <x v="609"/>
    <x v="527"/>
    <x v="390"/>
    <x v="550"/>
    <x v="28"/>
  </r>
  <r>
    <s v="Q4-3-14"/>
    <x v="10"/>
    <x v="532"/>
    <x v="580"/>
    <x v="566"/>
    <x v="593"/>
    <x v="615"/>
    <x v="608"/>
    <x v="610"/>
    <x v="336"/>
    <x v="553"/>
    <x v="551"/>
    <x v="193"/>
  </r>
  <r>
    <s v="Q4-3-14"/>
    <x v="9"/>
    <x v="533"/>
    <x v="581"/>
    <x v="567"/>
    <x v="594"/>
    <x v="616"/>
    <x v="609"/>
    <x v="611"/>
    <x v="519"/>
    <x v="149"/>
    <x v="552"/>
    <x v="15"/>
  </r>
  <r>
    <s v="Q4-3-14"/>
    <x v="0"/>
    <x v="534"/>
    <x v="582"/>
    <x v="568"/>
    <x v="158"/>
    <x v="617"/>
    <x v="610"/>
    <x v="612"/>
    <x v="528"/>
    <x v="554"/>
    <x v="553"/>
    <x v="41"/>
  </r>
  <r>
    <s v="Q4-3-14"/>
    <x v="1"/>
    <x v="535"/>
    <x v="583"/>
    <x v="569"/>
    <x v="158"/>
    <x v="618"/>
    <x v="611"/>
    <x v="613"/>
    <x v="529"/>
    <x v="555"/>
    <x v="554"/>
    <x v="61"/>
  </r>
  <r>
    <s v="Q4-3-16"/>
    <x v="24"/>
    <x v="30"/>
    <x v="584"/>
    <x v="175"/>
    <x v="188"/>
    <x v="619"/>
    <x v="612"/>
    <x v="614"/>
    <x v="530"/>
    <x v="556"/>
    <x v="555"/>
    <x v="210"/>
  </r>
  <r>
    <s v="Q4-3-16"/>
    <x v="25"/>
    <x v="536"/>
    <x v="585"/>
    <x v="570"/>
    <x v="595"/>
    <x v="620"/>
    <x v="613"/>
    <x v="615"/>
    <x v="531"/>
    <x v="557"/>
    <x v="556"/>
    <x v="111"/>
  </r>
  <r>
    <s v="Q4-3-16"/>
    <x v="45"/>
    <x v="16"/>
    <x v="586"/>
    <x v="219"/>
    <x v="596"/>
    <x v="621"/>
    <x v="614"/>
    <x v="616"/>
    <x v="253"/>
    <x v="558"/>
    <x v="557"/>
    <x v="131"/>
  </r>
  <r>
    <s v="Q4-3-16"/>
    <x v="5"/>
    <x v="537"/>
    <x v="587"/>
    <x v="571"/>
    <x v="597"/>
    <x v="622"/>
    <x v="615"/>
    <x v="617"/>
    <x v="16"/>
    <x v="134"/>
    <x v="558"/>
    <x v="113"/>
  </r>
  <r>
    <s v="Q4-3-16"/>
    <x v="27"/>
    <x v="538"/>
    <x v="588"/>
    <x v="572"/>
    <x v="598"/>
    <x v="623"/>
    <x v="616"/>
    <x v="618"/>
    <x v="363"/>
    <x v="240"/>
    <x v="559"/>
    <x v="113"/>
  </r>
  <r>
    <s v="Q4-3-16"/>
    <x v="8"/>
    <x v="539"/>
    <x v="589"/>
    <x v="573"/>
    <x v="599"/>
    <x v="624"/>
    <x v="617"/>
    <x v="619"/>
    <x v="31"/>
    <x v="559"/>
    <x v="560"/>
    <x v="113"/>
  </r>
  <r>
    <s v="Q4-3-16"/>
    <x v="9"/>
    <x v="540"/>
    <x v="590"/>
    <x v="574"/>
    <x v="600"/>
    <x v="625"/>
    <x v="618"/>
    <x v="620"/>
    <x v="186"/>
    <x v="560"/>
    <x v="561"/>
    <x v="96"/>
  </r>
  <r>
    <s v="Q4-3-16"/>
    <x v="9"/>
    <x v="16"/>
    <x v="591"/>
    <x v="575"/>
    <x v="601"/>
    <x v="626"/>
    <x v="619"/>
    <x v="621"/>
    <x v="346"/>
    <x v="561"/>
    <x v="562"/>
    <x v="48"/>
  </r>
  <r>
    <s v="Q4-3-16"/>
    <x v="0"/>
    <x v="541"/>
    <x v="592"/>
    <x v="576"/>
    <x v="602"/>
    <x v="627"/>
    <x v="620"/>
    <x v="622"/>
    <x v="532"/>
    <x v="562"/>
    <x v="563"/>
    <x v="10"/>
  </r>
  <r>
    <s v="Q4-3-16"/>
    <x v="0"/>
    <x v="542"/>
    <x v="138"/>
    <x v="541"/>
    <x v="566"/>
    <x v="628"/>
    <x v="621"/>
    <x v="623"/>
    <x v="348"/>
    <x v="563"/>
    <x v="564"/>
    <x v="83"/>
  </r>
  <r>
    <s v="Q4-3-16"/>
    <x v="10"/>
    <x v="543"/>
    <x v="593"/>
    <x v="577"/>
    <x v="603"/>
    <x v="629"/>
    <x v="622"/>
    <x v="624"/>
    <x v="371"/>
    <x v="564"/>
    <x v="21"/>
    <x v="88"/>
  </r>
  <r>
    <s v="Q4-3-16"/>
    <x v="1"/>
    <x v="544"/>
    <x v="594"/>
    <x v="578"/>
    <x v="604"/>
    <x v="630"/>
    <x v="623"/>
    <x v="625"/>
    <x v="533"/>
    <x v="565"/>
    <x v="565"/>
    <x v="116"/>
  </r>
  <r>
    <s v="Q4-3-16"/>
    <x v="46"/>
    <x v="16"/>
    <x v="5"/>
    <x v="5"/>
    <x v="158"/>
    <x v="157"/>
    <x v="5"/>
    <x v="32"/>
    <x v="155"/>
    <x v="21"/>
    <x v="21"/>
    <x v="119"/>
  </r>
  <r>
    <s v="Q4-3-18"/>
    <x v="24"/>
    <x v="545"/>
    <x v="595"/>
    <x v="579"/>
    <x v="605"/>
    <x v="631"/>
    <x v="624"/>
    <x v="626"/>
    <x v="534"/>
    <x v="566"/>
    <x v="21"/>
    <x v="57"/>
  </r>
  <r>
    <s v="Q4-3-18"/>
    <x v="8"/>
    <x v="546"/>
    <x v="596"/>
    <x v="580"/>
    <x v="606"/>
    <x v="632"/>
    <x v="625"/>
    <x v="627"/>
    <x v="535"/>
    <x v="567"/>
    <x v="566"/>
    <x v="57"/>
  </r>
  <r>
    <s v="Q4-3-18"/>
    <x v="9"/>
    <x v="547"/>
    <x v="597"/>
    <x v="581"/>
    <x v="607"/>
    <x v="633"/>
    <x v="626"/>
    <x v="628"/>
    <x v="33"/>
    <x v="568"/>
    <x v="567"/>
    <x v="48"/>
  </r>
  <r>
    <s v="Q4-3-18"/>
    <x v="44"/>
    <x v="16"/>
    <x v="598"/>
    <x v="582"/>
    <x v="608"/>
    <x v="634"/>
    <x v="627"/>
    <x v="629"/>
    <x v="470"/>
    <x v="569"/>
    <x v="568"/>
    <x v="193"/>
  </r>
  <r>
    <s v="Q4-3-18"/>
    <x v="10"/>
    <x v="16"/>
    <x v="599"/>
    <x v="583"/>
    <x v="609"/>
    <x v="635"/>
    <x v="628"/>
    <x v="630"/>
    <x v="394"/>
    <x v="570"/>
    <x v="569"/>
    <x v="22"/>
  </r>
  <r>
    <s v="Q4-3-18"/>
    <x v="0"/>
    <x v="437"/>
    <x v="600"/>
    <x v="584"/>
    <x v="610"/>
    <x v="636"/>
    <x v="629"/>
    <x v="631"/>
    <x v="348"/>
    <x v="571"/>
    <x v="570"/>
    <x v="34"/>
  </r>
  <r>
    <s v="Q4-3-18"/>
    <x v="27"/>
    <x v="548"/>
    <x v="601"/>
    <x v="585"/>
    <x v="611"/>
    <x v="637"/>
    <x v="630"/>
    <x v="632"/>
    <x v="536"/>
    <x v="211"/>
    <x v="571"/>
    <x v="158"/>
  </r>
  <r>
    <s v="Q4-3-18"/>
    <x v="9"/>
    <x v="549"/>
    <x v="602"/>
    <x v="586"/>
    <x v="612"/>
    <x v="638"/>
    <x v="631"/>
    <x v="633"/>
    <x v="537"/>
    <x v="572"/>
    <x v="572"/>
    <x v="115"/>
  </r>
  <r>
    <s v="Q4-3-18"/>
    <x v="2"/>
    <x v="550"/>
    <x v="603"/>
    <x v="587"/>
    <x v="613"/>
    <x v="639"/>
    <x v="632"/>
    <x v="634"/>
    <x v="538"/>
    <x v="573"/>
    <x v="21"/>
    <x v="0"/>
  </r>
  <r>
    <s v="Q4-3-2"/>
    <x v="24"/>
    <x v="551"/>
    <x v="604"/>
    <x v="588"/>
    <x v="614"/>
    <x v="640"/>
    <x v="633"/>
    <x v="635"/>
    <x v="539"/>
    <x v="236"/>
    <x v="21"/>
    <x v="109"/>
  </r>
  <r>
    <s v="Q4-3-2"/>
    <x v="26"/>
    <x v="552"/>
    <x v="605"/>
    <x v="589"/>
    <x v="615"/>
    <x v="641"/>
    <x v="634"/>
    <x v="636"/>
    <x v="540"/>
    <x v="574"/>
    <x v="21"/>
    <x v="110"/>
  </r>
  <r>
    <s v="Q4-3-2"/>
    <x v="27"/>
    <x v="553"/>
    <x v="606"/>
    <x v="590"/>
    <x v="616"/>
    <x v="642"/>
    <x v="635"/>
    <x v="637"/>
    <x v="541"/>
    <x v="575"/>
    <x v="573"/>
    <x v="110"/>
  </r>
  <r>
    <s v="Q4-3-2"/>
    <x v="8"/>
    <x v="16"/>
    <x v="607"/>
    <x v="165"/>
    <x v="178"/>
    <x v="643"/>
    <x v="636"/>
    <x v="638"/>
    <x v="542"/>
    <x v="576"/>
    <x v="21"/>
    <x v="57"/>
  </r>
  <r>
    <s v="Q4-3-2"/>
    <x v="44"/>
    <x v="16"/>
    <x v="608"/>
    <x v="591"/>
    <x v="617"/>
    <x v="644"/>
    <x v="637"/>
    <x v="639"/>
    <x v="21"/>
    <x v="206"/>
    <x v="21"/>
    <x v="210"/>
  </r>
  <r>
    <s v="Q4-3-2"/>
    <x v="28"/>
    <x v="16"/>
    <x v="5"/>
    <x v="5"/>
    <x v="158"/>
    <x v="157"/>
    <x v="5"/>
    <x v="640"/>
    <x v="179"/>
    <x v="245"/>
    <x v="574"/>
    <x v="192"/>
  </r>
  <r>
    <s v="Q4-3-2"/>
    <x v="25"/>
    <x v="554"/>
    <x v="609"/>
    <x v="592"/>
    <x v="618"/>
    <x v="645"/>
    <x v="638"/>
    <x v="641"/>
    <x v="329"/>
    <x v="35"/>
    <x v="575"/>
    <x v="111"/>
  </r>
  <r>
    <s v="Q4-3-2"/>
    <x v="27"/>
    <x v="16"/>
    <x v="5"/>
    <x v="5"/>
    <x v="158"/>
    <x v="646"/>
    <x v="5"/>
    <x v="642"/>
    <x v="543"/>
    <x v="144"/>
    <x v="21"/>
    <x v="97"/>
  </r>
  <r>
    <s v="Q4-3-2"/>
    <x v="10"/>
    <x v="16"/>
    <x v="610"/>
    <x v="593"/>
    <x v="619"/>
    <x v="647"/>
    <x v="639"/>
    <x v="576"/>
    <x v="539"/>
    <x v="577"/>
    <x v="576"/>
    <x v="97"/>
  </r>
  <r>
    <s v="Q4-3-2"/>
    <x v="5"/>
    <x v="555"/>
    <x v="274"/>
    <x v="466"/>
    <x v="485"/>
    <x v="648"/>
    <x v="640"/>
    <x v="643"/>
    <x v="420"/>
    <x v="258"/>
    <x v="21"/>
    <x v="22"/>
  </r>
  <r>
    <s v="Q4-3-2"/>
    <x v="20"/>
    <x v="556"/>
    <x v="611"/>
    <x v="594"/>
    <x v="620"/>
    <x v="649"/>
    <x v="641"/>
    <x v="644"/>
    <x v="544"/>
    <x v="578"/>
    <x v="577"/>
    <x v="99"/>
  </r>
  <r>
    <s v="Q4-3-2"/>
    <x v="0"/>
    <x v="557"/>
    <x v="612"/>
    <x v="595"/>
    <x v="621"/>
    <x v="650"/>
    <x v="642"/>
    <x v="645"/>
    <x v="545"/>
    <x v="579"/>
    <x v="578"/>
    <x v="24"/>
  </r>
  <r>
    <s v="Q4-3-2"/>
    <x v="9"/>
    <x v="558"/>
    <x v="613"/>
    <x v="596"/>
    <x v="622"/>
    <x v="651"/>
    <x v="643"/>
    <x v="646"/>
    <x v="31"/>
    <x v="580"/>
    <x v="579"/>
    <x v="141"/>
  </r>
  <r>
    <s v="Q4-3-2"/>
    <x v="1"/>
    <x v="559"/>
    <x v="614"/>
    <x v="5"/>
    <x v="623"/>
    <x v="652"/>
    <x v="644"/>
    <x v="647"/>
    <x v="546"/>
    <x v="581"/>
    <x v="580"/>
    <x v="187"/>
  </r>
  <r>
    <s v="Q4-3-2"/>
    <x v="20"/>
    <x v="560"/>
    <x v="615"/>
    <x v="597"/>
    <x v="548"/>
    <x v="653"/>
    <x v="645"/>
    <x v="648"/>
    <x v="547"/>
    <x v="582"/>
    <x v="581"/>
    <x v="91"/>
  </r>
  <r>
    <s v="Q4-3-2"/>
    <x v="29"/>
    <x v="16"/>
    <x v="5"/>
    <x v="5"/>
    <x v="158"/>
    <x v="157"/>
    <x v="5"/>
    <x v="32"/>
    <x v="155"/>
    <x v="21"/>
    <x v="21"/>
    <x v="119"/>
  </r>
  <r>
    <s v="Q4-3-20"/>
    <x v="30"/>
    <x v="561"/>
    <x v="616"/>
    <x v="598"/>
    <x v="624"/>
    <x v="654"/>
    <x v="646"/>
    <x v="649"/>
    <x v="548"/>
    <x v="583"/>
    <x v="582"/>
    <x v="57"/>
  </r>
  <r>
    <s v="Q4-3-20"/>
    <x v="27"/>
    <x v="562"/>
    <x v="617"/>
    <x v="599"/>
    <x v="625"/>
    <x v="655"/>
    <x v="647"/>
    <x v="650"/>
    <x v="424"/>
    <x v="584"/>
    <x v="583"/>
    <x v="2"/>
  </r>
  <r>
    <s v="Q4-3-20"/>
    <x v="24"/>
    <x v="563"/>
    <x v="618"/>
    <x v="600"/>
    <x v="626"/>
    <x v="656"/>
    <x v="648"/>
    <x v="651"/>
    <x v="531"/>
    <x v="556"/>
    <x v="584"/>
    <x v="2"/>
  </r>
  <r>
    <s v="Q4-3-20"/>
    <x v="8"/>
    <x v="564"/>
    <x v="619"/>
    <x v="601"/>
    <x v="627"/>
    <x v="657"/>
    <x v="649"/>
    <x v="652"/>
    <x v="549"/>
    <x v="401"/>
    <x v="585"/>
    <x v="111"/>
  </r>
  <r>
    <s v="Q4-3-20"/>
    <x v="28"/>
    <x v="16"/>
    <x v="331"/>
    <x v="545"/>
    <x v="570"/>
    <x v="658"/>
    <x v="650"/>
    <x v="653"/>
    <x v="550"/>
    <x v="29"/>
    <x v="586"/>
    <x v="125"/>
  </r>
  <r>
    <s v="Q4-3-20"/>
    <x v="28"/>
    <x v="565"/>
    <x v="620"/>
    <x v="602"/>
    <x v="628"/>
    <x v="659"/>
    <x v="651"/>
    <x v="654"/>
    <x v="241"/>
    <x v="585"/>
    <x v="587"/>
    <x v="131"/>
  </r>
  <r>
    <s v="Q4-3-20"/>
    <x v="10"/>
    <x v="566"/>
    <x v="621"/>
    <x v="603"/>
    <x v="629"/>
    <x v="660"/>
    <x v="652"/>
    <x v="32"/>
    <x v="333"/>
    <x v="586"/>
    <x v="588"/>
    <x v="63"/>
  </r>
  <r>
    <s v="Q4-3-20"/>
    <x v="9"/>
    <x v="567"/>
    <x v="622"/>
    <x v="604"/>
    <x v="630"/>
    <x v="661"/>
    <x v="653"/>
    <x v="655"/>
    <x v="245"/>
    <x v="587"/>
    <x v="589"/>
    <x v="121"/>
  </r>
  <r>
    <s v="Q4-3-20"/>
    <x v="4"/>
    <x v="568"/>
    <x v="623"/>
    <x v="605"/>
    <x v="631"/>
    <x v="662"/>
    <x v="654"/>
    <x v="656"/>
    <x v="551"/>
    <x v="588"/>
    <x v="590"/>
    <x v="41"/>
  </r>
  <r>
    <s v="Q4-3-20"/>
    <x v="4"/>
    <x v="569"/>
    <x v="624"/>
    <x v="606"/>
    <x v="632"/>
    <x v="663"/>
    <x v="655"/>
    <x v="657"/>
    <x v="552"/>
    <x v="589"/>
    <x v="591"/>
    <x v="151"/>
  </r>
  <r>
    <s v="Q4-3-20"/>
    <x v="2"/>
    <x v="570"/>
    <x v="625"/>
    <x v="607"/>
    <x v="633"/>
    <x v="664"/>
    <x v="656"/>
    <x v="658"/>
    <x v="553"/>
    <x v="590"/>
    <x v="592"/>
    <x v="122"/>
  </r>
  <r>
    <s v="Q4-3-20"/>
    <x v="1"/>
    <x v="571"/>
    <x v="626"/>
    <x v="608"/>
    <x v="634"/>
    <x v="665"/>
    <x v="657"/>
    <x v="659"/>
    <x v="554"/>
    <x v="591"/>
    <x v="593"/>
    <x v="168"/>
  </r>
  <r>
    <s v="Q4-3-22"/>
    <x v="42"/>
    <x v="16"/>
    <x v="346"/>
    <x v="609"/>
    <x v="635"/>
    <x v="666"/>
    <x v="658"/>
    <x v="660"/>
    <x v="555"/>
    <x v="592"/>
    <x v="594"/>
    <x v="97"/>
  </r>
  <r>
    <s v="Q4-3-22"/>
    <x v="10"/>
    <x v="10"/>
    <x v="627"/>
    <x v="5"/>
    <x v="636"/>
    <x v="667"/>
    <x v="659"/>
    <x v="661"/>
    <x v="327"/>
    <x v="593"/>
    <x v="595"/>
    <x v="96"/>
  </r>
  <r>
    <s v="Q4-3-22"/>
    <x v="4"/>
    <x v="572"/>
    <x v="628"/>
    <x v="610"/>
    <x v="637"/>
    <x v="668"/>
    <x v="660"/>
    <x v="662"/>
    <x v="556"/>
    <x v="21"/>
    <x v="21"/>
    <x v="30"/>
  </r>
  <r>
    <s v="Q4-3-22"/>
    <x v="7"/>
    <x v="573"/>
    <x v="629"/>
    <x v="611"/>
    <x v="638"/>
    <x v="669"/>
    <x v="661"/>
    <x v="663"/>
    <x v="557"/>
    <x v="594"/>
    <x v="596"/>
    <x v="238"/>
  </r>
  <r>
    <s v="Q4-3-22"/>
    <x v="7"/>
    <x v="574"/>
    <x v="630"/>
    <x v="612"/>
    <x v="639"/>
    <x v="670"/>
    <x v="662"/>
    <x v="664"/>
    <x v="558"/>
    <x v="595"/>
    <x v="597"/>
    <x v="129"/>
  </r>
  <r>
    <s v="Q4-3-22"/>
    <x v="7"/>
    <x v="474"/>
    <x v="631"/>
    <x v="613"/>
    <x v="640"/>
    <x v="671"/>
    <x v="663"/>
    <x v="665"/>
    <x v="559"/>
    <x v="596"/>
    <x v="598"/>
    <x v="5"/>
  </r>
  <r>
    <s v="Q4-3-22"/>
    <x v="1"/>
    <x v="575"/>
    <x v="632"/>
    <x v="614"/>
    <x v="641"/>
    <x v="672"/>
    <x v="664"/>
    <x v="666"/>
    <x v="560"/>
    <x v="597"/>
    <x v="599"/>
    <x v="234"/>
  </r>
  <r>
    <s v="Q4-3-24"/>
    <x v="26"/>
    <x v="16"/>
    <x v="633"/>
    <x v="615"/>
    <x v="642"/>
    <x v="673"/>
    <x v="665"/>
    <x v="667"/>
    <x v="514"/>
    <x v="598"/>
    <x v="600"/>
    <x v="117"/>
  </r>
  <r>
    <s v="Q4-3-24"/>
    <x v="30"/>
    <x v="30"/>
    <x v="634"/>
    <x v="16"/>
    <x v="16"/>
    <x v="674"/>
    <x v="666"/>
    <x v="668"/>
    <x v="335"/>
    <x v="599"/>
    <x v="571"/>
    <x v="2"/>
  </r>
  <r>
    <s v="Q4-3-24"/>
    <x v="8"/>
    <x v="16"/>
    <x v="635"/>
    <x v="616"/>
    <x v="643"/>
    <x v="675"/>
    <x v="667"/>
    <x v="669"/>
    <x v="335"/>
    <x v="600"/>
    <x v="601"/>
    <x v="192"/>
  </r>
  <r>
    <s v="Q4-3-24"/>
    <x v="10"/>
    <x v="16"/>
    <x v="636"/>
    <x v="617"/>
    <x v="644"/>
    <x v="676"/>
    <x v="668"/>
    <x v="670"/>
    <x v="561"/>
    <x v="577"/>
    <x v="602"/>
    <x v="120"/>
  </r>
  <r>
    <s v="Q4-3-24"/>
    <x v="28"/>
    <x v="576"/>
    <x v="637"/>
    <x v="167"/>
    <x v="180"/>
    <x v="677"/>
    <x v="669"/>
    <x v="671"/>
    <x v="183"/>
    <x v="401"/>
    <x v="603"/>
    <x v="120"/>
  </r>
  <r>
    <s v="Q4-3-24"/>
    <x v="28"/>
    <x v="577"/>
    <x v="252"/>
    <x v="618"/>
    <x v="645"/>
    <x v="678"/>
    <x v="670"/>
    <x v="672"/>
    <x v="562"/>
    <x v="601"/>
    <x v="604"/>
    <x v="21"/>
  </r>
  <r>
    <s v="Q4-3-24"/>
    <x v="7"/>
    <x v="578"/>
    <x v="638"/>
    <x v="619"/>
    <x v="646"/>
    <x v="679"/>
    <x v="671"/>
    <x v="673"/>
    <x v="563"/>
    <x v="602"/>
    <x v="605"/>
    <x v="37"/>
  </r>
  <r>
    <s v="Q4-3-24"/>
    <x v="6"/>
    <x v="579"/>
    <x v="639"/>
    <x v="620"/>
    <x v="647"/>
    <x v="680"/>
    <x v="672"/>
    <x v="674"/>
    <x v="33"/>
    <x v="603"/>
    <x v="606"/>
    <x v="141"/>
  </r>
  <r>
    <s v="Q4-3-24"/>
    <x v="4"/>
    <x v="135"/>
    <x v="640"/>
    <x v="621"/>
    <x v="648"/>
    <x v="681"/>
    <x v="673"/>
    <x v="675"/>
    <x v="331"/>
    <x v="604"/>
    <x v="607"/>
    <x v="77"/>
  </r>
  <r>
    <s v="Q4-3-24"/>
    <x v="7"/>
    <x v="580"/>
    <x v="641"/>
    <x v="622"/>
    <x v="649"/>
    <x v="682"/>
    <x v="674"/>
    <x v="676"/>
    <x v="564"/>
    <x v="605"/>
    <x v="608"/>
    <x v="239"/>
  </r>
  <r>
    <s v="Q4-3-24"/>
    <x v="1"/>
    <x v="581"/>
    <x v="642"/>
    <x v="623"/>
    <x v="650"/>
    <x v="683"/>
    <x v="675"/>
    <x v="677"/>
    <x v="565"/>
    <x v="606"/>
    <x v="609"/>
    <x v="171"/>
  </r>
  <r>
    <s v="Q4-3-26"/>
    <x v="11"/>
    <x v="582"/>
    <x v="589"/>
    <x v="624"/>
    <x v="651"/>
    <x v="684"/>
    <x v="676"/>
    <x v="678"/>
    <x v="429"/>
    <x v="607"/>
    <x v="610"/>
    <x v="150"/>
  </r>
  <r>
    <s v="Q4-3-26"/>
    <x v="28"/>
    <x v="16"/>
    <x v="167"/>
    <x v="203"/>
    <x v="217"/>
    <x v="685"/>
    <x v="677"/>
    <x v="32"/>
    <x v="566"/>
    <x v="608"/>
    <x v="611"/>
    <x v="113"/>
  </r>
  <r>
    <s v="Q4-3-26"/>
    <x v="5"/>
    <x v="583"/>
    <x v="643"/>
    <x v="625"/>
    <x v="652"/>
    <x v="686"/>
    <x v="678"/>
    <x v="679"/>
    <x v="183"/>
    <x v="258"/>
    <x v="612"/>
    <x v="120"/>
  </r>
  <r>
    <s v="Q4-3-26"/>
    <x v="11"/>
    <x v="584"/>
    <x v="644"/>
    <x v="626"/>
    <x v="653"/>
    <x v="687"/>
    <x v="679"/>
    <x v="680"/>
    <x v="567"/>
    <x v="609"/>
    <x v="613"/>
    <x v="34"/>
  </r>
  <r>
    <s v="Q4-3-26"/>
    <x v="8"/>
    <x v="585"/>
    <x v="645"/>
    <x v="627"/>
    <x v="654"/>
    <x v="688"/>
    <x v="680"/>
    <x v="196"/>
    <x v="549"/>
    <x v="18"/>
    <x v="614"/>
    <x v="35"/>
  </r>
  <r>
    <s v="Q4-3-26"/>
    <x v="6"/>
    <x v="122"/>
    <x v="646"/>
    <x v="628"/>
    <x v="655"/>
    <x v="689"/>
    <x v="681"/>
    <x v="681"/>
    <x v="568"/>
    <x v="610"/>
    <x v="615"/>
    <x v="158"/>
  </r>
  <r>
    <s v="Q4-3-26"/>
    <x v="7"/>
    <x v="586"/>
    <x v="647"/>
    <x v="629"/>
    <x v="656"/>
    <x v="690"/>
    <x v="682"/>
    <x v="682"/>
    <x v="114"/>
    <x v="611"/>
    <x v="616"/>
    <x v="240"/>
  </r>
  <r>
    <s v="Q4-3-26"/>
    <x v="32"/>
    <x v="16"/>
    <x v="5"/>
    <x v="5"/>
    <x v="158"/>
    <x v="157"/>
    <x v="5"/>
    <x v="32"/>
    <x v="155"/>
    <x v="21"/>
    <x v="21"/>
    <x v="119"/>
  </r>
  <r>
    <s v="Q4-3-28"/>
    <x v="11"/>
    <x v="587"/>
    <x v="648"/>
    <x v="630"/>
    <x v="657"/>
    <x v="691"/>
    <x v="683"/>
    <x v="683"/>
    <x v="569"/>
    <x v="612"/>
    <x v="617"/>
    <x v="97"/>
  </r>
  <r>
    <s v="Q4-3-28"/>
    <x v="28"/>
    <x v="16"/>
    <x v="649"/>
    <x v="545"/>
    <x v="570"/>
    <x v="692"/>
    <x v="684"/>
    <x v="684"/>
    <x v="540"/>
    <x v="613"/>
    <x v="618"/>
    <x v="27"/>
  </r>
  <r>
    <s v="Q4-3-28"/>
    <x v="5"/>
    <x v="333"/>
    <x v="650"/>
    <x v="631"/>
    <x v="658"/>
    <x v="693"/>
    <x v="685"/>
    <x v="685"/>
    <x v="568"/>
    <x v="614"/>
    <x v="619"/>
    <x v="112"/>
  </r>
  <r>
    <s v="Q4-3-28"/>
    <x v="32"/>
    <x v="588"/>
    <x v="5"/>
    <x v="632"/>
    <x v="659"/>
    <x v="694"/>
    <x v="686"/>
    <x v="686"/>
    <x v="570"/>
    <x v="615"/>
    <x v="620"/>
    <x v="126"/>
  </r>
  <r>
    <s v="Q4-3-28"/>
    <x v="11"/>
    <x v="589"/>
    <x v="25"/>
    <x v="157"/>
    <x v="169"/>
    <x v="695"/>
    <x v="687"/>
    <x v="687"/>
    <x v="571"/>
    <x v="616"/>
    <x v="621"/>
    <x v="99"/>
  </r>
  <r>
    <s v="Q4-3-28"/>
    <x v="7"/>
    <x v="513"/>
    <x v="651"/>
    <x v="633"/>
    <x v="660"/>
    <x v="696"/>
    <x v="688"/>
    <x v="688"/>
    <x v="70"/>
    <x v="617"/>
    <x v="622"/>
    <x v="38"/>
  </r>
  <r>
    <s v="Q4-3-28"/>
    <x v="6"/>
    <x v="590"/>
    <x v="652"/>
    <x v="634"/>
    <x v="661"/>
    <x v="697"/>
    <x v="689"/>
    <x v="689"/>
    <x v="170"/>
    <x v="618"/>
    <x v="623"/>
    <x v="47"/>
  </r>
  <r>
    <s v="Q4-3-28"/>
    <x v="12"/>
    <x v="13"/>
    <x v="653"/>
    <x v="635"/>
    <x v="662"/>
    <x v="698"/>
    <x v="690"/>
    <x v="690"/>
    <x v="572"/>
    <x v="146"/>
    <x v="624"/>
    <x v="231"/>
  </r>
  <r>
    <s v="Q4-3-30"/>
    <x v="13"/>
    <x v="591"/>
    <x v="654"/>
    <x v="636"/>
    <x v="663"/>
    <x v="699"/>
    <x v="691"/>
    <x v="691"/>
    <x v="222"/>
    <x v="619"/>
    <x v="625"/>
    <x v="103"/>
  </r>
  <r>
    <s v="Q4-3-30"/>
    <x v="12"/>
    <x v="592"/>
    <x v="655"/>
    <x v="637"/>
    <x v="664"/>
    <x v="700"/>
    <x v="692"/>
    <x v="692"/>
    <x v="573"/>
    <x v="620"/>
    <x v="626"/>
    <x v="241"/>
  </r>
  <r>
    <s v="Q4-3-32"/>
    <x v="14"/>
    <x v="593"/>
    <x v="656"/>
    <x v="638"/>
    <x v="665"/>
    <x v="701"/>
    <x v="693"/>
    <x v="693"/>
    <x v="574"/>
    <x v="621"/>
    <x v="627"/>
    <x v="221"/>
  </r>
  <r>
    <s v="Q4-3-32"/>
    <x v="14"/>
    <x v="594"/>
    <x v="657"/>
    <x v="639"/>
    <x v="666"/>
    <x v="702"/>
    <x v="694"/>
    <x v="694"/>
    <x v="575"/>
    <x v="622"/>
    <x v="628"/>
    <x v="6"/>
  </r>
  <r>
    <s v="Q4-3-32"/>
    <x v="13"/>
    <x v="595"/>
    <x v="658"/>
    <x v="640"/>
    <x v="667"/>
    <x v="703"/>
    <x v="695"/>
    <x v="695"/>
    <x v="576"/>
    <x v="623"/>
    <x v="629"/>
    <x v="242"/>
  </r>
  <r>
    <s v="Q4-3-32"/>
    <x v="3"/>
    <x v="596"/>
    <x v="659"/>
    <x v="641"/>
    <x v="668"/>
    <x v="704"/>
    <x v="696"/>
    <x v="696"/>
    <x v="577"/>
    <x v="624"/>
    <x v="630"/>
    <x v="243"/>
  </r>
  <r>
    <s v="Q4-3-32"/>
    <x v="12"/>
    <x v="597"/>
    <x v="660"/>
    <x v="5"/>
    <x v="669"/>
    <x v="705"/>
    <x v="697"/>
    <x v="697"/>
    <x v="578"/>
    <x v="625"/>
    <x v="631"/>
    <x v="244"/>
  </r>
  <r>
    <s v="Q4-3-32"/>
    <x v="35"/>
    <x v="598"/>
    <x v="661"/>
    <x v="642"/>
    <x v="670"/>
    <x v="706"/>
    <x v="698"/>
    <x v="698"/>
    <x v="579"/>
    <x v="626"/>
    <x v="632"/>
    <x v="245"/>
  </r>
  <r>
    <s v="Q4-3-34"/>
    <x v="14"/>
    <x v="599"/>
    <x v="662"/>
    <x v="643"/>
    <x v="671"/>
    <x v="707"/>
    <x v="699"/>
    <x v="699"/>
    <x v="580"/>
    <x v="627"/>
    <x v="633"/>
    <x v="95"/>
  </r>
  <r>
    <s v="Q4-3-34"/>
    <x v="12"/>
    <x v="600"/>
    <x v="663"/>
    <x v="644"/>
    <x v="672"/>
    <x v="708"/>
    <x v="700"/>
    <x v="700"/>
    <x v="437"/>
    <x v="628"/>
    <x v="634"/>
    <x v="205"/>
  </r>
  <r>
    <s v="Q4-3-34"/>
    <x v="13"/>
    <x v="559"/>
    <x v="664"/>
    <x v="645"/>
    <x v="673"/>
    <x v="709"/>
    <x v="701"/>
    <x v="701"/>
    <x v="125"/>
    <x v="629"/>
    <x v="635"/>
    <x v="203"/>
  </r>
  <r>
    <s v="Q4-3-34"/>
    <x v="3"/>
    <x v="601"/>
    <x v="665"/>
    <x v="646"/>
    <x v="674"/>
    <x v="710"/>
    <x v="702"/>
    <x v="702"/>
    <x v="581"/>
    <x v="630"/>
    <x v="636"/>
    <x v="246"/>
  </r>
  <r>
    <s v="Q4-3-36"/>
    <x v="15"/>
    <x v="602"/>
    <x v="666"/>
    <x v="647"/>
    <x v="675"/>
    <x v="711"/>
    <x v="703"/>
    <x v="703"/>
    <x v="582"/>
    <x v="631"/>
    <x v="637"/>
    <x v="96"/>
  </r>
  <r>
    <s v="Q4-3-36"/>
    <x v="14"/>
    <x v="603"/>
    <x v="667"/>
    <x v="648"/>
    <x v="676"/>
    <x v="712"/>
    <x v="704"/>
    <x v="704"/>
    <x v="583"/>
    <x v="632"/>
    <x v="638"/>
    <x v="247"/>
  </r>
  <r>
    <s v="Q4-3-36"/>
    <x v="14"/>
    <x v="604"/>
    <x v="668"/>
    <x v="649"/>
    <x v="677"/>
    <x v="713"/>
    <x v="705"/>
    <x v="705"/>
    <x v="274"/>
    <x v="633"/>
    <x v="639"/>
    <x v="115"/>
  </r>
  <r>
    <s v="Q4-3-36"/>
    <x v="13"/>
    <x v="605"/>
    <x v="669"/>
    <x v="650"/>
    <x v="678"/>
    <x v="714"/>
    <x v="706"/>
    <x v="706"/>
    <x v="584"/>
    <x v="634"/>
    <x v="640"/>
    <x v="198"/>
  </r>
  <r>
    <s v="Q4-3-36"/>
    <x v="17"/>
    <x v="606"/>
    <x v="670"/>
    <x v="651"/>
    <x v="679"/>
    <x v="715"/>
    <x v="707"/>
    <x v="707"/>
    <x v="585"/>
    <x v="635"/>
    <x v="641"/>
    <x v="248"/>
  </r>
  <r>
    <s v="Q4-3-36"/>
    <x v="12"/>
    <x v="607"/>
    <x v="671"/>
    <x v="652"/>
    <x v="680"/>
    <x v="716"/>
    <x v="708"/>
    <x v="708"/>
    <x v="586"/>
    <x v="636"/>
    <x v="642"/>
    <x v="249"/>
  </r>
  <r>
    <s v="Q4-3-38"/>
    <x v="15"/>
    <x v="608"/>
    <x v="672"/>
    <x v="653"/>
    <x v="158"/>
    <x v="717"/>
    <x v="709"/>
    <x v="709"/>
    <x v="498"/>
    <x v="637"/>
    <x v="643"/>
    <x v="150"/>
  </r>
  <r>
    <s v="Q4-3-38"/>
    <x v="47"/>
    <x v="609"/>
    <x v="673"/>
    <x v="654"/>
    <x v="681"/>
    <x v="718"/>
    <x v="710"/>
    <x v="710"/>
    <x v="587"/>
    <x v="638"/>
    <x v="644"/>
    <x v="32"/>
  </r>
  <r>
    <s v="Q4-3-38"/>
    <x v="19"/>
    <x v="610"/>
    <x v="674"/>
    <x v="655"/>
    <x v="682"/>
    <x v="719"/>
    <x v="711"/>
    <x v="711"/>
    <x v="588"/>
    <x v="639"/>
    <x v="645"/>
    <x v="98"/>
  </r>
  <r>
    <s v="Q4-3-38"/>
    <x v="19"/>
    <x v="611"/>
    <x v="675"/>
    <x v="656"/>
    <x v="158"/>
    <x v="720"/>
    <x v="712"/>
    <x v="712"/>
    <x v="28"/>
    <x v="640"/>
    <x v="646"/>
    <x v="121"/>
  </r>
  <r>
    <s v="Q4-3-38"/>
    <x v="17"/>
    <x v="612"/>
    <x v="676"/>
    <x v="657"/>
    <x v="683"/>
    <x v="721"/>
    <x v="713"/>
    <x v="713"/>
    <x v="589"/>
    <x v="641"/>
    <x v="647"/>
    <x v="152"/>
  </r>
  <r>
    <s v="Q4-3-38"/>
    <x v="12"/>
    <x v="613"/>
    <x v="677"/>
    <x v="658"/>
    <x v="684"/>
    <x v="722"/>
    <x v="714"/>
    <x v="714"/>
    <x v="590"/>
    <x v="642"/>
    <x v="648"/>
    <x v="195"/>
  </r>
  <r>
    <s v="Q4-3-38"/>
    <x v="17"/>
    <x v="614"/>
    <x v="678"/>
    <x v="659"/>
    <x v="685"/>
    <x v="723"/>
    <x v="715"/>
    <x v="715"/>
    <x v="591"/>
    <x v="643"/>
    <x v="649"/>
    <x v="250"/>
  </r>
  <r>
    <s v="Q4-3-4"/>
    <x v="29"/>
    <x v="16"/>
    <x v="5"/>
    <x v="5"/>
    <x v="158"/>
    <x v="157"/>
    <x v="5"/>
    <x v="32"/>
    <x v="155"/>
    <x v="21"/>
    <x v="21"/>
    <x v="110"/>
  </r>
  <r>
    <s v="Q4-3-4"/>
    <x v="26"/>
    <x v="16"/>
    <x v="679"/>
    <x v="660"/>
    <x v="686"/>
    <x v="724"/>
    <x v="716"/>
    <x v="716"/>
    <x v="322"/>
    <x v="140"/>
    <x v="21"/>
    <x v="57"/>
  </r>
  <r>
    <s v="Q4-3-4"/>
    <x v="25"/>
    <x v="16"/>
    <x v="680"/>
    <x v="661"/>
    <x v="687"/>
    <x v="725"/>
    <x v="717"/>
    <x v="717"/>
    <x v="137"/>
    <x v="569"/>
    <x v="650"/>
    <x v="2"/>
  </r>
  <r>
    <s v="Q4-3-4"/>
    <x v="28"/>
    <x v="16"/>
    <x v="5"/>
    <x v="5"/>
    <x v="158"/>
    <x v="726"/>
    <x v="5"/>
    <x v="718"/>
    <x v="331"/>
    <x v="644"/>
    <x v="21"/>
    <x v="150"/>
  </r>
  <r>
    <s v="Q4-3-4"/>
    <x v="5"/>
    <x v="615"/>
    <x v="680"/>
    <x v="662"/>
    <x v="688"/>
    <x v="727"/>
    <x v="718"/>
    <x v="719"/>
    <x v="329"/>
    <x v="645"/>
    <x v="21"/>
    <x v="113"/>
  </r>
  <r>
    <s v="Q4-3-4"/>
    <x v="27"/>
    <x v="616"/>
    <x v="681"/>
    <x v="599"/>
    <x v="625"/>
    <x v="728"/>
    <x v="719"/>
    <x v="720"/>
    <x v="30"/>
    <x v="646"/>
    <x v="21"/>
    <x v="97"/>
  </r>
  <r>
    <s v="Q4-3-4"/>
    <x v="27"/>
    <x v="617"/>
    <x v="682"/>
    <x v="663"/>
    <x v="689"/>
    <x v="729"/>
    <x v="720"/>
    <x v="721"/>
    <x v="163"/>
    <x v="563"/>
    <x v="651"/>
    <x v="112"/>
  </r>
  <r>
    <s v="Q4-3-4"/>
    <x v="2"/>
    <x v="618"/>
    <x v="683"/>
    <x v="664"/>
    <x v="690"/>
    <x v="730"/>
    <x v="721"/>
    <x v="722"/>
    <x v="592"/>
    <x v="647"/>
    <x v="652"/>
    <x v="247"/>
  </r>
  <r>
    <s v="Q4-3-4"/>
    <x v="0"/>
    <x v="619"/>
    <x v="624"/>
    <x v="665"/>
    <x v="158"/>
    <x v="731"/>
    <x v="722"/>
    <x v="723"/>
    <x v="593"/>
    <x v="544"/>
    <x v="230"/>
    <x v="115"/>
  </r>
  <r>
    <s v="Q4-3-4"/>
    <x v="10"/>
    <x v="397"/>
    <x v="684"/>
    <x v="666"/>
    <x v="691"/>
    <x v="732"/>
    <x v="723"/>
    <x v="724"/>
    <x v="333"/>
    <x v="648"/>
    <x v="653"/>
    <x v="10"/>
  </r>
  <r>
    <s v="Q4-3-4"/>
    <x v="9"/>
    <x v="620"/>
    <x v="685"/>
    <x v="667"/>
    <x v="692"/>
    <x v="733"/>
    <x v="724"/>
    <x v="725"/>
    <x v="594"/>
    <x v="649"/>
    <x v="654"/>
    <x v="206"/>
  </r>
  <r>
    <s v="Q4-3-4"/>
    <x v="1"/>
    <x v="621"/>
    <x v="686"/>
    <x v="668"/>
    <x v="693"/>
    <x v="734"/>
    <x v="725"/>
    <x v="726"/>
    <x v="525"/>
    <x v="650"/>
    <x v="655"/>
    <x v="136"/>
  </r>
  <r>
    <s v="Q4-3-4"/>
    <x v="15"/>
    <x v="16"/>
    <x v="5"/>
    <x v="5"/>
    <x v="158"/>
    <x v="157"/>
    <x v="5"/>
    <x v="32"/>
    <x v="155"/>
    <x v="21"/>
    <x v="21"/>
    <x v="119"/>
  </r>
  <r>
    <s v="Q4-3-40"/>
    <x v="47"/>
    <x v="387"/>
    <x v="135"/>
    <x v="669"/>
    <x v="694"/>
    <x v="735"/>
    <x v="726"/>
    <x v="727"/>
    <x v="595"/>
    <x v="651"/>
    <x v="656"/>
    <x v="63"/>
  </r>
  <r>
    <s v="Q4-3-40"/>
    <x v="15"/>
    <x v="622"/>
    <x v="687"/>
    <x v="670"/>
    <x v="695"/>
    <x v="736"/>
    <x v="727"/>
    <x v="728"/>
    <x v="429"/>
    <x v="652"/>
    <x v="657"/>
    <x v="121"/>
  </r>
  <r>
    <s v="Q4-3-40"/>
    <x v="17"/>
    <x v="260"/>
    <x v="688"/>
    <x v="671"/>
    <x v="696"/>
    <x v="737"/>
    <x v="728"/>
    <x v="729"/>
    <x v="596"/>
    <x v="653"/>
    <x v="658"/>
    <x v="140"/>
  </r>
  <r>
    <s v="Q4-3-40"/>
    <x v="12"/>
    <x v="623"/>
    <x v="689"/>
    <x v="672"/>
    <x v="697"/>
    <x v="738"/>
    <x v="729"/>
    <x v="730"/>
    <x v="597"/>
    <x v="654"/>
    <x v="659"/>
    <x v="239"/>
  </r>
  <r>
    <s v="Q4-3-42"/>
    <x v="15"/>
    <x v="624"/>
    <x v="690"/>
    <x v="673"/>
    <x v="698"/>
    <x v="739"/>
    <x v="730"/>
    <x v="731"/>
    <x v="598"/>
    <x v="655"/>
    <x v="660"/>
    <x v="97"/>
  </r>
  <r>
    <s v="Q4-3-42"/>
    <x v="47"/>
    <x v="625"/>
    <x v="691"/>
    <x v="674"/>
    <x v="699"/>
    <x v="740"/>
    <x v="731"/>
    <x v="732"/>
    <x v="599"/>
    <x v="656"/>
    <x v="661"/>
    <x v="97"/>
  </r>
  <r>
    <s v="Q4-3-42"/>
    <x v="19"/>
    <x v="626"/>
    <x v="692"/>
    <x v="675"/>
    <x v="700"/>
    <x v="741"/>
    <x v="732"/>
    <x v="733"/>
    <x v="204"/>
    <x v="657"/>
    <x v="662"/>
    <x v="63"/>
  </r>
  <r>
    <s v="Q4-3-42"/>
    <x v="19"/>
    <x v="627"/>
    <x v="693"/>
    <x v="676"/>
    <x v="701"/>
    <x v="742"/>
    <x v="733"/>
    <x v="734"/>
    <x v="239"/>
    <x v="658"/>
    <x v="663"/>
    <x v="120"/>
  </r>
  <r>
    <s v="Q4-3-42"/>
    <x v="12"/>
    <x v="628"/>
    <x v="694"/>
    <x v="677"/>
    <x v="702"/>
    <x v="743"/>
    <x v="734"/>
    <x v="735"/>
    <x v="600"/>
    <x v="659"/>
    <x v="664"/>
    <x v="135"/>
  </r>
  <r>
    <s v="Q4-3-6"/>
    <x v="29"/>
    <x v="16"/>
    <x v="5"/>
    <x v="5"/>
    <x v="158"/>
    <x v="157"/>
    <x v="5"/>
    <x v="32"/>
    <x v="155"/>
    <x v="21"/>
    <x v="21"/>
    <x v="109"/>
  </r>
  <r>
    <s v="Q4-3-6"/>
    <x v="8"/>
    <x v="629"/>
    <x v="695"/>
    <x v="678"/>
    <x v="703"/>
    <x v="744"/>
    <x v="735"/>
    <x v="736"/>
    <x v="601"/>
    <x v="29"/>
    <x v="21"/>
    <x v="210"/>
  </r>
  <r>
    <s v="Q4-3-6"/>
    <x v="27"/>
    <x v="199"/>
    <x v="696"/>
    <x v="679"/>
    <x v="704"/>
    <x v="745"/>
    <x v="736"/>
    <x v="737"/>
    <x v="602"/>
    <x v="660"/>
    <x v="21"/>
    <x v="150"/>
  </r>
  <r>
    <s v="Q4-3-6"/>
    <x v="25"/>
    <x v="630"/>
    <x v="608"/>
    <x v="680"/>
    <x v="705"/>
    <x v="746"/>
    <x v="737"/>
    <x v="738"/>
    <x v="561"/>
    <x v="661"/>
    <x v="21"/>
    <x v="166"/>
  </r>
  <r>
    <s v="Q4-3-6"/>
    <x v="9"/>
    <x v="631"/>
    <x v="697"/>
    <x v="681"/>
    <x v="706"/>
    <x v="747"/>
    <x v="738"/>
    <x v="739"/>
    <x v="372"/>
    <x v="662"/>
    <x v="665"/>
    <x v="98"/>
  </r>
  <r>
    <s v="Q4-3-6"/>
    <x v="10"/>
    <x v="632"/>
    <x v="698"/>
    <x v="682"/>
    <x v="707"/>
    <x v="748"/>
    <x v="739"/>
    <x v="740"/>
    <x v="249"/>
    <x v="663"/>
    <x v="21"/>
    <x v="23"/>
  </r>
  <r>
    <s v="Q4-3-6"/>
    <x v="0"/>
    <x v="363"/>
    <x v="15"/>
    <x v="683"/>
    <x v="708"/>
    <x v="749"/>
    <x v="740"/>
    <x v="741"/>
    <x v="603"/>
    <x v="664"/>
    <x v="21"/>
    <x v="83"/>
  </r>
  <r>
    <s v="Q4-3-6"/>
    <x v="4"/>
    <x v="633"/>
    <x v="699"/>
    <x v="684"/>
    <x v="709"/>
    <x v="750"/>
    <x v="741"/>
    <x v="742"/>
    <x v="57"/>
    <x v="665"/>
    <x v="666"/>
    <x v="161"/>
  </r>
  <r>
    <s v="Q4-3-6"/>
    <x v="1"/>
    <x v="634"/>
    <x v="700"/>
    <x v="685"/>
    <x v="710"/>
    <x v="751"/>
    <x v="742"/>
    <x v="743"/>
    <x v="604"/>
    <x v="666"/>
    <x v="21"/>
    <x v="251"/>
  </r>
  <r>
    <s v="Q4-3-8"/>
    <x v="26"/>
    <x v="16"/>
    <x v="701"/>
    <x v="686"/>
    <x v="711"/>
    <x v="752"/>
    <x v="743"/>
    <x v="744"/>
    <x v="335"/>
    <x v="599"/>
    <x v="667"/>
    <x v="109"/>
  </r>
  <r>
    <s v="Q4-3-8"/>
    <x v="27"/>
    <x v="635"/>
    <x v="702"/>
    <x v="242"/>
    <x v="257"/>
    <x v="753"/>
    <x v="744"/>
    <x v="745"/>
    <x v="429"/>
    <x v="667"/>
    <x v="668"/>
    <x v="109"/>
  </r>
  <r>
    <s v="Q4-3-8"/>
    <x v="25"/>
    <x v="636"/>
    <x v="369"/>
    <x v="354"/>
    <x v="371"/>
    <x v="754"/>
    <x v="745"/>
    <x v="746"/>
    <x v="436"/>
    <x v="668"/>
    <x v="669"/>
    <x v="110"/>
  </r>
  <r>
    <s v="Q4-3-8"/>
    <x v="24"/>
    <x v="16"/>
    <x v="456"/>
    <x v="130"/>
    <x v="139"/>
    <x v="755"/>
    <x v="746"/>
    <x v="747"/>
    <x v="605"/>
    <x v="669"/>
    <x v="670"/>
    <x v="110"/>
  </r>
  <r>
    <s v="Q4-3-8"/>
    <x v="28"/>
    <x v="16"/>
    <x v="5"/>
    <x v="5"/>
    <x v="158"/>
    <x v="756"/>
    <x v="5"/>
    <x v="748"/>
    <x v="349"/>
    <x v="401"/>
    <x v="671"/>
    <x v="110"/>
  </r>
  <r>
    <s v="Q4-3-8"/>
    <x v="8"/>
    <x v="637"/>
    <x v="703"/>
    <x v="687"/>
    <x v="712"/>
    <x v="757"/>
    <x v="747"/>
    <x v="220"/>
    <x v="210"/>
    <x v="670"/>
    <x v="672"/>
    <x v="93"/>
  </r>
  <r>
    <s v="Q4-3-8"/>
    <x v="2"/>
    <x v="638"/>
    <x v="358"/>
    <x v="688"/>
    <x v="713"/>
    <x v="758"/>
    <x v="748"/>
    <x v="749"/>
    <x v="115"/>
    <x v="236"/>
    <x v="673"/>
    <x v="98"/>
  </r>
  <r>
    <s v="Q4-3-8"/>
    <x v="44"/>
    <x v="152"/>
    <x v="704"/>
    <x v="689"/>
    <x v="714"/>
    <x v="759"/>
    <x v="749"/>
    <x v="750"/>
    <x v="394"/>
    <x v="671"/>
    <x v="674"/>
    <x v="48"/>
  </r>
  <r>
    <s v="Q4-3-8"/>
    <x v="10"/>
    <x v="16"/>
    <x v="705"/>
    <x v="690"/>
    <x v="715"/>
    <x v="760"/>
    <x v="750"/>
    <x v="751"/>
    <x v="561"/>
    <x v="672"/>
    <x v="675"/>
    <x v="193"/>
  </r>
  <r>
    <s v="Q4-3-8"/>
    <x v="9"/>
    <x v="463"/>
    <x v="706"/>
    <x v="691"/>
    <x v="716"/>
    <x v="761"/>
    <x v="751"/>
    <x v="752"/>
    <x v="31"/>
    <x v="673"/>
    <x v="676"/>
    <x v="127"/>
  </r>
  <r>
    <s v="Q4-3-8"/>
    <x v="0"/>
    <x v="639"/>
    <x v="707"/>
    <x v="692"/>
    <x v="717"/>
    <x v="762"/>
    <x v="752"/>
    <x v="753"/>
    <x v="606"/>
    <x v="674"/>
    <x v="21"/>
    <x v="208"/>
  </r>
  <r>
    <s v="Q4-3-8"/>
    <x v="29"/>
    <x v="16"/>
    <x v="5"/>
    <x v="5"/>
    <x v="158"/>
    <x v="157"/>
    <x v="5"/>
    <x v="32"/>
    <x v="155"/>
    <x v="21"/>
    <x v="21"/>
    <x v="119"/>
  </r>
  <r>
    <s v="Q4-5-0"/>
    <x v="2"/>
    <x v="640"/>
    <x v="708"/>
    <x v="693"/>
    <x v="718"/>
    <x v="763"/>
    <x v="753"/>
    <x v="754"/>
    <x v="220"/>
    <x v="12"/>
    <x v="677"/>
    <x v="36"/>
  </r>
  <r>
    <s v="Q4-5-0"/>
    <x v="1"/>
    <x v="641"/>
    <x v="330"/>
    <x v="694"/>
    <x v="719"/>
    <x v="764"/>
    <x v="754"/>
    <x v="755"/>
    <x v="607"/>
    <x v="675"/>
    <x v="678"/>
    <x v="252"/>
  </r>
  <r>
    <s v="Q4-5-10"/>
    <x v="10"/>
    <x v="270"/>
    <x v="709"/>
    <x v="695"/>
    <x v="720"/>
    <x v="765"/>
    <x v="755"/>
    <x v="756"/>
    <x v="200"/>
    <x v="676"/>
    <x v="679"/>
    <x v="31"/>
  </r>
  <r>
    <s v="Q4-5-10"/>
    <x v="2"/>
    <x v="642"/>
    <x v="710"/>
    <x v="696"/>
    <x v="721"/>
    <x v="766"/>
    <x v="756"/>
    <x v="757"/>
    <x v="608"/>
    <x v="677"/>
    <x v="680"/>
    <x v="77"/>
  </r>
  <r>
    <s v="Q4-5-10"/>
    <x v="0"/>
    <x v="643"/>
    <x v="711"/>
    <x v="697"/>
    <x v="722"/>
    <x v="767"/>
    <x v="757"/>
    <x v="758"/>
    <x v="609"/>
    <x v="678"/>
    <x v="681"/>
    <x v="144"/>
  </r>
  <r>
    <s v="Q4-5-10"/>
    <x v="1"/>
    <x v="644"/>
    <x v="712"/>
    <x v="698"/>
    <x v="723"/>
    <x v="768"/>
    <x v="758"/>
    <x v="759"/>
    <x v="610"/>
    <x v="679"/>
    <x v="682"/>
    <x v="197"/>
  </r>
  <r>
    <s v="Q4-5-12"/>
    <x v="2"/>
    <x v="162"/>
    <x v="713"/>
    <x v="699"/>
    <x v="724"/>
    <x v="769"/>
    <x v="759"/>
    <x v="760"/>
    <x v="93"/>
    <x v="71"/>
    <x v="683"/>
    <x v="88"/>
  </r>
  <r>
    <s v="Q4-5-12"/>
    <x v="20"/>
    <x v="645"/>
    <x v="714"/>
    <x v="700"/>
    <x v="725"/>
    <x v="770"/>
    <x v="760"/>
    <x v="761"/>
    <x v="611"/>
    <x v="680"/>
    <x v="684"/>
    <x v="239"/>
  </r>
  <r>
    <s v="Q4-5-12"/>
    <x v="1"/>
    <x v="646"/>
    <x v="715"/>
    <x v="701"/>
    <x v="726"/>
    <x v="771"/>
    <x v="761"/>
    <x v="762"/>
    <x v="612"/>
    <x v="681"/>
    <x v="685"/>
    <x v="253"/>
  </r>
  <r>
    <s v="Q4-5-14"/>
    <x v="1"/>
    <x v="647"/>
    <x v="716"/>
    <x v="702"/>
    <x v="727"/>
    <x v="772"/>
    <x v="762"/>
    <x v="763"/>
    <x v="613"/>
    <x v="682"/>
    <x v="686"/>
    <x v="254"/>
  </r>
  <r>
    <s v="Q4-5-16"/>
    <x v="2"/>
    <x v="648"/>
    <x v="717"/>
    <x v="703"/>
    <x v="728"/>
    <x v="773"/>
    <x v="763"/>
    <x v="764"/>
    <x v="551"/>
    <x v="683"/>
    <x v="21"/>
    <x v="142"/>
  </r>
  <r>
    <s v="Q4-5-16"/>
    <x v="20"/>
    <x v="649"/>
    <x v="718"/>
    <x v="704"/>
    <x v="729"/>
    <x v="774"/>
    <x v="764"/>
    <x v="765"/>
    <x v="614"/>
    <x v="684"/>
    <x v="687"/>
    <x v="208"/>
  </r>
  <r>
    <s v="Q4-5-16"/>
    <x v="20"/>
    <x v="650"/>
    <x v="719"/>
    <x v="705"/>
    <x v="730"/>
    <x v="775"/>
    <x v="765"/>
    <x v="766"/>
    <x v="615"/>
    <x v="685"/>
    <x v="688"/>
    <x v="255"/>
  </r>
  <r>
    <s v="Q4-5-16"/>
    <x v="1"/>
    <x v="651"/>
    <x v="720"/>
    <x v="5"/>
    <x v="731"/>
    <x v="776"/>
    <x v="766"/>
    <x v="767"/>
    <x v="616"/>
    <x v="686"/>
    <x v="689"/>
    <x v="256"/>
  </r>
  <r>
    <s v="Q4-5-18"/>
    <x v="2"/>
    <x v="505"/>
    <x v="721"/>
    <x v="706"/>
    <x v="732"/>
    <x v="777"/>
    <x v="767"/>
    <x v="768"/>
    <x v="617"/>
    <x v="687"/>
    <x v="690"/>
    <x v="39"/>
  </r>
  <r>
    <s v="Q4-5-18"/>
    <x v="4"/>
    <x v="281"/>
    <x v="722"/>
    <x v="707"/>
    <x v="733"/>
    <x v="778"/>
    <x v="768"/>
    <x v="769"/>
    <x v="618"/>
    <x v="688"/>
    <x v="691"/>
    <x v="7"/>
  </r>
  <r>
    <s v="Q4-5-18"/>
    <x v="1"/>
    <x v="652"/>
    <x v="723"/>
    <x v="708"/>
    <x v="734"/>
    <x v="779"/>
    <x v="769"/>
    <x v="770"/>
    <x v="619"/>
    <x v="689"/>
    <x v="692"/>
    <x v="257"/>
  </r>
  <r>
    <s v="Q4-5-2"/>
    <x v="25"/>
    <x v="653"/>
    <x v="724"/>
    <x v="709"/>
    <x v="735"/>
    <x v="780"/>
    <x v="770"/>
    <x v="771"/>
    <x v="26"/>
    <x v="690"/>
    <x v="693"/>
    <x v="193"/>
  </r>
  <r>
    <s v="Q4-5-2"/>
    <x v="2"/>
    <x v="306"/>
    <x v="196"/>
    <x v="710"/>
    <x v="736"/>
    <x v="781"/>
    <x v="771"/>
    <x v="772"/>
    <x v="620"/>
    <x v="691"/>
    <x v="694"/>
    <x v="216"/>
  </r>
  <r>
    <s v="Q4-5-2"/>
    <x v="1"/>
    <x v="654"/>
    <x v="725"/>
    <x v="711"/>
    <x v="737"/>
    <x v="782"/>
    <x v="772"/>
    <x v="773"/>
    <x v="621"/>
    <x v="692"/>
    <x v="695"/>
    <x v="258"/>
  </r>
  <r>
    <s v="Q4-5-20"/>
    <x v="42"/>
    <x v="655"/>
    <x v="726"/>
    <x v="712"/>
    <x v="738"/>
    <x v="783"/>
    <x v="773"/>
    <x v="774"/>
    <x v="378"/>
    <x v="693"/>
    <x v="696"/>
    <x v="12"/>
  </r>
  <r>
    <s v="Q4-5-20"/>
    <x v="4"/>
    <x v="656"/>
    <x v="727"/>
    <x v="545"/>
    <x v="570"/>
    <x v="784"/>
    <x v="774"/>
    <x v="775"/>
    <x v="407"/>
    <x v="694"/>
    <x v="697"/>
    <x v="239"/>
  </r>
  <r>
    <s v="Q4-5-20"/>
    <x v="7"/>
    <x v="657"/>
    <x v="728"/>
    <x v="713"/>
    <x v="739"/>
    <x v="785"/>
    <x v="775"/>
    <x v="776"/>
    <x v="622"/>
    <x v="695"/>
    <x v="698"/>
    <x v="171"/>
  </r>
  <r>
    <s v="Q4-5-20"/>
    <x v="1"/>
    <x v="658"/>
    <x v="729"/>
    <x v="714"/>
    <x v="740"/>
    <x v="786"/>
    <x v="776"/>
    <x v="777"/>
    <x v="623"/>
    <x v="696"/>
    <x v="699"/>
    <x v="259"/>
  </r>
  <r>
    <s v="Q4-5-22"/>
    <x v="11"/>
    <x v="659"/>
    <x v="730"/>
    <x v="545"/>
    <x v="570"/>
    <x v="787"/>
    <x v="777"/>
    <x v="778"/>
    <x v="624"/>
    <x v="697"/>
    <x v="700"/>
    <x v="127"/>
  </r>
  <r>
    <s v="Q4-5-22"/>
    <x v="7"/>
    <x v="660"/>
    <x v="731"/>
    <x v="715"/>
    <x v="741"/>
    <x v="788"/>
    <x v="778"/>
    <x v="779"/>
    <x v="625"/>
    <x v="698"/>
    <x v="701"/>
    <x v="216"/>
  </r>
  <r>
    <s v="Q4-5-22"/>
    <x v="4"/>
    <x v="661"/>
    <x v="732"/>
    <x v="716"/>
    <x v="742"/>
    <x v="789"/>
    <x v="779"/>
    <x v="780"/>
    <x v="626"/>
    <x v="699"/>
    <x v="702"/>
    <x v="260"/>
  </r>
  <r>
    <s v="Q4-5-22"/>
    <x v="1"/>
    <x v="662"/>
    <x v="733"/>
    <x v="5"/>
    <x v="743"/>
    <x v="790"/>
    <x v="780"/>
    <x v="781"/>
    <x v="627"/>
    <x v="700"/>
    <x v="703"/>
    <x v="261"/>
  </r>
  <r>
    <s v="Q4-5-22"/>
    <x v="35"/>
    <x v="663"/>
    <x v="734"/>
    <x v="717"/>
    <x v="744"/>
    <x v="791"/>
    <x v="781"/>
    <x v="782"/>
    <x v="628"/>
    <x v="701"/>
    <x v="704"/>
    <x v="262"/>
  </r>
  <r>
    <s v="Q4-5-24"/>
    <x v="11"/>
    <x v="664"/>
    <x v="735"/>
    <x v="718"/>
    <x v="745"/>
    <x v="792"/>
    <x v="782"/>
    <x v="783"/>
    <x v="418"/>
    <x v="702"/>
    <x v="705"/>
    <x v="193"/>
  </r>
  <r>
    <s v="Q4-5-24"/>
    <x v="5"/>
    <x v="164"/>
    <x v="736"/>
    <x v="719"/>
    <x v="746"/>
    <x v="793"/>
    <x v="783"/>
    <x v="784"/>
    <x v="450"/>
    <x v="401"/>
    <x v="706"/>
    <x v="60"/>
  </r>
  <r>
    <s v="Q4-5-24"/>
    <x v="7"/>
    <x v="665"/>
    <x v="737"/>
    <x v="720"/>
    <x v="747"/>
    <x v="794"/>
    <x v="784"/>
    <x v="785"/>
    <x v="629"/>
    <x v="703"/>
    <x v="707"/>
    <x v="122"/>
  </r>
  <r>
    <s v="Q4-5-24"/>
    <x v="7"/>
    <x v="666"/>
    <x v="738"/>
    <x v="721"/>
    <x v="748"/>
    <x v="795"/>
    <x v="785"/>
    <x v="786"/>
    <x v="630"/>
    <x v="704"/>
    <x v="708"/>
    <x v="222"/>
  </r>
  <r>
    <s v="Q4-5-24"/>
    <x v="6"/>
    <x v="667"/>
    <x v="739"/>
    <x v="722"/>
    <x v="749"/>
    <x v="796"/>
    <x v="786"/>
    <x v="787"/>
    <x v="631"/>
    <x v="705"/>
    <x v="709"/>
    <x v="140"/>
  </r>
  <r>
    <s v="Q4-5-24"/>
    <x v="3"/>
    <x v="668"/>
    <x v="740"/>
    <x v="723"/>
    <x v="750"/>
    <x v="797"/>
    <x v="787"/>
    <x v="788"/>
    <x v="632"/>
    <x v="706"/>
    <x v="710"/>
    <x v="116"/>
  </r>
  <r>
    <s v="Q4-5-24"/>
    <x v="1"/>
    <x v="669"/>
    <x v="741"/>
    <x v="724"/>
    <x v="751"/>
    <x v="798"/>
    <x v="788"/>
    <x v="789"/>
    <x v="633"/>
    <x v="707"/>
    <x v="711"/>
    <x v="263"/>
  </r>
  <r>
    <s v="Q4-5-24"/>
    <x v="16"/>
    <x v="670"/>
    <x v="742"/>
    <x v="725"/>
    <x v="752"/>
    <x v="799"/>
    <x v="789"/>
    <x v="790"/>
    <x v="634"/>
    <x v="708"/>
    <x v="712"/>
    <x v="264"/>
  </r>
  <r>
    <s v="Q4-5-26"/>
    <x v="11"/>
    <x v="671"/>
    <x v="743"/>
    <x v="726"/>
    <x v="753"/>
    <x v="800"/>
    <x v="790"/>
    <x v="791"/>
    <x v="635"/>
    <x v="709"/>
    <x v="713"/>
    <x v="110"/>
  </r>
  <r>
    <s v="Q4-5-26"/>
    <x v="28"/>
    <x v="672"/>
    <x v="250"/>
    <x v="727"/>
    <x v="754"/>
    <x v="801"/>
    <x v="791"/>
    <x v="792"/>
    <x v="636"/>
    <x v="149"/>
    <x v="714"/>
    <x v="125"/>
  </r>
  <r>
    <s v="Q4-5-26"/>
    <x v="8"/>
    <x v="673"/>
    <x v="744"/>
    <x v="728"/>
    <x v="755"/>
    <x v="802"/>
    <x v="792"/>
    <x v="793"/>
    <x v="637"/>
    <x v="710"/>
    <x v="715"/>
    <x v="97"/>
  </r>
  <r>
    <s v="Q4-5-26"/>
    <x v="11"/>
    <x v="674"/>
    <x v="745"/>
    <x v="729"/>
    <x v="756"/>
    <x v="803"/>
    <x v="793"/>
    <x v="794"/>
    <x v="638"/>
    <x v="711"/>
    <x v="716"/>
    <x v="193"/>
  </r>
  <r>
    <s v="Q4-5-26"/>
    <x v="5"/>
    <x v="675"/>
    <x v="746"/>
    <x v="730"/>
    <x v="757"/>
    <x v="804"/>
    <x v="794"/>
    <x v="795"/>
    <x v="12"/>
    <x v="18"/>
    <x v="717"/>
    <x v="193"/>
  </r>
  <r>
    <s v="Q4-5-26"/>
    <x v="6"/>
    <x v="676"/>
    <x v="747"/>
    <x v="731"/>
    <x v="758"/>
    <x v="805"/>
    <x v="795"/>
    <x v="796"/>
    <x v="639"/>
    <x v="712"/>
    <x v="718"/>
    <x v="43"/>
  </r>
  <r>
    <s v="Q4-5-26"/>
    <x v="4"/>
    <x v="407"/>
    <x v="331"/>
    <x v="732"/>
    <x v="759"/>
    <x v="806"/>
    <x v="796"/>
    <x v="797"/>
    <x v="640"/>
    <x v="341"/>
    <x v="719"/>
    <x v="41"/>
  </r>
  <r>
    <s v="Q4-5-26"/>
    <x v="3"/>
    <x v="677"/>
    <x v="274"/>
    <x v="733"/>
    <x v="760"/>
    <x v="807"/>
    <x v="797"/>
    <x v="798"/>
    <x v="641"/>
    <x v="713"/>
    <x v="720"/>
    <x v="44"/>
  </r>
  <r>
    <s v="Q4-5-26"/>
    <x v="1"/>
    <x v="678"/>
    <x v="748"/>
    <x v="734"/>
    <x v="761"/>
    <x v="808"/>
    <x v="798"/>
    <x v="799"/>
    <x v="606"/>
    <x v="714"/>
    <x v="721"/>
    <x v="31"/>
  </r>
  <r>
    <s v="Q4-5-26"/>
    <x v="14"/>
    <x v="16"/>
    <x v="5"/>
    <x v="5"/>
    <x v="158"/>
    <x v="157"/>
    <x v="5"/>
    <x v="32"/>
    <x v="155"/>
    <x v="21"/>
    <x v="21"/>
    <x v="119"/>
  </r>
  <r>
    <s v="Q4-5-28"/>
    <x v="6"/>
    <x v="679"/>
    <x v="749"/>
    <x v="735"/>
    <x v="762"/>
    <x v="809"/>
    <x v="799"/>
    <x v="800"/>
    <x v="642"/>
    <x v="715"/>
    <x v="722"/>
    <x v="230"/>
  </r>
  <r>
    <s v="Q4-5-28"/>
    <x v="13"/>
    <x v="680"/>
    <x v="750"/>
    <x v="736"/>
    <x v="763"/>
    <x v="810"/>
    <x v="800"/>
    <x v="801"/>
    <x v="643"/>
    <x v="716"/>
    <x v="723"/>
    <x v="123"/>
  </r>
  <r>
    <s v="Q4-5-28"/>
    <x v="12"/>
    <x v="681"/>
    <x v="751"/>
    <x v="737"/>
    <x v="764"/>
    <x v="811"/>
    <x v="801"/>
    <x v="802"/>
    <x v="644"/>
    <x v="717"/>
    <x v="724"/>
    <x v="265"/>
  </r>
  <r>
    <s v="Q4-5-30"/>
    <x v="12"/>
    <x v="682"/>
    <x v="752"/>
    <x v="738"/>
    <x v="765"/>
    <x v="812"/>
    <x v="802"/>
    <x v="32"/>
    <x v="645"/>
    <x v="718"/>
    <x v="725"/>
    <x v="266"/>
  </r>
  <r>
    <s v="Q4-5-30"/>
    <x v="13"/>
    <x v="683"/>
    <x v="753"/>
    <x v="739"/>
    <x v="766"/>
    <x v="813"/>
    <x v="803"/>
    <x v="803"/>
    <x v="646"/>
    <x v="719"/>
    <x v="726"/>
    <x v="257"/>
  </r>
  <r>
    <s v="Q4-5-32"/>
    <x v="15"/>
    <x v="684"/>
    <x v="754"/>
    <x v="740"/>
    <x v="767"/>
    <x v="814"/>
    <x v="804"/>
    <x v="32"/>
    <x v="499"/>
    <x v="21"/>
    <x v="21"/>
    <x v="132"/>
  </r>
  <r>
    <s v="Q4-5-32"/>
    <x v="14"/>
    <x v="685"/>
    <x v="755"/>
    <x v="741"/>
    <x v="768"/>
    <x v="815"/>
    <x v="805"/>
    <x v="804"/>
    <x v="647"/>
    <x v="720"/>
    <x v="727"/>
    <x v="16"/>
  </r>
  <r>
    <s v="Q4-5-32"/>
    <x v="14"/>
    <x v="686"/>
    <x v="756"/>
    <x v="742"/>
    <x v="769"/>
    <x v="816"/>
    <x v="806"/>
    <x v="32"/>
    <x v="648"/>
    <x v="721"/>
    <x v="728"/>
    <x v="267"/>
  </r>
  <r>
    <s v="Q4-5-32"/>
    <x v="12"/>
    <x v="687"/>
    <x v="757"/>
    <x v="743"/>
    <x v="770"/>
    <x v="817"/>
    <x v="807"/>
    <x v="805"/>
    <x v="649"/>
    <x v="722"/>
    <x v="729"/>
    <x v="205"/>
  </r>
  <r>
    <s v="Q4-5-32"/>
    <x v="13"/>
    <x v="16"/>
    <x v="5"/>
    <x v="5"/>
    <x v="158"/>
    <x v="157"/>
    <x v="5"/>
    <x v="32"/>
    <x v="155"/>
    <x v="21"/>
    <x v="21"/>
    <x v="268"/>
  </r>
  <r>
    <s v="Q4-5-34"/>
    <x v="14"/>
    <x v="688"/>
    <x v="758"/>
    <x v="744"/>
    <x v="771"/>
    <x v="818"/>
    <x v="808"/>
    <x v="806"/>
    <x v="232"/>
    <x v="723"/>
    <x v="730"/>
    <x v="106"/>
  </r>
  <r>
    <s v="Q4-5-34"/>
    <x v="13"/>
    <x v="689"/>
    <x v="759"/>
    <x v="745"/>
    <x v="772"/>
    <x v="819"/>
    <x v="809"/>
    <x v="807"/>
    <x v="650"/>
    <x v="724"/>
    <x v="731"/>
    <x v="155"/>
  </r>
  <r>
    <s v="Q4-5-34"/>
    <x v="12"/>
    <x v="690"/>
    <x v="760"/>
    <x v="746"/>
    <x v="773"/>
    <x v="820"/>
    <x v="810"/>
    <x v="808"/>
    <x v="651"/>
    <x v="725"/>
    <x v="732"/>
    <x v="203"/>
  </r>
  <r>
    <s v="Q4-5-36"/>
    <x v="47"/>
    <x v="691"/>
    <x v="761"/>
    <x v="747"/>
    <x v="774"/>
    <x v="821"/>
    <x v="811"/>
    <x v="809"/>
    <x v="652"/>
    <x v="726"/>
    <x v="733"/>
    <x v="88"/>
  </r>
  <r>
    <s v="Q4-5-36"/>
    <x v="14"/>
    <x v="692"/>
    <x v="762"/>
    <x v="748"/>
    <x v="775"/>
    <x v="822"/>
    <x v="812"/>
    <x v="810"/>
    <x v="653"/>
    <x v="727"/>
    <x v="734"/>
    <x v="141"/>
  </r>
  <r>
    <s v="Q4-5-36"/>
    <x v="14"/>
    <x v="693"/>
    <x v="763"/>
    <x v="749"/>
    <x v="776"/>
    <x v="823"/>
    <x v="813"/>
    <x v="811"/>
    <x v="654"/>
    <x v="594"/>
    <x v="735"/>
    <x v="85"/>
  </r>
  <r>
    <s v="Q4-5-36"/>
    <x v="12"/>
    <x v="694"/>
    <x v="764"/>
    <x v="750"/>
    <x v="777"/>
    <x v="824"/>
    <x v="814"/>
    <x v="812"/>
    <x v="655"/>
    <x v="728"/>
    <x v="736"/>
    <x v="175"/>
  </r>
  <r>
    <s v="Q4-5-38"/>
    <x v="47"/>
    <x v="695"/>
    <x v="765"/>
    <x v="751"/>
    <x v="778"/>
    <x v="825"/>
    <x v="815"/>
    <x v="813"/>
    <x v="656"/>
    <x v="544"/>
    <x v="737"/>
    <x v="98"/>
  </r>
  <r>
    <s v="Q4-5-38"/>
    <x v="15"/>
    <x v="696"/>
    <x v="766"/>
    <x v="752"/>
    <x v="779"/>
    <x v="826"/>
    <x v="816"/>
    <x v="814"/>
    <x v="415"/>
    <x v="729"/>
    <x v="738"/>
    <x v="121"/>
  </r>
  <r>
    <s v="Q4-5-38"/>
    <x v="21"/>
    <x v="697"/>
    <x v="767"/>
    <x v="753"/>
    <x v="780"/>
    <x v="827"/>
    <x v="817"/>
    <x v="815"/>
    <x v="657"/>
    <x v="730"/>
    <x v="21"/>
    <x v="89"/>
  </r>
  <r>
    <s v="Q4-5-38"/>
    <x v="12"/>
    <x v="698"/>
    <x v="768"/>
    <x v="754"/>
    <x v="781"/>
    <x v="828"/>
    <x v="818"/>
    <x v="816"/>
    <x v="125"/>
    <x v="258"/>
    <x v="21"/>
    <x v="236"/>
  </r>
  <r>
    <s v="Q4-5-38"/>
    <x v="17"/>
    <x v="699"/>
    <x v="769"/>
    <x v="755"/>
    <x v="782"/>
    <x v="829"/>
    <x v="819"/>
    <x v="817"/>
    <x v="658"/>
    <x v="731"/>
    <x v="739"/>
    <x v="91"/>
  </r>
  <r>
    <s v="Q4-5-4"/>
    <x v="2"/>
    <x v="700"/>
    <x v="384"/>
    <x v="756"/>
    <x v="783"/>
    <x v="830"/>
    <x v="820"/>
    <x v="818"/>
    <x v="659"/>
    <x v="732"/>
    <x v="740"/>
    <x v="88"/>
  </r>
  <r>
    <s v="Q4-5-4"/>
    <x v="20"/>
    <x v="640"/>
    <x v="770"/>
    <x v="757"/>
    <x v="784"/>
    <x v="831"/>
    <x v="821"/>
    <x v="819"/>
    <x v="660"/>
    <x v="333"/>
    <x v="741"/>
    <x v="95"/>
  </r>
  <r>
    <s v="Q4-5-4"/>
    <x v="1"/>
    <x v="701"/>
    <x v="771"/>
    <x v="758"/>
    <x v="785"/>
    <x v="832"/>
    <x v="822"/>
    <x v="820"/>
    <x v="661"/>
    <x v="733"/>
    <x v="742"/>
    <x v="197"/>
  </r>
  <r>
    <s v="Q4-5-40"/>
    <x v="15"/>
    <x v="702"/>
    <x v="772"/>
    <x v="759"/>
    <x v="786"/>
    <x v="833"/>
    <x v="823"/>
    <x v="821"/>
    <x v="208"/>
    <x v="734"/>
    <x v="743"/>
    <x v="98"/>
  </r>
  <r>
    <s v="Q4-5-40"/>
    <x v="19"/>
    <x v="16"/>
    <x v="773"/>
    <x v="760"/>
    <x v="787"/>
    <x v="834"/>
    <x v="824"/>
    <x v="822"/>
    <x v="662"/>
    <x v="735"/>
    <x v="744"/>
    <x v="127"/>
  </r>
  <r>
    <s v="Q4-5-40"/>
    <x v="47"/>
    <x v="703"/>
    <x v="774"/>
    <x v="761"/>
    <x v="788"/>
    <x v="835"/>
    <x v="825"/>
    <x v="823"/>
    <x v="663"/>
    <x v="736"/>
    <x v="745"/>
    <x v="127"/>
  </r>
  <r>
    <s v="Q4-5-40"/>
    <x v="12"/>
    <x v="704"/>
    <x v="644"/>
    <x v="762"/>
    <x v="789"/>
    <x v="836"/>
    <x v="826"/>
    <x v="824"/>
    <x v="664"/>
    <x v="737"/>
    <x v="746"/>
    <x v="269"/>
  </r>
  <r>
    <s v="Q4-5-40"/>
    <x v="17"/>
    <x v="705"/>
    <x v="775"/>
    <x v="763"/>
    <x v="790"/>
    <x v="837"/>
    <x v="827"/>
    <x v="825"/>
    <x v="665"/>
    <x v="738"/>
    <x v="747"/>
    <x v="159"/>
  </r>
  <r>
    <s v="Q4-5-41"/>
    <x v="19"/>
    <x v="706"/>
    <x v="776"/>
    <x v="764"/>
    <x v="791"/>
    <x v="838"/>
    <x v="828"/>
    <x v="826"/>
    <x v="666"/>
    <x v="739"/>
    <x v="748"/>
    <x v="98"/>
  </r>
  <r>
    <s v="Q4-5-42"/>
    <x v="15"/>
    <x v="707"/>
    <x v="777"/>
    <x v="765"/>
    <x v="792"/>
    <x v="839"/>
    <x v="829"/>
    <x v="827"/>
    <x v="37"/>
    <x v="740"/>
    <x v="749"/>
    <x v="125"/>
  </r>
  <r>
    <s v="Q4-5-42"/>
    <x v="19"/>
    <x v="708"/>
    <x v="778"/>
    <x v="766"/>
    <x v="793"/>
    <x v="840"/>
    <x v="830"/>
    <x v="828"/>
    <x v="667"/>
    <x v="741"/>
    <x v="750"/>
    <x v="121"/>
  </r>
  <r>
    <s v="Q4-5-42"/>
    <x v="19"/>
    <x v="709"/>
    <x v="779"/>
    <x v="767"/>
    <x v="794"/>
    <x v="841"/>
    <x v="831"/>
    <x v="829"/>
    <x v="668"/>
    <x v="742"/>
    <x v="751"/>
    <x v="115"/>
  </r>
  <r>
    <s v="Q4-5-42"/>
    <x v="17"/>
    <x v="48"/>
    <x v="556"/>
    <x v="768"/>
    <x v="795"/>
    <x v="842"/>
    <x v="832"/>
    <x v="830"/>
    <x v="669"/>
    <x v="743"/>
    <x v="752"/>
    <x v="39"/>
  </r>
  <r>
    <s v="Q4-5-42"/>
    <x v="17"/>
    <x v="710"/>
    <x v="780"/>
    <x v="769"/>
    <x v="796"/>
    <x v="843"/>
    <x v="833"/>
    <x v="831"/>
    <x v="670"/>
    <x v="744"/>
    <x v="753"/>
    <x v="270"/>
  </r>
  <r>
    <s v="Q4-5-5"/>
    <x v="20"/>
    <x v="711"/>
    <x v="781"/>
    <x v="5"/>
    <x v="797"/>
    <x v="844"/>
    <x v="834"/>
    <x v="832"/>
    <x v="671"/>
    <x v="745"/>
    <x v="754"/>
    <x v="54"/>
  </r>
  <r>
    <s v="Q4-5-5"/>
    <x v="4"/>
    <x v="712"/>
    <x v="782"/>
    <x v="770"/>
    <x v="798"/>
    <x v="845"/>
    <x v="835"/>
    <x v="833"/>
    <x v="672"/>
    <x v="746"/>
    <x v="755"/>
    <x v="61"/>
  </r>
  <r>
    <s v="Q4-5-6"/>
    <x v="2"/>
    <x v="472"/>
    <x v="783"/>
    <x v="771"/>
    <x v="799"/>
    <x v="846"/>
    <x v="836"/>
    <x v="834"/>
    <x v="673"/>
    <x v="747"/>
    <x v="756"/>
    <x v="43"/>
  </r>
  <r>
    <s v="Q4-5-6"/>
    <x v="1"/>
    <x v="713"/>
    <x v="784"/>
    <x v="772"/>
    <x v="800"/>
    <x v="847"/>
    <x v="837"/>
    <x v="835"/>
    <x v="674"/>
    <x v="748"/>
    <x v="757"/>
    <x v="178"/>
  </r>
  <r>
    <s v="Q4-5-8"/>
    <x v="2"/>
    <x v="714"/>
    <x v="785"/>
    <x v="773"/>
    <x v="801"/>
    <x v="848"/>
    <x v="838"/>
    <x v="836"/>
    <x v="675"/>
    <x v="749"/>
    <x v="758"/>
    <x v="141"/>
  </r>
  <r>
    <s v="Q4-5-8"/>
    <x v="20"/>
    <x v="715"/>
    <x v="711"/>
    <x v="774"/>
    <x v="802"/>
    <x v="849"/>
    <x v="839"/>
    <x v="837"/>
    <x v="676"/>
    <x v="750"/>
    <x v="759"/>
    <x v="116"/>
  </r>
  <r>
    <s v="Q4-5-8"/>
    <x v="20"/>
    <x v="716"/>
    <x v="786"/>
    <x v="775"/>
    <x v="803"/>
    <x v="850"/>
    <x v="840"/>
    <x v="838"/>
    <x v="677"/>
    <x v="751"/>
    <x v="760"/>
    <x v="138"/>
  </r>
  <r>
    <s v="Q4-5-8"/>
    <x v="20"/>
    <x v="717"/>
    <x v="787"/>
    <x v="776"/>
    <x v="804"/>
    <x v="851"/>
    <x v="841"/>
    <x v="839"/>
    <x v="678"/>
    <x v="752"/>
    <x v="761"/>
    <x v="40"/>
  </r>
  <r>
    <s v="Q4-5-8"/>
    <x v="1"/>
    <x v="718"/>
    <x v="788"/>
    <x v="777"/>
    <x v="805"/>
    <x v="852"/>
    <x v="842"/>
    <x v="840"/>
    <x v="679"/>
    <x v="753"/>
    <x v="762"/>
    <x v="2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L50" firstHeaderRow="0" firstDataRow="1" firstDataCol="1"/>
  <pivotFields count="13">
    <pivotField showAll="0"/>
    <pivotField axis="axisRow" showAll="0">
      <items count="49">
        <item x="12"/>
        <item x="20"/>
        <item x="2"/>
        <item x="13"/>
        <item x="6"/>
        <item x="3"/>
        <item x="34"/>
        <item x="40"/>
        <item x="36"/>
        <item x="29"/>
        <item x="43"/>
        <item x="1"/>
        <item x="10"/>
        <item x="11"/>
        <item x="17"/>
        <item x="5"/>
        <item x="24"/>
        <item x="31"/>
        <item x="33"/>
        <item x="37"/>
        <item x="30"/>
        <item x="7"/>
        <item x="16"/>
        <item x="35"/>
        <item x="39"/>
        <item x="4"/>
        <item x="0"/>
        <item x="26"/>
        <item x="19"/>
        <item x="9"/>
        <item x="8"/>
        <item x="47"/>
        <item x="42"/>
        <item x="27"/>
        <item x="28"/>
        <item x="44"/>
        <item x="15"/>
        <item x="14"/>
        <item x="23"/>
        <item x="32"/>
        <item x="25"/>
        <item x="38"/>
        <item x="45"/>
        <item x="21"/>
        <item x="18"/>
        <item x="41"/>
        <item x="46"/>
        <item x="22"/>
        <item t="default"/>
      </items>
    </pivotField>
    <pivotField dataField="1" showAll="0">
      <items count="720">
        <item x="481"/>
        <item x="703"/>
        <item x="110"/>
        <item x="222"/>
        <item x="493"/>
        <item x="611"/>
        <item x="105"/>
        <item x="489"/>
        <item x="391"/>
        <item x="702"/>
        <item x="310"/>
        <item x="435"/>
        <item x="297"/>
        <item x="411"/>
        <item x="497"/>
        <item x="479"/>
        <item x="521"/>
        <item x="606"/>
        <item x="175"/>
        <item x="283"/>
        <item x="626"/>
        <item x="374"/>
        <item x="325"/>
        <item x="101"/>
        <item x="288"/>
        <item x="343"/>
        <item x="684"/>
        <item x="386"/>
        <item x="324"/>
        <item x="696"/>
        <item x="185"/>
        <item x="403"/>
        <item x="294"/>
        <item x="117"/>
        <item x="614"/>
        <item x="482"/>
        <item x="577"/>
        <item x="61"/>
        <item x="499"/>
        <item x="323"/>
        <item x="223"/>
        <item x="220"/>
        <item x="491"/>
        <item x="221"/>
        <item x="94"/>
        <item x="484"/>
        <item x="635"/>
        <item x="99"/>
        <item x="106"/>
        <item x="408"/>
        <item x="219"/>
        <item x="280"/>
        <item x="401"/>
        <item x="561"/>
        <item x="115"/>
        <item x="371"/>
        <item x="230"/>
        <item x="410"/>
        <item x="483"/>
        <item x="206"/>
        <item x="112"/>
        <item x="686"/>
        <item x="178"/>
        <item x="399"/>
        <item x="692"/>
        <item x="44"/>
        <item x="218"/>
        <item x="213"/>
        <item x="393"/>
        <item x="51"/>
        <item x="62"/>
        <item x="389"/>
        <item x="593"/>
        <item x="57"/>
        <item x="709"/>
        <item x="594"/>
        <item x="188"/>
        <item x="108"/>
        <item x="286"/>
        <item x="368"/>
        <item x="707"/>
        <item x="226"/>
        <item x="454"/>
        <item x="608"/>
        <item x="688"/>
        <item x="43"/>
        <item x="567"/>
        <item x="359"/>
        <item x="52"/>
        <item x="367"/>
        <item x="254"/>
        <item x="187"/>
        <item x="691"/>
        <item x="406"/>
        <item x="285"/>
        <item x="587"/>
        <item x="211"/>
        <item x="133"/>
        <item x="522"/>
        <item x="624"/>
        <item x="423"/>
        <item x="111"/>
        <item x="11"/>
        <item x="362"/>
        <item x="46"/>
        <item x="263"/>
        <item x="412"/>
        <item x="53"/>
        <item x="610"/>
        <item x="116"/>
        <item x="476"/>
        <item x="609"/>
        <item x="693"/>
        <item x="670"/>
        <item x="56"/>
        <item x="122"/>
        <item x="253"/>
        <item x="478"/>
        <item x="192"/>
        <item x="685"/>
        <item x="229"/>
        <item x="271"/>
        <item x="47"/>
        <item x="627"/>
        <item x="490"/>
        <item x="121"/>
        <item x="215"/>
        <item x="538"/>
        <item x="589"/>
        <item x="100"/>
        <item x="328"/>
        <item x="394"/>
        <item x="268"/>
        <item x="50"/>
        <item x="231"/>
        <item x="107"/>
        <item x="492"/>
        <item x="282"/>
        <item x="244"/>
        <item x="697"/>
        <item x="225"/>
        <item x="364"/>
        <item x="320"/>
        <item x="260"/>
        <item x="87"/>
        <item x="292"/>
        <item x="181"/>
        <item x="347"/>
        <item x="64"/>
        <item x="506"/>
        <item x="212"/>
        <item x="695"/>
        <item x="118"/>
        <item x="298"/>
        <item x="293"/>
        <item x="604"/>
        <item x="400"/>
        <item x="224"/>
        <item x="209"/>
        <item x="664"/>
        <item x="404"/>
        <item x="172"/>
        <item x="167"/>
        <item x="472"/>
        <item x="302"/>
        <item x="65"/>
        <item x="388"/>
        <item x="269"/>
        <item x="197"/>
        <item x="265"/>
        <item x="63"/>
        <item x="349"/>
        <item x="261"/>
        <item x="602"/>
        <item x="622"/>
        <item x="550"/>
        <item x="256"/>
        <item x="675"/>
        <item x="674"/>
        <item x="103"/>
        <item x="373"/>
        <item x="648"/>
        <item x="706"/>
        <item x="603"/>
        <item x="485"/>
        <item x="17"/>
        <item x="382"/>
        <item x="385"/>
        <item x="418"/>
        <item x="165"/>
        <item x="45"/>
        <item x="480"/>
        <item x="96"/>
        <item x="380"/>
        <item x="228"/>
        <item x="570"/>
        <item x="552"/>
        <item x="551"/>
        <item x="655"/>
        <item x="387"/>
        <item x="321"/>
        <item x="319"/>
        <item x="93"/>
        <item x="114"/>
        <item x="539"/>
        <item x="196"/>
        <item x="281"/>
        <item x="599"/>
        <item x="345"/>
        <item x="251"/>
        <item x="676"/>
        <item x="163"/>
        <item x="58"/>
        <item x="569"/>
        <item x="470"/>
        <item x="194"/>
        <item x="519"/>
        <item x="40"/>
        <item x="214"/>
        <item x="344"/>
        <item x="299"/>
        <item x="625"/>
        <item x="216"/>
        <item x="405"/>
        <item x="60"/>
        <item x="88"/>
        <item x="565"/>
        <item x="339"/>
        <item x="699"/>
        <item x="446"/>
        <item x="534"/>
        <item x="495"/>
        <item x="173"/>
        <item x="376"/>
        <item x="716"/>
        <item x="563"/>
        <item x="195"/>
        <item x="59"/>
        <item x="402"/>
        <item x="714"/>
        <item x="140"/>
        <item x="262"/>
        <item x="29"/>
        <item x="555"/>
        <item x="556"/>
        <item x="548"/>
        <item x="523"/>
        <item x="708"/>
        <item x="341"/>
        <item x="453"/>
        <item x="409"/>
        <item x="397"/>
        <item x="274"/>
        <item x="505"/>
        <item x="468"/>
        <item x="448"/>
        <item x="488"/>
        <item x="582"/>
        <item x="95"/>
        <item x="717"/>
        <item x="147"/>
        <item x="355"/>
        <item x="705"/>
        <item x="202"/>
        <item x="596"/>
        <item x="157"/>
        <item x="306"/>
        <item x="590"/>
        <item x="540"/>
        <item x="204"/>
        <item x="432"/>
        <item x="5"/>
        <item x="210"/>
        <item x="249"/>
        <item x="143"/>
        <item x="257"/>
        <item x="585"/>
        <item x="313"/>
        <item x="390"/>
        <item x="643"/>
        <item x="671"/>
        <item x="141"/>
        <item x="612"/>
        <item x="517"/>
        <item x="25"/>
        <item x="102"/>
        <item x="607"/>
        <item x="377"/>
        <item x="2"/>
        <item x="334"/>
        <item x="119"/>
        <item x="508"/>
        <item x="217"/>
        <item x="392"/>
        <item x="90"/>
        <item x="494"/>
        <item x="28"/>
        <item x="564"/>
        <item x="208"/>
        <item x="689"/>
        <item x="511"/>
        <item x="164"/>
        <item x="312"/>
        <item x="77"/>
        <item x="337"/>
        <item x="89"/>
        <item x="583"/>
        <item x="176"/>
        <item x="560"/>
        <item x="396"/>
        <item x="124"/>
        <item x="205"/>
        <item x="375"/>
        <item x="295"/>
        <item x="659"/>
        <item x="78"/>
        <item x="30"/>
        <item x="645"/>
        <item x="159"/>
        <item x="475"/>
        <item x="152"/>
        <item x="190"/>
        <item x="358"/>
        <item x="680"/>
        <item x="442"/>
        <item x="48"/>
        <item x="357"/>
        <item x="54"/>
        <item x="541"/>
        <item x="455"/>
        <item x="398"/>
        <item x="407"/>
        <item x="201"/>
        <item x="329"/>
        <item x="227"/>
        <item x="469"/>
        <item x="240"/>
        <item x="471"/>
        <item x="579"/>
        <item x="620"/>
        <item x="199"/>
        <item x="568"/>
        <item x="456"/>
        <item x="666"/>
        <item x="191"/>
        <item x="169"/>
        <item x="317"/>
        <item x="487"/>
        <item x="526"/>
        <item x="441"/>
        <item x="498"/>
        <item x="700"/>
        <item x="238"/>
        <item x="416"/>
        <item x="591"/>
        <item x="415"/>
        <item x="342"/>
        <item x="422"/>
        <item x="145"/>
        <item x="270"/>
        <item x="233"/>
        <item x="160"/>
        <item x="547"/>
        <item x="3"/>
        <item x="370"/>
        <item x="532"/>
        <item x="465"/>
        <item x="361"/>
        <item x="183"/>
        <item x="34"/>
        <item x="512"/>
        <item x="104"/>
        <item x="451"/>
        <item x="584"/>
        <item x="350"/>
        <item x="711"/>
        <item x="426"/>
        <item x="123"/>
        <item x="553"/>
        <item x="562"/>
        <item x="673"/>
        <item x="710"/>
        <item x="170"/>
        <item x="443"/>
        <item x="174"/>
        <item x="326"/>
        <item x="275"/>
        <item x="618"/>
        <item x="461"/>
        <item x="383"/>
        <item x="71"/>
        <item x="32"/>
        <item x="180"/>
        <item x="353"/>
        <item x="41"/>
        <item x="459"/>
        <item x="109"/>
        <item x="656"/>
        <item x="31"/>
        <item x="629"/>
        <item x="530"/>
        <item x="379"/>
        <item x="15"/>
        <item x="128"/>
        <item x="531"/>
        <item x="419"/>
        <item x="327"/>
        <item x="417"/>
        <item x="348"/>
        <item x="667"/>
        <item x="38"/>
        <item x="246"/>
        <item x="588"/>
        <item x="605"/>
        <item x="156"/>
        <item x="24"/>
        <item x="36"/>
        <item x="333"/>
        <item x="296"/>
        <item x="84"/>
        <item x="449"/>
        <item x="414"/>
        <item x="232"/>
        <item x="642"/>
        <item x="290"/>
        <item x="67"/>
        <item x="207"/>
        <item x="712"/>
        <item x="131"/>
        <item x="466"/>
        <item x="638"/>
        <item x="291"/>
        <item x="277"/>
        <item x="7"/>
        <item x="690"/>
        <item x="464"/>
        <item x="322"/>
        <item x="527"/>
        <item x="447"/>
        <item x="597"/>
        <item x="264"/>
        <item x="336"/>
        <item x="439"/>
        <item x="91"/>
        <item x="179"/>
        <item x="601"/>
        <item x="452"/>
        <item x="549"/>
        <item x="10"/>
        <item x="83"/>
        <item x="144"/>
        <item x="55"/>
        <item x="537"/>
        <item x="509"/>
        <item x="503"/>
        <item x="592"/>
        <item x="500"/>
        <item x="309"/>
        <item x="318"/>
        <item x="704"/>
        <item x="8"/>
        <item x="372"/>
        <item x="576"/>
        <item x="311"/>
        <item x="694"/>
        <item x="26"/>
        <item x="496"/>
        <item x="661"/>
        <item x="235"/>
        <item x="66"/>
        <item x="273"/>
        <item x="514"/>
        <item x="431"/>
        <item x="669"/>
        <item x="477"/>
        <item x="437"/>
        <item x="467"/>
        <item x="616"/>
        <item x="137"/>
        <item x="420"/>
        <item x="486"/>
        <item x="628"/>
        <item x="126"/>
        <item x="120"/>
        <item x="305"/>
        <item x="665"/>
        <item x="613"/>
        <item x="595"/>
        <item x="687"/>
        <item x="631"/>
        <item x="536"/>
        <item x="381"/>
        <item x="520"/>
        <item x="715"/>
        <item x="289"/>
        <item x="177"/>
        <item x="650"/>
        <item x="276"/>
        <item x="98"/>
        <item x="369"/>
        <item x="21"/>
        <item x="346"/>
        <item x="524"/>
        <item x="413"/>
        <item x="571"/>
        <item x="300"/>
        <item x="617"/>
        <item x="203"/>
        <item x="421"/>
        <item x="316"/>
        <item x="139"/>
        <item x="37"/>
        <item x="255"/>
        <item x="284"/>
        <item x="598"/>
        <item x="0"/>
        <item x="135"/>
        <item x="138"/>
        <item x="18"/>
        <item x="644"/>
        <item x="182"/>
        <item x="267"/>
        <item x="679"/>
        <item x="97"/>
        <item x="445"/>
        <item x="365"/>
        <item x="304"/>
        <item x="510"/>
        <item x="6"/>
        <item x="314"/>
        <item x="198"/>
        <item x="515"/>
        <item x="542"/>
        <item x="146"/>
        <item x="462"/>
        <item x="69"/>
        <item x="113"/>
        <item x="574"/>
        <item x="430"/>
        <item x="557"/>
        <item x="463"/>
        <item x="149"/>
        <item x="151"/>
        <item x="332"/>
        <item x="132"/>
        <item x="73"/>
        <item x="68"/>
        <item x="49"/>
        <item x="668"/>
        <item x="640"/>
        <item x="134"/>
        <item x="23"/>
        <item x="287"/>
        <item x="129"/>
        <item x="39"/>
        <item x="155"/>
        <item x="352"/>
        <item x="12"/>
        <item x="698"/>
        <item x="546"/>
        <item x="162"/>
        <item x="13"/>
        <item x="637"/>
        <item x="657"/>
        <item x="615"/>
        <item x="507"/>
        <item x="660"/>
        <item x="252"/>
        <item x="136"/>
        <item x="331"/>
        <item x="458"/>
        <item x="335"/>
        <item x="184"/>
        <item x="351"/>
        <item x="189"/>
        <item x="533"/>
        <item x="573"/>
        <item x="356"/>
        <item x="529"/>
        <item x="338"/>
        <item x="525"/>
        <item x="154"/>
        <item x="33"/>
        <item x="315"/>
        <item x="528"/>
        <item x="130"/>
        <item x="683"/>
        <item x="200"/>
        <item x="19"/>
        <item x="633"/>
        <item x="681"/>
        <item x="558"/>
        <item x="363"/>
        <item x="646"/>
        <item x="9"/>
        <item x="142"/>
        <item x="258"/>
        <item x="649"/>
        <item x="641"/>
        <item x="330"/>
        <item x="504"/>
        <item x="360"/>
        <item x="22"/>
        <item x="307"/>
        <item x="247"/>
        <item x="535"/>
        <item x="513"/>
        <item x="654"/>
        <item x="630"/>
        <item x="378"/>
        <item x="366"/>
        <item x="81"/>
        <item x="72"/>
        <item x="444"/>
        <item x="457"/>
        <item x="545"/>
        <item x="76"/>
        <item x="14"/>
        <item x="460"/>
        <item x="623"/>
        <item x="395"/>
        <item x="272"/>
        <item x="425"/>
        <item x="237"/>
        <item x="600"/>
        <item x="186"/>
        <item x="619"/>
        <item x="239"/>
        <item x="621"/>
        <item x="672"/>
        <item x="636"/>
        <item x="559"/>
        <item x="20"/>
        <item x="234"/>
        <item x="586"/>
        <item x="578"/>
        <item x="424"/>
        <item x="248"/>
        <item x="433"/>
        <item x="148"/>
        <item x="80"/>
        <item x="575"/>
        <item x="171"/>
        <item x="166"/>
        <item x="566"/>
        <item x="436"/>
        <item x="158"/>
        <item x="651"/>
        <item x="429"/>
        <item x="658"/>
        <item x="440"/>
        <item x="278"/>
        <item x="543"/>
        <item x="4"/>
        <item x="572"/>
        <item x="474"/>
        <item x="308"/>
        <item x="662"/>
        <item x="340"/>
        <item x="193"/>
        <item x="79"/>
        <item x="241"/>
        <item x="245"/>
        <item x="544"/>
        <item x="27"/>
        <item x="242"/>
        <item x="713"/>
        <item x="161"/>
        <item x="428"/>
        <item x="85"/>
        <item x="718"/>
        <item x="501"/>
        <item x="473"/>
        <item x="427"/>
        <item x="153"/>
        <item x="677"/>
        <item x="303"/>
        <item x="581"/>
        <item x="75"/>
        <item x="92"/>
        <item x="259"/>
        <item x="438"/>
        <item x="518"/>
        <item x="632"/>
        <item x="652"/>
        <item x="701"/>
        <item x="86"/>
        <item x="580"/>
        <item x="554"/>
        <item x="42"/>
        <item x="301"/>
        <item x="243"/>
        <item x="70"/>
        <item x="250"/>
        <item x="125"/>
        <item x="354"/>
        <item x="168"/>
        <item x="35"/>
        <item x="1"/>
        <item x="236"/>
        <item x="653"/>
        <item x="127"/>
        <item x="434"/>
        <item x="682"/>
        <item x="678"/>
        <item x="384"/>
        <item x="266"/>
        <item x="502"/>
        <item x="450"/>
        <item x="74"/>
        <item x="150"/>
        <item x="647"/>
        <item x="663"/>
        <item x="516"/>
        <item x="634"/>
        <item x="82"/>
        <item x="279"/>
        <item x="639"/>
        <item x="16"/>
        <item t="default"/>
      </items>
    </pivotField>
    <pivotField dataField="1" showAll="0">
      <items count="790">
        <item x="564"/>
        <item x="695"/>
        <item x="586"/>
        <item x="607"/>
        <item x="726"/>
        <item x="703"/>
        <item x="454"/>
        <item x="605"/>
        <item x="633"/>
        <item x="72"/>
        <item x="635"/>
        <item x="596"/>
        <item x="595"/>
        <item x="140"/>
        <item x="619"/>
        <item x="724"/>
        <item x="424"/>
        <item x="434"/>
        <item x="550"/>
        <item x="566"/>
        <item x="161"/>
        <item x="567"/>
        <item x="212"/>
        <item x="453"/>
        <item x="752"/>
        <item x="568"/>
        <item x="560"/>
        <item x="136"/>
        <item x="21"/>
        <item x="335"/>
        <item x="715"/>
        <item x="142"/>
        <item x="465"/>
        <item x="371"/>
        <item x="24"/>
        <item x="458"/>
        <item x="622"/>
        <item x="591"/>
        <item x="162"/>
        <item x="388"/>
        <item x="569"/>
        <item x="191"/>
        <item x="576"/>
        <item x="368"/>
        <item x="604"/>
        <item x="193"/>
        <item x="169"/>
        <item x="701"/>
        <item x="16"/>
        <item x="215"/>
        <item x="336"/>
        <item x="426"/>
        <item x="565"/>
        <item x="421"/>
        <item x="613"/>
        <item x="346"/>
        <item x="706"/>
        <item x="165"/>
        <item x="148"/>
        <item x="180"/>
        <item x="228"/>
        <item x="697"/>
        <item x="143"/>
        <item x="609"/>
        <item x="456"/>
        <item x="250"/>
        <item x="194"/>
        <item x="649"/>
        <item x="590"/>
        <item x="559"/>
        <item x="577"/>
        <item x="696"/>
        <item x="617"/>
        <item x="744"/>
        <item x="343"/>
        <item x="727"/>
        <item x="195"/>
        <item x="163"/>
        <item x="704"/>
        <item x="753"/>
        <item x="153"/>
        <item x="340"/>
        <item x="331"/>
        <item x="33"/>
        <item x="348"/>
        <item x="589"/>
        <item x="554"/>
        <item x="457"/>
        <item x="324"/>
        <item x="601"/>
        <item x="579"/>
        <item x="735"/>
        <item x="168"/>
        <item x="681"/>
        <item x="685"/>
        <item x="608"/>
        <item x="188"/>
        <item x="648"/>
        <item x="138"/>
        <item x="137"/>
        <item x="708"/>
        <item x="357"/>
        <item x="276"/>
        <item x="332"/>
        <item x="362"/>
        <item x="616"/>
        <item x="516"/>
        <item x="584"/>
        <item x="420"/>
        <item x="302"/>
        <item x="88"/>
        <item x="174"/>
        <item x="310"/>
        <item x="680"/>
        <item x="602"/>
        <item x="722"/>
        <item x="418"/>
        <item x="721"/>
        <item x="354"/>
        <item x="563"/>
        <item x="572"/>
        <item x="581"/>
        <item x="618"/>
        <item x="254"/>
        <item x="558"/>
        <item x="3"/>
        <item x="730"/>
        <item x="702"/>
        <item x="364"/>
        <item x="221"/>
        <item x="514"/>
        <item x="135"/>
        <item x="181"/>
        <item x="588"/>
        <item x="154"/>
        <item x="65"/>
        <item x="81"/>
        <item x="555"/>
        <item x="405"/>
        <item x="393"/>
        <item x="220"/>
        <item x="83"/>
        <item x="86"/>
        <item x="201"/>
        <item x="141"/>
        <item x="423"/>
        <item x="384"/>
        <item x="485"/>
        <item x="369"/>
        <item x="41"/>
        <item x="743"/>
        <item x="167"/>
        <item x="380"/>
        <item x="229"/>
        <item x="455"/>
        <item x="26"/>
        <item x="299"/>
        <item x="460"/>
        <item x="520"/>
        <item x="624"/>
        <item x="543"/>
        <item x="311"/>
        <item x="259"/>
        <item x="546"/>
        <item x="235"/>
        <item x="347"/>
        <item x="304"/>
        <item x="54"/>
        <item x="597"/>
        <item x="638"/>
        <item x="275"/>
        <item x="12"/>
        <item x="627"/>
        <item x="771"/>
        <item x="217"/>
        <item x="631"/>
        <item x="66"/>
        <item x="650"/>
        <item x="731"/>
        <item x="71"/>
        <item x="375"/>
        <item x="738"/>
        <item x="47"/>
        <item x="253"/>
        <item x="208"/>
        <item x="27"/>
        <item x="356"/>
        <item x="713"/>
        <item x="213"/>
        <item x="279"/>
        <item x="710"/>
        <item x="358"/>
        <item x="252"/>
        <item x="292"/>
        <item x="315"/>
        <item x="28"/>
        <item x="396"/>
        <item x="96"/>
        <item x="385"/>
        <item x="499"/>
        <item x="651"/>
        <item x="91"/>
        <item x="295"/>
        <item x="326"/>
        <item x="531"/>
        <item x="196"/>
        <item x="134"/>
        <item x="416"/>
        <item x="417"/>
        <item x="490"/>
        <item x="159"/>
        <item x="129"/>
        <item x="166"/>
        <item x="156"/>
        <item x="782"/>
        <item x="370"/>
        <item x="467"/>
        <item x="271"/>
        <item x="19"/>
        <item x="745"/>
        <item x="344"/>
        <item x="512"/>
        <item x="518"/>
        <item x="720"/>
        <item x="268"/>
        <item x="262"/>
        <item x="561"/>
        <item x="786"/>
        <item x="378"/>
        <item x="256"/>
        <item x="15"/>
        <item x="409"/>
        <item x="337"/>
        <item x="484"/>
        <item x="214"/>
        <item x="728"/>
        <item x="644"/>
        <item x="629"/>
        <item x="747"/>
        <item x="284"/>
        <item x="126"/>
        <item x="349"/>
        <item x="705"/>
        <item x="351"/>
        <item x="144"/>
        <item x="628"/>
        <item x="352"/>
        <item x="429"/>
        <item x="219"/>
        <item x="725"/>
        <item x="679"/>
        <item x="185"/>
        <item x="784"/>
        <item x="75"/>
        <item x="643"/>
        <item x="541"/>
        <item x="623"/>
        <item x="664"/>
        <item x="8"/>
        <item x="718"/>
        <item x="69"/>
        <item x="325"/>
        <item x="452"/>
        <item x="177"/>
        <item x="403"/>
        <item x="2"/>
        <item x="587"/>
        <item x="491"/>
        <item x="260"/>
        <item x="200"/>
        <item x="640"/>
        <item x="517"/>
        <item x="32"/>
        <item x="737"/>
        <item x="273"/>
        <item x="394"/>
        <item x="574"/>
        <item x="139"/>
        <item x="700"/>
        <item x="98"/>
        <item x="637"/>
        <item x="714"/>
        <item x="783"/>
        <item x="76"/>
        <item x="202"/>
        <item x="719"/>
        <item x="149"/>
        <item x="93"/>
        <item x="363"/>
        <item x="475"/>
        <item x="23"/>
        <item x="494"/>
        <item x="248"/>
        <item x="170"/>
        <item x="422"/>
        <item x="157"/>
        <item x="785"/>
        <item x="515"/>
        <item x="266"/>
        <item x="173"/>
        <item x="113"/>
        <item x="319"/>
        <item x="711"/>
        <item x="476"/>
        <item x="329"/>
        <item x="481"/>
        <item x="611"/>
        <item x="155"/>
        <item x="645"/>
        <item x="151"/>
        <item x="463"/>
        <item x="269"/>
        <item x="176"/>
        <item x="225"/>
        <item x="471"/>
        <item x="286"/>
        <item x="606"/>
        <item x="218"/>
        <item x="294"/>
        <item x="211"/>
        <item x="282"/>
        <item x="328"/>
        <item x="386"/>
        <item x="277"/>
        <item x="630"/>
        <item x="372"/>
        <item x="459"/>
        <item x="80"/>
        <item x="350"/>
        <item x="447"/>
        <item x="729"/>
        <item x="90"/>
        <item x="647"/>
        <item x="31"/>
        <item x="265"/>
        <item x="716"/>
        <item x="127"/>
        <item x="274"/>
        <item x="104"/>
        <item x="222"/>
        <item x="58"/>
        <item x="699"/>
        <item x="428"/>
        <item x="175"/>
        <item x="205"/>
        <item x="22"/>
        <item x="172"/>
        <item x="781"/>
        <item x="342"/>
        <item x="131"/>
        <item x="25"/>
        <item x="770"/>
        <item x="183"/>
        <item x="20"/>
        <item x="341"/>
        <item x="67"/>
        <item x="203"/>
        <item x="46"/>
        <item x="411"/>
        <item x="582"/>
        <item x="750"/>
        <item x="551"/>
        <item x="373"/>
        <item x="592"/>
        <item x="255"/>
        <item x="70"/>
        <item x="34"/>
        <item x="365"/>
        <item x="182"/>
        <item x="40"/>
        <item x="120"/>
        <item x="261"/>
        <item x="270"/>
        <item x="477"/>
        <item x="132"/>
        <item x="749"/>
        <item x="767"/>
        <item x="441"/>
        <item x="146"/>
        <item x="462"/>
        <item x="0"/>
        <item x="187"/>
        <item x="306"/>
        <item x="145"/>
        <item x="125"/>
        <item x="787"/>
        <item x="285"/>
        <item x="267"/>
        <item x="330"/>
        <item x="38"/>
        <item x="585"/>
        <item x="333"/>
        <item x="470"/>
        <item x="204"/>
        <item x="712"/>
        <item x="615"/>
        <item x="320"/>
        <item x="707"/>
        <item x="620"/>
        <item x="759"/>
        <item x="226"/>
        <item x="472"/>
        <item x="298"/>
        <item x="192"/>
        <item x="189"/>
        <item x="733"/>
        <item x="723"/>
        <item x="36"/>
        <item x="669"/>
        <item x="603"/>
        <item x="489"/>
        <item x="583"/>
        <item x="152"/>
        <item x="379"/>
        <item x="314"/>
        <item x="548"/>
        <item x="74"/>
        <item x="300"/>
        <item x="223"/>
        <item x="709"/>
        <item x="401"/>
        <item x="289"/>
        <item x="482"/>
        <item x="160"/>
        <item x="264"/>
        <item x="308"/>
        <item x="600"/>
        <item x="124"/>
        <item x="92"/>
        <item x="257"/>
        <item x="94"/>
        <item x="164"/>
        <item x="682"/>
        <item x="6"/>
        <item x="9"/>
        <item x="506"/>
        <item x="571"/>
        <item x="78"/>
        <item x="768"/>
        <item x="552"/>
        <item x="296"/>
        <item x="360"/>
        <item x="466"/>
        <item x="171"/>
        <item x="272"/>
        <item x="509"/>
        <item x="760"/>
        <item x="14"/>
        <item x="382"/>
        <item x="288"/>
        <item x="736"/>
        <item x="246"/>
        <item x="387"/>
        <item x="345"/>
        <item x="575"/>
        <item x="242"/>
        <item x="374"/>
        <item x="102"/>
        <item x="473"/>
        <item x="536"/>
        <item x="527"/>
        <item x="305"/>
        <item x="778"/>
        <item x="263"/>
        <item x="478"/>
        <item x="7"/>
        <item x="281"/>
        <item x="468"/>
        <item x="511"/>
        <item x="68"/>
        <item x="89"/>
        <item x="508"/>
        <item x="237"/>
        <item x="676"/>
        <item x="642"/>
        <item x="249"/>
        <item x="694"/>
        <item x="293"/>
        <item x="77"/>
        <item x="764"/>
        <item x="53"/>
        <item x="73"/>
        <item x="464"/>
        <item x="17"/>
        <item x="158"/>
        <item x="128"/>
        <item x="513"/>
        <item x="495"/>
        <item x="549"/>
        <item x="498"/>
        <item x="493"/>
        <item x="740"/>
        <item x="338"/>
        <item x="734"/>
        <item x="389"/>
        <item x="297"/>
        <item x="632"/>
        <item x="130"/>
        <item x="641"/>
        <item x="18"/>
        <item x="366"/>
        <item x="216"/>
        <item x="327"/>
        <item x="412"/>
        <item x="526"/>
        <item x="486"/>
        <item x="487"/>
        <item x="435"/>
        <item x="37"/>
        <item x="100"/>
        <item x="530"/>
        <item x="414"/>
        <item x="480"/>
        <item x="57"/>
        <item x="483"/>
        <item x="147"/>
        <item x="35"/>
        <item x="505"/>
        <item x="667"/>
        <item x="339"/>
        <item x="732"/>
        <item x="150"/>
        <item x="655"/>
        <item x="84"/>
        <item x="355"/>
        <item x="510"/>
        <item x="392"/>
        <item x="469"/>
        <item x="179"/>
        <item x="307"/>
        <item x="1"/>
        <item x="717"/>
        <item x="519"/>
        <item x="573"/>
        <item x="233"/>
        <item x="322"/>
        <item x="451"/>
        <item x="612"/>
        <item x="399"/>
        <item x="562"/>
        <item x="658"/>
        <item x="754"/>
        <item x="133"/>
        <item x="446"/>
        <item x="199"/>
        <item x="614"/>
        <item x="209"/>
        <item x="109"/>
        <item x="122"/>
        <item x="197"/>
        <item x="278"/>
        <item x="402"/>
        <item x="684"/>
        <item x="210"/>
        <item x="522"/>
        <item x="377"/>
        <item x="539"/>
        <item x="121"/>
        <item x="461"/>
        <item x="361"/>
        <item x="666"/>
        <item x="390"/>
        <item x="762"/>
        <item x="317"/>
        <item x="29"/>
        <item x="4"/>
        <item x="397"/>
        <item x="184"/>
        <item x="751"/>
        <item x="532"/>
        <item x="367"/>
        <item x="502"/>
        <item x="443"/>
        <item x="657"/>
        <item x="13"/>
        <item x="353"/>
        <item x="383"/>
        <item x="672"/>
        <item x="186"/>
        <item x="309"/>
        <item x="97"/>
        <item x="407"/>
        <item x="756"/>
        <item x="244"/>
        <item x="312"/>
        <item x="670"/>
        <item x="610"/>
        <item x="621"/>
        <item x="654"/>
        <item x="258"/>
        <item x="668"/>
        <item x="656"/>
        <item x="688"/>
        <item x="653"/>
        <item x="445"/>
        <item x="227"/>
        <item x="224"/>
        <item x="636"/>
        <item x="507"/>
        <item x="10"/>
        <item x="42"/>
        <item x="593"/>
        <item x="741"/>
        <item x="772"/>
        <item x="116"/>
        <item x="95"/>
        <item x="479"/>
        <item x="230"/>
        <item x="45"/>
        <item x="501"/>
        <item x="746"/>
        <item x="698"/>
        <item x="687"/>
        <item x="64"/>
        <item x="111"/>
        <item x="207"/>
        <item x="755"/>
        <item x="106"/>
        <item x="525"/>
        <item x="303"/>
        <item x="580"/>
        <item x="99"/>
        <item x="398"/>
        <item x="547"/>
        <item x="61"/>
        <item x="474"/>
        <item x="30"/>
        <item x="594"/>
        <item x="238"/>
        <item x="777"/>
        <item x="391"/>
        <item x="60"/>
        <item x="661"/>
        <item x="542"/>
        <item x="48"/>
        <item x="663"/>
        <item x="488"/>
        <item x="634"/>
        <item x="496"/>
        <item x="450"/>
        <item x="115"/>
        <item x="769"/>
        <item x="533"/>
        <item x="556"/>
        <item x="436"/>
        <item x="43"/>
        <item x="321"/>
        <item x="103"/>
        <item x="683"/>
        <item x="108"/>
        <item x="56"/>
        <item x="59"/>
        <item x="376"/>
        <item x="626"/>
        <item x="432"/>
        <item x="400"/>
        <item x="107"/>
        <item x="62"/>
        <item x="503"/>
        <item x="758"/>
        <item x="231"/>
        <item x="538"/>
        <item x="444"/>
        <item x="570"/>
        <item x="206"/>
        <item x="51"/>
        <item x="334"/>
        <item x="395"/>
        <item x="431"/>
        <item x="449"/>
        <item x="406"/>
        <item x="598"/>
        <item x="677"/>
        <item x="545"/>
        <item x="442"/>
        <item x="44"/>
        <item x="318"/>
        <item x="105"/>
        <item x="652"/>
        <item x="646"/>
        <item x="410"/>
        <item x="689"/>
        <item x="763"/>
        <item x="430"/>
        <item x="232"/>
        <item x="240"/>
        <item x="599"/>
        <item x="690"/>
        <item x="239"/>
        <item x="301"/>
        <item x="290"/>
        <item x="408"/>
        <item x="524"/>
        <item x="404"/>
        <item x="678"/>
        <item x="313"/>
        <item x="497"/>
        <item x="662"/>
        <item x="236"/>
        <item x="55"/>
        <item x="766"/>
        <item x="119"/>
        <item x="85"/>
        <item x="359"/>
        <item x="780"/>
        <item x="82"/>
        <item x="757"/>
        <item x="521"/>
        <item x="280"/>
        <item x="500"/>
        <item x="553"/>
        <item x="578"/>
        <item x="504"/>
        <item x="49"/>
        <item x="11"/>
        <item x="87"/>
        <item x="665"/>
        <item x="419"/>
        <item x="291"/>
        <item x="110"/>
        <item x="686"/>
        <item x="234"/>
        <item x="492"/>
        <item x="101"/>
        <item x="247"/>
        <item x="775"/>
        <item x="742"/>
        <item x="425"/>
        <item x="739"/>
        <item x="243"/>
        <item x="190"/>
        <item x="537"/>
        <item x="557"/>
        <item x="660"/>
        <item x="413"/>
        <item x="50"/>
        <item x="283"/>
        <item x="788"/>
        <item x="639"/>
        <item x="52"/>
        <item x="528"/>
        <item x="381"/>
        <item x="625"/>
        <item x="251"/>
        <item x="659"/>
        <item x="439"/>
        <item x="671"/>
        <item x="114"/>
        <item x="178"/>
        <item x="765"/>
        <item x="748"/>
        <item x="79"/>
        <item x="287"/>
        <item x="534"/>
        <item x="39"/>
        <item x="540"/>
        <item x="773"/>
        <item x="198"/>
        <item x="245"/>
        <item x="117"/>
        <item x="774"/>
        <item x="523"/>
        <item x="675"/>
        <item x="761"/>
        <item x="535"/>
        <item x="673"/>
        <item x="440"/>
        <item x="776"/>
        <item x="316"/>
        <item x="112"/>
        <item x="544"/>
        <item x="438"/>
        <item x="123"/>
        <item x="63"/>
        <item x="241"/>
        <item x="323"/>
        <item x="437"/>
        <item x="448"/>
        <item x="529"/>
        <item x="674"/>
        <item x="691"/>
        <item x="692"/>
        <item x="779"/>
        <item x="693"/>
        <item x="118"/>
        <item x="415"/>
        <item x="427"/>
        <item x="433"/>
        <item x="5"/>
        <item t="default"/>
      </items>
    </pivotField>
    <pivotField dataField="1" showAll="0">
      <items count="779">
        <item x="602"/>
        <item x="187"/>
        <item x="678"/>
        <item x="712"/>
        <item x="426"/>
        <item x="165"/>
        <item x="22"/>
        <item x="615"/>
        <item x="580"/>
        <item x="589"/>
        <item x="446"/>
        <item x="609"/>
        <item x="204"/>
        <item x="601"/>
        <item x="616"/>
        <item x="131"/>
        <item x="541"/>
        <item x="25"/>
        <item x="687"/>
        <item x="456"/>
        <item x="445"/>
        <item x="240"/>
        <item x="660"/>
        <item x="554"/>
        <item x="162"/>
        <item x="457"/>
        <item x="604"/>
        <item x="562"/>
        <item x="550"/>
        <item x="358"/>
        <item x="361"/>
        <item x="137"/>
        <item x="376"/>
        <item x="619"/>
        <item x="173"/>
        <item x="156"/>
        <item x="325"/>
        <item x="688"/>
        <item x="556"/>
        <item x="380"/>
        <item x="132"/>
        <item x="135"/>
        <item x="592"/>
        <item x="188"/>
        <item x="415"/>
        <item x="575"/>
        <item x="186"/>
        <item x="159"/>
        <item x="574"/>
        <item x="709"/>
        <item x="189"/>
        <item x="718"/>
        <item x="155"/>
        <item x="347"/>
        <item x="148"/>
        <item x="332"/>
        <item x="728"/>
        <item x="449"/>
        <item x="329"/>
        <item x="588"/>
        <item x="336"/>
        <item x="337"/>
        <item x="661"/>
        <item x="624"/>
        <item x="596"/>
        <item x="184"/>
        <item x="143"/>
        <item x="133"/>
        <item x="447"/>
        <item x="321"/>
        <item x="324"/>
        <item x="573"/>
        <item x="581"/>
        <item x="16"/>
        <item x="27"/>
        <item x="343"/>
        <item x="181"/>
        <item x="681"/>
        <item x="679"/>
        <item x="265"/>
        <item x="630"/>
        <item x="563"/>
        <item x="414"/>
        <item x="448"/>
        <item x="268"/>
        <item x="552"/>
        <item x="219"/>
        <item x="549"/>
        <item x="680"/>
        <item x="586"/>
        <item x="3"/>
        <item x="727"/>
        <item x="555"/>
        <item x="599"/>
        <item x="195"/>
        <item x="544"/>
        <item x="352"/>
        <item x="130"/>
        <item x="194"/>
        <item x="207"/>
        <item x="28"/>
        <item x="691"/>
        <item x="454"/>
        <item x="579"/>
        <item x="272"/>
        <item x="346"/>
        <item x="598"/>
        <item x="545"/>
        <item x="313"/>
        <item x="366"/>
        <item x="129"/>
        <item x="372"/>
        <item x="82"/>
        <item x="542"/>
        <item x="662"/>
        <item x="385"/>
        <item x="559"/>
        <item x="670"/>
        <item x="412"/>
        <item x="631"/>
        <item x="241"/>
        <item x="174"/>
        <item x="370"/>
        <item x="379"/>
        <item x="726"/>
        <item x="591"/>
        <item x="161"/>
        <item x="235"/>
        <item x="585"/>
        <item x="627"/>
        <item x="667"/>
        <item x="201"/>
        <item x="320"/>
        <item x="264"/>
        <item x="242"/>
        <item x="729"/>
        <item x="450"/>
        <item x="277"/>
        <item x="180"/>
        <item x="594"/>
        <item x="452"/>
        <item x="377"/>
        <item x="477"/>
        <item x="482"/>
        <item x="335"/>
        <item x="567"/>
        <item x="626"/>
        <item x="732"/>
        <item x="354"/>
        <item x="600"/>
        <item x="136"/>
        <item x="686"/>
        <item x="571"/>
        <item x="168"/>
        <item x="534"/>
        <item x="548"/>
        <item x="243"/>
        <item x="96"/>
        <item x="756"/>
        <item x="170"/>
        <item x="374"/>
        <item x="295"/>
        <item x="736"/>
        <item x="639"/>
        <item x="606"/>
        <item x="438"/>
        <item x="476"/>
        <item x="407"/>
        <item x="146"/>
        <item x="400"/>
        <item x="190"/>
        <item x="518"/>
        <item x="258"/>
        <item x="297"/>
        <item x="209"/>
        <item x="33"/>
        <item x="367"/>
        <item x="468"/>
        <item x="36"/>
        <item x="693"/>
        <item x="206"/>
        <item x="166"/>
        <item x="215"/>
        <item x="386"/>
        <item x="157"/>
        <item x="74"/>
        <item x="141"/>
        <item x="249"/>
        <item x="683"/>
        <item x="369"/>
        <item x="451"/>
        <item x="311"/>
        <item x="742"/>
        <item x="572"/>
        <item x="459"/>
        <item x="314"/>
        <item x="740"/>
        <item x="775"/>
        <item x="122"/>
        <item x="353"/>
        <item x="590"/>
        <item x="705"/>
        <item x="772"/>
        <item x="286"/>
        <item x="44"/>
        <item x="267"/>
        <item x="42"/>
        <item x="222"/>
        <item x="759"/>
        <item x="250"/>
        <item x="69"/>
        <item x="327"/>
        <item x="302"/>
        <item x="262"/>
        <item x="139"/>
        <item x="12"/>
        <item x="381"/>
        <item x="95"/>
        <item x="40"/>
        <item x="151"/>
        <item x="208"/>
        <item x="719"/>
        <item x="152"/>
        <item x="748"/>
        <item x="649"/>
        <item x="228"/>
        <item x="107"/>
        <item x="87"/>
        <item x="570"/>
        <item x="625"/>
        <item x="331"/>
        <item x="777"/>
        <item x="773"/>
        <item x="158"/>
        <item x="326"/>
        <item x="605"/>
        <item x="19"/>
        <item x="453"/>
        <item x="24"/>
        <item x="707"/>
        <item x="689"/>
        <item x="0"/>
        <item x="289"/>
        <item x="86"/>
        <item x="251"/>
        <item x="169"/>
        <item x="704"/>
        <item x="350"/>
        <item x="663"/>
        <item x="533"/>
        <item x="104"/>
        <item x="348"/>
        <item x="491"/>
        <item x="79"/>
        <item x="711"/>
        <item x="193"/>
        <item x="576"/>
        <item x="511"/>
        <item x="738"/>
        <item x="360"/>
        <item x="694"/>
        <item x="463"/>
        <item x="340"/>
        <item x="333"/>
        <item x="102"/>
        <item x="294"/>
        <item x="21"/>
        <item x="653"/>
        <item x="271"/>
        <item x="198"/>
        <item x="341"/>
        <item x="537"/>
        <item x="61"/>
        <item x="539"/>
        <item x="771"/>
        <item x="744"/>
        <item x="43"/>
        <item x="257"/>
        <item x="714"/>
        <item x="99"/>
        <item x="339"/>
        <item x="378"/>
        <item x="164"/>
        <item x="701"/>
        <item x="218"/>
        <item x="770"/>
        <item x="163"/>
        <item x="720"/>
        <item x="150"/>
        <item x="776"/>
        <item x="26"/>
        <item x="618"/>
        <item x="253"/>
        <item x="648"/>
        <item x="255"/>
        <item x="300"/>
        <item x="147"/>
        <item x="71"/>
        <item x="423"/>
        <item x="285"/>
        <item x="642"/>
        <item x="636"/>
        <item x="393"/>
        <item x="37"/>
        <item x="702"/>
        <item x="177"/>
        <item x="375"/>
        <item x="442"/>
        <item x="103"/>
        <item x="203"/>
        <item x="647"/>
        <item x="55"/>
        <item x="50"/>
        <item x="8"/>
        <item x="765"/>
        <item x="435"/>
        <item x="481"/>
        <item x="76"/>
        <item x="142"/>
        <item x="502"/>
        <item x="238"/>
        <item x="179"/>
        <item x="160"/>
        <item x="741"/>
        <item x="628"/>
        <item x="60"/>
        <item x="259"/>
        <item x="317"/>
        <item x="318"/>
        <item x="67"/>
        <item x="441"/>
        <item x="260"/>
        <item x="422"/>
        <item x="315"/>
        <item x="18"/>
        <item x="716"/>
        <item x="124"/>
        <item x="417"/>
        <item x="396"/>
        <item x="15"/>
        <item x="493"/>
        <item x="474"/>
        <item x="229"/>
        <item x="72"/>
        <item x="128"/>
        <item x="252"/>
        <item x="334"/>
        <item x="154"/>
        <item x="512"/>
        <item x="101"/>
        <item x="731"/>
        <item x="582"/>
        <item x="614"/>
        <item x="388"/>
        <item x="359"/>
        <item x="464"/>
        <item x="739"/>
        <item x="411"/>
        <item x="17"/>
        <item x="486"/>
        <item x="41"/>
        <item x="584"/>
        <item x="254"/>
        <item x="713"/>
        <item x="270"/>
        <item x="246"/>
        <item x="507"/>
        <item x="532"/>
        <item x="48"/>
        <item x="455"/>
        <item x="643"/>
        <item x="363"/>
        <item x="469"/>
        <item x="77"/>
        <item x="710"/>
        <item x="749"/>
        <item x="698"/>
        <item x="280"/>
        <item x="677"/>
        <item x="638"/>
        <item x="371"/>
        <item x="708"/>
        <item x="697"/>
        <item x="595"/>
        <item x="480"/>
        <item x="684"/>
        <item x="322"/>
        <item x="536"/>
        <item x="309"/>
        <item x="462"/>
        <item x="84"/>
        <item x="78"/>
        <item x="607"/>
        <item x="565"/>
        <item x="284"/>
        <item x="80"/>
        <item x="70"/>
        <item x="342"/>
        <item x="665"/>
        <item x="54"/>
        <item x="35"/>
        <item x="706"/>
        <item x="717"/>
        <item x="461"/>
        <item x="7"/>
        <item x="700"/>
        <item x="256"/>
        <item x="730"/>
        <item x="239"/>
        <item x="175"/>
        <item x="178"/>
        <item x="121"/>
        <item x="612"/>
        <item x="283"/>
        <item x="540"/>
        <item x="172"/>
        <item x="225"/>
        <item x="211"/>
        <item x="45"/>
        <item x="31"/>
        <item x="216"/>
        <item x="307"/>
        <item x="671"/>
        <item x="111"/>
        <item x="401"/>
        <item x="488"/>
        <item x="212"/>
        <item x="645"/>
        <item x="1"/>
        <item x="395"/>
        <item x="287"/>
        <item x="167"/>
        <item x="127"/>
        <item x="88"/>
        <item x="29"/>
        <item x="182"/>
        <item x="633"/>
        <item x="424"/>
        <item x="290"/>
        <item x="398"/>
        <item x="530"/>
        <item x="673"/>
        <item x="543"/>
        <item x="106"/>
        <item x="498"/>
        <item x="416"/>
        <item x="263"/>
        <item x="506"/>
        <item x="4"/>
        <item x="384"/>
        <item x="460"/>
        <item x="223"/>
        <item x="560"/>
        <item x="664"/>
        <item x="14"/>
        <item x="622"/>
        <item x="261"/>
        <item x="115"/>
        <item x="328"/>
        <item x="561"/>
        <item x="140"/>
        <item x="38"/>
        <item x="758"/>
        <item x="635"/>
        <item x="699"/>
        <item x="617"/>
        <item x="293"/>
        <item x="634"/>
        <item x="458"/>
        <item x="500"/>
        <item x="191"/>
        <item x="100"/>
        <item x="232"/>
        <item x="125"/>
        <item x="692"/>
        <item x="65"/>
        <item x="503"/>
        <item x="404"/>
        <item x="275"/>
        <item x="85"/>
        <item x="305"/>
        <item x="382"/>
        <item x="92"/>
        <item x="522"/>
        <item x="210"/>
        <item x="364"/>
        <item x="685"/>
        <item x="439"/>
        <item x="715"/>
        <item x="409"/>
        <item x="220"/>
        <item x="66"/>
        <item x="53"/>
        <item x="703"/>
        <item x="46"/>
        <item x="490"/>
        <item x="217"/>
        <item x="330"/>
        <item x="746"/>
        <item x="629"/>
        <item x="402"/>
        <item x="546"/>
        <item x="465"/>
        <item x="351"/>
        <item x="608"/>
        <item x="304"/>
        <item x="735"/>
        <item x="247"/>
        <item x="487"/>
        <item x="185"/>
        <item x="274"/>
        <item x="57"/>
        <item x="89"/>
        <item x="316"/>
        <item x="467"/>
        <item x="301"/>
        <item x="757"/>
        <item x="516"/>
        <item x="696"/>
        <item x="123"/>
        <item x="475"/>
        <item x="120"/>
        <item x="279"/>
        <item x="721"/>
        <item x="406"/>
        <item x="558"/>
        <item x="362"/>
        <item x="483"/>
        <item x="623"/>
        <item x="30"/>
        <item x="248"/>
        <item x="73"/>
        <item x="597"/>
        <item x="397"/>
        <item x="472"/>
        <item x="149"/>
        <item x="49"/>
        <item x="323"/>
        <item x="356"/>
        <item x="603"/>
        <item x="389"/>
        <item x="733"/>
        <item x="390"/>
        <item x="75"/>
        <item x="405"/>
        <item x="632"/>
        <item x="237"/>
        <item x="651"/>
        <item x="613"/>
        <item x="308"/>
        <item x="298"/>
        <item x="611"/>
        <item x="91"/>
        <item x="640"/>
        <item x="504"/>
        <item x="774"/>
        <item x="564"/>
        <item x="496"/>
        <item x="431"/>
        <item x="553"/>
        <item x="754"/>
        <item x="112"/>
        <item x="97"/>
        <item x="410"/>
        <item x="116"/>
        <item x="64"/>
        <item x="505"/>
        <item x="276"/>
        <item x="403"/>
        <item x="479"/>
        <item x="93"/>
        <item x="514"/>
        <item x="145"/>
        <item x="434"/>
        <item x="357"/>
        <item x="126"/>
        <item x="58"/>
        <item x="6"/>
        <item x="94"/>
        <item x="227"/>
        <item x="234"/>
        <item x="752"/>
        <item x="32"/>
        <item x="288"/>
        <item x="610"/>
        <item x="485"/>
        <item x="51"/>
        <item x="695"/>
        <item x="723"/>
        <item x="138"/>
        <item x="59"/>
        <item x="117"/>
        <item x="213"/>
        <item x="392"/>
        <item x="433"/>
        <item x="291"/>
        <item x="266"/>
        <item x="620"/>
        <item x="421"/>
        <item x="20"/>
        <item x="724"/>
        <item x="81"/>
        <item x="577"/>
        <item x="200"/>
        <item x="233"/>
        <item x="471"/>
        <item x="355"/>
        <item x="399"/>
        <item x="9"/>
        <item x="501"/>
        <item x="109"/>
        <item x="144"/>
        <item x="23"/>
        <item x="119"/>
        <item x="419"/>
        <item x="557"/>
        <item x="224"/>
        <item x="743"/>
        <item x="668"/>
        <item x="470"/>
        <item x="349"/>
        <item x="578"/>
        <item x="34"/>
        <item x="658"/>
        <item x="510"/>
        <item x="56"/>
        <item x="478"/>
        <item x="755"/>
        <item x="529"/>
        <item x="750"/>
        <item x="373"/>
        <item x="650"/>
        <item x="338"/>
        <item x="762"/>
        <item x="444"/>
        <item x="551"/>
        <item x="737"/>
        <item x="2"/>
        <item x="527"/>
        <item x="196"/>
        <item x="153"/>
        <item x="292"/>
        <item x="171"/>
        <item x="368"/>
        <item x="202"/>
        <item x="10"/>
        <item x="547"/>
        <item x="583"/>
        <item x="98"/>
        <item x="176"/>
        <item x="509"/>
        <item x="299"/>
        <item x="296"/>
        <item x="11"/>
        <item x="387"/>
        <item x="427"/>
        <item x="105"/>
        <item x="666"/>
        <item x="768"/>
        <item x="205"/>
        <item x="669"/>
        <item x="365"/>
        <item x="47"/>
        <item x="489"/>
        <item x="593"/>
        <item x="652"/>
        <item x="508"/>
        <item x="134"/>
        <item x="682"/>
        <item x="646"/>
        <item x="521"/>
        <item x="657"/>
        <item x="90"/>
        <item x="52"/>
        <item x="394"/>
        <item x="745"/>
        <item x="725"/>
        <item x="63"/>
        <item x="538"/>
        <item x="418"/>
        <item x="523"/>
        <item x="391"/>
        <item x="281"/>
        <item x="641"/>
        <item x="494"/>
        <item x="443"/>
        <item x="672"/>
        <item x="734"/>
        <item x="526"/>
        <item x="197"/>
        <item x="221"/>
        <item x="345"/>
        <item x="273"/>
        <item x="566"/>
        <item x="644"/>
        <item x="278"/>
        <item x="519"/>
        <item x="269"/>
        <item x="517"/>
        <item x="587"/>
        <item x="637"/>
        <item x="214"/>
        <item x="306"/>
        <item x="344"/>
        <item x="492"/>
        <item x="484"/>
        <item x="199"/>
        <item x="183"/>
        <item x="282"/>
        <item x="310"/>
        <item x="473"/>
        <item x="113"/>
        <item x="62"/>
        <item x="39"/>
        <item x="428"/>
        <item x="569"/>
        <item x="83"/>
        <item x="753"/>
        <item x="230"/>
        <item x="108"/>
        <item x="319"/>
        <item x="766"/>
        <item x="722"/>
        <item x="763"/>
        <item x="383"/>
        <item x="236"/>
        <item x="621"/>
        <item x="231"/>
        <item x="226"/>
        <item x="245"/>
        <item x="751"/>
        <item x="244"/>
        <item x="497"/>
        <item x="192"/>
        <item x="420"/>
        <item x="312"/>
        <item x="440"/>
        <item x="568"/>
        <item x="524"/>
        <item x="110"/>
        <item x="303"/>
        <item x="413"/>
        <item x="436"/>
        <item x="499"/>
        <item x="764"/>
        <item x="531"/>
        <item x="495"/>
        <item x="761"/>
        <item x="68"/>
        <item x="659"/>
        <item x="535"/>
        <item x="656"/>
        <item x="408"/>
        <item x="528"/>
        <item x="513"/>
        <item x="674"/>
        <item x="690"/>
        <item x="13"/>
        <item x="437"/>
        <item x="655"/>
        <item x="676"/>
        <item x="747"/>
        <item x="654"/>
        <item x="769"/>
        <item x="767"/>
        <item x="675"/>
        <item x="118"/>
        <item x="429"/>
        <item x="466"/>
        <item x="760"/>
        <item x="425"/>
        <item x="515"/>
        <item x="432"/>
        <item x="430"/>
        <item x="520"/>
        <item x="525"/>
        <item x="114"/>
        <item x="5"/>
        <item t="default"/>
      </items>
    </pivotField>
    <pivotField dataField="1" showAll="0">
      <items count="807">
        <item x="628"/>
        <item x="200"/>
        <item x="703"/>
        <item x="738"/>
        <item x="443"/>
        <item x="178"/>
        <item x="23"/>
        <item x="642"/>
        <item x="606"/>
        <item x="615"/>
        <item x="464"/>
        <item x="635"/>
        <item x="218"/>
        <item x="627"/>
        <item x="643"/>
        <item x="140"/>
        <item x="566"/>
        <item x="5"/>
        <item x="26"/>
        <item x="712"/>
        <item x="475"/>
        <item x="463"/>
        <item x="255"/>
        <item x="686"/>
        <item x="580"/>
        <item x="175"/>
        <item x="476"/>
        <item x="630"/>
        <item x="589"/>
        <item x="575"/>
        <item x="375"/>
        <item x="147"/>
        <item x="378"/>
        <item x="393"/>
        <item x="186"/>
        <item x="168"/>
        <item x="342"/>
        <item x="713"/>
        <item x="582"/>
        <item x="397"/>
        <item x="141"/>
        <item x="144"/>
        <item x="618"/>
        <item x="585"/>
        <item x="201"/>
        <item x="432"/>
        <item x="601"/>
        <item x="199"/>
        <item x="600"/>
        <item x="735"/>
        <item x="202"/>
        <item x="745"/>
        <item x="167"/>
        <item x="364"/>
        <item x="159"/>
        <item x="349"/>
        <item x="171"/>
        <item x="755"/>
        <item x="467"/>
        <item x="614"/>
        <item x="353"/>
        <item x="354"/>
        <item x="687"/>
        <item x="346"/>
        <item x="651"/>
        <item x="622"/>
        <item x="197"/>
        <item x="153"/>
        <item x="142"/>
        <item x="465"/>
        <item x="338"/>
        <item x="341"/>
        <item x="599"/>
        <item x="607"/>
        <item x="16"/>
        <item x="28"/>
        <item x="360"/>
        <item x="194"/>
        <item x="706"/>
        <item x="704"/>
        <item x="280"/>
        <item x="657"/>
        <item x="590"/>
        <item x="431"/>
        <item x="466"/>
        <item x="283"/>
        <item x="577"/>
        <item x="596"/>
        <item x="574"/>
        <item x="705"/>
        <item x="612"/>
        <item x="754"/>
        <item x="581"/>
        <item x="625"/>
        <item x="208"/>
        <item x="569"/>
        <item x="369"/>
        <item x="139"/>
        <item x="207"/>
        <item x="221"/>
        <item x="29"/>
        <item x="473"/>
        <item x="605"/>
        <item x="287"/>
        <item x="363"/>
        <item x="624"/>
        <item x="570"/>
        <item x="383"/>
        <item x="138"/>
        <item x="3"/>
        <item x="389"/>
        <item x="90"/>
        <item x="567"/>
        <item x="328"/>
        <item x="688"/>
        <item x="402"/>
        <item x="695"/>
        <item x="429"/>
        <item x="658"/>
        <item x="650"/>
        <item x="256"/>
        <item x="187"/>
        <item x="387"/>
        <item x="396"/>
        <item x="753"/>
        <item x="617"/>
        <item x="733"/>
        <item x="174"/>
        <item x="249"/>
        <item x="611"/>
        <item x="654"/>
        <item x="692"/>
        <item x="214"/>
        <item x="337"/>
        <item x="279"/>
        <item x="257"/>
        <item x="756"/>
        <item x="292"/>
        <item x="193"/>
        <item x="620"/>
        <item x="470"/>
        <item x="394"/>
        <item x="501"/>
        <item x="352"/>
        <item x="594"/>
        <item x="653"/>
        <item x="759"/>
        <item x="371"/>
        <item x="329"/>
        <item x="626"/>
        <item x="711"/>
        <item x="597"/>
        <item x="181"/>
        <item x="559"/>
        <item x="573"/>
        <item x="797"/>
        <item x="505"/>
        <item x="86"/>
        <item x="783"/>
        <item x="391"/>
        <item x="763"/>
        <item x="666"/>
        <item x="124"/>
        <item x="632"/>
        <item x="424"/>
        <item x="417"/>
        <item x="203"/>
        <item x="223"/>
        <item x="34"/>
        <item x="38"/>
        <item x="718"/>
        <item x="220"/>
        <item x="179"/>
        <item x="403"/>
        <item x="169"/>
        <item x="151"/>
        <item x="708"/>
        <item x="546"/>
        <item x="598"/>
        <item x="311"/>
        <item x="478"/>
        <item x="803"/>
        <item x="678"/>
        <item x="165"/>
        <item x="320"/>
        <item x="79"/>
        <item x="370"/>
        <item x="616"/>
        <item x="730"/>
        <item x="800"/>
        <item x="301"/>
        <item x="265"/>
        <item x="73"/>
        <item x="149"/>
        <item x="587"/>
        <item x="173"/>
        <item x="222"/>
        <item x="746"/>
        <item x="104"/>
        <item x="775"/>
        <item x="595"/>
        <item x="652"/>
        <item x="801"/>
        <item x="343"/>
        <item x="631"/>
        <item x="20"/>
        <item x="472"/>
        <item x="689"/>
        <item x="146"/>
        <item x="323"/>
        <item x="47"/>
        <item x="365"/>
        <item x="510"/>
        <item x="156"/>
        <item x="357"/>
        <item x="640"/>
        <item x="350"/>
        <item x="309"/>
        <item x="22"/>
        <item x="358"/>
        <item x="664"/>
        <item x="87"/>
        <item x="799"/>
        <item x="496"/>
        <item x="272"/>
        <item x="348"/>
        <item x="769"/>
        <item x="356"/>
        <item x="395"/>
        <item x="726"/>
        <item x="798"/>
        <item x="176"/>
        <item x="234"/>
        <item x="767"/>
        <item x="645"/>
        <item x="316"/>
        <item x="80"/>
        <item x="413"/>
        <item x="157"/>
        <item x="440"/>
        <item x="300"/>
        <item x="663"/>
        <item x="273"/>
        <item x="410"/>
        <item x="190"/>
        <item x="313"/>
        <item x="111"/>
        <item x="460"/>
        <item x="110"/>
        <item x="217"/>
        <item x="0"/>
        <item x="452"/>
        <item x="103"/>
        <item x="315"/>
        <item x="253"/>
        <item x="676"/>
        <item x="655"/>
        <item x="274"/>
        <item x="786"/>
        <item x="229"/>
        <item x="71"/>
        <item x="70"/>
        <item x="459"/>
        <item x="542"/>
        <item x="275"/>
        <item x="264"/>
        <item x="439"/>
        <item x="332"/>
        <item x="742"/>
        <item x="25"/>
        <item x="161"/>
        <item x="15"/>
        <item x="636"/>
        <item x="665"/>
        <item x="236"/>
        <item x="717"/>
        <item x="44"/>
        <item x="750"/>
        <item x="237"/>
        <item x="768"/>
        <item x="137"/>
        <item x="576"/>
        <item x="331"/>
        <item x="608"/>
        <item x="376"/>
        <item x="428"/>
        <item x="469"/>
        <item x="610"/>
        <item x="285"/>
        <item x="261"/>
        <item x="474"/>
        <item x="109"/>
        <item x="43"/>
        <item x="330"/>
        <item x="380"/>
        <item x="736"/>
        <item x="418"/>
        <item x="723"/>
        <item x="295"/>
        <item x="702"/>
        <item x="388"/>
        <item x="277"/>
        <item x="304"/>
        <item x="722"/>
        <item x="621"/>
        <item x="298"/>
        <item x="709"/>
        <item x="677"/>
        <item x="561"/>
        <item x="326"/>
        <item x="92"/>
        <item x="85"/>
        <item x="633"/>
        <item x="258"/>
        <item x="671"/>
        <item x="299"/>
        <item x="359"/>
        <item x="37"/>
        <item x="579"/>
        <item x="732"/>
        <item x="454"/>
        <item x="45"/>
        <item x="270"/>
        <item x="725"/>
        <item x="267"/>
        <item x="757"/>
        <item x="524"/>
        <item x="107"/>
        <item x="53"/>
        <item x="188"/>
        <item x="266"/>
        <item x="639"/>
        <item x="56"/>
        <item x="243"/>
        <item x="239"/>
        <item x="48"/>
        <item x="324"/>
        <item x="495"/>
        <item x="673"/>
        <item x="180"/>
        <item x="112"/>
        <item x="131"/>
        <item x="30"/>
        <item x="232"/>
        <item x="441"/>
        <item x="377"/>
        <item x="415"/>
        <item x="698"/>
        <item x="568"/>
        <item x="433"/>
        <item x="278"/>
        <item x="51"/>
        <item x="739"/>
        <item x="675"/>
        <item x="321"/>
        <item x="586"/>
        <item x="302"/>
        <item x="690"/>
        <item x="14"/>
        <item x="172"/>
        <item x="345"/>
        <item x="305"/>
        <item x="588"/>
        <item x="150"/>
        <item x="40"/>
        <item x="602"/>
        <item x="95"/>
        <item x="662"/>
        <item x="772"/>
        <item x="724"/>
        <item x="318"/>
        <item x="12"/>
        <item x="644"/>
        <item x="661"/>
        <item x="477"/>
        <item x="804"/>
        <item x="660"/>
        <item x="758"/>
        <item x="204"/>
        <item x="108"/>
        <item x="123"/>
        <item x="46"/>
        <item x="68"/>
        <item x="247"/>
        <item x="525"/>
        <item x="421"/>
        <item x="731"/>
        <item x="290"/>
        <item x="448"/>
        <item x="765"/>
        <item x="100"/>
        <item x="562"/>
        <item x="487"/>
        <item x="785"/>
        <item x="230"/>
        <item x="457"/>
        <item x="670"/>
        <item x="392"/>
        <item x="312"/>
        <item x="386"/>
        <item x="116"/>
        <item x="282"/>
        <item x="744"/>
        <item x="728"/>
        <item x="57"/>
        <item x="39"/>
        <item x="456"/>
        <item x="303"/>
        <item x="347"/>
        <item x="667"/>
        <item x="419"/>
        <item x="339"/>
        <item x="571"/>
        <item x="480"/>
        <item x="499"/>
        <item x="262"/>
        <item x="518"/>
        <item x="766"/>
        <item x="198"/>
        <item x="115"/>
        <item x="4"/>
        <item x="289"/>
        <item x="170"/>
        <item x="17"/>
        <item x="784"/>
        <item x="721"/>
        <item x="494"/>
        <item x="183"/>
        <item x="310"/>
        <item x="748"/>
        <item x="58"/>
        <item x="244"/>
        <item x="584"/>
        <item x="379"/>
        <item x="114"/>
        <item x="502"/>
        <item x="535"/>
        <item x="789"/>
        <item x="31"/>
        <item x="263"/>
        <item x="226"/>
        <item x="78"/>
        <item x="548"/>
        <item x="776"/>
        <item x="729"/>
        <item x="520"/>
        <item x="414"/>
        <item x="405"/>
        <item x="491"/>
        <item x="558"/>
        <item x="740"/>
        <item x="427"/>
        <item x="509"/>
        <item x="340"/>
        <item x="629"/>
        <item x="192"/>
        <item x="52"/>
        <item x="240"/>
        <item x="516"/>
        <item x="422"/>
        <item x="672"/>
        <item x="423"/>
        <item x="252"/>
        <item x="412"/>
        <item x="191"/>
        <item x="638"/>
        <item x="737"/>
        <item x="802"/>
        <item x="7"/>
        <item x="805"/>
        <item x="242"/>
        <item x="591"/>
        <item x="578"/>
        <item x="641"/>
        <item x="97"/>
        <item x="634"/>
        <item x="19"/>
        <item x="317"/>
        <item x="120"/>
        <item x="105"/>
        <item x="719"/>
        <item x="99"/>
        <item x="133"/>
        <item x="215"/>
        <item x="420"/>
        <item x="163"/>
        <item x="659"/>
        <item x="538"/>
        <item x="196"/>
        <item x="130"/>
        <item x="155"/>
        <item x="308"/>
        <item x="135"/>
        <item x="251"/>
        <item x="555"/>
        <item x="6"/>
        <item x="216"/>
        <item x="314"/>
        <item x="126"/>
        <item x="325"/>
        <item x="407"/>
        <item x="18"/>
        <item x="792"/>
        <item x="248"/>
        <item x="134"/>
        <item x="64"/>
        <item x="637"/>
        <item x="727"/>
        <item x="504"/>
        <item x="54"/>
        <item x="539"/>
        <item x="720"/>
        <item x="623"/>
        <item x="294"/>
        <item x="148"/>
        <item x="177"/>
        <item x="83"/>
        <item x="49"/>
        <item x="743"/>
        <item x="227"/>
        <item x="646"/>
        <item x="426"/>
        <item x="101"/>
        <item x="306"/>
        <item x="481"/>
        <item x="281"/>
        <item x="647"/>
        <item x="500"/>
        <item x="21"/>
        <item x="484"/>
        <item x="771"/>
        <item x="344"/>
        <item x="89"/>
        <item x="8"/>
        <item x="334"/>
        <item x="603"/>
        <item x="780"/>
        <item x="434"/>
        <item x="42"/>
        <item x="406"/>
        <item x="656"/>
        <item x="94"/>
        <item x="372"/>
        <item x="32"/>
        <item x="9"/>
        <item x="117"/>
        <item x="482"/>
        <item x="741"/>
        <item x="649"/>
        <item x="195"/>
        <item x="436"/>
        <item x="206"/>
        <item x="63"/>
        <item x="583"/>
        <item x="238"/>
        <item x="770"/>
        <item x="488"/>
        <item x="498"/>
        <item x="674"/>
        <item x="734"/>
        <item x="693"/>
        <item x="366"/>
        <item x="528"/>
        <item x="604"/>
        <item x="450"/>
        <item x="762"/>
        <item x="438"/>
        <item x="35"/>
        <item x="162"/>
        <item x="684"/>
        <item x="84"/>
        <item x="27"/>
        <item x="119"/>
        <item x="128"/>
        <item x="291"/>
        <item x="384"/>
        <item x="527"/>
        <item x="536"/>
        <item x="286"/>
        <item x="471"/>
        <item x="526"/>
        <item x="714"/>
        <item x="211"/>
        <item x="288"/>
        <item x="779"/>
        <item x="781"/>
        <item x="182"/>
        <item x="565"/>
        <item x="715"/>
        <item x="1"/>
        <item x="219"/>
        <item x="231"/>
        <item x="462"/>
        <item x="479"/>
        <item x="409"/>
        <item x="764"/>
        <item x="564"/>
        <item x="2"/>
        <item x="154"/>
        <item x="209"/>
        <item x="184"/>
        <item x="534"/>
        <item x="399"/>
        <item x="522"/>
        <item x="24"/>
        <item x="102"/>
        <item x="351"/>
        <item x="10"/>
        <item x="401"/>
        <item x="751"/>
        <item x="572"/>
        <item x="493"/>
        <item x="609"/>
        <item x="129"/>
        <item x="106"/>
        <item x="373"/>
        <item x="468"/>
        <item x="390"/>
        <item x="760"/>
        <item x="367"/>
        <item x="269"/>
        <item x="125"/>
        <item x="355"/>
        <item x="374"/>
        <item x="523"/>
        <item x="490"/>
        <item x="213"/>
        <item x="11"/>
        <item x="145"/>
        <item x="747"/>
        <item x="60"/>
        <item x="444"/>
        <item x="710"/>
        <item x="691"/>
        <item x="166"/>
        <item x="152"/>
        <item x="507"/>
        <item x="225"/>
        <item x="96"/>
        <item x="335"/>
        <item x="82"/>
        <item x="514"/>
        <item x="694"/>
        <item x="529"/>
        <item x="271"/>
        <item x="77"/>
        <item x="382"/>
        <item x="132"/>
        <item x="707"/>
        <item x="74"/>
        <item x="531"/>
        <item x="619"/>
        <item x="276"/>
        <item x="554"/>
        <item x="680"/>
        <item x="91"/>
        <item x="530"/>
        <item x="333"/>
        <item x="268"/>
        <item x="545"/>
        <item x="613"/>
        <item x="497"/>
        <item x="752"/>
        <item x="532"/>
        <item x="404"/>
        <item x="224"/>
        <item x="98"/>
        <item x="592"/>
        <item x="411"/>
        <item x="668"/>
        <item x="65"/>
        <item x="185"/>
        <item x="76"/>
        <item x="160"/>
        <item x="296"/>
        <item x="50"/>
        <item x="563"/>
        <item x="483"/>
        <item x="435"/>
        <item x="381"/>
        <item x="416"/>
        <item x="540"/>
        <item x="547"/>
        <item x="408"/>
        <item x="773"/>
        <item x="461"/>
        <item x="697"/>
        <item x="259"/>
        <item x="88"/>
        <item x="113"/>
        <item x="307"/>
        <item x="503"/>
        <item x="761"/>
        <item x="551"/>
        <item x="210"/>
        <item x="235"/>
        <item x="69"/>
        <item x="136"/>
        <item x="362"/>
        <item x="398"/>
        <item x="593"/>
        <item x="368"/>
        <item x="284"/>
        <item x="512"/>
        <item x="72"/>
        <item x="451"/>
        <item x="143"/>
        <item x="519"/>
        <item x="679"/>
        <item x="543"/>
        <item x="541"/>
        <item x="385"/>
        <item x="322"/>
        <item x="361"/>
        <item x="233"/>
        <item x="515"/>
        <item x="55"/>
        <item x="508"/>
        <item x="297"/>
        <item x="61"/>
        <item x="492"/>
        <item x="521"/>
        <item x="228"/>
        <item x="121"/>
        <item x="189"/>
        <item x="445"/>
        <item x="212"/>
        <item x="164"/>
        <item x="557"/>
        <item x="245"/>
        <item x="327"/>
        <item x="336"/>
        <item x="489"/>
        <item x="93"/>
        <item x="793"/>
        <item x="749"/>
        <item x="81"/>
        <item x="400"/>
        <item x="250"/>
        <item x="205"/>
        <item x="648"/>
        <item x="246"/>
        <item x="241"/>
        <item x="260"/>
        <item x="533"/>
        <item x="506"/>
        <item x="41"/>
        <item x="517"/>
        <item x="33"/>
        <item x="437"/>
        <item x="319"/>
        <item x="293"/>
        <item x="458"/>
        <item x="685"/>
        <item x="778"/>
        <item x="549"/>
        <item x="118"/>
        <item x="66"/>
        <item x="59"/>
        <item x="696"/>
        <item x="430"/>
        <item x="453"/>
        <item x="556"/>
        <item x="716"/>
        <item x="560"/>
        <item x="254"/>
        <item x="425"/>
        <item x="553"/>
        <item x="795"/>
        <item x="682"/>
        <item x="699"/>
        <item x="782"/>
        <item x="13"/>
        <item x="788"/>
        <item x="777"/>
        <item x="455"/>
        <item x="513"/>
        <item x="486"/>
        <item x="701"/>
        <item x="774"/>
        <item x="683"/>
        <item x="62"/>
        <item x="67"/>
        <item x="791"/>
        <item x="681"/>
        <item x="537"/>
        <item x="790"/>
        <item x="794"/>
        <item x="700"/>
        <item x="127"/>
        <item x="446"/>
        <item x="485"/>
        <item x="787"/>
        <item x="442"/>
        <item x="449"/>
        <item x="447"/>
        <item x="796"/>
        <item x="544"/>
        <item x="669"/>
        <item x="36"/>
        <item x="511"/>
        <item x="550"/>
        <item x="122"/>
        <item x="552"/>
        <item x="75"/>
        <item x="158"/>
        <item t="default"/>
      </items>
    </pivotField>
    <pivotField dataField="1" showAll="0">
      <items count="854">
        <item x="335"/>
        <item x="106"/>
        <item x="322"/>
        <item x="90"/>
        <item x="598"/>
        <item x="118"/>
        <item x="165"/>
        <item x="597"/>
        <item x="325"/>
        <item x="329"/>
        <item x="40"/>
        <item x="724"/>
        <item x="569"/>
        <item x="28"/>
        <item x="286"/>
        <item x="36"/>
        <item x="780"/>
        <item x="140"/>
        <item x="834"/>
        <item x="288"/>
        <item x="448"/>
        <item x="574"/>
        <item x="241"/>
        <item x="76"/>
        <item x="816"/>
        <item x="337"/>
        <item x="548"/>
        <item x="579"/>
        <item x="718"/>
        <item x="44"/>
        <item x="12"/>
        <item x="7"/>
        <item x="304"/>
        <item x="247"/>
        <item x="748"/>
        <item x="573"/>
        <item x="758"/>
        <item x="551"/>
        <item x="754"/>
        <item x="270"/>
        <item x="631"/>
        <item x="38"/>
        <item x="55"/>
        <item x="103"/>
        <item x="728"/>
        <item x="127"/>
        <item x="63"/>
        <item x="3"/>
        <item x="117"/>
        <item x="323"/>
        <item x="64"/>
        <item x="59"/>
        <item x="555"/>
        <item x="825"/>
        <item x="422"/>
        <item x="712"/>
        <item x="253"/>
        <item x="358"/>
        <item x="279"/>
        <item x="711"/>
        <item x="701"/>
        <item x="248"/>
        <item x="236"/>
        <item x="114"/>
        <item x="469"/>
        <item x="198"/>
        <item x="595"/>
        <item x="717"/>
        <item x="815"/>
        <item x="744"/>
        <item x="655"/>
        <item x="371"/>
        <item x="571"/>
        <item x="713"/>
        <item x="556"/>
        <item x="621"/>
        <item x="475"/>
        <item x="648"/>
        <item x="619"/>
        <item x="581"/>
        <item x="79"/>
        <item x="6"/>
        <item x="476"/>
        <item x="447"/>
        <item x="440"/>
        <item x="800"/>
        <item x="125"/>
        <item x="561"/>
        <item x="113"/>
        <item x="572"/>
        <item x="646"/>
        <item x="302"/>
        <item x="657"/>
        <item x="389"/>
        <item x="102"/>
        <item x="109"/>
        <item x="10"/>
        <item x="600"/>
        <item x="239"/>
        <item x="589"/>
        <item x="471"/>
        <item x="599"/>
        <item x="234"/>
        <item x="736"/>
        <item x="752"/>
        <item x="51"/>
        <item x="645"/>
        <item x="57"/>
        <item x="174"/>
        <item x="461"/>
        <item x="46"/>
        <item x="839"/>
        <item x="409"/>
        <item x="297"/>
        <item x="602"/>
        <item x="119"/>
        <item x="233"/>
        <item x="53"/>
        <item x="50"/>
        <item x="255"/>
        <item x="58"/>
        <item x="496"/>
        <item x="195"/>
        <item x="363"/>
        <item x="746"/>
        <item x="801"/>
        <item x="350"/>
        <item x="586"/>
        <item x="47"/>
        <item x="745"/>
        <item x="320"/>
        <item x="429"/>
        <item x="374"/>
        <item x="453"/>
        <item x="330"/>
        <item x="620"/>
        <item x="353"/>
        <item x="45"/>
        <item x="472"/>
        <item x="643"/>
        <item x="727"/>
        <item x="623"/>
        <item x="178"/>
        <item x="305"/>
        <item x="726"/>
        <item x="254"/>
        <item x="5"/>
        <item x="661"/>
        <item x="349"/>
        <item x="756"/>
        <item x="292"/>
        <item x="622"/>
        <item x="605"/>
        <item x="456"/>
        <item x="628"/>
        <item x="675"/>
        <item x="570"/>
        <item x="833"/>
        <item x="822"/>
        <item x="186"/>
        <item x="641"/>
        <item x="437"/>
        <item x="444"/>
        <item x="568"/>
        <item x="9"/>
        <item x="835"/>
        <item x="430"/>
        <item x="802"/>
        <item x="612"/>
        <item x="590"/>
        <item x="240"/>
        <item x="300"/>
        <item x="684"/>
        <item x="204"/>
        <item x="388"/>
        <item x="818"/>
        <item x="375"/>
        <item x="21"/>
        <item x="405"/>
        <item x="137"/>
        <item x="235"/>
        <item x="346"/>
        <item x="591"/>
        <item x="220"/>
        <item x="52"/>
        <item x="707"/>
        <item x="596"/>
        <item x="826"/>
        <item x="632"/>
        <item x="35"/>
        <item x="841"/>
        <item x="108"/>
        <item x="753"/>
        <item x="821"/>
        <item x="436"/>
        <item x="408"/>
        <item x="126"/>
        <item x="166"/>
        <item x="29"/>
        <item x="173"/>
        <item x="625"/>
        <item x="111"/>
        <item x="608"/>
        <item x="687"/>
        <item x="331"/>
        <item x="484"/>
        <item x="761"/>
        <item x="177"/>
        <item x="827"/>
        <item x="54"/>
        <item x="354"/>
        <item x="692"/>
        <item x="610"/>
        <item x="202"/>
        <item x="209"/>
        <item x="201"/>
        <item x="731"/>
        <item x="580"/>
        <item x="345"/>
        <item x="720"/>
        <item x="155"/>
        <item x="318"/>
        <item x="370"/>
        <item x="425"/>
        <item x="180"/>
        <item x="376"/>
        <item x="823"/>
        <item x="677"/>
        <item x="814"/>
        <item x="301"/>
        <item x="658"/>
        <item x="441"/>
        <item x="483"/>
        <item x="787"/>
        <item x="593"/>
        <item x="200"/>
        <item x="23"/>
        <item x="179"/>
        <item x="691"/>
        <item x="361"/>
        <item x="413"/>
        <item x="688"/>
        <item x="611"/>
        <item x="624"/>
        <item x="73"/>
        <item x="328"/>
        <item x="104"/>
        <item x="188"/>
        <item x="368"/>
        <item x="435"/>
        <item x="199"/>
        <item x="626"/>
        <item x="152"/>
        <item x="167"/>
        <item x="633"/>
        <item x="170"/>
        <item x="592"/>
        <item x="414"/>
        <item x="651"/>
        <item x="638"/>
        <item x="194"/>
        <item x="457"/>
        <item x="803"/>
        <item x="659"/>
        <item x="607"/>
        <item x="362"/>
        <item x="477"/>
        <item x="743"/>
        <item x="460"/>
        <item x="256"/>
        <item x="601"/>
        <item x="445"/>
        <item x="294"/>
        <item x="401"/>
        <item x="187"/>
        <item x="138"/>
        <item x="792"/>
        <item x="373"/>
        <item x="122"/>
        <item x="806"/>
        <item x="245"/>
        <item x="549"/>
        <item x="479"/>
        <item x="400"/>
        <item x="547"/>
        <item x="695"/>
        <item x="468"/>
        <item x="207"/>
        <item x="642"/>
        <item x="740"/>
        <item x="364"/>
        <item x="674"/>
        <item x="652"/>
        <item x="757"/>
        <item x="832"/>
        <item x="410"/>
        <item x="755"/>
        <item x="784"/>
        <item x="747"/>
        <item x="387"/>
        <item x="34"/>
        <item x="830"/>
        <item x="486"/>
        <item x="230"/>
        <item x="497"/>
        <item x="407"/>
        <item x="637"/>
        <item x="849"/>
        <item x="20"/>
        <item x="208"/>
        <item x="214"/>
        <item x="89"/>
        <item x="566"/>
        <item x="143"/>
        <item x="316"/>
        <item x="481"/>
        <item x="685"/>
        <item x="763"/>
        <item x="585"/>
        <item x="478"/>
        <item x="223"/>
        <item x="210"/>
        <item x="348"/>
        <item x="735"/>
        <item x="762"/>
        <item x="455"/>
        <item x="725"/>
        <item x="224"/>
        <item x="550"/>
        <item x="13"/>
        <item x="37"/>
        <item x="243"/>
        <item x="686"/>
        <item x="465"/>
        <item x="115"/>
        <item x="804"/>
        <item x="512"/>
        <item x="499"/>
        <item x="16"/>
        <item x="382"/>
        <item x="729"/>
        <item x="391"/>
        <item x="164"/>
        <item x="689"/>
        <item x="386"/>
        <item x="211"/>
        <item x="567"/>
        <item x="844"/>
        <item x="678"/>
        <item x="679"/>
        <item x="360"/>
        <item x="299"/>
        <item x="338"/>
        <item x="829"/>
        <item x="347"/>
        <item x="261"/>
        <item x="737"/>
        <item x="33"/>
        <item x="141"/>
        <item x="396"/>
        <item x="751"/>
        <item x="582"/>
        <item x="369"/>
        <item x="848"/>
        <item x="139"/>
        <item x="265"/>
        <item x="463"/>
        <item x="110"/>
        <item x="503"/>
        <item x="290"/>
        <item x="794"/>
        <item x="656"/>
        <item x="546"/>
        <item x="613"/>
        <item x="552"/>
        <item x="446"/>
        <item x="640"/>
        <item x="614"/>
        <item x="390"/>
        <item x="733"/>
        <item x="777"/>
        <item x="767"/>
        <item x="406"/>
        <item x="454"/>
        <item x="482"/>
        <item x="462"/>
        <item x="172"/>
        <item x="263"/>
        <item x="741"/>
        <item x="522"/>
        <item x="62"/>
        <item x="258"/>
        <item x="399"/>
        <item x="673"/>
        <item x="760"/>
        <item x="380"/>
        <item x="267"/>
        <item x="649"/>
        <item x="154"/>
        <item x="357"/>
        <item x="203"/>
        <item x="487"/>
        <item x="197"/>
        <item x="723"/>
        <item x="0"/>
        <item x="739"/>
        <item x="683"/>
        <item x="653"/>
        <item x="148"/>
        <item x="616"/>
        <item x="554"/>
        <item x="120"/>
        <item x="783"/>
        <item x="562"/>
        <item x="26"/>
        <item x="824"/>
        <item x="738"/>
        <item x="395"/>
        <item x="459"/>
        <item x="694"/>
        <item x="766"/>
        <item x="27"/>
        <item x="702"/>
        <item x="558"/>
        <item x="764"/>
        <item x="665"/>
        <item x="618"/>
        <item x="693"/>
        <item x="158"/>
        <item x="588"/>
        <item x="293"/>
        <item x="846"/>
        <item x="351"/>
        <item x="398"/>
        <item x="838"/>
        <item x="22"/>
        <item x="668"/>
        <item x="565"/>
        <item x="237"/>
        <item x="403"/>
        <item x="797"/>
        <item x="467"/>
        <item x="559"/>
        <item x="812"/>
        <item x="576"/>
        <item x="654"/>
        <item x="183"/>
        <item x="793"/>
        <item x="190"/>
        <item x="587"/>
        <item x="644"/>
        <item x="153"/>
        <item x="31"/>
        <item x="443"/>
        <item x="66"/>
        <item x="836"/>
        <item x="531"/>
        <item x="639"/>
        <item x="283"/>
        <item x="162"/>
        <item x="769"/>
        <item x="564"/>
        <item x="517"/>
        <item x="852"/>
        <item x="71"/>
        <item x="217"/>
        <item x="749"/>
        <item x="805"/>
        <item x="92"/>
        <item x="426"/>
        <item x="252"/>
        <item x="74"/>
        <item x="523"/>
        <item x="473"/>
        <item x="176"/>
        <item x="524"/>
        <item x="356"/>
        <item x="182"/>
        <item x="221"/>
        <item x="700"/>
        <item x="545"/>
        <item x="500"/>
        <item x="216"/>
        <item x="775"/>
        <item x="774"/>
        <item x="365"/>
        <item x="627"/>
        <item x="72"/>
        <item x="504"/>
        <item x="432"/>
        <item x="492"/>
        <item x="681"/>
        <item x="669"/>
        <item x="93"/>
        <item x="584"/>
        <item x="379"/>
        <item x="785"/>
        <item x="2"/>
        <item x="666"/>
        <item x="526"/>
        <item x="466"/>
        <item x="489"/>
        <item x="307"/>
        <item x="498"/>
        <item x="61"/>
        <item x="533"/>
        <item x="534"/>
        <item x="130"/>
        <item x="287"/>
        <item x="98"/>
        <item x="309"/>
        <item x="343"/>
        <item x="75"/>
        <item x="342"/>
        <item x="845"/>
        <item x="609"/>
        <item x="452"/>
        <item x="831"/>
        <item x="378"/>
        <item x="394"/>
        <item x="159"/>
        <item x="604"/>
        <item x="289"/>
        <item x="662"/>
        <item x="262"/>
        <item x="132"/>
        <item x="759"/>
        <item x="250"/>
        <item x="308"/>
        <item x="321"/>
        <item x="381"/>
        <item x="393"/>
        <item x="516"/>
        <item x="341"/>
        <item x="260"/>
        <item x="560"/>
        <item x="418"/>
        <item x="771"/>
        <item x="485"/>
        <item x="791"/>
        <item x="225"/>
        <item x="544"/>
        <item x="606"/>
        <item x="776"/>
        <item x="772"/>
        <item x="788"/>
        <item x="530"/>
        <item x="511"/>
        <item x="617"/>
        <item x="690"/>
        <item x="87"/>
        <item x="671"/>
        <item x="326"/>
        <item x="136"/>
        <item x="163"/>
        <item x="742"/>
        <item x="149"/>
        <item x="384"/>
        <item x="339"/>
        <item x="257"/>
        <item x="843"/>
        <item x="663"/>
        <item x="86"/>
        <item x="682"/>
        <item x="520"/>
        <item x="333"/>
        <item x="781"/>
        <item x="778"/>
        <item x="175"/>
        <item x="273"/>
        <item x="415"/>
        <item x="575"/>
        <item x="334"/>
        <item x="156"/>
        <item x="847"/>
        <item x="553"/>
        <item x="133"/>
        <item x="696"/>
        <item x="128"/>
        <item x="782"/>
        <item x="24"/>
        <item x="557"/>
        <item x="271"/>
        <item x="264"/>
        <item x="491"/>
        <item x="519"/>
        <item x="773"/>
        <item x="431"/>
        <item x="336"/>
        <item x="402"/>
        <item x="25"/>
        <item x="768"/>
        <item x="185"/>
        <item x="146"/>
        <item x="842"/>
        <item x="222"/>
        <item x="650"/>
        <item x="284"/>
        <item x="242"/>
        <item x="488"/>
        <item x="419"/>
        <item x="298"/>
        <item x="100"/>
        <item x="765"/>
        <item x="510"/>
        <item x="42"/>
        <item x="464"/>
        <item x="750"/>
        <item x="817"/>
        <item x="704"/>
        <item x="392"/>
        <item x="151"/>
        <item x="189"/>
        <item x="171"/>
        <item x="69"/>
        <item x="513"/>
        <item x="314"/>
        <item x="819"/>
        <item x="480"/>
        <item x="670"/>
        <item x="259"/>
        <item x="145"/>
        <item x="249"/>
        <item x="11"/>
        <item x="667"/>
        <item x="275"/>
        <item x="131"/>
        <item x="527"/>
        <item x="319"/>
        <item x="542"/>
        <item x="515"/>
        <item x="779"/>
        <item x="4"/>
        <item x="296"/>
        <item x="428"/>
        <item x="272"/>
        <item x="15"/>
        <item x="150"/>
        <item x="112"/>
        <item x="295"/>
        <item x="810"/>
        <item x="634"/>
        <item x="206"/>
        <item x="277"/>
        <item x="269"/>
        <item x="490"/>
        <item x="352"/>
        <item x="96"/>
        <item x="850"/>
        <item x="532"/>
        <item x="282"/>
        <item x="449"/>
        <item x="434"/>
        <item x="404"/>
        <item x="710"/>
        <item x="19"/>
        <item x="161"/>
        <item x="719"/>
        <item x="41"/>
        <item x="506"/>
        <item x="734"/>
        <item x="39"/>
        <item x="837"/>
        <item x="529"/>
        <item x="77"/>
        <item x="563"/>
        <item x="327"/>
        <item x="310"/>
        <item x="493"/>
        <item x="340"/>
        <item x="274"/>
        <item x="636"/>
        <item x="451"/>
        <item x="721"/>
        <item x="91"/>
        <item x="168"/>
        <item x="147"/>
        <item x="124"/>
        <item x="276"/>
        <item x="8"/>
        <item x="82"/>
        <item x="705"/>
        <item x="226"/>
        <item x="78"/>
        <item x="306"/>
        <item x="142"/>
        <item x="60"/>
        <item x="80"/>
        <item x="311"/>
        <item x="105"/>
        <item x="578"/>
        <item x="698"/>
        <item x="714"/>
        <item x="94"/>
        <item x="851"/>
        <item x="49"/>
        <item x="215"/>
        <item x="281"/>
        <item x="359"/>
        <item x="95"/>
        <item x="135"/>
        <item x="509"/>
        <item x="377"/>
        <item x="635"/>
        <item x="169"/>
        <item x="181"/>
        <item x="278"/>
        <item x="246"/>
        <item x="385"/>
        <item x="577"/>
        <item x="366"/>
        <item x="1"/>
        <item x="219"/>
        <item x="501"/>
        <item x="355"/>
        <item x="790"/>
        <item x="770"/>
        <item x="811"/>
        <item x="730"/>
        <item x="786"/>
        <item x="535"/>
        <item x="134"/>
        <item x="664"/>
        <item x="433"/>
        <item x="507"/>
        <item x="808"/>
        <item x="81"/>
        <item x="672"/>
        <item x="160"/>
        <item x="732"/>
        <item x="708"/>
        <item x="521"/>
        <item x="317"/>
        <item x="450"/>
        <item x="629"/>
        <item x="528"/>
        <item x="238"/>
        <item x="332"/>
        <item x="266"/>
        <item x="344"/>
        <item x="83"/>
        <item x="828"/>
        <item x="372"/>
        <item x="699"/>
        <item x="268"/>
        <item x="615"/>
        <item x="676"/>
        <item x="144"/>
        <item x="697"/>
        <item x="285"/>
        <item x="716"/>
        <item x="56"/>
        <item x="538"/>
        <item x="470"/>
        <item x="68"/>
        <item x="184"/>
        <item x="303"/>
        <item x="65"/>
        <item x="442"/>
        <item x="420"/>
        <item x="540"/>
        <item x="474"/>
        <item x="796"/>
        <item x="680"/>
        <item x="809"/>
        <item x="709"/>
        <item x="383"/>
        <item x="536"/>
        <item x="232"/>
        <item x="508"/>
        <item x="17"/>
        <item x="594"/>
        <item x="121"/>
        <item x="502"/>
        <item x="583"/>
        <item x="518"/>
        <item x="193"/>
        <item x="280"/>
        <item x="291"/>
        <item x="101"/>
        <item x="494"/>
        <item x="213"/>
        <item x="116"/>
        <item x="85"/>
        <item x="123"/>
        <item x="789"/>
        <item x="43"/>
        <item x="251"/>
        <item x="227"/>
        <item x="703"/>
        <item x="367"/>
        <item x="99"/>
        <item x="107"/>
        <item x="660"/>
        <item x="722"/>
        <item x="244"/>
        <item x="212"/>
        <item x="129"/>
        <item x="439"/>
        <item x="647"/>
        <item x="192"/>
        <item x="807"/>
        <item x="313"/>
        <item x="67"/>
        <item x="715"/>
        <item x="229"/>
        <item x="438"/>
        <item x="411"/>
        <item x="603"/>
        <item x="424"/>
        <item x="505"/>
        <item x="412"/>
        <item x="525"/>
        <item x="18"/>
        <item x="196"/>
        <item x="324"/>
        <item x="191"/>
        <item x="840"/>
        <item x="14"/>
        <item x="706"/>
        <item x="820"/>
        <item x="630"/>
        <item x="514"/>
        <item x="423"/>
        <item x="228"/>
        <item x="798"/>
        <item x="218"/>
        <item x="70"/>
        <item x="799"/>
        <item x="205"/>
        <item x="416"/>
        <item x="458"/>
        <item x="397"/>
        <item x="231"/>
        <item x="421"/>
        <item x="537"/>
        <item x="32"/>
        <item x="30"/>
        <item x="795"/>
        <item x="97"/>
        <item x="315"/>
        <item x="88"/>
        <item x="427"/>
        <item x="495"/>
        <item x="48"/>
        <item x="84"/>
        <item x="312"/>
        <item x="543"/>
        <item x="417"/>
        <item x="541"/>
        <item x="813"/>
        <item x="539"/>
        <item x="157"/>
        <item t="default"/>
      </items>
    </pivotField>
    <pivotField dataField="1" showAll="0">
      <items count="844">
        <item x="710"/>
        <item x="824"/>
        <item x="563"/>
        <item x="566"/>
        <item x="456"/>
        <item x="441"/>
        <item x="731"/>
        <item x="567"/>
        <item x="825"/>
        <item x="430"/>
        <item x="453"/>
        <item x="711"/>
        <item x="455"/>
        <item x="732"/>
        <item x="251"/>
        <item x="730"/>
        <item x="326"/>
        <item x="465"/>
        <item x="454"/>
        <item x="65"/>
        <item x="466"/>
        <item x="119"/>
        <item x="449"/>
        <item x="125"/>
        <item x="811"/>
        <item x="248"/>
        <item x="116"/>
        <item x="120"/>
        <item x="114"/>
        <item x="324"/>
        <item x="828"/>
        <item x="556"/>
        <item x="175"/>
        <item x="559"/>
        <item x="831"/>
        <item x="568"/>
        <item x="103"/>
        <item x="253"/>
        <item x="443"/>
        <item x="545"/>
        <item x="686"/>
        <item x="605"/>
        <item x="551"/>
        <item x="733"/>
        <item x="550"/>
        <item x="63"/>
        <item x="121"/>
        <item x="586"/>
        <item x="237"/>
        <item x="815"/>
        <item x="657"/>
        <item x="118"/>
        <item x="181"/>
        <item x="565"/>
        <item x="428"/>
        <item x="581"/>
        <item x="689"/>
        <item x="246"/>
        <item x="290"/>
        <item x="53"/>
        <item x="727"/>
        <item x="51"/>
        <item x="50"/>
        <item x="56"/>
        <item x="46"/>
        <item x="829"/>
        <item x="43"/>
        <item x="250"/>
        <item x="725"/>
        <item x="244"/>
        <item x="694"/>
        <item x="544"/>
        <item x="745"/>
        <item x="712"/>
        <item x="249"/>
        <item x="331"/>
        <item x="112"/>
        <item x="236"/>
        <item x="613"/>
        <item x="243"/>
        <item x="139"/>
        <item x="239"/>
        <item x="320"/>
        <item x="555"/>
        <item x="704"/>
        <item x="459"/>
        <item x="812"/>
        <item x="105"/>
        <item x="62"/>
        <item x="57"/>
        <item x="423"/>
        <item x="709"/>
        <item x="107"/>
        <item x="467"/>
        <item x="203"/>
        <item x="446"/>
        <item x="672"/>
        <item x="330"/>
        <item x="45"/>
        <item x="542"/>
        <item x="124"/>
        <item x="202"/>
        <item x="52"/>
        <item x="44"/>
        <item x="823"/>
        <item x="549"/>
        <item x="232"/>
        <item x="204"/>
        <item x="117"/>
        <item x="816"/>
        <item x="136"/>
        <item x="805"/>
        <item x="656"/>
        <item x="705"/>
        <item x="309"/>
        <item x="110"/>
        <item x="623"/>
        <item x="340"/>
        <item x="699"/>
        <item x="833"/>
        <item x="113"/>
        <item x="352"/>
        <item x="703"/>
        <item x="806"/>
        <item x="463"/>
        <item x="403"/>
        <item x="418"/>
        <item x="842"/>
        <item x="395"/>
        <item x="717"/>
        <item x="193"/>
        <item x="101"/>
        <item x="693"/>
        <item x="108"/>
        <item x="422"/>
        <item x="109"/>
        <item x="458"/>
        <item x="798"/>
        <item x="680"/>
        <item x="708"/>
        <item x="638"/>
        <item x="729"/>
        <item x="628"/>
        <item x="737"/>
        <item x="102"/>
        <item x="371"/>
        <item x="696"/>
        <item x="461"/>
        <item x="406"/>
        <item x="434"/>
        <item x="770"/>
        <item x="784"/>
        <item x="317"/>
        <item x="594"/>
        <item x="325"/>
        <item x="697"/>
        <item x="421"/>
        <item x="229"/>
        <item x="813"/>
        <item x="495"/>
        <item x="37"/>
        <item x="415"/>
        <item x="681"/>
        <item x="554"/>
        <item x="691"/>
        <item x="391"/>
        <item x="577"/>
        <item x="518"/>
        <item x="557"/>
        <item x="364"/>
        <item x="674"/>
        <item x="397"/>
        <item x="347"/>
        <item x="389"/>
        <item x="804"/>
        <item x="401"/>
        <item x="560"/>
        <item x="315"/>
        <item x="372"/>
        <item x="40"/>
        <item x="541"/>
        <item x="574"/>
        <item x="644"/>
        <item x="39"/>
        <item x="284"/>
        <item x="663"/>
        <item x="612"/>
        <item x="311"/>
        <item x="501"/>
        <item x="724"/>
        <item x="808"/>
        <item x="598"/>
        <item x="630"/>
        <item x="450"/>
        <item x="472"/>
        <item x="819"/>
        <item x="288"/>
        <item x="478"/>
        <item x="479"/>
        <item x="187"/>
        <item x="89"/>
        <item x="359"/>
        <item x="702"/>
        <item x="562"/>
        <item x="11"/>
        <item x="522"/>
        <item x="807"/>
        <item x="452"/>
        <item x="548"/>
        <item x="299"/>
        <item x="87"/>
        <item x="369"/>
        <item x="433"/>
        <item x="367"/>
        <item x="429"/>
        <item x="779"/>
        <item x="506"/>
        <item x="580"/>
        <item x="436"/>
        <item x="439"/>
        <item x="28"/>
        <item x="720"/>
        <item x="578"/>
        <item x="25"/>
        <item x="721"/>
        <item x="86"/>
        <item x="631"/>
        <item x="616"/>
        <item x="448"/>
        <item x="366"/>
        <item x="827"/>
        <item x="348"/>
        <item x="152"/>
        <item x="661"/>
        <item x="789"/>
        <item x="679"/>
        <item x="180"/>
        <item x="786"/>
        <item x="483"/>
        <item x="313"/>
        <item x="675"/>
        <item x="715"/>
        <item x="447"/>
        <item x="241"/>
        <item x="671"/>
        <item x="698"/>
        <item x="205"/>
        <item x="280"/>
        <item x="611"/>
        <item x="777"/>
        <item x="135"/>
        <item x="286"/>
        <item x="642"/>
        <item x="342"/>
        <item x="164"/>
        <item x="382"/>
        <item x="474"/>
        <item x="507"/>
        <item x="573"/>
        <item x="599"/>
        <item x="570"/>
        <item x="744"/>
        <item x="627"/>
        <item x="190"/>
        <item x="332"/>
        <item x="635"/>
        <item x="162"/>
        <item x="587"/>
        <item x="728"/>
        <item x="645"/>
        <item x="295"/>
        <item x="719"/>
        <item x="488"/>
        <item x="734"/>
        <item x="264"/>
        <item x="378"/>
        <item x="626"/>
        <item x="409"/>
        <item x="662"/>
        <item x="492"/>
        <item x="411"/>
        <item x="76"/>
        <item x="377"/>
        <item x="321"/>
        <item x="460"/>
        <item x="583"/>
        <item x="363"/>
        <item x="692"/>
        <item x="425"/>
        <item x="736"/>
        <item x="88"/>
        <item x="485"/>
        <item x="609"/>
        <item x="368"/>
        <item x="81"/>
        <item x="740"/>
        <item x="790"/>
        <item x="738"/>
        <item x="814"/>
        <item x="576"/>
        <item x="379"/>
        <item x="766"/>
        <item x="834"/>
        <item x="714"/>
        <item x="523"/>
        <item x="137"/>
        <item x="10"/>
        <item x="1"/>
        <item x="787"/>
        <item x="302"/>
        <item x="26"/>
        <item x="602"/>
        <item x="407"/>
        <item x="84"/>
        <item x="508"/>
        <item x="158"/>
        <item x="500"/>
        <item x="817"/>
        <item x="75"/>
        <item x="596"/>
        <item x="765"/>
        <item x="832"/>
        <item x="648"/>
        <item x="179"/>
        <item x="572"/>
        <item x="688"/>
        <item x="558"/>
        <item x="773"/>
        <item x="579"/>
        <item x="783"/>
        <item x="716"/>
        <item x="61"/>
        <item x="210"/>
        <item x="668"/>
        <item x="278"/>
        <item x="486"/>
        <item x="212"/>
        <item x="682"/>
        <item x="496"/>
        <item x="658"/>
        <item x="794"/>
        <item x="153"/>
        <item x="468"/>
        <item x="606"/>
        <item x="640"/>
        <item x="7"/>
        <item x="515"/>
        <item x="510"/>
        <item x="161"/>
        <item x="497"/>
        <item x="335"/>
        <item x="775"/>
        <item x="513"/>
        <item x="346"/>
        <item x="355"/>
        <item x="22"/>
        <item x="582"/>
        <item x="742"/>
        <item x="615"/>
        <item x="333"/>
        <item x="435"/>
        <item x="285"/>
        <item x="521"/>
        <item x="414"/>
        <item x="294"/>
        <item x="154"/>
        <item x="477"/>
        <item x="723"/>
        <item x="505"/>
        <item x="837"/>
        <item x="191"/>
        <item x="571"/>
        <item x="198"/>
        <item x="619"/>
        <item x="256"/>
        <item x="195"/>
        <item x="526"/>
        <item x="618"/>
        <item x="782"/>
        <item x="622"/>
        <item x="207"/>
        <item x="664"/>
        <item x="390"/>
        <item x="276"/>
        <item x="617"/>
        <item x="337"/>
        <item x="762"/>
        <item x="597"/>
        <item x="173"/>
        <item x="349"/>
        <item x="405"/>
        <item x="148"/>
        <item x="13"/>
        <item x="221"/>
        <item x="374"/>
        <item x="751"/>
        <item x="217"/>
        <item x="73"/>
        <item x="396"/>
        <item x="778"/>
        <item x="739"/>
        <item x="493"/>
        <item x="33"/>
        <item x="608"/>
        <item x="358"/>
        <item x="298"/>
        <item x="484"/>
        <item x="144"/>
        <item x="64"/>
        <item x="758"/>
        <item x="36"/>
        <item x="462"/>
        <item x="792"/>
        <item x="743"/>
        <item x="400"/>
        <item x="185"/>
        <item x="624"/>
        <item x="652"/>
        <item x="30"/>
        <item x="412"/>
        <item x="498"/>
        <item x="676"/>
        <item x="769"/>
        <item x="362"/>
        <item x="641"/>
        <item x="546"/>
        <item x="150"/>
        <item x="476"/>
        <item x="489"/>
        <item x="387"/>
        <item x="66"/>
        <item x="639"/>
        <item x="643"/>
        <item x="490"/>
        <item x="258"/>
        <item x="394"/>
        <item x="365"/>
        <item x="629"/>
        <item x="537"/>
        <item x="159"/>
        <item x="388"/>
        <item x="487"/>
        <item x="687"/>
        <item x="91"/>
        <item x="282"/>
        <item x="660"/>
        <item x="329"/>
        <item x="289"/>
        <item x="610"/>
        <item x="746"/>
        <item x="60"/>
        <item x="123"/>
        <item x="211"/>
        <item x="437"/>
        <item x="752"/>
        <item x="718"/>
        <item x="341"/>
        <item x="270"/>
        <item x="774"/>
        <item x="781"/>
        <item x="149"/>
        <item x="263"/>
        <item x="757"/>
        <item x="666"/>
        <item x="287"/>
        <item x="184"/>
        <item x="167"/>
        <item x="701"/>
        <item x="293"/>
        <item x="695"/>
        <item x="575"/>
        <item x="176"/>
        <item x="600"/>
        <item x="504"/>
        <item x="393"/>
        <item x="222"/>
        <item x="525"/>
        <item x="267"/>
        <item x="245"/>
        <item x="216"/>
        <item x="754"/>
        <item x="547"/>
        <item x="690"/>
        <item x="373"/>
        <item x="35"/>
        <item x="445"/>
        <item x="552"/>
        <item x="673"/>
        <item x="683"/>
        <item x="822"/>
        <item x="257"/>
        <item x="189"/>
        <item x="707"/>
        <item x="192"/>
        <item x="353"/>
        <item x="603"/>
        <item x="457"/>
        <item x="79"/>
        <item x="0"/>
        <item x="328"/>
        <item x="514"/>
        <item x="82"/>
        <item x="788"/>
        <item x="301"/>
        <item x="14"/>
        <item x="383"/>
        <item x="835"/>
        <item x="99"/>
        <item x="543"/>
        <item x="131"/>
        <item x="585"/>
        <item x="38"/>
        <item x="561"/>
        <item x="491"/>
        <item x="722"/>
        <item x="72"/>
        <item x="166"/>
        <item x="31"/>
        <item x="97"/>
        <item x="183"/>
        <item x="206"/>
        <item x="350"/>
        <item x="380"/>
        <item x="255"/>
        <item x="826"/>
        <item x="528"/>
        <item x="155"/>
        <item x="646"/>
        <item x="647"/>
        <item x="392"/>
        <item x="92"/>
        <item x="655"/>
        <item x="70"/>
        <item x="408"/>
        <item x="741"/>
        <item x="283"/>
        <item x="685"/>
        <item x="171"/>
        <item x="667"/>
        <item x="440"/>
        <item x="553"/>
        <item x="213"/>
        <item x="386"/>
        <item x="601"/>
        <item x="199"/>
        <item x="111"/>
        <item x="620"/>
        <item x="4"/>
        <item x="840"/>
        <item x="130"/>
        <item x="354"/>
        <item x="399"/>
        <item x="764"/>
        <item x="19"/>
        <item x="174"/>
        <item x="830"/>
        <item x="2"/>
        <item x="134"/>
        <item x="305"/>
        <item x="480"/>
        <item x="385"/>
        <item x="194"/>
        <item x="6"/>
        <item x="527"/>
        <item x="291"/>
        <item x="595"/>
        <item x="633"/>
        <item x="141"/>
        <item x="776"/>
        <item x="481"/>
        <item x="524"/>
        <item x="200"/>
        <item x="254"/>
        <item x="614"/>
        <item x="654"/>
        <item x="375"/>
        <item x="653"/>
        <item x="85"/>
        <item x="80"/>
        <item x="793"/>
        <item x="839"/>
        <item x="104"/>
        <item x="821"/>
        <item x="520"/>
        <item x="304"/>
        <item x="427"/>
        <item x="214"/>
        <item x="17"/>
        <item x="410"/>
        <item x="818"/>
        <item x="588"/>
        <item x="564"/>
        <item x="196"/>
        <item x="634"/>
        <item x="370"/>
        <item x="700"/>
        <item x="503"/>
        <item x="678"/>
        <item x="569"/>
        <item x="749"/>
        <item x="178"/>
        <item x="820"/>
        <item x="604"/>
        <item x="21"/>
        <item x="607"/>
        <item x="801"/>
        <item x="277"/>
        <item x="438"/>
        <item x="413"/>
        <item x="182"/>
        <item x="451"/>
        <item x="755"/>
        <item x="129"/>
        <item x="201"/>
        <item x="763"/>
        <item x="219"/>
        <item x="384"/>
        <item x="49"/>
        <item x="146"/>
        <item x="649"/>
        <item x="9"/>
        <item x="772"/>
        <item x="259"/>
        <item x="271"/>
        <item x="797"/>
        <item x="275"/>
        <item x="58"/>
        <item x="416"/>
        <item x="669"/>
        <item x="133"/>
        <item x="464"/>
        <item x="226"/>
        <item x="69"/>
        <item x="780"/>
        <item x="651"/>
        <item x="18"/>
        <item x="404"/>
        <item x="402"/>
        <item x="706"/>
        <item x="398"/>
        <item x="322"/>
        <item x="592"/>
        <item x="269"/>
        <item x="55"/>
        <item x="247"/>
        <item x="215"/>
        <item x="316"/>
        <item x="810"/>
        <item x="132"/>
        <item x="519"/>
        <item x="235"/>
        <item x="127"/>
        <item x="77"/>
        <item x="327"/>
        <item x="345"/>
        <item x="590"/>
        <item x="713"/>
        <item x="59"/>
        <item x="531"/>
        <item x="32"/>
        <item x="512"/>
        <item x="539"/>
        <item x="361"/>
        <item x="177"/>
        <item x="126"/>
        <item x="122"/>
        <item x="516"/>
        <item x="273"/>
        <item x="3"/>
        <item x="530"/>
        <item x="94"/>
        <item x="632"/>
        <item x="800"/>
        <item x="533"/>
        <item x="799"/>
        <item x="795"/>
        <item x="157"/>
        <item x="841"/>
        <item x="297"/>
        <item x="303"/>
        <item x="208"/>
        <item x="240"/>
        <item x="23"/>
        <item x="499"/>
        <item x="15"/>
        <item x="274"/>
        <item x="115"/>
        <item x="357"/>
        <item x="529"/>
        <item x="760"/>
        <item x="469"/>
        <item x="242"/>
        <item x="209"/>
        <item x="279"/>
        <item x="625"/>
        <item x="266"/>
        <item x="509"/>
        <item x="238"/>
        <item x="262"/>
        <item x="836"/>
        <item x="41"/>
        <item x="306"/>
        <item x="351"/>
        <item x="750"/>
        <item x="281"/>
        <item x="147"/>
        <item x="233"/>
        <item x="376"/>
        <item x="172"/>
        <item x="584"/>
        <item x="838"/>
        <item x="344"/>
        <item x="747"/>
        <item x="143"/>
        <item x="252"/>
        <item x="292"/>
        <item x="296"/>
        <item x="160"/>
        <item x="169"/>
        <item x="381"/>
        <item x="426"/>
        <item x="470"/>
        <item x="502"/>
        <item x="96"/>
        <item x="589"/>
        <item x="535"/>
        <item x="140"/>
        <item x="659"/>
        <item x="494"/>
        <item x="227"/>
        <item x="517"/>
        <item x="95"/>
        <item x="54"/>
        <item x="591"/>
        <item x="168"/>
        <item x="27"/>
        <item x="308"/>
        <item x="482"/>
        <item x="272"/>
        <item x="532"/>
        <item x="314"/>
        <item x="511"/>
        <item x="78"/>
        <item x="670"/>
        <item x="151"/>
        <item x="761"/>
        <item x="90"/>
        <item x="67"/>
        <item x="334"/>
        <item x="234"/>
        <item x="8"/>
        <item x="677"/>
        <item x="650"/>
        <item x="170"/>
        <item x="534"/>
        <item x="785"/>
        <item x="809"/>
        <item x="83"/>
        <item x="538"/>
        <item x="444"/>
        <item x="260"/>
        <item x="771"/>
        <item x="796"/>
        <item x="419"/>
        <item x="128"/>
        <item x="665"/>
        <item x="12"/>
        <item x="621"/>
        <item x="98"/>
        <item x="756"/>
        <item x="71"/>
        <item x="29"/>
        <item x="636"/>
        <item x="188"/>
        <item x="231"/>
        <item x="106"/>
        <item x="307"/>
        <item x="336"/>
        <item x="138"/>
        <item x="228"/>
        <item x="684"/>
        <item x="268"/>
        <item x="218"/>
        <item x="230"/>
        <item x="24"/>
        <item x="536"/>
        <item x="759"/>
        <item x="312"/>
        <item x="473"/>
        <item x="68"/>
        <item x="753"/>
        <item x="803"/>
        <item x="265"/>
        <item x="748"/>
        <item x="338"/>
        <item x="637"/>
        <item x="432"/>
        <item x="339"/>
        <item x="186"/>
        <item x="224"/>
        <item x="47"/>
        <item x="318"/>
        <item x="16"/>
        <item x="300"/>
        <item x="319"/>
        <item x="420"/>
        <item x="431"/>
        <item x="802"/>
        <item x="310"/>
        <item x="323"/>
        <item x="100"/>
        <item x="34"/>
        <item x="424"/>
        <item x="220"/>
        <item x="540"/>
        <item x="768"/>
        <item x="471"/>
        <item x="791"/>
        <item x="42"/>
        <item x="223"/>
        <item x="417"/>
        <item x="360"/>
        <item x="593"/>
        <item x="261"/>
        <item x="93"/>
        <item x="74"/>
        <item x="735"/>
        <item x="145"/>
        <item x="726"/>
        <item x="48"/>
        <item x="767"/>
        <item x="356"/>
        <item x="156"/>
        <item x="163"/>
        <item x="225"/>
        <item x="343"/>
        <item x="142"/>
        <item x="442"/>
        <item x="197"/>
        <item x="165"/>
        <item x="475"/>
        <item x="20"/>
        <item x="5"/>
        <item t="default"/>
      </items>
    </pivotField>
    <pivotField dataField="1" showAll="0">
      <items count="842">
        <item x="665"/>
        <item x="102"/>
        <item x="206"/>
        <item x="108"/>
        <item x="21"/>
        <item x="23"/>
        <item x="217"/>
        <item x="646"/>
        <item x="438"/>
        <item x="484"/>
        <item x="164"/>
        <item x="804"/>
        <item x="521"/>
        <item x="774"/>
        <item x="138"/>
        <item x="581"/>
        <item x="26"/>
        <item x="649"/>
        <item x="403"/>
        <item x="199"/>
        <item x="669"/>
        <item x="139"/>
        <item x="237"/>
        <item x="144"/>
        <item x="762"/>
        <item x="660"/>
        <item x="655"/>
        <item x="218"/>
        <item x="595"/>
        <item x="353"/>
        <item x="354"/>
        <item x="739"/>
        <item x="586"/>
        <item x="369"/>
        <item x="770"/>
        <item x="342"/>
        <item x="752"/>
        <item x="476"/>
        <item x="624"/>
        <item x="620"/>
        <item x="197"/>
        <item x="601"/>
        <item x="191"/>
        <item x="638"/>
        <item x="188"/>
        <item x="668"/>
        <item x="141"/>
        <item x="50"/>
        <item x="435"/>
        <item x="171"/>
        <item x="719"/>
        <item x="371"/>
        <item x="356"/>
        <item x="736"/>
        <item x="611"/>
        <item x="436"/>
        <item x="552"/>
        <item x="198"/>
        <item x="577"/>
        <item x="725"/>
        <item x="694"/>
        <item x="104"/>
        <item x="744"/>
        <item x="439"/>
        <item x="633"/>
        <item x="686"/>
        <item x="737"/>
        <item x="366"/>
        <item x="474"/>
        <item x="260"/>
        <item x="319"/>
        <item x="784"/>
        <item x="509"/>
        <item x="653"/>
        <item x="192"/>
        <item x="384"/>
        <item x="183"/>
        <item x="652"/>
        <item x="594"/>
        <item x="376"/>
        <item x="385"/>
        <item x="106"/>
        <item x="350"/>
        <item x="619"/>
        <item x="592"/>
        <item x="382"/>
        <item x="291"/>
        <item x="16"/>
        <item x="177"/>
        <item x="220"/>
        <item x="163"/>
        <item x="685"/>
        <item x="667"/>
        <item x="367"/>
        <item x="150"/>
        <item x="336"/>
        <item x="284"/>
        <item x="359"/>
        <item x="205"/>
        <item x="155"/>
        <item x="616"/>
        <item x="315"/>
        <item x="10"/>
        <item x="137"/>
        <item x="693"/>
        <item x="793"/>
        <item x="46"/>
        <item x="483"/>
        <item x="175"/>
        <item x="628"/>
        <item x="745"/>
        <item x="313"/>
        <item x="636"/>
        <item x="200"/>
        <item x="593"/>
        <item x="103"/>
        <item x="287"/>
        <item x="519"/>
        <item x="167"/>
        <item x="640"/>
        <item x="705"/>
        <item x="109"/>
        <item x="361"/>
        <item x="196"/>
        <item x="110"/>
        <item x="718"/>
        <item x="360"/>
        <item x="327"/>
        <item x="513"/>
        <item x="381"/>
        <item x="683"/>
        <item x="285"/>
        <item x="221"/>
        <item x="500"/>
        <item x="208"/>
        <item x="475"/>
        <item x="184"/>
        <item x="262"/>
        <item x="547"/>
        <item x="207"/>
        <item x="699"/>
        <item x="654"/>
        <item x="174"/>
        <item x="377"/>
        <item x="52"/>
        <item x="176"/>
        <item x="169"/>
        <item x="578"/>
        <item x="671"/>
        <item x="296"/>
        <item x="738"/>
        <item x="582"/>
        <item x="346"/>
        <item x="383"/>
        <item x="135"/>
        <item x="201"/>
        <item x="424"/>
        <item x="396"/>
        <item x="394"/>
        <item x="358"/>
        <item x="51"/>
        <item x="806"/>
        <item x="419"/>
        <item x="473"/>
        <item x="395"/>
        <item x="72"/>
        <item x="317"/>
        <item x="585"/>
        <item x="748"/>
        <item x="44"/>
        <item x="409"/>
        <item x="607"/>
        <item x="31"/>
        <item x="37"/>
        <item x="606"/>
        <item x="643"/>
        <item x="627"/>
        <item x="345"/>
        <item x="678"/>
        <item x="341"/>
        <item x="276"/>
        <item x="783"/>
        <item x="481"/>
        <item x="493"/>
        <item x="680"/>
        <item x="0"/>
        <item x="401"/>
        <item x="351"/>
        <item x="111"/>
        <item x="617"/>
        <item x="389"/>
        <item x="429"/>
        <item x="626"/>
        <item x="545"/>
        <item x="185"/>
        <item x="596"/>
        <item x="747"/>
        <item x="38"/>
        <item x="390"/>
        <item x="778"/>
        <item x="794"/>
        <item x="302"/>
        <item x="651"/>
        <item x="2"/>
        <item x="89"/>
        <item x="222"/>
        <item x="337"/>
        <item x="679"/>
        <item x="258"/>
        <item x="3"/>
        <item x="113"/>
        <item x="618"/>
        <item x="597"/>
        <item x="214"/>
        <item x="170"/>
        <item x="430"/>
        <item x="621"/>
        <item x="281"/>
        <item x="195"/>
        <item x="402"/>
        <item x="63"/>
        <item x="584"/>
        <item x="589"/>
        <item x="34"/>
        <item x="741"/>
        <item x="305"/>
        <item x="124"/>
        <item x="792"/>
        <item x="672"/>
        <item x="604"/>
        <item x="230"/>
        <item x="795"/>
        <item x="62"/>
        <item x="721"/>
        <item x="29"/>
        <item x="704"/>
        <item x="365"/>
        <item x="598"/>
        <item x="423"/>
        <item x="720"/>
        <item x="635"/>
        <item x="479"/>
        <item x="728"/>
        <item x="469"/>
        <item x="283"/>
        <item x="664"/>
        <item x="339"/>
        <item x="482"/>
        <item x="480"/>
        <item x="753"/>
        <item x="687"/>
        <item x="53"/>
        <item x="810"/>
        <item x="372"/>
        <item x="13"/>
        <item x="408"/>
        <item x="472"/>
        <item x="731"/>
        <item x="268"/>
        <item x="255"/>
        <item x="716"/>
        <item x="488"/>
        <item x="332"/>
        <item x="43"/>
        <item x="378"/>
        <item x="637"/>
        <item x="56"/>
        <item x="400"/>
        <item x="761"/>
        <item x="512"/>
        <item x="143"/>
        <item x="548"/>
        <item x="250"/>
        <item x="773"/>
        <item x="279"/>
        <item x="723"/>
        <item x="657"/>
        <item x="632"/>
        <item x="791"/>
        <item x="251"/>
        <item x="486"/>
        <item x="703"/>
        <item x="520"/>
        <item x="684"/>
        <item x="244"/>
        <item x="615"/>
        <item x="168"/>
        <item x="25"/>
        <item x="603"/>
        <item x="307"/>
        <item x="639"/>
        <item x="352"/>
        <item x="248"/>
        <item x="650"/>
        <item x="249"/>
        <item x="157"/>
        <item x="187"/>
        <item x="290"/>
        <item x="57"/>
        <item x="558"/>
        <item x="252"/>
        <item x="832"/>
        <item x="501"/>
        <item x="45"/>
        <item x="398"/>
        <item x="393"/>
        <item x="321"/>
        <item x="489"/>
        <item x="820"/>
        <item x="136"/>
        <item x="656"/>
        <item x="152"/>
        <item x="295"/>
        <item x="691"/>
        <item x="322"/>
        <item x="238"/>
        <item x="386"/>
        <item x="529"/>
        <item x="161"/>
        <item x="644"/>
        <item x="335"/>
        <item x="306"/>
        <item x="357"/>
        <item x="448"/>
        <item x="27"/>
        <item x="282"/>
        <item x="796"/>
        <item x="55"/>
        <item x="261"/>
        <item x="767"/>
        <item x="726"/>
        <item x="814"/>
        <item x="709"/>
        <item x="465"/>
        <item x="514"/>
        <item x="325"/>
        <item x="328"/>
        <item x="442"/>
        <item x="233"/>
        <item x="674"/>
        <item x="434"/>
        <item x="663"/>
        <item x="304"/>
        <item x="36"/>
        <item x="35"/>
        <item x="531"/>
        <item x="576"/>
        <item x="759"/>
        <item x="118"/>
        <item x="583"/>
        <item x="280"/>
        <item x="755"/>
        <item x="801"/>
        <item x="7"/>
        <item x="688"/>
        <item x="763"/>
        <item x="178"/>
        <item x="298"/>
        <item x="277"/>
        <item x="211"/>
        <item x="677"/>
        <item x="673"/>
        <item x="811"/>
        <item x="340"/>
        <item x="286"/>
        <item x="743"/>
        <item x="254"/>
        <item x="840"/>
        <item x="571"/>
        <item x="312"/>
        <item x="349"/>
        <item x="623"/>
        <item x="269"/>
        <item x="614"/>
        <item x="568"/>
        <item x="613"/>
        <item x="527"/>
        <item x="301"/>
        <item x="539"/>
        <item x="90"/>
        <item x="30"/>
        <item x="516"/>
        <item x="266"/>
        <item x="132"/>
        <item x="119"/>
        <item x="320"/>
        <item x="661"/>
        <item x="498"/>
        <item x="112"/>
        <item x="827"/>
        <item x="452"/>
        <item x="271"/>
        <item x="742"/>
        <item x="158"/>
        <item x="309"/>
        <item x="746"/>
        <item x="42"/>
        <item x="666"/>
        <item x="821"/>
        <item x="5"/>
        <item x="114"/>
        <item x="779"/>
        <item x="612"/>
        <item x="622"/>
        <item x="264"/>
        <item x="375"/>
        <item x="602"/>
        <item x="41"/>
        <item x="588"/>
        <item x="641"/>
        <item x="292"/>
        <item x="647"/>
        <item x="510"/>
        <item x="223"/>
        <item x="785"/>
        <item x="777"/>
        <item x="278"/>
        <item x="689"/>
        <item x="546"/>
        <item x="528"/>
        <item x="235"/>
        <item x="565"/>
        <item x="91"/>
        <item x="456"/>
        <item x="274"/>
        <item x="771"/>
        <item x="508"/>
        <item x="418"/>
        <item x="299"/>
        <item x="690"/>
        <item x="68"/>
        <item x="392"/>
        <item x="497"/>
        <item x="215"/>
        <item x="425"/>
        <item x="165"/>
        <item x="838"/>
        <item x="288"/>
        <item x="833"/>
        <item x="440"/>
        <item x="696"/>
        <item x="432"/>
        <item x="272"/>
        <item x="599"/>
        <item x="642"/>
        <item x="370"/>
        <item x="780"/>
        <item x="338"/>
        <item x="160"/>
        <item x="645"/>
        <item x="96"/>
        <item x="130"/>
        <item x="131"/>
        <item x="146"/>
        <item x="166"/>
        <item x="308"/>
        <item x="142"/>
        <item x="6"/>
        <item x="404"/>
        <item x="468"/>
        <item x="562"/>
        <item x="608"/>
        <item x="406"/>
        <item x="659"/>
        <item x="505"/>
        <item x="73"/>
        <item x="99"/>
        <item x="815"/>
        <item x="750"/>
        <item x="567"/>
        <item x="670"/>
        <item x="71"/>
        <item x="14"/>
        <item x="145"/>
        <item x="289"/>
        <item x="9"/>
        <item x="151"/>
        <item x="782"/>
        <item x="511"/>
        <item x="625"/>
        <item x="245"/>
        <item x="809"/>
        <item x="722"/>
        <item x="86"/>
        <item x="24"/>
        <item x="575"/>
        <item x="148"/>
        <item x="544"/>
        <item x="303"/>
        <item x="443"/>
        <item x="344"/>
        <item x="749"/>
        <item x="59"/>
        <item x="496"/>
        <item x="756"/>
        <item x="156"/>
        <item x="28"/>
        <item x="324"/>
        <item x="410"/>
        <item x="675"/>
        <item x="532"/>
        <item x="273"/>
        <item x="203"/>
        <item x="293"/>
        <item x="787"/>
        <item x="695"/>
        <item x="732"/>
        <item x="789"/>
        <item x="466"/>
        <item x="154"/>
        <item x="837"/>
        <item x="461"/>
        <item x="67"/>
        <item x="173"/>
        <item x="775"/>
        <item x="522"/>
        <item x="781"/>
        <item x="40"/>
        <item x="525"/>
        <item x="412"/>
        <item x="181"/>
        <item x="676"/>
        <item x="147"/>
        <item x="758"/>
        <item x="1"/>
        <item x="267"/>
        <item x="495"/>
        <item x="326"/>
        <item x="491"/>
        <item x="210"/>
        <item x="323"/>
        <item x="80"/>
        <item x="569"/>
        <item x="658"/>
        <item x="776"/>
        <item x="526"/>
        <item x="535"/>
        <item x="256"/>
        <item x="823"/>
        <item x="772"/>
        <item x="76"/>
        <item x="648"/>
        <item x="702"/>
        <item x="343"/>
        <item x="591"/>
        <item x="751"/>
        <item x="798"/>
        <item x="85"/>
        <item x="331"/>
        <item x="128"/>
        <item x="541"/>
        <item x="275"/>
        <item x="426"/>
        <item x="397"/>
        <item x="79"/>
        <item x="134"/>
        <item x="835"/>
        <item x="297"/>
        <item x="240"/>
        <item x="538"/>
        <item x="530"/>
        <item x="441"/>
        <item x="463"/>
        <item x="836"/>
        <item x="549"/>
        <item x="797"/>
        <item x="179"/>
        <item x="8"/>
        <item x="765"/>
        <item x="427"/>
        <item x="15"/>
        <item x="180"/>
        <item x="153"/>
        <item x="506"/>
        <item x="363"/>
        <item x="18"/>
        <item x="107"/>
        <item x="47"/>
        <item x="609"/>
        <item x="182"/>
        <item x="101"/>
        <item x="75"/>
        <item x="769"/>
        <item x="537"/>
        <item x="502"/>
        <item x="490"/>
        <item x="800"/>
        <item x="355"/>
        <item x="100"/>
        <item x="69"/>
        <item x="300"/>
        <item x="504"/>
        <item x="388"/>
        <item x="492"/>
        <item x="766"/>
        <item x="437"/>
        <item x="803"/>
        <item x="70"/>
        <item x="517"/>
        <item x="485"/>
        <item x="54"/>
        <item x="411"/>
        <item x="78"/>
        <item x="81"/>
        <item x="74"/>
        <item x="727"/>
        <item x="194"/>
        <item x="682"/>
        <item x="82"/>
        <item x="681"/>
        <item x="347"/>
        <item x="574"/>
        <item x="93"/>
        <item x="95"/>
        <item x="246"/>
        <item x="92"/>
        <item x="799"/>
        <item x="405"/>
        <item x="600"/>
        <item x="162"/>
        <item x="228"/>
        <item x="133"/>
        <item x="20"/>
        <item x="724"/>
        <item x="48"/>
        <item x="563"/>
        <item x="231"/>
        <item x="121"/>
        <item x="760"/>
        <item x="172"/>
        <item x="127"/>
        <item x="553"/>
        <item x="189"/>
        <item x="457"/>
        <item x="540"/>
        <item x="561"/>
        <item x="4"/>
        <item x="710"/>
        <item x="555"/>
        <item x="97"/>
        <item x="329"/>
        <item x="413"/>
        <item x="234"/>
        <item x="790"/>
        <item x="813"/>
        <item x="311"/>
        <item x="87"/>
        <item x="717"/>
        <item x="564"/>
        <item x="816"/>
        <item x="551"/>
        <item x="318"/>
        <item x="226"/>
        <item x="219"/>
        <item x="374"/>
        <item x="126"/>
        <item x="241"/>
        <item x="17"/>
        <item x="478"/>
        <item x="536"/>
        <item x="364"/>
        <item x="316"/>
        <item x="701"/>
        <item x="524"/>
        <item x="417"/>
        <item x="788"/>
        <item x="314"/>
        <item x="819"/>
        <item x="227"/>
        <item x="209"/>
        <item x="740"/>
        <item x="566"/>
        <item x="379"/>
        <item x="447"/>
        <item x="77"/>
        <item x="294"/>
        <item x="662"/>
        <item x="149"/>
        <item x="213"/>
        <item x="839"/>
        <item x="391"/>
        <item x="224"/>
        <item x="706"/>
        <item x="212"/>
        <item x="692"/>
        <item x="65"/>
        <item x="94"/>
        <item x="471"/>
        <item x="39"/>
        <item x="708"/>
        <item x="630"/>
        <item x="579"/>
        <item x="507"/>
        <item x="83"/>
        <item x="834"/>
        <item x="454"/>
        <item x="557"/>
        <item x="580"/>
        <item x="420"/>
        <item x="464"/>
        <item x="768"/>
        <item x="499"/>
        <item x="259"/>
        <item x="556"/>
        <item x="105"/>
        <item x="202"/>
        <item x="444"/>
        <item x="334"/>
        <item x="629"/>
        <item x="247"/>
        <item x="265"/>
        <item x="518"/>
        <item x="216"/>
        <item x="503"/>
        <item x="98"/>
        <item x="523"/>
        <item x="49"/>
        <item x="159"/>
        <item x="380"/>
        <item x="204"/>
        <item x="421"/>
        <item x="190"/>
        <item x="140"/>
        <item x="543"/>
        <item x="802"/>
        <item x="818"/>
        <item x="534"/>
        <item x="257"/>
        <item x="428"/>
        <item x="407"/>
        <item x="330"/>
        <item x="433"/>
        <item x="422"/>
        <item x="700"/>
        <item x="310"/>
        <item x="542"/>
        <item x="333"/>
        <item x="88"/>
        <item x="515"/>
        <item x="467"/>
        <item x="348"/>
        <item x="455"/>
        <item x="129"/>
        <item x="825"/>
        <item x="786"/>
        <item x="414"/>
        <item x="713"/>
        <item x="730"/>
        <item x="711"/>
        <item x="754"/>
        <item x="236"/>
        <item x="399"/>
        <item x="610"/>
        <item x="373"/>
        <item x="239"/>
        <item x="459"/>
        <item x="445"/>
        <item x="733"/>
        <item x="19"/>
        <item x="416"/>
        <item x="415"/>
        <item x="570"/>
        <item x="458"/>
        <item x="735"/>
        <item x="550"/>
        <item x="573"/>
        <item x="487"/>
        <item x="631"/>
        <item x="697"/>
        <item x="807"/>
        <item x="431"/>
        <item x="368"/>
        <item x="117"/>
        <item x="193"/>
        <item x="453"/>
        <item x="449"/>
        <item x="764"/>
        <item x="554"/>
        <item x="116"/>
        <item x="560"/>
        <item x="22"/>
        <item x="734"/>
        <item x="253"/>
        <item x="712"/>
        <item x="634"/>
        <item x="123"/>
        <item x="698"/>
        <item x="12"/>
        <item x="826"/>
        <item x="494"/>
        <item x="242"/>
        <item x="477"/>
        <item x="533"/>
        <item x="232"/>
        <item x="587"/>
        <item x="808"/>
        <item x="805"/>
        <item x="60"/>
        <item x="362"/>
        <item x="450"/>
        <item x="462"/>
        <item x="125"/>
        <item x="470"/>
        <item x="115"/>
        <item x="559"/>
        <item x="11"/>
        <item x="270"/>
        <item x="120"/>
        <item x="58"/>
        <item x="824"/>
        <item x="572"/>
        <item x="729"/>
        <item x="817"/>
        <item x="229"/>
        <item x="822"/>
        <item x="122"/>
        <item x="451"/>
        <item x="84"/>
        <item x="33"/>
        <item x="812"/>
        <item x="387"/>
        <item x="66"/>
        <item x="64"/>
        <item x="707"/>
        <item x="605"/>
        <item x="828"/>
        <item x="757"/>
        <item x="460"/>
        <item x="225"/>
        <item x="446"/>
        <item x="715"/>
        <item x="714"/>
        <item x="829"/>
        <item x="590"/>
        <item x="263"/>
        <item x="61"/>
        <item x="830"/>
        <item x="243"/>
        <item x="831"/>
        <item x="186"/>
        <item x="32"/>
        <item t="default"/>
      </items>
    </pivotField>
    <pivotField dataField="1" showAll="0">
      <items count="681">
        <item x="181"/>
        <item x="520"/>
        <item x="72"/>
        <item x="539"/>
        <item x="394"/>
        <item x="246"/>
        <item x="21"/>
        <item x="333"/>
        <item x="524"/>
        <item x="319"/>
        <item x="516"/>
        <item x="561"/>
        <item x="346"/>
        <item x="530"/>
        <item x="332"/>
        <item x="540"/>
        <item x="514"/>
        <item x="430"/>
        <item x="470"/>
        <item x="140"/>
        <item x="249"/>
        <item x="327"/>
        <item x="22"/>
        <item x="349"/>
        <item x="523"/>
        <item x="322"/>
        <item x="152"/>
        <item x="336"/>
        <item x="141"/>
        <item x="550"/>
        <item x="568"/>
        <item x="253"/>
        <item x="436"/>
        <item x="348"/>
        <item x="427"/>
        <item x="137"/>
        <item x="526"/>
        <item x="534"/>
        <item x="165"/>
        <item x="396"/>
        <item x="519"/>
        <item x="245"/>
        <item x="183"/>
        <item x="636"/>
        <item x="24"/>
        <item x="139"/>
        <item x="329"/>
        <item x="335"/>
        <item x="186"/>
        <item x="639"/>
        <item x="371"/>
        <item x="16"/>
        <item x="325"/>
        <item x="531"/>
        <item x="26"/>
        <item x="179"/>
        <item x="142"/>
        <item x="191"/>
        <item x="182"/>
        <item x="548"/>
        <item x="328"/>
        <item x="31"/>
        <item x="522"/>
        <item x="640"/>
        <item x="337"/>
        <item x="450"/>
        <item x="637"/>
        <item x="160"/>
        <item x="542"/>
        <item x="146"/>
        <item x="210"/>
        <item x="200"/>
        <item x="515"/>
        <item x="164"/>
        <item x="535"/>
        <item x="420"/>
        <item x="189"/>
        <item x="250"/>
        <item x="23"/>
        <item x="330"/>
        <item x="145"/>
        <item x="156"/>
        <item x="605"/>
        <item x="645"/>
        <item x="194"/>
        <item x="100"/>
        <item x="17"/>
        <item x="642"/>
        <item x="549"/>
        <item x="211"/>
        <item x="537"/>
        <item x="406"/>
        <item x="331"/>
        <item x="543"/>
        <item x="603"/>
        <item x="351"/>
        <item x="120"/>
        <item x="138"/>
        <item x="173"/>
        <item x="378"/>
        <item x="424"/>
        <item x="229"/>
        <item x="398"/>
        <item x="12"/>
        <item x="37"/>
        <item x="428"/>
        <item x="170"/>
        <item x="91"/>
        <item x="190"/>
        <item x="395"/>
        <item x="341"/>
        <item x="562"/>
        <item x="364"/>
        <item x="169"/>
        <item x="122"/>
        <item x="555"/>
        <item x="497"/>
        <item x="168"/>
        <item x="536"/>
        <item x="236"/>
        <item x="368"/>
        <item x="357"/>
        <item x="617"/>
        <item x="359"/>
        <item x="66"/>
        <item x="241"/>
        <item x="418"/>
        <item x="38"/>
        <item x="10"/>
        <item x="601"/>
        <item x="541"/>
        <item x="631"/>
        <item x="593"/>
        <item x="20"/>
        <item x="360"/>
        <item x="163"/>
        <item x="240"/>
        <item x="372"/>
        <item x="177"/>
        <item x="115"/>
        <item x="342"/>
        <item x="413"/>
        <item x="193"/>
        <item x="118"/>
        <item x="239"/>
        <item x="459"/>
        <item x="425"/>
        <item x="13"/>
        <item x="30"/>
        <item x="496"/>
        <item x="659"/>
        <item x="301"/>
        <item x="310"/>
        <item x="429"/>
        <item x="569"/>
        <item x="148"/>
        <item x="499"/>
        <item x="602"/>
        <item x="347"/>
        <item x="151"/>
        <item x="25"/>
        <item x="582"/>
        <item x="458"/>
        <item x="33"/>
        <item x="652"/>
        <item x="592"/>
        <item x="618"/>
        <item x="247"/>
        <item x="478"/>
        <item x="363"/>
        <item x="434"/>
        <item x="28"/>
        <item x="397"/>
        <item x="41"/>
        <item x="35"/>
        <item x="29"/>
        <item x="315"/>
        <item x="261"/>
        <item x="19"/>
        <item x="505"/>
        <item x="546"/>
        <item x="517"/>
        <item x="224"/>
        <item x="208"/>
        <item x="34"/>
        <item x="171"/>
        <item x="362"/>
        <item x="381"/>
        <item x="518"/>
        <item x="376"/>
        <item x="527"/>
        <item x="624"/>
        <item x="180"/>
        <item x="432"/>
        <item x="545"/>
        <item x="63"/>
        <item x="594"/>
        <item x="419"/>
        <item x="198"/>
        <item x="664"/>
        <item x="202"/>
        <item x="498"/>
        <item x="98"/>
        <item x="311"/>
        <item x="352"/>
        <item x="119"/>
        <item x="521"/>
        <item x="209"/>
        <item x="196"/>
        <item x="606"/>
        <item x="93"/>
        <item x="184"/>
        <item x="662"/>
        <item x="461"/>
        <item x="407"/>
        <item x="532"/>
        <item x="45"/>
        <item x="234"/>
        <item x="205"/>
        <item x="509"/>
        <item x="73"/>
        <item x="354"/>
        <item x="149"/>
        <item x="233"/>
        <item x="553"/>
        <item x="422"/>
        <item x="306"/>
        <item x="187"/>
        <item x="510"/>
        <item x="583"/>
        <item x="491"/>
        <item x="279"/>
        <item x="217"/>
        <item x="320"/>
        <item x="192"/>
        <item x="275"/>
        <item x="608"/>
        <item x="281"/>
        <item x="638"/>
        <item x="598"/>
        <item x="11"/>
        <item x="386"/>
        <item x="307"/>
        <item x="448"/>
        <item x="147"/>
        <item x="344"/>
        <item x="551"/>
        <item x="471"/>
        <item x="575"/>
        <item x="587"/>
        <item x="405"/>
        <item x="493"/>
        <item x="345"/>
        <item x="243"/>
        <item x="401"/>
        <item x="323"/>
        <item x="42"/>
        <item x="271"/>
        <item x="465"/>
        <item x="228"/>
        <item x="528"/>
        <item x="8"/>
        <item x="220"/>
        <item x="620"/>
        <item x="426"/>
        <item x="460"/>
        <item x="365"/>
        <item x="127"/>
        <item x="105"/>
        <item x="508"/>
        <item x="415"/>
        <item x="117"/>
        <item x="655"/>
        <item x="408"/>
        <item x="644"/>
        <item x="296"/>
        <item x="232"/>
        <item x="144"/>
        <item x="58"/>
        <item x="356"/>
        <item x="654"/>
        <item x="409"/>
        <item x="403"/>
        <item x="399"/>
        <item x="274"/>
        <item x="506"/>
        <item x="380"/>
        <item x="86"/>
        <item x="663"/>
        <item x="455"/>
        <item x="467"/>
        <item x="254"/>
        <item x="387"/>
        <item x="577"/>
        <item x="238"/>
        <item x="125"/>
        <item x="64"/>
        <item x="110"/>
        <item x="312"/>
        <item x="358"/>
        <item x="416"/>
        <item x="15"/>
        <item x="317"/>
        <item x="597"/>
        <item x="647"/>
        <item x="641"/>
        <item x="167"/>
        <item x="385"/>
        <item x="566"/>
        <item x="308"/>
        <item x="222"/>
        <item x="267"/>
        <item x="668"/>
        <item x="502"/>
        <item x="611"/>
        <item x="299"/>
        <item x="256"/>
        <item x="556"/>
        <item x="57"/>
        <item x="661"/>
        <item x="112"/>
        <item x="295"/>
        <item x="46"/>
        <item x="303"/>
        <item x="276"/>
        <item x="36"/>
        <item x="223"/>
        <item x="215"/>
        <item x="85"/>
        <item x="635"/>
        <item x="567"/>
        <item x="423"/>
        <item x="571"/>
        <item x="572"/>
        <item x="588"/>
        <item x="626"/>
        <item x="204"/>
        <item x="126"/>
        <item x="174"/>
        <item x="305"/>
        <item x="269"/>
        <item x="334"/>
        <item x="285"/>
        <item x="391"/>
        <item x="474"/>
        <item x="402"/>
        <item x="288"/>
        <item x="95"/>
        <item x="599"/>
        <item x="421"/>
        <item x="154"/>
        <item x="2"/>
        <item x="201"/>
        <item x="676"/>
        <item x="464"/>
        <item x="433"/>
        <item x="410"/>
        <item x="242"/>
        <item x="90"/>
        <item x="495"/>
        <item x="324"/>
        <item x="214"/>
        <item x="55"/>
        <item x="175"/>
        <item x="79"/>
        <item x="574"/>
        <item x="278"/>
        <item x="447"/>
        <item x="65"/>
        <item x="353"/>
        <item x="544"/>
        <item x="653"/>
        <item x="212"/>
        <item x="60"/>
        <item x="88"/>
        <item x="111"/>
        <item x="237"/>
        <item x="286"/>
        <item x="0"/>
        <item x="227"/>
        <item x="297"/>
        <item x="49"/>
        <item x="116"/>
        <item x="70"/>
        <item x="231"/>
        <item x="533"/>
        <item x="248"/>
        <item x="400"/>
        <item x="314"/>
        <item x="370"/>
        <item x="74"/>
        <item x="185"/>
        <item x="444"/>
        <item x="388"/>
        <item x="188"/>
        <item x="649"/>
        <item x="54"/>
        <item x="203"/>
        <item x="482"/>
        <item x="158"/>
        <item x="230"/>
        <item x="547"/>
        <item x="53"/>
        <item x="221"/>
        <item x="438"/>
        <item x="501"/>
        <item x="570"/>
        <item x="609"/>
        <item x="340"/>
        <item x="657"/>
        <item x="538"/>
        <item x="614"/>
        <item x="128"/>
        <item x="375"/>
        <item x="504"/>
        <item x="39"/>
        <item x="632"/>
        <item x="673"/>
        <item x="207"/>
        <item x="600"/>
        <item x="113"/>
        <item x="489"/>
        <item x="298"/>
        <item x="114"/>
        <item x="225"/>
        <item x="463"/>
        <item x="469"/>
        <item x="195"/>
        <item x="350"/>
        <item x="660"/>
        <item x="468"/>
        <item x="44"/>
        <item x="87"/>
        <item x="629"/>
        <item x="557"/>
        <item x="166"/>
        <item x="675"/>
        <item x="294"/>
        <item x="484"/>
        <item x="390"/>
        <item x="449"/>
        <item x="451"/>
        <item x="389"/>
        <item x="437"/>
        <item x="162"/>
        <item x="586"/>
        <item x="573"/>
        <item x="411"/>
        <item x="445"/>
        <item x="666"/>
        <item x="5"/>
        <item x="272"/>
        <item x="630"/>
        <item x="69"/>
        <item x="104"/>
        <item x="284"/>
        <item x="255"/>
        <item x="313"/>
        <item x="339"/>
        <item x="656"/>
        <item x="384"/>
        <item x="130"/>
        <item x="643"/>
        <item x="435"/>
        <item x="667"/>
        <item x="94"/>
        <item x="367"/>
        <item x="157"/>
        <item x="218"/>
        <item x="633"/>
        <item x="52"/>
        <item x="343"/>
        <item x="56"/>
        <item x="476"/>
        <item x="268"/>
        <item x="178"/>
        <item x="677"/>
        <item x="500"/>
        <item x="143"/>
        <item x="101"/>
        <item x="47"/>
        <item x="176"/>
        <item x="480"/>
        <item x="292"/>
        <item x="595"/>
        <item x="51"/>
        <item x="584"/>
        <item x="262"/>
        <item x="259"/>
        <item x="206"/>
        <item x="68"/>
        <item x="379"/>
        <item x="43"/>
        <item x="503"/>
        <item x="552"/>
        <item x="18"/>
        <item x="581"/>
        <item x="83"/>
        <item x="124"/>
        <item x="290"/>
        <item x="404"/>
        <item x="27"/>
        <item x="9"/>
        <item x="439"/>
        <item x="293"/>
        <item x="78"/>
        <item x="265"/>
        <item x="578"/>
        <item x="40"/>
        <item x="373"/>
        <item x="525"/>
        <item x="616"/>
        <item x="392"/>
        <item x="610"/>
        <item x="625"/>
        <item x="264"/>
        <item x="511"/>
        <item x="576"/>
        <item x="580"/>
        <item x="92"/>
        <item x="417"/>
        <item x="282"/>
        <item x="106"/>
        <item x="161"/>
        <item x="472"/>
        <item x="226"/>
        <item x="252"/>
        <item x="153"/>
        <item x="61"/>
        <item x="3"/>
        <item x="393"/>
        <item x="96"/>
        <item x="559"/>
        <item x="133"/>
        <item x="121"/>
        <item x="107"/>
        <item x="648"/>
        <item x="672"/>
        <item x="558"/>
        <item x="589"/>
        <item x="615"/>
        <item x="219"/>
        <item x="260"/>
        <item x="48"/>
        <item x="442"/>
        <item x="453"/>
        <item x="108"/>
        <item x="665"/>
        <item x="674"/>
        <item x="273"/>
        <item x="263"/>
        <item x="529"/>
        <item x="628"/>
        <item x="300"/>
        <item x="619"/>
        <item x="622"/>
        <item x="316"/>
        <item x="612"/>
        <item x="134"/>
        <item x="651"/>
        <item x="326"/>
        <item x="564"/>
        <item x="159"/>
        <item x="477"/>
        <item x="494"/>
        <item x="75"/>
        <item x="257"/>
        <item x="131"/>
        <item x="321"/>
        <item x="679"/>
        <item x="512"/>
        <item x="596"/>
        <item x="650"/>
        <item x="258"/>
        <item x="613"/>
        <item x="251"/>
        <item x="67"/>
        <item x="103"/>
        <item x="607"/>
        <item x="678"/>
        <item x="304"/>
        <item x="109"/>
        <item x="473"/>
        <item x="213"/>
        <item x="590"/>
        <item x="412"/>
        <item x="338"/>
        <item x="563"/>
        <item x="318"/>
        <item x="302"/>
        <item x="199"/>
        <item x="627"/>
        <item x="454"/>
        <item x="132"/>
        <item x="81"/>
        <item x="621"/>
        <item x="492"/>
        <item x="565"/>
        <item x="129"/>
        <item x="488"/>
        <item x="479"/>
        <item x="366"/>
        <item x="623"/>
        <item x="77"/>
        <item x="440"/>
        <item x="554"/>
        <item x="266"/>
        <item x="670"/>
        <item x="560"/>
        <item x="135"/>
        <item x="452"/>
        <item x="99"/>
        <item x="280"/>
        <item x="7"/>
        <item x="4"/>
        <item x="486"/>
        <item x="80"/>
        <item x="604"/>
        <item x="291"/>
        <item x="490"/>
        <item x="289"/>
        <item x="441"/>
        <item x="14"/>
        <item x="481"/>
        <item x="136"/>
        <item x="475"/>
        <item x="82"/>
        <item x="244"/>
        <item x="457"/>
        <item x="382"/>
        <item x="591"/>
        <item x="466"/>
        <item x="172"/>
        <item x="277"/>
        <item x="669"/>
        <item x="62"/>
        <item x="216"/>
        <item x="507"/>
        <item x="150"/>
        <item x="76"/>
        <item x="84"/>
        <item x="59"/>
        <item x="462"/>
        <item x="634"/>
        <item x="446"/>
        <item x="585"/>
        <item x="71"/>
        <item x="579"/>
        <item x="283"/>
        <item x="431"/>
        <item x="235"/>
        <item x="513"/>
        <item x="6"/>
        <item x="374"/>
        <item x="50"/>
        <item x="369"/>
        <item x="361"/>
        <item x="414"/>
        <item x="309"/>
        <item x="1"/>
        <item x="443"/>
        <item x="456"/>
        <item x="32"/>
        <item x="377"/>
        <item x="658"/>
        <item x="97"/>
        <item x="89"/>
        <item x="483"/>
        <item x="671"/>
        <item x="487"/>
        <item x="383"/>
        <item x="102"/>
        <item x="485"/>
        <item x="287"/>
        <item x="270"/>
        <item x="197"/>
        <item x="646"/>
        <item x="123"/>
        <item x="355"/>
        <item x="155"/>
        <item t="default"/>
      </items>
    </pivotField>
    <pivotField dataField="1" showAll="0">
      <items count="755">
        <item x="23"/>
        <item x="400"/>
        <item x="209"/>
        <item x="580"/>
        <item x="174"/>
        <item x="163"/>
        <item x="210"/>
        <item x="560"/>
        <item x="440"/>
        <item x="473"/>
        <item x="432"/>
        <item x="334"/>
        <item x="662"/>
        <item x="143"/>
        <item x="194"/>
        <item x="693"/>
        <item x="568"/>
        <item x="540"/>
        <item x="137"/>
        <item x="398"/>
        <item x="103"/>
        <item x="583"/>
        <item x="26"/>
        <item x="227"/>
        <item x="587"/>
        <item x="528"/>
        <item x="430"/>
        <item x="592"/>
        <item x="108"/>
        <item x="16"/>
        <item x="600"/>
        <item x="730"/>
        <item x="533"/>
        <item x="355"/>
        <item x="673"/>
        <item x="185"/>
        <item x="190"/>
        <item x="546"/>
        <item x="615"/>
        <item x="370"/>
        <item x="325"/>
        <item x="186"/>
        <item x="644"/>
        <item x="192"/>
        <item x="166"/>
        <item x="170"/>
        <item x="649"/>
        <item x="479"/>
        <item x="149"/>
        <item x="344"/>
        <item x="10"/>
        <item x="622"/>
        <item x="720"/>
        <item x="399"/>
        <item x="572"/>
        <item x="596"/>
        <item x="336"/>
        <item x="168"/>
        <item x="710"/>
        <item x="354"/>
        <item x="599"/>
        <item x="645"/>
        <item x="585"/>
        <item x="342"/>
        <item x="191"/>
        <item x="175"/>
        <item x="538"/>
        <item x="356"/>
        <item x="105"/>
        <item x="181"/>
        <item x="278"/>
        <item x="613"/>
        <item x="462"/>
        <item x="466"/>
        <item x="598"/>
        <item x="304"/>
        <item x="431"/>
        <item x="574"/>
        <item x="49"/>
        <item x="302"/>
        <item x="525"/>
        <item x="532"/>
        <item x="539"/>
        <item x="95"/>
        <item x="36"/>
        <item x="29"/>
        <item x="401"/>
        <item x="45"/>
        <item x="123"/>
        <item x="299"/>
        <item x="109"/>
        <item x="349"/>
        <item x="162"/>
        <item x="633"/>
        <item x="136"/>
        <item x="535"/>
        <item x="197"/>
        <item x="621"/>
        <item x="612"/>
        <item x="245"/>
        <item x="301"/>
        <item x="389"/>
        <item x="727"/>
        <item x="667"/>
        <item x="115"/>
        <item x="51"/>
        <item x="42"/>
        <item x="524"/>
        <item x="50"/>
        <item x="646"/>
        <item x="154"/>
        <item x="670"/>
        <item x="723"/>
        <item x="47"/>
        <item x="660"/>
        <item x="271"/>
        <item x="346"/>
        <item x="576"/>
        <item x="138"/>
        <item x="198"/>
        <item x="531"/>
        <item x="558"/>
        <item x="173"/>
        <item x="44"/>
        <item x="112"/>
        <item x="384"/>
        <item x="357"/>
        <item x="627"/>
        <item x="566"/>
        <item x="502"/>
        <item x="661"/>
        <item x="721"/>
        <item x="140"/>
        <item x="102"/>
        <item x="193"/>
        <item x="362"/>
        <item x="541"/>
        <item x="394"/>
        <item x="312"/>
        <item x="368"/>
        <item x="363"/>
        <item x="567"/>
        <item x="482"/>
        <item x="337"/>
        <item x="77"/>
        <item x="669"/>
        <item x="200"/>
        <item x="388"/>
        <item x="436"/>
        <item x="561"/>
        <item x="556"/>
        <item x="393"/>
        <item x="134"/>
        <item x="283"/>
        <item x="52"/>
        <item x="132"/>
        <item x="605"/>
        <item x="680"/>
        <item x="690"/>
        <item x="471"/>
        <item x="268"/>
        <item x="685"/>
        <item x="343"/>
        <item x="608"/>
        <item x="438"/>
        <item x="745"/>
        <item x="22"/>
        <item x="274"/>
        <item x="632"/>
        <item x="551"/>
        <item x="221"/>
        <item x="3"/>
        <item x="359"/>
        <item x="167"/>
        <item x="692"/>
        <item x="62"/>
        <item x="584"/>
        <item x="55"/>
        <item x="145"/>
        <item x="711"/>
        <item x="298"/>
        <item x="212"/>
        <item x="607"/>
        <item x="160"/>
        <item x="38"/>
        <item x="614"/>
        <item x="61"/>
        <item x="594"/>
        <item x="249"/>
        <item x="157"/>
        <item x="543"/>
        <item x="702"/>
        <item x="463"/>
        <item x="609"/>
        <item x="18"/>
        <item x="247"/>
        <item x="696"/>
        <item x="56"/>
        <item x="263"/>
        <item x="126"/>
        <item x="602"/>
        <item x="330"/>
        <item x="652"/>
        <item x="563"/>
        <item x="601"/>
        <item x="43"/>
        <item x="550"/>
        <item x="589"/>
        <item x="88"/>
        <item x="189"/>
        <item x="27"/>
        <item x="24"/>
        <item x="369"/>
        <item x="110"/>
        <item x="619"/>
        <item x="631"/>
        <item x="559"/>
        <item x="623"/>
        <item x="542"/>
        <item x="323"/>
        <item x="319"/>
        <item x="169"/>
        <item x="33"/>
        <item x="603"/>
        <item x="66"/>
        <item x="206"/>
        <item x="410"/>
        <item x="32"/>
        <item x="264"/>
        <item x="697"/>
        <item x="46"/>
        <item x="130"/>
        <item x="317"/>
        <item x="485"/>
        <item x="213"/>
        <item x="402"/>
        <item x="345"/>
        <item x="261"/>
        <item x="376"/>
        <item x="20"/>
        <item x="595"/>
        <item x="8"/>
        <item x="472"/>
        <item x="332"/>
        <item x="490"/>
        <item x="651"/>
        <item x="408"/>
        <item x="597"/>
        <item x="441"/>
        <item x="470"/>
        <item x="244"/>
        <item x="350"/>
        <item x="54"/>
        <item x="290"/>
        <item x="445"/>
        <item x="78"/>
        <item x="266"/>
        <item x="733"/>
        <item x="439"/>
        <item x="295"/>
        <item x="121"/>
        <item x="698"/>
        <item x="750"/>
        <item x="5"/>
        <item x="425"/>
        <item x="726"/>
        <item x="277"/>
        <item x="729"/>
        <item x="404"/>
        <item x="375"/>
        <item x="258"/>
        <item x="719"/>
        <item x="309"/>
        <item x="270"/>
        <item x="293"/>
        <item x="367"/>
        <item x="689"/>
        <item x="455"/>
        <item x="588"/>
        <item x="320"/>
        <item x="106"/>
        <item x="751"/>
        <item x="442"/>
        <item x="241"/>
        <item x="548"/>
        <item x="156"/>
        <item x="223"/>
        <item x="681"/>
        <item x="523"/>
        <item x="13"/>
        <item x="307"/>
        <item x="507"/>
        <item x="257"/>
        <item x="616"/>
        <item x="675"/>
        <item x="254"/>
        <item x="178"/>
        <item x="314"/>
        <item x="682"/>
        <item x="28"/>
        <item x="172"/>
        <item x="709"/>
        <item x="259"/>
        <item x="391"/>
        <item x="522"/>
        <item x="234"/>
        <item x="117"/>
        <item x="444"/>
        <item x="577"/>
        <item x="703"/>
        <item x="467"/>
        <item x="716"/>
        <item x="530"/>
        <item x="238"/>
        <item x="260"/>
        <item x="426"/>
        <item x="252"/>
        <item x="288"/>
        <item x="736"/>
        <item x="452"/>
        <item x="159"/>
        <item x="67"/>
        <item x="753"/>
        <item x="664"/>
        <item x="256"/>
        <item x="489"/>
        <item x="499"/>
        <item x="666"/>
        <item x="372"/>
        <item x="656"/>
        <item x="491"/>
        <item x="748"/>
        <item x="176"/>
        <item x="313"/>
        <item x="578"/>
        <item x="679"/>
        <item x="83"/>
        <item x="100"/>
        <item x="310"/>
        <item x="591"/>
        <item x="606"/>
        <item x="650"/>
        <item x="637"/>
        <item x="461"/>
        <item x="686"/>
        <item x="68"/>
        <item x="429"/>
        <item x="6"/>
        <item x="678"/>
        <item x="734"/>
        <item x="516"/>
        <item x="655"/>
        <item x="446"/>
        <item x="746"/>
        <item x="671"/>
        <item x="493"/>
        <item x="90"/>
        <item x="305"/>
        <item x="135"/>
        <item x="749"/>
        <item x="752"/>
        <item x="555"/>
        <item x="127"/>
        <item x="714"/>
        <item x="25"/>
        <item x="118"/>
        <item x="113"/>
        <item x="242"/>
        <item x="454"/>
        <item x="34"/>
        <item x="294"/>
        <item x="72"/>
        <item x="365"/>
        <item x="155"/>
        <item x="74"/>
        <item x="262"/>
        <item x="418"/>
        <item x="282"/>
        <item x="544"/>
        <item x="480"/>
        <item x="676"/>
        <item x="203"/>
        <item x="691"/>
        <item x="348"/>
        <item x="94"/>
        <item x="79"/>
        <item x="275"/>
        <item x="14"/>
        <item x="487"/>
        <item x="82"/>
        <item x="557"/>
        <item x="562"/>
        <item x="207"/>
        <item x="371"/>
        <item x="565"/>
        <item x="129"/>
        <item x="142"/>
        <item x="228"/>
        <item x="383"/>
        <item x="617"/>
        <item x="9"/>
        <item x="322"/>
        <item x="484"/>
        <item x="15"/>
        <item x="152"/>
        <item x="321"/>
        <item x="131"/>
        <item x="581"/>
        <item x="665"/>
        <item x="465"/>
        <item x="464"/>
        <item x="510"/>
        <item x="99"/>
        <item x="250"/>
        <item x="101"/>
        <item x="390"/>
        <item x="668"/>
        <item x="414"/>
        <item x="71"/>
        <item x="199"/>
        <item x="386"/>
        <item x="273"/>
        <item x="265"/>
        <item x="128"/>
        <item x="219"/>
        <item x="377"/>
        <item x="707"/>
        <item x="378"/>
        <item x="695"/>
        <item x="453"/>
        <item x="360"/>
        <item x="89"/>
        <item x="85"/>
        <item x="476"/>
        <item x="335"/>
        <item x="495"/>
        <item x="620"/>
        <item x="513"/>
        <item x="624"/>
        <item x="40"/>
        <item x="306"/>
        <item x="12"/>
        <item x="141"/>
        <item x="296"/>
        <item x="111"/>
        <item x="217"/>
        <item x="230"/>
        <item x="634"/>
        <item x="700"/>
        <item x="225"/>
        <item x="468"/>
        <item x="604"/>
        <item x="267"/>
        <item x="81"/>
        <item x="133"/>
        <item x="239"/>
        <item x="1"/>
        <item x="327"/>
        <item x="704"/>
        <item x="529"/>
        <item x="497"/>
        <item x="331"/>
        <item x="340"/>
        <item x="214"/>
        <item x="187"/>
        <item x="447"/>
        <item x="269"/>
        <item x="521"/>
        <item x="496"/>
        <item x="240"/>
        <item x="629"/>
        <item x="183"/>
        <item x="347"/>
        <item x="688"/>
        <item x="590"/>
        <item x="478"/>
        <item x="98"/>
        <item x="409"/>
        <item x="701"/>
        <item x="292"/>
        <item x="150"/>
        <item x="638"/>
        <item x="625"/>
        <item x="84"/>
        <item x="92"/>
        <item x="434"/>
        <item x="280"/>
        <item x="180"/>
        <item x="339"/>
        <item x="684"/>
        <item x="86"/>
        <item x="182"/>
        <item x="517"/>
        <item x="328"/>
        <item x="69"/>
        <item x="287"/>
        <item x="460"/>
        <item x="712"/>
        <item x="630"/>
        <item x="53"/>
        <item x="279"/>
        <item x="747"/>
        <item x="512"/>
        <item x="153"/>
        <item x="73"/>
        <item x="80"/>
        <item x="7"/>
        <item x="483"/>
        <item x="705"/>
        <item x="358"/>
        <item x="30"/>
        <item x="423"/>
        <item x="300"/>
        <item x="488"/>
        <item x="474"/>
        <item x="75"/>
        <item x="284"/>
        <item x="450"/>
        <item x="674"/>
        <item x="475"/>
        <item x="276"/>
        <item x="443"/>
        <item x="740"/>
        <item x="515"/>
        <item x="246"/>
        <item x="195"/>
        <item x="618"/>
        <item x="545"/>
        <item x="353"/>
        <item x="448"/>
        <item x="647"/>
        <item x="205"/>
        <item x="177"/>
        <item x="419"/>
        <item x="731"/>
        <item x="286"/>
        <item x="459"/>
        <item x="146"/>
        <item x="333"/>
        <item x="405"/>
        <item x="715"/>
        <item x="403"/>
        <item x="364"/>
        <item x="449"/>
        <item x="39"/>
        <item x="91"/>
        <item x="458"/>
        <item x="303"/>
        <item x="19"/>
        <item x="272"/>
        <item x="626"/>
        <item x="215"/>
        <item x="208"/>
        <item x="96"/>
        <item x="708"/>
        <item x="122"/>
        <item x="593"/>
        <item x="477"/>
        <item x="291"/>
        <item x="672"/>
        <item x="706"/>
        <item x="179"/>
        <item x="326"/>
        <item x="37"/>
        <item x="148"/>
        <item x="218"/>
        <item x="107"/>
        <item x="500"/>
        <item x="677"/>
        <item x="93"/>
        <item x="552"/>
        <item x="231"/>
        <item x="204"/>
        <item x="492"/>
        <item x="120"/>
        <item x="281"/>
        <item x="184"/>
        <item x="125"/>
        <item x="289"/>
        <item x="713"/>
        <item x="165"/>
        <item x="58"/>
        <item x="315"/>
        <item x="451"/>
        <item x="486"/>
        <item x="481"/>
        <item x="610"/>
        <item x="188"/>
        <item x="147"/>
        <item x="534"/>
        <item x="373"/>
        <item x="635"/>
        <item x="329"/>
        <item x="382"/>
        <item x="694"/>
        <item x="519"/>
        <item x="366"/>
        <item x="392"/>
        <item x="201"/>
        <item x="224"/>
        <item x="699"/>
        <item x="520"/>
        <item x="196"/>
        <item x="469"/>
        <item x="582"/>
        <item x="87"/>
        <item x="0"/>
        <item x="415"/>
        <item x="253"/>
        <item x="648"/>
        <item x="226"/>
        <item x="380"/>
        <item x="435"/>
        <item x="509"/>
        <item x="76"/>
        <item x="505"/>
        <item x="397"/>
        <item x="663"/>
        <item x="374"/>
        <item x="104"/>
        <item x="297"/>
        <item x="352"/>
        <item x="718"/>
        <item x="611"/>
        <item x="48"/>
        <item x="35"/>
        <item x="41"/>
        <item x="202"/>
        <item x="504"/>
        <item x="421"/>
        <item x="285"/>
        <item x="11"/>
        <item x="575"/>
        <item x="311"/>
        <item x="387"/>
        <item x="57"/>
        <item x="361"/>
        <item x="97"/>
        <item x="416"/>
        <item x="381"/>
        <item x="494"/>
        <item x="379"/>
        <item x="725"/>
        <item x="338"/>
        <item x="385"/>
        <item x="654"/>
        <item x="628"/>
        <item x="659"/>
        <item x="60"/>
        <item x="316"/>
        <item x="717"/>
        <item x="151"/>
        <item x="229"/>
        <item x="554"/>
        <item x="17"/>
        <item x="724"/>
        <item x="547"/>
        <item x="158"/>
        <item x="501"/>
        <item x="2"/>
        <item x="579"/>
        <item x="503"/>
        <item x="341"/>
        <item x="641"/>
        <item x="732"/>
        <item x="508"/>
        <item x="222"/>
        <item x="308"/>
        <item x="236"/>
        <item x="59"/>
        <item x="235"/>
        <item x="683"/>
        <item x="324"/>
        <item x="527"/>
        <item x="658"/>
        <item x="511"/>
        <item x="164"/>
        <item x="738"/>
        <item x="526"/>
        <item x="506"/>
        <item x="636"/>
        <item x="569"/>
        <item x="737"/>
        <item x="70"/>
        <item x="161"/>
        <item x="687"/>
        <item x="457"/>
        <item x="65"/>
        <item x="653"/>
        <item x="255"/>
        <item x="237"/>
        <item x="427"/>
        <item x="124"/>
        <item x="456"/>
        <item x="406"/>
        <item x="232"/>
        <item x="553"/>
        <item x="640"/>
        <item x="424"/>
        <item x="743"/>
        <item x="722"/>
        <item x="739"/>
        <item x="573"/>
        <item x="63"/>
        <item x="433"/>
        <item x="407"/>
        <item x="518"/>
        <item x="642"/>
        <item x="643"/>
        <item x="31"/>
        <item x="639"/>
        <item x="64"/>
        <item x="728"/>
        <item x="657"/>
        <item x="144"/>
        <item x="498"/>
        <item x="220"/>
        <item x="417"/>
        <item x="119"/>
        <item x="243"/>
        <item x="537"/>
        <item x="549"/>
        <item x="744"/>
        <item x="420"/>
        <item x="216"/>
        <item x="735"/>
        <item x="171"/>
        <item x="395"/>
        <item x="139"/>
        <item x="116"/>
        <item x="248"/>
        <item x="741"/>
        <item x="233"/>
        <item x="413"/>
        <item x="351"/>
        <item x="742"/>
        <item x="211"/>
        <item x="318"/>
        <item x="422"/>
        <item x="412"/>
        <item x="411"/>
        <item x="251"/>
        <item x="437"/>
        <item x="514"/>
        <item x="428"/>
        <item x="114"/>
        <item x="536"/>
        <item x="396"/>
        <item x="4"/>
        <item x="571"/>
        <item x="570"/>
        <item x="586"/>
        <item x="564"/>
        <item x="21"/>
        <item t="default"/>
      </items>
    </pivotField>
    <pivotField dataField="1" showAll="0">
      <items count="764">
        <item x="574"/>
        <item x="70"/>
        <item x="306"/>
        <item x="453"/>
        <item x="653"/>
        <item x="126"/>
        <item x="455"/>
        <item x="83"/>
        <item x="366"/>
        <item x="175"/>
        <item x="358"/>
        <item x="139"/>
        <item x="47"/>
        <item x="228"/>
        <item x="150"/>
        <item x="344"/>
        <item x="373"/>
        <item x="350"/>
        <item x="632"/>
        <item x="149"/>
        <item x="417"/>
        <item x="712"/>
        <item x="4"/>
        <item x="484"/>
        <item x="124"/>
        <item x="77"/>
        <item x="326"/>
        <item x="593"/>
        <item x="413"/>
        <item x="208"/>
        <item x="523"/>
        <item x="521"/>
        <item x="517"/>
        <item x="1"/>
        <item x="9"/>
        <item x="439"/>
        <item x="762"/>
        <item x="90"/>
        <item x="402"/>
        <item x="140"/>
        <item x="66"/>
        <item x="456"/>
        <item x="75"/>
        <item x="440"/>
        <item x="393"/>
        <item x="32"/>
        <item x="332"/>
        <item x="437"/>
        <item x="213"/>
        <item x="699"/>
        <item x="144"/>
        <item x="299"/>
        <item x="135"/>
        <item x="82"/>
        <item x="704"/>
        <item x="445"/>
        <item x="78"/>
        <item x="599"/>
        <item x="160"/>
        <item x="6"/>
        <item x="289"/>
        <item x="678"/>
        <item x="757"/>
        <item x="76"/>
        <item x="689"/>
        <item x="686"/>
        <item x="708"/>
        <item x="685"/>
        <item x="692"/>
        <item x="655"/>
        <item x="128"/>
        <item x="711"/>
        <item x="340"/>
        <item x="391"/>
        <item x="14"/>
        <item x="522"/>
        <item x="269"/>
        <item x="71"/>
        <item x="87"/>
        <item x="516"/>
        <item x="520"/>
        <item x="295"/>
        <item x="446"/>
        <item x="262"/>
        <item x="63"/>
        <item x="703"/>
        <item x="462"/>
        <item x="237"/>
        <item x="580"/>
        <item x="682"/>
        <item x="554"/>
        <item x="552"/>
        <item x="235"/>
        <item x="721"/>
        <item x="238"/>
        <item x="232"/>
        <item x="179"/>
        <item x="494"/>
        <item x="283"/>
        <item x="27"/>
        <item x="250"/>
        <item x="401"/>
        <item x="285"/>
        <item x="576"/>
        <item x="400"/>
        <item x="19"/>
        <item x="436"/>
        <item x="504"/>
        <item x="751"/>
        <item x="609"/>
        <item x="499"/>
        <item x="325"/>
        <item x="243"/>
        <item x="229"/>
        <item x="240"/>
        <item x="355"/>
        <item x="410"/>
        <item x="605"/>
        <item x="276"/>
        <item x="485"/>
        <item x="405"/>
        <item x="399"/>
        <item x="565"/>
        <item x="404"/>
        <item x="742"/>
        <item x="492"/>
        <item x="217"/>
        <item x="394"/>
        <item x="515"/>
        <item x="412"/>
        <item x="111"/>
        <item x="234"/>
        <item x="581"/>
        <item x="221"/>
        <item x="498"/>
        <item x="695"/>
        <item x="748"/>
        <item x="362"/>
        <item x="645"/>
        <item x="448"/>
        <item x="214"/>
        <item x="652"/>
        <item x="750"/>
        <item x="112"/>
        <item x="736"/>
        <item x="505"/>
        <item x="114"/>
        <item x="416"/>
        <item x="395"/>
        <item x="507"/>
        <item x="202"/>
        <item x="663"/>
        <item x="324"/>
        <item x="407"/>
        <item x="701"/>
        <item x="646"/>
        <item x="406"/>
        <item x="450"/>
        <item x="649"/>
        <item x="365"/>
        <item x="643"/>
        <item x="513"/>
        <item x="749"/>
        <item x="211"/>
        <item x="113"/>
        <item x="188"/>
        <item x="204"/>
        <item x="463"/>
        <item x="578"/>
        <item x="722"/>
        <item x="503"/>
        <item x="30"/>
        <item x="164"/>
        <item x="634"/>
        <item x="159"/>
        <item x="707"/>
        <item x="210"/>
        <item x="361"/>
        <item x="447"/>
        <item x="471"/>
        <item x="171"/>
        <item x="61"/>
        <item x="641"/>
        <item x="298"/>
        <item x="622"/>
        <item x="753"/>
        <item x="177"/>
        <item x="382"/>
        <item x="732"/>
        <item x="616"/>
        <item x="55"/>
        <item x="215"/>
        <item x="117"/>
        <item x="343"/>
        <item x="489"/>
        <item x="169"/>
        <item x="109"/>
        <item x="356"/>
        <item x="512"/>
        <item x="408"/>
        <item x="62"/>
        <item x="510"/>
        <item x="654"/>
        <item x="209"/>
        <item x="491"/>
        <item x="500"/>
        <item x="414"/>
        <item x="644"/>
        <item x="39"/>
        <item x="418"/>
        <item x="115"/>
        <item x="597"/>
        <item x="451"/>
        <item x="509"/>
        <item x="744"/>
        <item x="658"/>
        <item x="206"/>
        <item x="80"/>
        <item x="746"/>
        <item x="608"/>
        <item x="647"/>
        <item x="698"/>
        <item x="59"/>
        <item x="119"/>
        <item x="419"/>
        <item x="662"/>
        <item x="85"/>
        <item x="7"/>
        <item x="330"/>
        <item x="502"/>
        <item x="409"/>
        <item x="508"/>
        <item x="245"/>
        <item x="279"/>
        <item x="249"/>
        <item x="108"/>
        <item x="664"/>
        <item x="302"/>
        <item x="178"/>
        <item x="242"/>
        <item x="488"/>
        <item x="11"/>
        <item x="216"/>
        <item x="623"/>
        <item x="427"/>
        <item x="596"/>
        <item x="154"/>
        <item x="207"/>
        <item x="186"/>
        <item x="193"/>
        <item x="197"/>
        <item x="718"/>
        <item x="331"/>
        <item x="17"/>
        <item x="368"/>
        <item x="198"/>
        <item x="255"/>
        <item x="142"/>
        <item x="294"/>
        <item x="392"/>
        <item x="737"/>
        <item x="379"/>
        <item x="615"/>
        <item x="123"/>
        <item x="620"/>
        <item x="673"/>
        <item x="148"/>
        <item x="200"/>
        <item x="592"/>
        <item x="246"/>
        <item x="648"/>
        <item x="338"/>
        <item x="163"/>
        <item x="490"/>
        <item x="747"/>
        <item x="506"/>
        <item x="411"/>
        <item x="284"/>
        <item x="43"/>
        <item x="259"/>
        <item x="511"/>
        <item x="738"/>
        <item x="258"/>
        <item x="577"/>
        <item x="497"/>
        <item x="660"/>
        <item x="739"/>
        <item x="435"/>
        <item x="328"/>
        <item x="348"/>
        <item x="710"/>
        <item x="495"/>
        <item x="661"/>
        <item x="170"/>
        <item x="143"/>
        <item x="359"/>
        <item x="316"/>
        <item x="553"/>
        <item x="573"/>
        <item x="357"/>
        <item x="724"/>
        <item x="254"/>
        <item x="473"/>
        <item x="743"/>
        <item x="323"/>
        <item x="315"/>
        <item x="248"/>
        <item x="496"/>
        <item x="464"/>
        <item x="300"/>
        <item x="174"/>
        <item x="275"/>
        <item x="18"/>
        <item x="189"/>
        <item x="308"/>
        <item x="54"/>
        <item x="430"/>
        <item x="745"/>
        <item x="598"/>
        <item x="219"/>
        <item x="720"/>
        <item x="329"/>
        <item x="65"/>
        <item x="321"/>
        <item x="472"/>
        <item x="155"/>
        <item x="196"/>
        <item x="563"/>
        <item x="230"/>
        <item x="205"/>
        <item x="656"/>
        <item x="459"/>
        <item x="475"/>
        <item x="530"/>
        <item x="501"/>
        <item x="650"/>
        <item x="550"/>
        <item x="354"/>
        <item x="735"/>
        <item x="398"/>
        <item x="56"/>
        <item x="281"/>
        <item x="69"/>
        <item x="35"/>
        <item x="107"/>
        <item x="548"/>
        <item x="120"/>
        <item x="669"/>
        <item x="88"/>
        <item x="428"/>
        <item x="364"/>
        <item x="167"/>
        <item x="60"/>
        <item x="317"/>
        <item x="57"/>
        <item x="659"/>
        <item x="153"/>
        <item x="733"/>
        <item x="731"/>
        <item x="403"/>
        <item x="314"/>
        <item x="636"/>
        <item x="277"/>
        <item x="93"/>
        <item x="263"/>
        <item x="353"/>
        <item x="630"/>
        <item x="72"/>
        <item x="194"/>
        <item x="729"/>
        <item x="291"/>
        <item x="547"/>
        <item x="683"/>
        <item x="760"/>
        <item x="319"/>
        <item x="282"/>
        <item x="53"/>
        <item x="134"/>
        <item x="637"/>
        <item x="642"/>
        <item x="212"/>
        <item x="292"/>
        <item x="606"/>
        <item x="136"/>
        <item x="613"/>
        <item x="181"/>
        <item x="527"/>
        <item x="38"/>
        <item x="92"/>
        <item x="674"/>
        <item x="268"/>
        <item x="397"/>
        <item x="110"/>
        <item x="187"/>
        <item x="225"/>
        <item x="195"/>
        <item x="252"/>
        <item x="531"/>
        <item x="50"/>
        <item x="2"/>
        <item x="99"/>
        <item x="640"/>
        <item x="180"/>
        <item x="257"/>
        <item x="118"/>
        <item x="626"/>
        <item x="280"/>
        <item x="322"/>
        <item x="542"/>
        <item x="12"/>
        <item x="551"/>
        <item x="633"/>
        <item x="376"/>
        <item x="271"/>
        <item x="380"/>
        <item x="545"/>
        <item x="74"/>
        <item x="756"/>
        <item x="621"/>
        <item x="224"/>
        <item x="381"/>
        <item x="138"/>
        <item x="604"/>
        <item x="363"/>
        <item x="341"/>
        <item x="657"/>
        <item x="514"/>
        <item x="575"/>
        <item x="79"/>
        <item x="15"/>
        <item x="532"/>
        <item x="429"/>
        <item x="493"/>
        <item x="36"/>
        <item x="479"/>
        <item x="528"/>
        <item x="346"/>
        <item x="351"/>
        <item x="247"/>
        <item x="192"/>
        <item x="28"/>
        <item x="172"/>
        <item x="752"/>
        <item x="370"/>
        <item x="49"/>
        <item x="24"/>
        <item x="199"/>
        <item x="481"/>
        <item x="666"/>
        <item x="84"/>
        <item x="352"/>
        <item x="374"/>
        <item x="468"/>
        <item x="378"/>
        <item x="239"/>
        <item x="486"/>
        <item x="95"/>
        <item x="125"/>
        <item x="709"/>
        <item x="540"/>
        <item x="687"/>
        <item x="3"/>
        <item x="33"/>
        <item x="476"/>
        <item x="590"/>
        <item x="122"/>
        <item x="549"/>
        <item x="431"/>
        <item x="185"/>
        <item x="241"/>
        <item x="51"/>
        <item x="713"/>
        <item x="310"/>
        <item x="638"/>
        <item x="449"/>
        <item x="705"/>
        <item x="288"/>
        <item x="162"/>
        <item x="231"/>
        <item x="415"/>
        <item x="233"/>
        <item x="466"/>
        <item x="465"/>
        <item x="41"/>
        <item x="203"/>
        <item x="261"/>
        <item x="433"/>
        <item x="274"/>
        <item x="97"/>
        <item x="676"/>
        <item x="741"/>
        <item x="347"/>
        <item x="441"/>
        <item x="301"/>
        <item x="286"/>
        <item x="45"/>
        <item x="570"/>
        <item x="716"/>
        <item x="452"/>
        <item x="761"/>
        <item x="444"/>
        <item x="345"/>
        <item x="342"/>
        <item x="266"/>
        <item x="384"/>
        <item x="557"/>
        <item x="244"/>
        <item x="665"/>
        <item x="454"/>
        <item x="426"/>
        <item x="639"/>
        <item x="369"/>
        <item x="537"/>
        <item x="256"/>
        <item x="543"/>
        <item x="73"/>
        <item x="52"/>
        <item x="390"/>
        <item x="220"/>
        <item x="482"/>
        <item x="165"/>
        <item x="102"/>
        <item x="253"/>
        <item x="579"/>
        <item x="5"/>
        <item x="758"/>
        <item x="755"/>
        <item x="572"/>
        <item x="218"/>
        <item x="538"/>
        <item x="432"/>
        <item x="624"/>
        <item x="367"/>
        <item x="133"/>
        <item x="0"/>
        <item x="339"/>
        <item x="25"/>
        <item x="360"/>
        <item x="420"/>
        <item x="121"/>
        <item x="518"/>
        <item x="157"/>
        <item x="104"/>
        <item x="571"/>
        <item x="719"/>
        <item x="725"/>
        <item x="127"/>
        <item x="273"/>
        <item x="116"/>
        <item x="754"/>
        <item x="568"/>
        <item x="58"/>
        <item x="105"/>
        <item x="290"/>
        <item x="467"/>
        <item x="478"/>
        <item x="48"/>
        <item x="303"/>
        <item x="670"/>
        <item x="583"/>
        <item x="147"/>
        <item x="67"/>
        <item x="383"/>
        <item x="617"/>
        <item x="591"/>
        <item x="726"/>
        <item x="168"/>
        <item x="44"/>
        <item x="287"/>
        <item x="86"/>
        <item x="42"/>
        <item x="700"/>
        <item x="226"/>
        <item x="680"/>
        <item x="458"/>
        <item x="223"/>
        <item x="81"/>
        <item x="190"/>
        <item x="313"/>
        <item x="457"/>
        <item x="320"/>
        <item x="13"/>
        <item x="667"/>
        <item x="309"/>
        <item x="8"/>
        <item x="293"/>
        <item x="690"/>
        <item x="589"/>
        <item x="161"/>
        <item x="184"/>
        <item x="423"/>
        <item x="541"/>
        <item x="675"/>
        <item x="327"/>
        <item x="270"/>
        <item x="100"/>
        <item x="236"/>
        <item x="182"/>
        <item x="222"/>
        <item x="564"/>
        <item x="151"/>
        <item x="759"/>
        <item x="483"/>
        <item x="191"/>
        <item x="372"/>
        <item x="529"/>
        <item x="336"/>
        <item x="387"/>
        <item x="677"/>
        <item x="260"/>
        <item x="377"/>
        <item x="183"/>
        <item x="487"/>
        <item x="539"/>
        <item x="106"/>
        <item x="68"/>
        <item x="611"/>
        <item x="671"/>
        <item x="132"/>
        <item x="424"/>
        <item x="610"/>
        <item x="272"/>
        <item x="558"/>
        <item x="278"/>
        <item x="668"/>
        <item x="265"/>
        <item x="562"/>
        <item x="443"/>
        <item x="385"/>
        <item x="34"/>
        <item x="559"/>
        <item x="101"/>
        <item x="470"/>
        <item x="94"/>
        <item x="422"/>
        <item x="544"/>
        <item x="525"/>
        <item x="477"/>
        <item x="264"/>
        <item x="40"/>
        <item x="26"/>
        <item x="425"/>
        <item x="349"/>
        <item x="635"/>
        <item x="318"/>
        <item x="688"/>
        <item x="267"/>
        <item x="691"/>
        <item x="375"/>
        <item x="296"/>
        <item x="723"/>
        <item x="64"/>
        <item x="625"/>
        <item x="96"/>
        <item x="251"/>
        <item x="524"/>
        <item x="137"/>
        <item x="152"/>
        <item x="697"/>
        <item x="588"/>
        <item x="146"/>
        <item x="130"/>
        <item x="307"/>
        <item x="694"/>
        <item x="730"/>
        <item x="131"/>
        <item x="607"/>
        <item x="586"/>
        <item x="371"/>
        <item x="442"/>
        <item x="679"/>
        <item x="304"/>
        <item x="396"/>
        <item x="556"/>
        <item x="629"/>
        <item x="421"/>
        <item x="297"/>
        <item x="584"/>
        <item x="569"/>
        <item x="438"/>
        <item x="595"/>
        <item x="627"/>
        <item x="702"/>
        <item x="312"/>
        <item x="103"/>
        <item x="555"/>
        <item x="533"/>
        <item x="305"/>
        <item x="740"/>
        <item x="460"/>
        <item x="672"/>
        <item x="546"/>
        <item x="158"/>
        <item x="89"/>
        <item x="129"/>
        <item x="602"/>
        <item x="681"/>
        <item x="714"/>
        <item x="728"/>
        <item x="91"/>
        <item x="98"/>
        <item x="176"/>
        <item x="567"/>
        <item x="22"/>
        <item x="734"/>
        <item x="561"/>
        <item x="145"/>
        <item x="20"/>
        <item x="587"/>
        <item x="582"/>
        <item x="333"/>
        <item x="156"/>
        <item x="201"/>
        <item x="29"/>
        <item x="535"/>
        <item x="461"/>
        <item x="37"/>
        <item x="519"/>
        <item x="434"/>
        <item x="534"/>
        <item x="618"/>
        <item x="684"/>
        <item x="619"/>
        <item x="727"/>
        <item x="603"/>
        <item x="631"/>
        <item x="594"/>
        <item x="334"/>
        <item x="536"/>
        <item x="311"/>
        <item x="227"/>
        <item x="23"/>
        <item x="141"/>
        <item x="474"/>
        <item x="600"/>
        <item x="386"/>
        <item x="337"/>
        <item x="612"/>
        <item x="388"/>
        <item x="706"/>
        <item x="480"/>
        <item x="585"/>
        <item x="31"/>
        <item x="166"/>
        <item x="651"/>
        <item x="46"/>
        <item x="389"/>
        <item x="696"/>
        <item x="693"/>
        <item x="614"/>
        <item x="628"/>
        <item x="717"/>
        <item x="566"/>
        <item x="335"/>
        <item x="601"/>
        <item x="560"/>
        <item x="715"/>
        <item x="10"/>
        <item x="526"/>
        <item x="16"/>
        <item x="469"/>
        <item x="173"/>
        <item x="21"/>
        <item t="default"/>
      </items>
    </pivotField>
    <pivotField dataField="1" showAll="0">
      <items count="272">
        <item x="194"/>
        <item x="191"/>
        <item x="109"/>
        <item x="110"/>
        <item x="57"/>
        <item x="117"/>
        <item x="210"/>
        <item x="93"/>
        <item x="2"/>
        <item x="150"/>
        <item x="42"/>
        <item x="192"/>
        <item x="32"/>
        <item x="20"/>
        <item x="111"/>
        <item x="125"/>
        <item x="131"/>
        <item x="113"/>
        <item x="166"/>
        <item x="97"/>
        <item x="63"/>
        <item x="96"/>
        <item x="27"/>
        <item x="28"/>
        <item x="98"/>
        <item x="120"/>
        <item x="21"/>
        <item x="48"/>
        <item x="112"/>
        <item x="193"/>
        <item x="126"/>
        <item x="233"/>
        <item x="22"/>
        <item x="23"/>
        <item x="29"/>
        <item x="33"/>
        <item x="139"/>
        <item x="15"/>
        <item x="121"/>
        <item x="34"/>
        <item x="35"/>
        <item x="49"/>
        <item x="99"/>
        <item x="127"/>
        <item x="158"/>
        <item x="247"/>
        <item x="58"/>
        <item x="94"/>
        <item x="115"/>
        <item x="10"/>
        <item x="83"/>
        <item x="128"/>
        <item x="24"/>
        <item x="114"/>
        <item x="59"/>
        <item x="52"/>
        <item x="36"/>
        <item x="88"/>
        <item x="182"/>
        <item x="43"/>
        <item x="19"/>
        <item x="76"/>
        <item x="41"/>
        <item x="60"/>
        <item x="44"/>
        <item x="219"/>
        <item x="25"/>
        <item x="84"/>
        <item x="30"/>
        <item x="161"/>
        <item x="172"/>
        <item x="31"/>
        <item x="211"/>
        <item x="221"/>
        <item x="132"/>
        <item x="118"/>
        <item x="237"/>
        <item x="37"/>
        <item x="141"/>
        <item x="0"/>
        <item x="206"/>
        <item x="3"/>
        <item x="142"/>
        <item x="238"/>
        <item x="85"/>
        <item x="89"/>
        <item x="16"/>
        <item x="14"/>
        <item x="77"/>
        <item x="267"/>
        <item x="38"/>
        <item x="151"/>
        <item x="47"/>
        <item x="11"/>
        <item x="17"/>
        <item x="100"/>
        <item x="208"/>
        <item x="230"/>
        <item x="90"/>
        <item x="218"/>
        <item x="95"/>
        <item x="53"/>
        <item x="69"/>
        <item x="92"/>
        <item x="122"/>
        <item x="137"/>
        <item x="152"/>
        <item x="222"/>
        <item x="56"/>
        <item x="64"/>
        <item x="12"/>
        <item x="140"/>
        <item x="129"/>
        <item x="135"/>
        <item x="116"/>
        <item x="18"/>
        <item x="67"/>
        <item x="170"/>
        <item x="231"/>
        <item x="144"/>
        <item x="8"/>
        <item x="185"/>
        <item x="138"/>
        <item x="54"/>
        <item x="130"/>
        <item x="154"/>
        <item x="215"/>
        <item x="78"/>
        <item x="65"/>
        <item x="163"/>
        <item x="5"/>
        <item x="223"/>
        <item x="236"/>
        <item x="184"/>
        <item x="101"/>
        <item x="164"/>
        <item x="145"/>
        <item x="106"/>
        <item x="45"/>
        <item x="198"/>
        <item x="123"/>
        <item x="55"/>
        <item x="39"/>
        <item x="186"/>
        <item x="50"/>
        <item x="51"/>
        <item x="209"/>
        <item x="86"/>
        <item x="61"/>
        <item x="148"/>
        <item x="46"/>
        <item x="149"/>
        <item x="156"/>
        <item x="220"/>
        <item x="6"/>
        <item x="153"/>
        <item x="174"/>
        <item x="216"/>
        <item x="200"/>
        <item x="224"/>
        <item x="40"/>
        <item x="195"/>
        <item x="187"/>
        <item x="26"/>
        <item x="70"/>
        <item x="232"/>
        <item x="179"/>
        <item x="103"/>
        <item x="143"/>
        <item x="102"/>
        <item x="204"/>
        <item x="168"/>
        <item x="188"/>
        <item x="241"/>
        <item x="239"/>
        <item x="251"/>
        <item x="180"/>
        <item x="167"/>
        <item x="201"/>
        <item x="68"/>
        <item x="147"/>
        <item x="255"/>
        <item x="169"/>
        <item x="74"/>
        <item x="240"/>
        <item x="91"/>
        <item x="269"/>
        <item x="196"/>
        <item x="79"/>
        <item x="13"/>
        <item x="80"/>
        <item x="248"/>
        <item x="165"/>
        <item x="104"/>
        <item x="197"/>
        <item x="207"/>
        <item x="71"/>
        <item x="146"/>
        <item x="124"/>
        <item x="175"/>
        <item x="62"/>
        <item x="183"/>
        <item x="265"/>
        <item x="87"/>
        <item x="260"/>
        <item x="82"/>
        <item x="7"/>
        <item x="250"/>
        <item x="133"/>
        <item x="266"/>
        <item x="181"/>
        <item x="66"/>
        <item x="263"/>
        <item x="81"/>
        <item x="234"/>
        <item x="1"/>
        <item x="9"/>
        <item x="134"/>
        <item x="228"/>
        <item x="270"/>
        <item x="73"/>
        <item x="159"/>
        <item x="264"/>
        <item x="190"/>
        <item x="214"/>
        <item x="4"/>
        <item x="202"/>
        <item x="226"/>
        <item x="242"/>
        <item x="108"/>
        <item x="249"/>
        <item x="155"/>
        <item x="75"/>
        <item x="212"/>
        <item x="205"/>
        <item x="229"/>
        <item x="171"/>
        <item x="177"/>
        <item x="105"/>
        <item x="178"/>
        <item x="136"/>
        <item x="72"/>
        <item x="213"/>
        <item x="203"/>
        <item x="261"/>
        <item x="254"/>
        <item x="227"/>
        <item x="243"/>
        <item x="162"/>
        <item x="107"/>
        <item x="157"/>
        <item x="252"/>
        <item x="244"/>
        <item x="176"/>
        <item x="199"/>
        <item x="225"/>
        <item x="257"/>
        <item x="189"/>
        <item x="235"/>
        <item x="246"/>
        <item x="262"/>
        <item x="268"/>
        <item x="256"/>
        <item x="259"/>
        <item x="253"/>
        <item x="258"/>
        <item x="217"/>
        <item x="160"/>
        <item x="245"/>
        <item x="173"/>
        <item x="119"/>
        <item t="default"/>
      </items>
    </pivotField>
  </pivotFields>
  <rowFields count="1">
    <field x="1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Average of rtd" fld="3" subtotal="average" baseField="1" baseItem="0"/>
    <dataField name="Average of height" fld="12" subtotal="average" baseField="1" baseItem="0"/>
    <dataField name="Average of agdmc" fld="8" subtotal="average" baseField="1" baseItem="0"/>
    <dataField name="Average of ldmc" fld="10" subtotal="average" baseField="1" baseItem="0"/>
    <dataField name="Average of poros" fld="2" subtotal="average" baseField="1" baseItem="0"/>
    <dataField name="Average of srl" fld="7" subtotal="average" baseField="1" baseItem="0"/>
    <dataField name="Average of rdmc" fld="5" subtotal="average" baseField="1" baseItem="0"/>
    <dataField name="Average of sla" fld="11" subtotal="average" baseField="1" baseItem="0"/>
    <dataField name="Average of rbranch" fld="6" subtotal="average" baseField="1" baseItem="0"/>
    <dataField name="Average of agbio" fld="9" subtotal="average" baseField="1" baseItem="0"/>
    <dataField name="Average of frdmc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86"/>
  <sheetViews>
    <sheetView tabSelected="1" topLeftCell="F1" zoomScale="80" zoomScaleNormal="80" workbookViewId="0">
      <pane ySplit="1" topLeftCell="A863" activePane="bottomLeft" state="frozen"/>
      <selection pane="bottomLeft" activeCell="X884" sqref="X884"/>
    </sheetView>
  </sheetViews>
  <sheetFormatPr defaultRowHeight="15" x14ac:dyDescent="0.25"/>
  <cols>
    <col min="1" max="1" width="11.5703125" bestFit="1" customWidth="1"/>
    <col min="2" max="2" width="10.5703125" bestFit="1" customWidth="1"/>
    <col min="5" max="5" width="9.140625" style="1"/>
    <col min="7" max="7" width="6.7109375" customWidth="1"/>
    <col min="8" max="8" width="9.5703125" style="35" customWidth="1"/>
    <col min="9" max="9" width="0.28515625" style="11" customWidth="1"/>
    <col min="10" max="10" width="3.42578125" bestFit="1" customWidth="1"/>
    <col min="11" max="11" width="7.42578125" customWidth="1"/>
    <col min="12" max="12" width="12" customWidth="1"/>
    <col min="13" max="13" width="13.28515625" customWidth="1"/>
    <col min="14" max="14" width="11.85546875" customWidth="1"/>
    <col min="15" max="15" width="13.28515625" customWidth="1"/>
    <col min="16" max="16" width="12.28515625" bestFit="1" customWidth="1"/>
    <col min="17" max="17" width="15.140625" customWidth="1"/>
    <col min="18" max="18" width="14.5703125" customWidth="1"/>
    <col min="19" max="19" width="16.5703125" customWidth="1"/>
    <col min="20" max="20" width="15.7109375" customWidth="1"/>
    <col min="21" max="21" width="11.7109375" bestFit="1" customWidth="1"/>
    <col min="22" max="22" width="15.140625" customWidth="1"/>
    <col min="23" max="23" width="14" customWidth="1"/>
    <col min="24" max="24" width="15.85546875" style="50" bestFit="1" customWidth="1"/>
    <col min="25" max="25" width="14.85546875" customWidth="1"/>
    <col min="26" max="26" width="13.28515625" style="35" customWidth="1"/>
    <col min="27" max="27" width="0.7109375" style="44" customWidth="1"/>
    <col min="28" max="28" width="9.140625" style="33"/>
    <col min="29" max="29" width="13.42578125" customWidth="1"/>
    <col min="31" max="31" width="9.140625" style="1"/>
    <col min="32" max="32" width="12.28515625" customWidth="1"/>
    <col min="33" max="33" width="11.42578125" bestFit="1" customWidth="1"/>
    <col min="40" max="40" width="17.85546875" bestFit="1" customWidth="1"/>
  </cols>
  <sheetData>
    <row r="1" spans="1:40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85</v>
      </c>
      <c r="F1" s="25" t="s">
        <v>4</v>
      </c>
      <c r="G1" s="25" t="s">
        <v>5</v>
      </c>
      <c r="H1" s="34" t="s">
        <v>6</v>
      </c>
      <c r="I1" s="25"/>
      <c r="J1" s="25" t="s">
        <v>7</v>
      </c>
      <c r="K1" s="25" t="s">
        <v>5</v>
      </c>
      <c r="L1" s="25" t="s">
        <v>75</v>
      </c>
      <c r="M1" s="25" t="s">
        <v>76</v>
      </c>
      <c r="N1" s="26" t="s">
        <v>77</v>
      </c>
      <c r="O1" s="26" t="s">
        <v>78</v>
      </c>
      <c r="P1" s="26" t="s">
        <v>8</v>
      </c>
      <c r="Q1" s="27" t="s">
        <v>79</v>
      </c>
      <c r="R1" s="27" t="s">
        <v>80</v>
      </c>
      <c r="S1" s="25" t="s">
        <v>9</v>
      </c>
      <c r="T1" s="27" t="s">
        <v>81</v>
      </c>
      <c r="U1" s="25" t="s">
        <v>82</v>
      </c>
      <c r="V1" s="25" t="s">
        <v>300</v>
      </c>
      <c r="W1" s="28" t="s">
        <v>299</v>
      </c>
      <c r="X1" s="50" t="s">
        <v>301</v>
      </c>
      <c r="Y1" s="29" t="s">
        <v>83</v>
      </c>
      <c r="Z1" s="39" t="s">
        <v>84</v>
      </c>
      <c r="AA1" s="41"/>
      <c r="AB1" s="33" t="s">
        <v>66</v>
      </c>
      <c r="AC1" s="31" t="s">
        <v>67</v>
      </c>
      <c r="AD1" s="32" t="s">
        <v>68</v>
      </c>
      <c r="AE1" s="32" t="s">
        <v>69</v>
      </c>
      <c r="AF1" s="32" t="s">
        <v>70</v>
      </c>
      <c r="AG1" s="32" t="s">
        <v>71</v>
      </c>
      <c r="AH1" s="32" t="s">
        <v>72</v>
      </c>
      <c r="AI1" s="25" t="s">
        <v>74</v>
      </c>
      <c r="AJ1" s="32" t="s">
        <v>73</v>
      </c>
      <c r="AK1" s="25" t="s">
        <v>298</v>
      </c>
      <c r="AL1" s="25" t="s">
        <v>5</v>
      </c>
      <c r="AN1" s="31"/>
    </row>
    <row r="2" spans="1:40" x14ac:dyDescent="0.25">
      <c r="A2" s="2">
        <v>42054</v>
      </c>
      <c r="B2" s="1">
        <v>1</v>
      </c>
      <c r="C2" s="1">
        <v>3</v>
      </c>
      <c r="D2" s="1">
        <v>0</v>
      </c>
      <c r="E2" s="1" t="str">
        <f>CONCATENATE("Q",B2,"-",C2,"-",D2)</f>
        <v>Q1-3-0</v>
      </c>
      <c r="F2" s="1" t="s">
        <v>10</v>
      </c>
      <c r="G2" s="1">
        <v>19</v>
      </c>
      <c r="H2" s="35">
        <v>0.5</v>
      </c>
      <c r="J2" s="1">
        <v>72</v>
      </c>
      <c r="K2" s="1">
        <v>29.5</v>
      </c>
      <c r="L2" s="1">
        <v>1.2200000000000001E-2</v>
      </c>
      <c r="M2" s="1">
        <v>2.7799999999999998E-2</v>
      </c>
      <c r="N2" s="1">
        <v>360.01440000000002</v>
      </c>
      <c r="O2" s="1">
        <v>0.49199999999999999</v>
      </c>
      <c r="P2" s="1">
        <v>2844</v>
      </c>
      <c r="Q2" s="4">
        <v>0.3175</v>
      </c>
      <c r="R2" s="4">
        <v>7.9200000000000007E-2</v>
      </c>
      <c r="S2" s="1">
        <v>14.457000000000001</v>
      </c>
      <c r="T2" s="4">
        <v>5.6735999999999995</v>
      </c>
      <c r="U2" s="1">
        <v>3</v>
      </c>
      <c r="V2" s="1">
        <v>1061</v>
      </c>
      <c r="W2" s="4">
        <v>383.1</v>
      </c>
      <c r="X2" s="12">
        <v>1718</v>
      </c>
      <c r="Y2" s="4">
        <v>2.1063000000000001</v>
      </c>
      <c r="Z2" s="36">
        <v>0.66839999999999999</v>
      </c>
      <c r="AA2" s="42"/>
      <c r="AB2" s="33">
        <f t="shared" ref="AB2:AB65" si="0">100*(M2-L2)/M2</f>
        <v>56.115107913669064</v>
      </c>
      <c r="AC2" s="5">
        <f t="shared" ref="AC2:AC18" si="1">R2/O2</f>
        <v>0.16097560975609757</v>
      </c>
      <c r="AD2" s="5">
        <f t="shared" ref="AD2:AD18" si="2">R2/Q2</f>
        <v>0.24944881889763781</v>
      </c>
      <c r="AE2" s="5">
        <f t="shared" ref="AE2:AE65" si="3">Z2/Y2</f>
        <v>0.31733371314627545</v>
      </c>
      <c r="AF2" s="33">
        <f t="shared" ref="AF2:AF65" si="4">P2/N2</f>
        <v>7.8996840126394936</v>
      </c>
      <c r="AG2" s="33">
        <f t="shared" ref="AG2:AG18" si="5">N2/R2/100</f>
        <v>45.456363636363641</v>
      </c>
      <c r="AH2" s="5">
        <f t="shared" ref="AH2:AH65" si="6">T2/S2</f>
        <v>0.39244656567752639</v>
      </c>
      <c r="AI2" s="1">
        <f t="shared" ref="AI2:AI65" si="7">S2</f>
        <v>14.457000000000001</v>
      </c>
      <c r="AJ2" s="5">
        <f t="shared" ref="AJ2:AJ65" si="8">W2/V2</f>
        <v>0.36107445805843547</v>
      </c>
      <c r="AK2" s="1">
        <f t="shared" ref="AK2:AK65" si="9">X2/W2</f>
        <v>4.4844688070999732</v>
      </c>
      <c r="AL2" s="1">
        <v>29.5</v>
      </c>
      <c r="AN2" s="5"/>
    </row>
    <row r="3" spans="1:40" x14ac:dyDescent="0.25">
      <c r="A3" s="2">
        <v>42054</v>
      </c>
      <c r="B3" s="1">
        <v>1</v>
      </c>
      <c r="C3" s="1">
        <v>3</v>
      </c>
      <c r="D3" s="1">
        <v>0</v>
      </c>
      <c r="E3" s="1" t="str">
        <f t="shared" ref="E3:E66" si="10">CONCATENATE("Q",B3,"-",C3,"-",D3)</f>
        <v>Q1-3-0</v>
      </c>
      <c r="F3" s="1" t="s">
        <v>11</v>
      </c>
      <c r="G3" s="1">
        <v>9.3000000000000007</v>
      </c>
      <c r="H3" s="35">
        <v>2</v>
      </c>
      <c r="J3" s="1">
        <v>19</v>
      </c>
      <c r="K3" s="1">
        <v>8.6</v>
      </c>
      <c r="L3" s="1">
        <v>8.8999999999999999E-3</v>
      </c>
      <c r="M3" s="1">
        <v>1.2999999999999999E-2</v>
      </c>
      <c r="N3" s="1">
        <v>95.274100000000004</v>
      </c>
      <c r="O3" s="1">
        <v>9.6000000000000002E-2</v>
      </c>
      <c r="P3" s="1">
        <v>429</v>
      </c>
      <c r="Q3" s="14">
        <v>6.1100000000000002E-2</v>
      </c>
      <c r="R3" s="14">
        <v>1.26E-2</v>
      </c>
      <c r="S3" s="1">
        <v>1.024</v>
      </c>
      <c r="T3" s="4">
        <v>0.23199999999999998</v>
      </c>
      <c r="U3" s="1">
        <v>10</v>
      </c>
      <c r="V3" s="1">
        <v>51</v>
      </c>
      <c r="W3" s="4">
        <v>22.3</v>
      </c>
      <c r="X3" s="12">
        <v>437.4</v>
      </c>
      <c r="Y3" s="4">
        <v>0.44900000000000001</v>
      </c>
      <c r="Z3" s="40">
        <v>9.9199999999999997E-2</v>
      </c>
      <c r="AA3" s="43"/>
      <c r="AB3" s="33">
        <f t="shared" si="0"/>
        <v>31.538461538461533</v>
      </c>
      <c r="AC3" s="5">
        <f t="shared" si="1"/>
        <v>0.13125000000000001</v>
      </c>
      <c r="AD3" s="5">
        <f t="shared" si="2"/>
        <v>0.20621931260229132</v>
      </c>
      <c r="AE3" s="5">
        <f t="shared" si="3"/>
        <v>0.22093541202672604</v>
      </c>
      <c r="AF3" s="33">
        <f t="shared" si="4"/>
        <v>4.5027977173229656</v>
      </c>
      <c r="AG3" s="33">
        <f t="shared" si="5"/>
        <v>75.614365079365086</v>
      </c>
      <c r="AH3" s="5">
        <f t="shared" si="6"/>
        <v>0.22656249999999997</v>
      </c>
      <c r="AI3" s="1">
        <f t="shared" si="7"/>
        <v>1.024</v>
      </c>
      <c r="AJ3" s="5">
        <f t="shared" si="8"/>
        <v>0.43725490196078431</v>
      </c>
      <c r="AK3" s="1">
        <f t="shared" si="9"/>
        <v>19.614349775784753</v>
      </c>
      <c r="AL3" s="1">
        <v>8.6</v>
      </c>
      <c r="AN3" s="5"/>
    </row>
    <row r="4" spans="1:40" x14ac:dyDescent="0.25">
      <c r="A4" s="2">
        <v>42054</v>
      </c>
      <c r="B4" s="1">
        <v>1</v>
      </c>
      <c r="C4" s="1">
        <v>3</v>
      </c>
      <c r="D4" s="1">
        <v>2</v>
      </c>
      <c r="E4" s="1" t="str">
        <f t="shared" si="10"/>
        <v>Q1-3-2</v>
      </c>
      <c r="F4" s="1" t="s">
        <v>15</v>
      </c>
      <c r="G4" s="1">
        <v>11</v>
      </c>
      <c r="H4" s="35">
        <v>0.5</v>
      </c>
      <c r="J4" s="1">
        <v>36</v>
      </c>
      <c r="K4" s="1">
        <v>5.5</v>
      </c>
      <c r="L4" s="1">
        <v>1.5299999999999999E-2</v>
      </c>
      <c r="M4" s="1">
        <v>1.8200000000000001E-2</v>
      </c>
      <c r="N4" s="1">
        <v>271.16919999999999</v>
      </c>
      <c r="O4" s="1">
        <v>0.125</v>
      </c>
      <c r="P4" s="1">
        <v>1792</v>
      </c>
      <c r="Q4" s="4">
        <v>7.1499999999999994E-2</v>
      </c>
      <c r="R4" s="4">
        <v>1.47E-2</v>
      </c>
      <c r="S4" s="1">
        <v>0.24299999999999999</v>
      </c>
      <c r="T4" s="4">
        <v>6.8400000000000002E-2</v>
      </c>
      <c r="U4" s="1">
        <v>10</v>
      </c>
      <c r="V4" s="1">
        <v>27</v>
      </c>
      <c r="W4" s="4">
        <v>8.9</v>
      </c>
      <c r="X4" s="50">
        <v>175.2</v>
      </c>
      <c r="Y4" s="4">
        <v>0.57699999999999996</v>
      </c>
      <c r="Z4" s="36">
        <v>0.13070000000000001</v>
      </c>
      <c r="AA4" s="42"/>
      <c r="AB4" s="33">
        <f t="shared" si="0"/>
        <v>15.934065934065941</v>
      </c>
      <c r="AC4" s="5">
        <f t="shared" si="1"/>
        <v>0.1176</v>
      </c>
      <c r="AD4" s="5">
        <f t="shared" si="2"/>
        <v>0.20559440559440562</v>
      </c>
      <c r="AE4" s="5">
        <f t="shared" si="3"/>
        <v>0.22651646447140386</v>
      </c>
      <c r="AF4" s="33">
        <f t="shared" si="4"/>
        <v>6.6084201303097849</v>
      </c>
      <c r="AG4" s="33">
        <f t="shared" si="5"/>
        <v>184.46884353741498</v>
      </c>
      <c r="AH4" s="5">
        <f t="shared" si="6"/>
        <v>0.2814814814814815</v>
      </c>
      <c r="AI4" s="1">
        <f t="shared" si="7"/>
        <v>0.24299999999999999</v>
      </c>
      <c r="AJ4" s="5">
        <f t="shared" si="8"/>
        <v>0.32962962962962966</v>
      </c>
      <c r="AK4" s="1">
        <f t="shared" si="9"/>
        <v>19.685393258426963</v>
      </c>
      <c r="AL4" s="1">
        <v>5.5</v>
      </c>
      <c r="AN4" s="5"/>
    </row>
    <row r="5" spans="1:40" x14ac:dyDescent="0.25">
      <c r="A5" s="2">
        <v>42054</v>
      </c>
      <c r="B5" s="1">
        <v>1</v>
      </c>
      <c r="C5" s="1">
        <v>3</v>
      </c>
      <c r="D5" s="1">
        <v>2</v>
      </c>
      <c r="E5" s="1" t="str">
        <f t="shared" si="10"/>
        <v>Q1-3-2</v>
      </c>
      <c r="F5" s="1" t="s">
        <v>10</v>
      </c>
      <c r="G5" s="1">
        <v>24.8</v>
      </c>
      <c r="H5" s="35">
        <v>0.5</v>
      </c>
      <c r="J5" s="1">
        <v>73</v>
      </c>
      <c r="K5" s="1">
        <v>19.600000000000001</v>
      </c>
      <c r="L5" s="1">
        <v>9.4999999999999998E-3</v>
      </c>
      <c r="M5" s="1">
        <v>1.9300000000000001E-2</v>
      </c>
      <c r="N5" s="1">
        <v>121.5578</v>
      </c>
      <c r="O5" s="1">
        <v>0.20799999999999999</v>
      </c>
      <c r="P5" s="1">
        <v>568</v>
      </c>
      <c r="Q5" s="4">
        <v>0.1222</v>
      </c>
      <c r="R5" s="4">
        <v>2.64E-2</v>
      </c>
      <c r="S5" s="1">
        <v>2.3130000000000002</v>
      </c>
      <c r="T5" s="4">
        <v>0.70099999999999996</v>
      </c>
      <c r="U5" s="1">
        <v>3</v>
      </c>
      <c r="V5" s="1">
        <v>407</v>
      </c>
      <c r="W5" s="4">
        <v>111.9</v>
      </c>
      <c r="X5" s="12">
        <v>706.2</v>
      </c>
      <c r="Y5" s="4">
        <v>0.878</v>
      </c>
      <c r="Z5" s="36">
        <v>0.2727</v>
      </c>
      <c r="AA5" s="42"/>
      <c r="AB5" s="33">
        <f t="shared" si="0"/>
        <v>50.777202072538863</v>
      </c>
      <c r="AC5" s="5">
        <f t="shared" si="1"/>
        <v>0.12692307692307692</v>
      </c>
      <c r="AD5" s="5">
        <f t="shared" si="2"/>
        <v>0.2160392798690671</v>
      </c>
      <c r="AE5" s="5">
        <f t="shared" si="3"/>
        <v>0.31059225512528471</v>
      </c>
      <c r="AF5" s="33">
        <f t="shared" si="4"/>
        <v>4.6726742339858074</v>
      </c>
      <c r="AG5" s="33">
        <f t="shared" si="5"/>
        <v>46.044621212121207</v>
      </c>
      <c r="AH5" s="5">
        <f t="shared" si="6"/>
        <v>0.30306960657155207</v>
      </c>
      <c r="AI5" s="1">
        <f t="shared" si="7"/>
        <v>2.3130000000000002</v>
      </c>
      <c r="AJ5" s="5">
        <f t="shared" si="8"/>
        <v>0.27493857493857493</v>
      </c>
      <c r="AK5" s="1">
        <f t="shared" si="9"/>
        <v>6.3109919571045578</v>
      </c>
      <c r="AL5" s="1">
        <v>19.600000000000001</v>
      </c>
      <c r="AN5" s="5"/>
    </row>
    <row r="6" spans="1:40" x14ac:dyDescent="0.25">
      <c r="A6" s="2">
        <v>42054</v>
      </c>
      <c r="B6" s="1">
        <v>1</v>
      </c>
      <c r="C6" s="1">
        <v>3</v>
      </c>
      <c r="D6" s="1">
        <v>2</v>
      </c>
      <c r="E6" s="1" t="str">
        <f t="shared" si="10"/>
        <v>Q1-3-2</v>
      </c>
      <c r="F6" s="1" t="s">
        <v>12</v>
      </c>
      <c r="G6" s="1">
        <v>10.4</v>
      </c>
      <c r="H6" s="35">
        <v>0.5</v>
      </c>
      <c r="J6" s="1">
        <v>33</v>
      </c>
      <c r="K6" s="1">
        <v>3.5</v>
      </c>
      <c r="L6" s="1">
        <v>1.6000000000000001E-3</v>
      </c>
      <c r="M6" s="1">
        <v>2.0999999999999999E-3</v>
      </c>
      <c r="N6" s="1">
        <v>73.123800000000003</v>
      </c>
      <c r="O6" s="1">
        <v>0.05</v>
      </c>
      <c r="P6" s="1">
        <v>478</v>
      </c>
      <c r="Q6" s="4">
        <v>2.06E-2</v>
      </c>
      <c r="R6" s="4">
        <v>6.3E-3</v>
      </c>
      <c r="S6" s="1">
        <v>5.3999999999999999E-2</v>
      </c>
      <c r="T6" s="4">
        <v>2.0300000000000002E-2</v>
      </c>
      <c r="U6" s="1">
        <v>10</v>
      </c>
      <c r="V6" s="1">
        <v>8</v>
      </c>
      <c r="W6" s="4">
        <v>2.2000000000000002</v>
      </c>
      <c r="X6" s="50">
        <v>37.799999999999997</v>
      </c>
      <c r="Y6" s="4">
        <v>9.8000000000000004E-2</v>
      </c>
      <c r="Z6" s="36">
        <v>3.1699999999999999E-2</v>
      </c>
      <c r="AA6" s="42"/>
      <c r="AB6" s="33">
        <f t="shared" si="0"/>
        <v>23.809523809523803</v>
      </c>
      <c r="AC6" s="5">
        <f t="shared" si="1"/>
        <v>0.126</v>
      </c>
      <c r="AD6" s="5">
        <f t="shared" si="2"/>
        <v>0.30582524271844658</v>
      </c>
      <c r="AE6" s="5">
        <f t="shared" si="3"/>
        <v>0.32346938775510203</v>
      </c>
      <c r="AF6" s="33">
        <f t="shared" si="4"/>
        <v>6.5368594082911446</v>
      </c>
      <c r="AG6" s="33">
        <f t="shared" si="5"/>
        <v>116.06952380952382</v>
      </c>
      <c r="AH6" s="5">
        <f t="shared" si="6"/>
        <v>0.37592592592592594</v>
      </c>
      <c r="AI6" s="1">
        <f t="shared" si="7"/>
        <v>5.3999999999999999E-2</v>
      </c>
      <c r="AJ6" s="5">
        <f t="shared" si="8"/>
        <v>0.27500000000000002</v>
      </c>
      <c r="AK6" s="1">
        <f t="shared" si="9"/>
        <v>17.18181818181818</v>
      </c>
      <c r="AL6" s="1">
        <v>3.5</v>
      </c>
      <c r="AN6" s="5"/>
    </row>
    <row r="7" spans="1:40" x14ac:dyDescent="0.25">
      <c r="A7" s="2">
        <v>42054</v>
      </c>
      <c r="B7" s="1">
        <v>1</v>
      </c>
      <c r="C7" s="1">
        <v>3</v>
      </c>
      <c r="D7" s="1">
        <v>2</v>
      </c>
      <c r="E7" s="1" t="str">
        <f t="shared" si="10"/>
        <v>Q1-3-2</v>
      </c>
      <c r="F7" s="1" t="s">
        <v>11</v>
      </c>
      <c r="G7" s="1">
        <v>14.4</v>
      </c>
      <c r="H7" s="35">
        <v>3</v>
      </c>
      <c r="J7" s="1">
        <v>20</v>
      </c>
      <c r="K7" s="1">
        <v>2.7</v>
      </c>
      <c r="L7" s="1">
        <v>3.8999999999999998E-3</v>
      </c>
      <c r="M7" s="1">
        <v>6.6E-3</v>
      </c>
      <c r="N7" s="1">
        <v>163.67250000000001</v>
      </c>
      <c r="O7" s="1">
        <v>0.13600000000000001</v>
      </c>
      <c r="P7" s="1">
        <v>776</v>
      </c>
      <c r="Q7" s="4">
        <v>8.2299999999999998E-2</v>
      </c>
      <c r="R7" s="4">
        <v>1.7399999999999999E-2</v>
      </c>
      <c r="S7" s="1">
        <v>0.03</v>
      </c>
      <c r="T7" s="4">
        <v>1.7399999999999999E-2</v>
      </c>
      <c r="U7" s="1">
        <v>3</v>
      </c>
      <c r="V7" s="1">
        <v>2</v>
      </c>
      <c r="W7" s="4">
        <v>0.5</v>
      </c>
      <c r="X7" s="12">
        <v>14.799999999999999</v>
      </c>
      <c r="Y7" s="4">
        <v>8.2299999999999998E-2</v>
      </c>
      <c r="Z7" s="36">
        <v>1.7399999999999999E-2</v>
      </c>
      <c r="AA7" s="42"/>
      <c r="AB7" s="33">
        <f t="shared" si="0"/>
        <v>40.909090909090914</v>
      </c>
      <c r="AC7" s="5">
        <f t="shared" si="1"/>
        <v>0.12794117647058822</v>
      </c>
      <c r="AD7" s="5">
        <f t="shared" si="2"/>
        <v>0.2114216281895504</v>
      </c>
      <c r="AE7" s="5">
        <f t="shared" si="3"/>
        <v>0.2114216281895504</v>
      </c>
      <c r="AF7" s="33">
        <f t="shared" si="4"/>
        <v>4.7411752126960849</v>
      </c>
      <c r="AG7" s="33">
        <f t="shared" si="5"/>
        <v>94.064655172413808</v>
      </c>
      <c r="AH7" s="5">
        <f t="shared" si="6"/>
        <v>0.57999999999999996</v>
      </c>
      <c r="AI7" s="1">
        <f t="shared" si="7"/>
        <v>0.03</v>
      </c>
      <c r="AJ7" s="5">
        <f t="shared" si="8"/>
        <v>0.25</v>
      </c>
      <c r="AK7" s="1">
        <f t="shared" si="9"/>
        <v>29.599999999999998</v>
      </c>
      <c r="AL7" s="1">
        <v>2.7</v>
      </c>
      <c r="AN7" s="5"/>
    </row>
    <row r="8" spans="1:40" x14ac:dyDescent="0.25">
      <c r="A8" s="2">
        <v>42054</v>
      </c>
      <c r="B8" s="1">
        <v>1</v>
      </c>
      <c r="C8" s="1">
        <v>3</v>
      </c>
      <c r="D8" s="1">
        <v>2</v>
      </c>
      <c r="E8" s="1" t="str">
        <f t="shared" si="10"/>
        <v>Q1-3-2</v>
      </c>
      <c r="F8" s="1" t="s">
        <v>13</v>
      </c>
      <c r="G8" s="1">
        <v>7.2</v>
      </c>
      <c r="H8" s="35">
        <v>5</v>
      </c>
      <c r="J8" s="1">
        <v>25</v>
      </c>
      <c r="K8" s="1">
        <v>7</v>
      </c>
      <c r="L8" s="1">
        <v>2.0299999999999999E-2</v>
      </c>
      <c r="M8" s="1">
        <v>2.8000000000000001E-2</v>
      </c>
      <c r="N8" s="1">
        <v>15.7934</v>
      </c>
      <c r="O8" s="1">
        <v>0.106</v>
      </c>
      <c r="P8" s="1">
        <v>73</v>
      </c>
      <c r="Q8" s="4">
        <v>7.2999999999999995E-2</v>
      </c>
      <c r="R8" s="4">
        <v>5.0000000000000001E-3</v>
      </c>
      <c r="S8" s="1">
        <v>6.8000000000000005E-2</v>
      </c>
      <c r="T8" s="4">
        <v>8.5000000000000006E-3</v>
      </c>
      <c r="U8" s="1">
        <v>10</v>
      </c>
      <c r="V8" s="1">
        <v>39</v>
      </c>
      <c r="W8" s="4">
        <v>5.2</v>
      </c>
      <c r="X8" s="12">
        <v>123.8</v>
      </c>
      <c r="Y8" s="4">
        <v>7.2999999999999995E-2</v>
      </c>
      <c r="Z8" s="36">
        <v>5.0000000000000001E-3</v>
      </c>
      <c r="AA8" s="42"/>
      <c r="AB8" s="33">
        <f t="shared" si="0"/>
        <v>27.500000000000007</v>
      </c>
      <c r="AC8" s="5">
        <f t="shared" si="1"/>
        <v>4.716981132075472E-2</v>
      </c>
      <c r="AD8" s="5">
        <f t="shared" si="2"/>
        <v>6.8493150684931517E-2</v>
      </c>
      <c r="AE8" s="5">
        <f t="shared" si="3"/>
        <v>6.8493150684931517E-2</v>
      </c>
      <c r="AF8" s="33">
        <f t="shared" si="4"/>
        <v>4.6221839502577025</v>
      </c>
      <c r="AG8" s="33">
        <f t="shared" si="5"/>
        <v>31.586799999999997</v>
      </c>
      <c r="AH8" s="5">
        <f t="shared" si="6"/>
        <v>0.125</v>
      </c>
      <c r="AI8" s="1">
        <f t="shared" si="7"/>
        <v>6.8000000000000005E-2</v>
      </c>
      <c r="AJ8" s="5">
        <f t="shared" si="8"/>
        <v>0.13333333333333333</v>
      </c>
      <c r="AK8" s="1">
        <f t="shared" si="9"/>
        <v>23.807692307692307</v>
      </c>
      <c r="AL8" s="1">
        <v>7</v>
      </c>
      <c r="AN8" s="5"/>
    </row>
    <row r="9" spans="1:40" x14ac:dyDescent="0.25">
      <c r="A9" s="2">
        <v>42054</v>
      </c>
      <c r="B9" s="1">
        <v>1</v>
      </c>
      <c r="C9" s="1">
        <v>3</v>
      </c>
      <c r="D9" s="1">
        <v>2</v>
      </c>
      <c r="E9" s="1" t="str">
        <f t="shared" si="10"/>
        <v>Q1-3-2</v>
      </c>
      <c r="F9" s="1" t="s">
        <v>14</v>
      </c>
      <c r="G9" s="1">
        <v>4</v>
      </c>
      <c r="H9" s="35">
        <v>1</v>
      </c>
      <c r="J9" s="1">
        <v>31</v>
      </c>
      <c r="K9" s="1">
        <v>1.4</v>
      </c>
      <c r="L9" s="1">
        <v>4.7999999999999996E-3</v>
      </c>
      <c r="M9" s="1">
        <v>6.8999999999999999E-3</v>
      </c>
      <c r="N9" s="1">
        <v>19.602900000000002</v>
      </c>
      <c r="O9" s="1">
        <v>3.2000000000000001E-2</v>
      </c>
      <c r="P9" s="1">
        <v>47</v>
      </c>
      <c r="Q9" s="4">
        <v>1E-3</v>
      </c>
      <c r="R9" s="4">
        <v>2.9999999999999997E-4</v>
      </c>
      <c r="S9" s="1">
        <v>1.2E-2</v>
      </c>
      <c r="T9" s="4">
        <v>1.01E-3</v>
      </c>
      <c r="U9" s="1">
        <v>4</v>
      </c>
      <c r="V9" s="1">
        <v>5</v>
      </c>
      <c r="W9" s="4">
        <v>0.01</v>
      </c>
      <c r="X9" s="12">
        <v>8.6</v>
      </c>
      <c r="Y9" s="4">
        <v>1E-3</v>
      </c>
      <c r="Z9" s="36">
        <v>2.9999999999999997E-4</v>
      </c>
      <c r="AA9" s="42"/>
      <c r="AB9" s="33">
        <f t="shared" si="0"/>
        <v>30.434782608695656</v>
      </c>
      <c r="AC9" s="5">
        <f t="shared" si="1"/>
        <v>9.3749999999999997E-3</v>
      </c>
      <c r="AD9" s="5">
        <f t="shared" si="2"/>
        <v>0.3</v>
      </c>
      <c r="AE9" s="5">
        <f t="shared" si="3"/>
        <v>0.3</v>
      </c>
      <c r="AF9" s="33">
        <f t="shared" si="4"/>
        <v>2.3976044360783351</v>
      </c>
      <c r="AG9" s="33">
        <f t="shared" si="5"/>
        <v>653.43000000000018</v>
      </c>
      <c r="AH9" s="5">
        <f t="shared" si="6"/>
        <v>8.4166666666666667E-2</v>
      </c>
      <c r="AI9" s="1">
        <f t="shared" si="7"/>
        <v>1.2E-2</v>
      </c>
      <c r="AJ9" s="5">
        <f t="shared" si="8"/>
        <v>2E-3</v>
      </c>
      <c r="AK9" s="1">
        <f t="shared" si="9"/>
        <v>860</v>
      </c>
      <c r="AL9" s="1">
        <v>1.4</v>
      </c>
      <c r="AN9" s="5"/>
    </row>
    <row r="10" spans="1:40" x14ac:dyDescent="0.25">
      <c r="A10" s="2">
        <v>42054</v>
      </c>
      <c r="B10" s="1">
        <v>1</v>
      </c>
      <c r="C10" s="1">
        <v>3</v>
      </c>
      <c r="D10" s="1">
        <v>4</v>
      </c>
      <c r="E10" s="1" t="str">
        <f t="shared" si="10"/>
        <v>Q1-3-4</v>
      </c>
      <c r="F10" s="1" t="s">
        <v>15</v>
      </c>
      <c r="G10" s="1">
        <v>9.1999999999999993</v>
      </c>
      <c r="H10" s="35">
        <v>0.5</v>
      </c>
      <c r="J10" s="1">
        <v>37</v>
      </c>
      <c r="K10" s="1">
        <v>8.6</v>
      </c>
      <c r="L10" s="1">
        <v>6.4999999999999997E-3</v>
      </c>
      <c r="M10" s="1">
        <v>9.7999999999999997E-3</v>
      </c>
      <c r="N10" s="1">
        <v>324.7045</v>
      </c>
      <c r="O10" s="1">
        <v>0.252</v>
      </c>
      <c r="P10" s="1">
        <v>2238</v>
      </c>
      <c r="Q10" s="4">
        <v>0.1225</v>
      </c>
      <c r="R10" s="4">
        <v>3.2300000000000002E-2</v>
      </c>
      <c r="S10" s="1">
        <v>1.0509999999999999</v>
      </c>
      <c r="T10" s="4">
        <v>0.439</v>
      </c>
      <c r="U10" s="1">
        <v>10</v>
      </c>
      <c r="V10" s="1">
        <v>53</v>
      </c>
      <c r="W10" s="4">
        <v>17.2</v>
      </c>
      <c r="X10" s="50">
        <v>225.1</v>
      </c>
      <c r="Y10" s="4">
        <v>0.71699999999999997</v>
      </c>
      <c r="Z10" s="36">
        <v>0.161</v>
      </c>
      <c r="AA10" s="42"/>
      <c r="AB10" s="33">
        <f t="shared" si="0"/>
        <v>33.673469387755105</v>
      </c>
      <c r="AC10" s="5">
        <f t="shared" si="1"/>
        <v>0.12817460317460319</v>
      </c>
      <c r="AD10" s="5">
        <f t="shared" si="2"/>
        <v>0.2636734693877551</v>
      </c>
      <c r="AE10" s="5">
        <f t="shared" si="3"/>
        <v>0.22454672245467225</v>
      </c>
      <c r="AF10" s="33">
        <f t="shared" si="4"/>
        <v>6.8924206470806535</v>
      </c>
      <c r="AG10" s="33">
        <f t="shared" si="5"/>
        <v>100.52770897832818</v>
      </c>
      <c r="AH10" s="5">
        <f t="shared" si="6"/>
        <v>0.41769743101807805</v>
      </c>
      <c r="AI10" s="1">
        <f t="shared" si="7"/>
        <v>1.0509999999999999</v>
      </c>
      <c r="AJ10" s="5">
        <f t="shared" si="8"/>
        <v>0.32452830188679244</v>
      </c>
      <c r="AK10" s="1">
        <f t="shared" si="9"/>
        <v>13.087209302325581</v>
      </c>
      <c r="AL10" s="1">
        <v>8.6</v>
      </c>
      <c r="AN10" s="5"/>
    </row>
    <row r="11" spans="1:40" x14ac:dyDescent="0.25">
      <c r="A11" s="2">
        <v>42054</v>
      </c>
      <c r="B11" s="1">
        <v>1</v>
      </c>
      <c r="C11" s="1">
        <v>3</v>
      </c>
      <c r="D11" s="1">
        <v>4</v>
      </c>
      <c r="E11" s="1" t="str">
        <f t="shared" si="10"/>
        <v>Q1-3-4</v>
      </c>
      <c r="F11" s="1" t="s">
        <v>10</v>
      </c>
      <c r="G11" s="1">
        <v>42.4</v>
      </c>
      <c r="H11" s="35">
        <v>40</v>
      </c>
      <c r="J11" s="1">
        <v>74</v>
      </c>
      <c r="K11" s="1">
        <v>26.5</v>
      </c>
      <c r="L11" s="1">
        <v>1.9199999999999998E-2</v>
      </c>
      <c r="M11" s="1">
        <v>4.2299999999999997E-2</v>
      </c>
      <c r="N11" s="1">
        <v>1203.7995000000001</v>
      </c>
      <c r="O11" s="1">
        <v>0.997</v>
      </c>
      <c r="P11" s="1">
        <v>13431</v>
      </c>
      <c r="Q11" s="4">
        <v>0.66420000000000001</v>
      </c>
      <c r="R11" s="4">
        <v>0.14899999999999999</v>
      </c>
      <c r="S11" s="1">
        <v>8.8520000000000003</v>
      </c>
      <c r="T11" s="4">
        <v>3.7264000000000004</v>
      </c>
      <c r="U11" s="1">
        <v>3</v>
      </c>
      <c r="V11" s="1">
        <v>870</v>
      </c>
      <c r="W11" s="4">
        <v>327.10000000000002</v>
      </c>
      <c r="X11" s="50">
        <v>1514.4</v>
      </c>
      <c r="Y11" s="4">
        <v>0.66420000000000001</v>
      </c>
      <c r="Z11" s="36">
        <v>0.14899999999999999</v>
      </c>
      <c r="AA11" s="42"/>
      <c r="AB11" s="33">
        <f t="shared" si="0"/>
        <v>54.60992907801419</v>
      </c>
      <c r="AC11" s="5">
        <f t="shared" si="1"/>
        <v>0.14944834503510532</v>
      </c>
      <c r="AD11" s="5">
        <f t="shared" si="2"/>
        <v>0.22433002107798855</v>
      </c>
      <c r="AE11" s="5">
        <f t="shared" si="3"/>
        <v>0.22433002107798855</v>
      </c>
      <c r="AF11" s="33">
        <f t="shared" si="4"/>
        <v>11.157173599091875</v>
      </c>
      <c r="AG11" s="33">
        <f t="shared" si="5"/>
        <v>80.79191275167787</v>
      </c>
      <c r="AH11" s="5">
        <f t="shared" si="6"/>
        <v>0.42096701310438323</v>
      </c>
      <c r="AI11" s="1">
        <f t="shared" si="7"/>
        <v>8.8520000000000003</v>
      </c>
      <c r="AJ11" s="5">
        <f t="shared" si="8"/>
        <v>0.37597701149425289</v>
      </c>
      <c r="AK11" s="1">
        <f t="shared" si="9"/>
        <v>4.6297768266585138</v>
      </c>
      <c r="AL11" s="1">
        <v>26.5</v>
      </c>
      <c r="AN11" s="5"/>
    </row>
    <row r="12" spans="1:40" x14ac:dyDescent="0.25">
      <c r="A12" s="2">
        <v>42054</v>
      </c>
      <c r="B12" s="1">
        <v>1</v>
      </c>
      <c r="C12" s="1">
        <v>3</v>
      </c>
      <c r="D12" s="1">
        <v>6</v>
      </c>
      <c r="E12" s="1" t="str">
        <f t="shared" si="10"/>
        <v>Q1-3-6</v>
      </c>
      <c r="F12" s="1" t="s">
        <v>10</v>
      </c>
      <c r="G12" s="1">
        <v>40</v>
      </c>
      <c r="H12" s="35">
        <v>20</v>
      </c>
      <c r="J12" s="1">
        <v>75</v>
      </c>
      <c r="K12" s="1">
        <v>28.7</v>
      </c>
      <c r="L12" s="1">
        <v>4.7199999999999999E-2</v>
      </c>
      <c r="M12" s="1">
        <v>0.11260000000000001</v>
      </c>
      <c r="N12" s="1">
        <v>220.7346</v>
      </c>
      <c r="O12" s="1">
        <v>0.312</v>
      </c>
      <c r="P12" s="1">
        <v>1272</v>
      </c>
      <c r="Q12" s="4">
        <v>0.2175</v>
      </c>
      <c r="R12" s="4">
        <v>4.7399999999999998E-2</v>
      </c>
      <c r="S12" s="1">
        <v>7.9710000000000001</v>
      </c>
      <c r="T12" s="4">
        <v>3.2934000000000001</v>
      </c>
      <c r="U12" s="1">
        <v>3</v>
      </c>
      <c r="V12" s="1">
        <v>911</v>
      </c>
      <c r="W12" s="4">
        <v>304.3</v>
      </c>
      <c r="X12" s="50">
        <v>287.10000000000002</v>
      </c>
      <c r="Y12" s="4">
        <v>1.54</v>
      </c>
      <c r="Z12" s="36">
        <v>0.54279999999999995</v>
      </c>
      <c r="AA12" s="42"/>
      <c r="AB12" s="33">
        <f t="shared" si="0"/>
        <v>58.081705150976916</v>
      </c>
      <c r="AC12" s="5">
        <f t="shared" si="1"/>
        <v>0.15192307692307691</v>
      </c>
      <c r="AD12" s="5">
        <f t="shared" si="2"/>
        <v>0.21793103448275861</v>
      </c>
      <c r="AE12" s="5">
        <f t="shared" si="3"/>
        <v>0.35246753246753243</v>
      </c>
      <c r="AF12" s="33">
        <f t="shared" si="4"/>
        <v>5.7625764152969223</v>
      </c>
      <c r="AG12" s="33">
        <f t="shared" si="5"/>
        <v>46.568481012658232</v>
      </c>
      <c r="AH12" s="5">
        <f t="shared" si="6"/>
        <v>0.41317275122318403</v>
      </c>
      <c r="AI12" s="1">
        <f t="shared" si="7"/>
        <v>7.9710000000000001</v>
      </c>
      <c r="AJ12" s="5">
        <f t="shared" si="8"/>
        <v>0.33402854006586169</v>
      </c>
      <c r="AK12" s="1">
        <f t="shared" si="9"/>
        <v>0.94347683207361166</v>
      </c>
      <c r="AL12" s="1">
        <v>28.7</v>
      </c>
      <c r="AN12" s="5"/>
    </row>
    <row r="13" spans="1:40" x14ac:dyDescent="0.25">
      <c r="A13" s="2">
        <v>42054</v>
      </c>
      <c r="B13" s="1">
        <v>1</v>
      </c>
      <c r="C13" s="1">
        <v>3</v>
      </c>
      <c r="D13" s="1">
        <v>6</v>
      </c>
      <c r="E13" s="1" t="str">
        <f t="shared" si="10"/>
        <v>Q1-3-6</v>
      </c>
      <c r="F13" s="1" t="s">
        <v>12</v>
      </c>
      <c r="G13" s="1">
        <v>4.3</v>
      </c>
      <c r="H13" s="35">
        <v>0.5</v>
      </c>
      <c r="J13" s="1">
        <v>34</v>
      </c>
      <c r="K13" s="1">
        <v>2.1</v>
      </c>
      <c r="L13" s="1" t="s">
        <v>16</v>
      </c>
      <c r="M13" s="1" t="s">
        <v>16</v>
      </c>
      <c r="N13" s="1">
        <v>14.634</v>
      </c>
      <c r="O13" s="1">
        <v>8.0000000000000002E-3</v>
      </c>
      <c r="P13" s="1">
        <v>76</v>
      </c>
      <c r="Q13" s="4">
        <v>2E-3</v>
      </c>
      <c r="R13" s="4">
        <v>8.9999999999999998E-4</v>
      </c>
      <c r="S13" s="1">
        <v>7.0000000000000001E-3</v>
      </c>
      <c r="T13" s="4">
        <v>2.5999999999999999E-3</v>
      </c>
      <c r="U13" s="1">
        <v>5</v>
      </c>
      <c r="V13" s="1">
        <v>3</v>
      </c>
      <c r="W13" s="4">
        <v>1.6</v>
      </c>
      <c r="X13" s="12">
        <v>32.6</v>
      </c>
      <c r="Y13" s="4">
        <v>4.2000000000000003E-2</v>
      </c>
      <c r="Z13" s="36">
        <v>1.55E-2</v>
      </c>
      <c r="AA13" s="42"/>
      <c r="AB13" s="33" t="e">
        <f t="shared" si="0"/>
        <v>#VALUE!</v>
      </c>
      <c r="AC13" s="5">
        <f t="shared" si="1"/>
        <v>0.11249999999999999</v>
      </c>
      <c r="AD13" s="5">
        <f t="shared" si="2"/>
        <v>0.44999999999999996</v>
      </c>
      <c r="AE13" s="5">
        <f t="shared" si="3"/>
        <v>0.36904761904761901</v>
      </c>
      <c r="AF13" s="33">
        <f t="shared" si="4"/>
        <v>5.193385267186005</v>
      </c>
      <c r="AG13" s="33">
        <f t="shared" si="5"/>
        <v>162.6</v>
      </c>
      <c r="AH13" s="5">
        <f t="shared" si="6"/>
        <v>0.37142857142857139</v>
      </c>
      <c r="AI13" s="1">
        <f t="shared" si="7"/>
        <v>7.0000000000000001E-3</v>
      </c>
      <c r="AJ13" s="5">
        <f t="shared" si="8"/>
        <v>0.53333333333333333</v>
      </c>
      <c r="AK13" s="1">
        <f t="shared" si="9"/>
        <v>20.375</v>
      </c>
      <c r="AL13" s="1">
        <v>2.1</v>
      </c>
      <c r="AN13" s="5"/>
    </row>
    <row r="14" spans="1:40" x14ac:dyDescent="0.25">
      <c r="A14" s="2">
        <v>42054</v>
      </c>
      <c r="B14" s="1">
        <v>1</v>
      </c>
      <c r="C14" s="1">
        <v>3</v>
      </c>
      <c r="D14" s="1">
        <v>6</v>
      </c>
      <c r="E14" s="1" t="str">
        <f t="shared" si="10"/>
        <v>Q1-3-6</v>
      </c>
      <c r="F14" s="1" t="s">
        <v>11</v>
      </c>
      <c r="G14" s="1">
        <v>5.7</v>
      </c>
      <c r="H14" s="35">
        <v>1</v>
      </c>
      <c r="J14" s="1">
        <v>21</v>
      </c>
      <c r="K14" s="1">
        <v>4.3</v>
      </c>
      <c r="L14" s="1">
        <v>1.1299999999999999E-2</v>
      </c>
      <c r="M14" s="1">
        <v>1.4500000000000001E-2</v>
      </c>
      <c r="N14" s="1">
        <v>107.0192</v>
      </c>
      <c r="O14" s="1">
        <v>0.106</v>
      </c>
      <c r="P14" s="1">
        <v>590</v>
      </c>
      <c r="Q14" s="4">
        <v>6.9400000000000003E-2</v>
      </c>
      <c r="R14" s="4">
        <v>1.37E-2</v>
      </c>
      <c r="S14" s="1">
        <v>0.40200000000000002</v>
      </c>
      <c r="T14" s="4">
        <v>8.7300000000000003E-2</v>
      </c>
      <c r="U14" s="1">
        <v>10</v>
      </c>
      <c r="V14" s="1">
        <v>28</v>
      </c>
      <c r="W14" s="4">
        <v>9.7999999999999989</v>
      </c>
      <c r="Y14" s="4">
        <v>6.9400000000000003E-2</v>
      </c>
      <c r="Z14" s="36">
        <v>1.37E-2</v>
      </c>
      <c r="AA14" s="42"/>
      <c r="AB14" s="33">
        <f t="shared" si="0"/>
        <v>22.068965517241391</v>
      </c>
      <c r="AC14" s="5">
        <f t="shared" si="1"/>
        <v>0.12924528301886792</v>
      </c>
      <c r="AD14" s="5">
        <f t="shared" si="2"/>
        <v>0.19740634005763688</v>
      </c>
      <c r="AE14" s="5">
        <f t="shared" si="3"/>
        <v>0.19740634005763688</v>
      </c>
      <c r="AF14" s="33">
        <f t="shared" si="4"/>
        <v>5.5130294377083739</v>
      </c>
      <c r="AG14" s="33">
        <f t="shared" si="5"/>
        <v>78.116204379562035</v>
      </c>
      <c r="AH14" s="5">
        <f t="shared" si="6"/>
        <v>0.21716417910447761</v>
      </c>
      <c r="AI14" s="1">
        <f t="shared" si="7"/>
        <v>0.40200000000000002</v>
      </c>
      <c r="AJ14" s="5">
        <f t="shared" si="8"/>
        <v>0.35</v>
      </c>
      <c r="AK14" s="1">
        <f t="shared" si="9"/>
        <v>0</v>
      </c>
      <c r="AL14" s="1">
        <v>4.3</v>
      </c>
      <c r="AN14" s="5"/>
    </row>
    <row r="15" spans="1:40" x14ac:dyDescent="0.25">
      <c r="A15" s="2">
        <v>42054</v>
      </c>
      <c r="B15" s="1">
        <v>1</v>
      </c>
      <c r="C15" s="1">
        <v>3</v>
      </c>
      <c r="D15" s="1">
        <v>8</v>
      </c>
      <c r="E15" s="1" t="str">
        <f t="shared" si="10"/>
        <v>Q1-3-8</v>
      </c>
      <c r="F15" s="1" t="s">
        <v>10</v>
      </c>
      <c r="G15" s="1">
        <v>27.2</v>
      </c>
      <c r="H15" s="35">
        <v>5</v>
      </c>
      <c r="J15" s="1">
        <v>76</v>
      </c>
      <c r="K15" s="1">
        <v>13.2</v>
      </c>
      <c r="L15" s="1">
        <v>1.7299999999999999E-2</v>
      </c>
      <c r="M15" s="1">
        <v>3.6200000000000003E-2</v>
      </c>
      <c r="N15" s="1">
        <v>197.18610000000001</v>
      </c>
      <c r="O15" s="1">
        <v>0.34899999999999998</v>
      </c>
      <c r="P15" s="1">
        <v>150</v>
      </c>
      <c r="Q15" s="4">
        <v>0.21079999999999999</v>
      </c>
      <c r="R15" s="4">
        <v>4.8399999999999999E-2</v>
      </c>
      <c r="S15" s="1">
        <v>4.9669999999999996</v>
      </c>
      <c r="T15" s="4">
        <v>1.9716</v>
      </c>
      <c r="U15" s="1">
        <v>3</v>
      </c>
      <c r="V15" s="1">
        <v>439</v>
      </c>
      <c r="W15" s="4">
        <v>169.1</v>
      </c>
      <c r="X15" s="50">
        <v>935.39999999999986</v>
      </c>
      <c r="Y15" s="4">
        <v>2.1989999999999998</v>
      </c>
      <c r="Z15" s="36">
        <v>0.74870000000000003</v>
      </c>
      <c r="AA15" s="42"/>
      <c r="AB15" s="33">
        <f t="shared" si="0"/>
        <v>52.209944751381222</v>
      </c>
      <c r="AC15" s="5">
        <f t="shared" si="1"/>
        <v>0.13868194842406878</v>
      </c>
      <c r="AD15" s="5">
        <f t="shared" si="2"/>
        <v>0.22960151802656548</v>
      </c>
      <c r="AE15" s="5">
        <f t="shared" si="3"/>
        <v>0.34047294224647573</v>
      </c>
      <c r="AF15" s="33">
        <f t="shared" si="4"/>
        <v>0.76070270673237106</v>
      </c>
      <c r="AG15" s="33">
        <f t="shared" si="5"/>
        <v>40.740929752066116</v>
      </c>
      <c r="AH15" s="5">
        <f t="shared" si="6"/>
        <v>0.39693980269780554</v>
      </c>
      <c r="AI15" s="1">
        <f t="shared" si="7"/>
        <v>4.9669999999999996</v>
      </c>
      <c r="AJ15" s="5">
        <f t="shared" si="8"/>
        <v>0.38519362186788153</v>
      </c>
      <c r="AK15" s="1">
        <f t="shared" si="9"/>
        <v>5.5316380839739789</v>
      </c>
      <c r="AL15" s="1">
        <v>13.2</v>
      </c>
      <c r="AN15" s="5"/>
    </row>
    <row r="16" spans="1:40" x14ac:dyDescent="0.25">
      <c r="A16" s="2">
        <v>42054</v>
      </c>
      <c r="B16" s="47">
        <v>1</v>
      </c>
      <c r="C16" s="1">
        <v>3</v>
      </c>
      <c r="D16" s="1">
        <v>10</v>
      </c>
      <c r="E16" s="1" t="str">
        <f t="shared" si="10"/>
        <v>Q1-3-10</v>
      </c>
      <c r="F16" s="1" t="s">
        <v>15</v>
      </c>
      <c r="G16" s="1">
        <v>7</v>
      </c>
      <c r="H16" s="35">
        <v>0.5</v>
      </c>
      <c r="J16" s="4">
        <v>41</v>
      </c>
      <c r="K16" s="4">
        <v>8.8000000000000007</v>
      </c>
      <c r="L16" s="4">
        <v>1.1900000000000001E-2</v>
      </c>
      <c r="M16" s="4">
        <v>1.49E-2</v>
      </c>
      <c r="N16" s="1">
        <v>237.72190000000001</v>
      </c>
      <c r="O16" s="1">
        <v>0.25600000000000001</v>
      </c>
      <c r="P16" s="1">
        <v>282</v>
      </c>
      <c r="Q16" s="4">
        <v>0.1681</v>
      </c>
      <c r="R16" s="4">
        <v>2.1499999999999998E-2</v>
      </c>
      <c r="S16" s="1">
        <v>2.9049999999999998</v>
      </c>
      <c r="T16" s="4">
        <v>0.69000000000000006</v>
      </c>
      <c r="U16" s="1">
        <v>10</v>
      </c>
      <c r="V16" s="1">
        <v>176</v>
      </c>
      <c r="W16" s="4">
        <v>45.1</v>
      </c>
      <c r="X16" s="50">
        <v>790.2</v>
      </c>
      <c r="Y16" s="4">
        <v>0.27060000000000001</v>
      </c>
      <c r="Z16" s="36">
        <v>3.8099999999999995E-2</v>
      </c>
      <c r="AA16" s="42"/>
      <c r="AB16" s="33">
        <f t="shared" si="0"/>
        <v>20.134228187919458</v>
      </c>
      <c r="AC16" s="5">
        <f t="shared" si="1"/>
        <v>8.3984374999999986E-2</v>
      </c>
      <c r="AD16" s="5">
        <f t="shared" si="2"/>
        <v>0.12790005948839975</v>
      </c>
      <c r="AE16" s="5">
        <f t="shared" si="3"/>
        <v>0.1407982261640798</v>
      </c>
      <c r="AF16" s="33">
        <f t="shared" si="4"/>
        <v>1.1862600795299045</v>
      </c>
      <c r="AG16" s="33">
        <f t="shared" si="5"/>
        <v>110.56832558139537</v>
      </c>
      <c r="AH16" s="5">
        <f t="shared" si="6"/>
        <v>0.23752151462994839</v>
      </c>
      <c r="AI16" s="1">
        <f t="shared" si="7"/>
        <v>2.9049999999999998</v>
      </c>
      <c r="AJ16" s="5">
        <f t="shared" si="8"/>
        <v>0.25625000000000003</v>
      </c>
      <c r="AK16" s="1">
        <f t="shared" si="9"/>
        <v>17.521064301552109</v>
      </c>
      <c r="AL16" s="1">
        <v>8.8000000000000007</v>
      </c>
      <c r="AN16" s="5"/>
    </row>
    <row r="17" spans="1:40" x14ac:dyDescent="0.25">
      <c r="A17" s="2">
        <v>42054</v>
      </c>
      <c r="B17" s="1">
        <v>1</v>
      </c>
      <c r="C17" s="1">
        <v>3</v>
      </c>
      <c r="D17" s="1">
        <v>10</v>
      </c>
      <c r="E17" s="1" t="str">
        <f t="shared" si="10"/>
        <v>Q1-3-10</v>
      </c>
      <c r="F17" s="1" t="s">
        <v>10</v>
      </c>
      <c r="G17" s="1">
        <v>9.6999999999999993</v>
      </c>
      <c r="H17" s="35">
        <v>1</v>
      </c>
      <c r="J17" s="1">
        <v>77</v>
      </c>
      <c r="K17" s="4">
        <v>32.200000000000003</v>
      </c>
      <c r="L17" s="4">
        <v>1.2999999999999999E-2</v>
      </c>
      <c r="M17" s="4">
        <v>2.5499999999999998E-2</v>
      </c>
      <c r="N17" s="1">
        <v>423.53289999999998</v>
      </c>
      <c r="O17" s="1">
        <v>0.29599999999999999</v>
      </c>
      <c r="P17" s="1">
        <v>2981</v>
      </c>
      <c r="Q17" s="4">
        <v>0.20200000000000001</v>
      </c>
      <c r="R17" s="4">
        <v>5.1200000000000002E-2</v>
      </c>
      <c r="S17" s="1">
        <v>5.5579999999999998</v>
      </c>
      <c r="T17" s="4">
        <v>2.4654000000000003</v>
      </c>
      <c r="U17" s="1">
        <v>3</v>
      </c>
      <c r="V17" s="1">
        <v>397</v>
      </c>
      <c r="W17" s="4">
        <v>311.90000000000003</v>
      </c>
      <c r="X17" s="12">
        <v>1238.0999999999999</v>
      </c>
      <c r="Y17" s="4">
        <v>1.9282999999999999</v>
      </c>
      <c r="Z17" s="36">
        <v>0.51790000000000003</v>
      </c>
      <c r="AA17" s="42"/>
      <c r="AB17" s="33">
        <f t="shared" si="0"/>
        <v>49.019607843137258</v>
      </c>
      <c r="AC17" s="5">
        <f t="shared" si="1"/>
        <v>0.17297297297297298</v>
      </c>
      <c r="AD17" s="5">
        <f t="shared" si="2"/>
        <v>0.25346534653465347</v>
      </c>
      <c r="AE17" s="5">
        <f t="shared" si="3"/>
        <v>0.26857854068350362</v>
      </c>
      <c r="AF17" s="33">
        <f t="shared" si="4"/>
        <v>7.0384142530603881</v>
      </c>
      <c r="AG17" s="33">
        <f t="shared" si="5"/>
        <v>82.721269531250002</v>
      </c>
      <c r="AH17" s="5">
        <f t="shared" si="6"/>
        <v>0.44357682619647359</v>
      </c>
      <c r="AI17" s="1">
        <f t="shared" si="7"/>
        <v>5.5579999999999998</v>
      </c>
      <c r="AJ17" s="5">
        <f t="shared" si="8"/>
        <v>0.78564231738035273</v>
      </c>
      <c r="AK17" s="1">
        <f t="shared" si="9"/>
        <v>3.9695415197178576</v>
      </c>
      <c r="AL17" s="1">
        <v>32.200000000000003</v>
      </c>
      <c r="AN17" s="5"/>
    </row>
    <row r="18" spans="1:40" x14ac:dyDescent="0.25">
      <c r="A18" s="2">
        <v>42054</v>
      </c>
      <c r="B18" s="1">
        <v>1</v>
      </c>
      <c r="C18" s="1">
        <v>3</v>
      </c>
      <c r="D18" s="1">
        <v>10</v>
      </c>
      <c r="E18" s="1" t="str">
        <f t="shared" si="10"/>
        <v>Q1-3-10</v>
      </c>
      <c r="F18" s="1" t="s">
        <v>11</v>
      </c>
      <c r="G18" s="1">
        <v>9.1999999999999993</v>
      </c>
      <c r="H18" s="35">
        <v>10</v>
      </c>
      <c r="J18" s="1">
        <v>22</v>
      </c>
      <c r="K18" s="1">
        <v>0.9</v>
      </c>
      <c r="L18" s="1">
        <v>4.7000000000000002E-3</v>
      </c>
      <c r="M18" s="1">
        <v>5.5999999999999999E-3</v>
      </c>
      <c r="N18" s="1">
        <v>65.337400000000002</v>
      </c>
      <c r="O18" s="1">
        <v>6.8000000000000005E-2</v>
      </c>
      <c r="P18" s="1">
        <v>369</v>
      </c>
      <c r="Q18" s="4">
        <v>2.4E-2</v>
      </c>
      <c r="R18" s="4">
        <v>7.7000000000000002E-3</v>
      </c>
      <c r="S18" s="1">
        <v>0.85399999999999998</v>
      </c>
      <c r="T18" s="4">
        <v>0.19819999999999999</v>
      </c>
      <c r="U18" s="1">
        <v>10</v>
      </c>
      <c r="V18" s="1">
        <v>13</v>
      </c>
      <c r="W18" s="4">
        <v>6.3</v>
      </c>
      <c r="X18" s="50">
        <v>97.8</v>
      </c>
      <c r="Y18" s="4">
        <v>2.4E-2</v>
      </c>
      <c r="Z18" s="36">
        <v>7.7000000000000002E-3</v>
      </c>
      <c r="AA18" s="42"/>
      <c r="AB18" s="33">
        <f t="shared" si="0"/>
        <v>16.071428571428566</v>
      </c>
      <c r="AC18" s="5">
        <f t="shared" si="1"/>
        <v>0.11323529411764706</v>
      </c>
      <c r="AD18" s="5">
        <f t="shared" si="2"/>
        <v>0.32083333333333336</v>
      </c>
      <c r="AE18" s="5">
        <f t="shared" si="3"/>
        <v>0.32083333333333336</v>
      </c>
      <c r="AF18" s="33">
        <f t="shared" si="4"/>
        <v>5.6476076489116496</v>
      </c>
      <c r="AG18" s="33">
        <f t="shared" si="5"/>
        <v>84.853766233766237</v>
      </c>
      <c r="AH18" s="5">
        <f t="shared" si="6"/>
        <v>0.23208430913348946</v>
      </c>
      <c r="AI18" s="1">
        <f t="shared" si="7"/>
        <v>0.85399999999999998</v>
      </c>
      <c r="AJ18" s="5">
        <f t="shared" si="8"/>
        <v>0.48461538461538461</v>
      </c>
      <c r="AK18" s="1">
        <f t="shared" si="9"/>
        <v>15.523809523809524</v>
      </c>
      <c r="AL18" s="1">
        <v>0.9</v>
      </c>
      <c r="AN18" s="5"/>
    </row>
    <row r="19" spans="1:40" x14ac:dyDescent="0.25">
      <c r="A19" s="2">
        <v>42054</v>
      </c>
      <c r="B19" s="1">
        <v>1</v>
      </c>
      <c r="C19" s="1">
        <v>3</v>
      </c>
      <c r="D19" s="1">
        <v>12</v>
      </c>
      <c r="E19" s="1" t="str">
        <f t="shared" si="10"/>
        <v>Q1-3-12</v>
      </c>
      <c r="F19" s="1" t="s">
        <v>15</v>
      </c>
      <c r="G19" s="1">
        <v>18.100000000000001</v>
      </c>
      <c r="H19" s="35">
        <v>0.5</v>
      </c>
      <c r="J19" s="1">
        <v>38</v>
      </c>
      <c r="K19" s="4">
        <v>14.6</v>
      </c>
      <c r="L19" s="4">
        <v>4.4999999999999997E-3</v>
      </c>
      <c r="M19" s="4">
        <v>5.3E-3</v>
      </c>
      <c r="N19" s="4">
        <v>679.88660000000004</v>
      </c>
      <c r="O19" s="1">
        <v>0.26</v>
      </c>
      <c r="P19" s="1">
        <v>1478</v>
      </c>
      <c r="Q19" s="4">
        <v>0.1081</v>
      </c>
      <c r="S19" s="1">
        <v>1.556</v>
      </c>
      <c r="T19" s="4">
        <f>0.0309+0.4971</f>
        <v>0.52800000000000002</v>
      </c>
      <c r="U19" s="1">
        <v>10</v>
      </c>
      <c r="V19" s="1">
        <v>104</v>
      </c>
      <c r="W19" s="8">
        <v>30.900000000000002</v>
      </c>
      <c r="X19" s="50">
        <v>594.9</v>
      </c>
      <c r="Y19" s="4">
        <v>0.40129999999999999</v>
      </c>
      <c r="Z19" s="36">
        <v>2.7199999999999998E-2</v>
      </c>
      <c r="AA19" s="42"/>
      <c r="AB19" s="33">
        <f t="shared" si="0"/>
        <v>15.094339622641517</v>
      </c>
      <c r="AC19" s="5">
        <f>'Functional traits'!I858/O19</f>
        <v>0.99037467186381356</v>
      </c>
      <c r="AD19" s="5">
        <f>'Functional traits'!I858/Q19</f>
        <v>2.3820297380628261</v>
      </c>
      <c r="AE19" s="5">
        <f t="shared" si="3"/>
        <v>6.777971592324944E-2</v>
      </c>
      <c r="AF19" s="33">
        <f t="shared" si="4"/>
        <v>2.1738919402147356</v>
      </c>
      <c r="AG19" s="33">
        <f>N19/'Functional traits'!I858/100</f>
        <v>26.403628200803215</v>
      </c>
      <c r="AH19" s="5">
        <f t="shared" si="6"/>
        <v>0.33933161953727509</v>
      </c>
      <c r="AI19" s="1">
        <f t="shared" si="7"/>
        <v>1.556</v>
      </c>
      <c r="AJ19" s="5">
        <f t="shared" si="8"/>
        <v>0.29711538461538461</v>
      </c>
      <c r="AK19" s="1">
        <f t="shared" si="9"/>
        <v>19.252427184466018</v>
      </c>
      <c r="AL19" s="1">
        <v>14.6</v>
      </c>
      <c r="AN19" s="5"/>
    </row>
    <row r="20" spans="1:40" x14ac:dyDescent="0.25">
      <c r="A20" s="2">
        <v>42054</v>
      </c>
      <c r="B20" s="1">
        <v>1</v>
      </c>
      <c r="C20" s="1">
        <v>3</v>
      </c>
      <c r="D20" s="1">
        <v>12</v>
      </c>
      <c r="E20" s="1" t="str">
        <f t="shared" si="10"/>
        <v>Q1-3-12</v>
      </c>
      <c r="F20" s="1" t="s">
        <v>17</v>
      </c>
      <c r="G20" s="1">
        <v>38.4</v>
      </c>
      <c r="H20" s="35">
        <v>20</v>
      </c>
      <c r="J20" s="1">
        <v>10</v>
      </c>
      <c r="K20" s="4">
        <v>27.4</v>
      </c>
      <c r="L20" s="4">
        <v>1.1299999999999999E-2</v>
      </c>
      <c r="M20" s="4">
        <v>1.5100000000000001E-2</v>
      </c>
      <c r="N20" s="1">
        <v>111.8942</v>
      </c>
      <c r="O20" s="1">
        <v>0.152</v>
      </c>
      <c r="P20" s="1">
        <v>105</v>
      </c>
      <c r="Q20" s="4">
        <v>9.2799999999999994E-2</v>
      </c>
      <c r="R20" s="4">
        <v>2.2599999999999999E-2</v>
      </c>
      <c r="S20" s="1">
        <v>5.4960000000000004</v>
      </c>
      <c r="T20" s="4">
        <v>1.7303999999999999</v>
      </c>
      <c r="U20" s="1">
        <v>10</v>
      </c>
      <c r="V20" s="1">
        <v>377</v>
      </c>
      <c r="W20" s="4">
        <v>143.6</v>
      </c>
      <c r="X20" s="50">
        <v>1400.6</v>
      </c>
      <c r="Y20" s="4">
        <v>0.623</v>
      </c>
      <c r="Z20" s="36">
        <v>0.1762</v>
      </c>
      <c r="AA20" s="42"/>
      <c r="AB20" s="33">
        <f t="shared" si="0"/>
        <v>25.165562913907291</v>
      </c>
      <c r="AC20" s="5">
        <f t="shared" ref="AC20:AC65" si="11">R20/O20</f>
        <v>0.14868421052631578</v>
      </c>
      <c r="AD20" s="5">
        <f t="shared" ref="AD20:AD65" si="12">R20/Q20</f>
        <v>0.24353448275862069</v>
      </c>
      <c r="AE20" s="5">
        <f t="shared" si="3"/>
        <v>0.28282504012841092</v>
      </c>
      <c r="AF20" s="33">
        <f t="shared" si="4"/>
        <v>0.93838644004783089</v>
      </c>
      <c r="AG20" s="33">
        <f t="shared" ref="AG20:AG65" si="13">N20/R20/100</f>
        <v>49.510707964601771</v>
      </c>
      <c r="AH20" s="5">
        <f t="shared" si="6"/>
        <v>0.31484716157205239</v>
      </c>
      <c r="AI20" s="1">
        <f t="shared" si="7"/>
        <v>5.4960000000000004</v>
      </c>
      <c r="AJ20" s="5">
        <f t="shared" si="8"/>
        <v>0.38090185676392574</v>
      </c>
      <c r="AK20" s="1">
        <f t="shared" si="9"/>
        <v>9.7534818941504184</v>
      </c>
      <c r="AL20" s="1">
        <v>27.4</v>
      </c>
      <c r="AN20" s="5"/>
    </row>
    <row r="21" spans="1:40" x14ac:dyDescent="0.25">
      <c r="A21" s="2">
        <v>42054</v>
      </c>
      <c r="B21" s="1">
        <v>1</v>
      </c>
      <c r="C21" s="1">
        <v>3</v>
      </c>
      <c r="D21" s="1">
        <v>12</v>
      </c>
      <c r="E21" s="1" t="str">
        <f t="shared" si="10"/>
        <v>Q1-3-12</v>
      </c>
      <c r="F21" s="1" t="s">
        <v>10</v>
      </c>
      <c r="G21" s="1">
        <v>40.200000000000003</v>
      </c>
      <c r="H21" s="35">
        <v>60</v>
      </c>
      <c r="J21" s="1">
        <v>78</v>
      </c>
      <c r="K21" s="4">
        <v>18</v>
      </c>
      <c r="L21" s="4">
        <v>1.8599999999999998E-2</v>
      </c>
      <c r="M21" s="4">
        <v>2.7799999999999998E-2</v>
      </c>
      <c r="N21" s="1">
        <v>595.10569999999996</v>
      </c>
      <c r="O21" s="1">
        <v>0.48699999999999999</v>
      </c>
      <c r="P21" s="1">
        <v>994</v>
      </c>
      <c r="Q21" s="4">
        <v>0.23860000000000001</v>
      </c>
      <c r="R21" s="4">
        <v>6.9599999999999995E-2</v>
      </c>
      <c r="S21" s="1">
        <v>10.571999999999999</v>
      </c>
      <c r="T21" s="4">
        <v>3.8466</v>
      </c>
      <c r="U21" s="1">
        <v>3</v>
      </c>
      <c r="V21" s="1">
        <v>771</v>
      </c>
      <c r="W21" s="4">
        <v>250.6</v>
      </c>
      <c r="X21" s="50">
        <v>1266.2</v>
      </c>
      <c r="Y21" s="4">
        <v>0.23860000000000001</v>
      </c>
      <c r="Z21" s="36">
        <v>6.9599999999999995E-2</v>
      </c>
      <c r="AA21" s="42"/>
      <c r="AB21" s="33">
        <f t="shared" si="0"/>
        <v>33.093525179856115</v>
      </c>
      <c r="AC21" s="5">
        <f t="shared" si="11"/>
        <v>0.14291581108829568</v>
      </c>
      <c r="AD21" s="5">
        <f t="shared" si="12"/>
        <v>0.29170159262363787</v>
      </c>
      <c r="AE21" s="5">
        <f t="shared" si="3"/>
        <v>0.29170159262363787</v>
      </c>
      <c r="AF21" s="33">
        <f t="shared" si="4"/>
        <v>1.6702915129194698</v>
      </c>
      <c r="AG21" s="33">
        <f t="shared" si="13"/>
        <v>85.503692528735627</v>
      </c>
      <c r="AH21" s="5">
        <f t="shared" si="6"/>
        <v>0.36384790011350743</v>
      </c>
      <c r="AI21" s="1">
        <f t="shared" si="7"/>
        <v>10.571999999999999</v>
      </c>
      <c r="AJ21" s="5">
        <f t="shared" si="8"/>
        <v>0.32503242542153049</v>
      </c>
      <c r="AK21" s="1">
        <f t="shared" si="9"/>
        <v>5.0526735833998409</v>
      </c>
      <c r="AL21" s="1">
        <v>18</v>
      </c>
      <c r="AN21" s="5"/>
    </row>
    <row r="22" spans="1:40" x14ac:dyDescent="0.25">
      <c r="A22" s="2">
        <v>42054</v>
      </c>
      <c r="B22" s="1">
        <v>1</v>
      </c>
      <c r="C22" s="1">
        <v>3</v>
      </c>
      <c r="D22" s="1">
        <v>14</v>
      </c>
      <c r="E22" s="1" t="str">
        <f t="shared" si="10"/>
        <v>Q1-3-14</v>
      </c>
      <c r="F22" s="1" t="s">
        <v>10</v>
      </c>
      <c r="G22" s="1">
        <v>59.8</v>
      </c>
      <c r="H22" s="35">
        <v>30</v>
      </c>
      <c r="J22" s="1">
        <v>79</v>
      </c>
      <c r="K22" s="4">
        <v>29.9</v>
      </c>
      <c r="L22" s="4">
        <v>9.7999999999999997E-3</v>
      </c>
      <c r="M22" s="4">
        <v>1.6400000000000001E-2</v>
      </c>
      <c r="N22" s="4">
        <v>411.40890000000002</v>
      </c>
      <c r="O22" s="1">
        <v>0.29299999999999998</v>
      </c>
      <c r="P22" s="1">
        <v>949</v>
      </c>
      <c r="Q22" s="4">
        <v>0.13800000000000001</v>
      </c>
      <c r="R22" s="4">
        <v>4.2000000000000003E-2</v>
      </c>
      <c r="S22" s="1">
        <v>2.3159999999999998</v>
      </c>
      <c r="T22" s="4">
        <v>0.8637999999999999</v>
      </c>
      <c r="U22" s="1">
        <v>3</v>
      </c>
      <c r="V22" s="1">
        <v>1091</v>
      </c>
      <c r="W22" s="4">
        <v>374.7</v>
      </c>
      <c r="X22" s="50">
        <v>1687.2</v>
      </c>
      <c r="Y22" s="4">
        <v>0.13800000000000001</v>
      </c>
      <c r="Z22" s="36">
        <v>4.2000000000000003E-2</v>
      </c>
      <c r="AA22" s="42"/>
      <c r="AB22" s="33">
        <f t="shared" si="0"/>
        <v>40.243902439024396</v>
      </c>
      <c r="AC22" s="5">
        <f t="shared" si="11"/>
        <v>0.14334470989761094</v>
      </c>
      <c r="AD22" s="5">
        <f t="shared" si="12"/>
        <v>0.30434782608695654</v>
      </c>
      <c r="AE22" s="5">
        <f t="shared" si="3"/>
        <v>0.30434782608695654</v>
      </c>
      <c r="AF22" s="33">
        <f t="shared" si="4"/>
        <v>2.3067075116751239</v>
      </c>
      <c r="AG22" s="33">
        <f t="shared" si="13"/>
        <v>97.954499999999996</v>
      </c>
      <c r="AH22" s="5">
        <f t="shared" si="6"/>
        <v>0.37297063903281519</v>
      </c>
      <c r="AI22" s="1">
        <f t="shared" si="7"/>
        <v>2.3159999999999998</v>
      </c>
      <c r="AJ22" s="5">
        <f t="shared" si="8"/>
        <v>0.34344637946837764</v>
      </c>
      <c r="AK22" s="1">
        <f t="shared" si="9"/>
        <v>4.502802241793435</v>
      </c>
      <c r="AL22" s="1">
        <v>29.9</v>
      </c>
      <c r="AN22" s="5"/>
    </row>
    <row r="23" spans="1:40" x14ac:dyDescent="0.25">
      <c r="A23" s="2">
        <v>42054</v>
      </c>
      <c r="B23" s="1">
        <v>1</v>
      </c>
      <c r="C23" s="1">
        <v>3</v>
      </c>
      <c r="D23" s="1">
        <v>14</v>
      </c>
      <c r="E23" s="1" t="str">
        <f t="shared" si="10"/>
        <v>Q1-3-14</v>
      </c>
      <c r="F23" s="1" t="s">
        <v>18</v>
      </c>
      <c r="G23" s="1">
        <v>25.6</v>
      </c>
      <c r="H23" s="35">
        <v>0.5</v>
      </c>
      <c r="J23" s="1">
        <v>13</v>
      </c>
      <c r="K23" s="4">
        <v>13.6</v>
      </c>
      <c r="L23" s="4">
        <v>1.6400000000000001E-2</v>
      </c>
      <c r="M23" s="4">
        <v>2.2499999999999999E-2</v>
      </c>
      <c r="N23" s="1">
        <v>246.40459999999999</v>
      </c>
      <c r="O23" s="1">
        <v>0.14699999999999999</v>
      </c>
      <c r="P23" s="1">
        <v>1864</v>
      </c>
      <c r="Q23" s="4">
        <v>7.4800000000000005E-2</v>
      </c>
      <c r="R23" s="4">
        <v>1.6500000000000001E-2</v>
      </c>
      <c r="S23" s="1">
        <v>0.50900000000000001</v>
      </c>
      <c r="T23" s="4">
        <v>0.2082</v>
      </c>
      <c r="U23" s="1">
        <v>7</v>
      </c>
      <c r="V23" s="1">
        <v>38</v>
      </c>
      <c r="W23" s="4">
        <v>11</v>
      </c>
      <c r="X23" s="50">
        <v>236.39999999999998</v>
      </c>
      <c r="Y23" s="4">
        <v>0.35299999999999998</v>
      </c>
      <c r="Z23" s="36">
        <v>0.1066</v>
      </c>
      <c r="AA23" s="42"/>
      <c r="AB23" s="33">
        <f t="shared" si="0"/>
        <v>27.1111111111111</v>
      </c>
      <c r="AC23" s="5">
        <f t="shared" si="11"/>
        <v>0.11224489795918369</v>
      </c>
      <c r="AD23" s="5">
        <f t="shared" si="12"/>
        <v>0.22058823529411764</v>
      </c>
      <c r="AE23" s="5">
        <f t="shared" si="3"/>
        <v>0.30198300283286122</v>
      </c>
      <c r="AF23" s="33">
        <f t="shared" si="4"/>
        <v>7.5647938390760565</v>
      </c>
      <c r="AG23" s="33">
        <f t="shared" si="13"/>
        <v>149.33612121212118</v>
      </c>
      <c r="AH23" s="5">
        <f t="shared" si="6"/>
        <v>0.40903732809430254</v>
      </c>
      <c r="AI23" s="1">
        <f t="shared" si="7"/>
        <v>0.50900000000000001</v>
      </c>
      <c r="AJ23" s="5">
        <f t="shared" si="8"/>
        <v>0.28947368421052633</v>
      </c>
      <c r="AK23" s="1">
        <f t="shared" si="9"/>
        <v>21.490909090909089</v>
      </c>
      <c r="AL23" s="1">
        <v>13.6</v>
      </c>
      <c r="AN23" s="5"/>
    </row>
    <row r="24" spans="1:40" x14ac:dyDescent="0.25">
      <c r="A24" s="2">
        <v>42054</v>
      </c>
      <c r="B24" s="1">
        <v>1</v>
      </c>
      <c r="C24" s="1">
        <v>3</v>
      </c>
      <c r="D24" s="1">
        <v>16</v>
      </c>
      <c r="E24" s="1" t="str">
        <f t="shared" si="10"/>
        <v>Q1-3-16</v>
      </c>
      <c r="F24" s="1" t="s">
        <v>19</v>
      </c>
      <c r="G24" s="1">
        <v>18.8</v>
      </c>
      <c r="H24" s="35">
        <v>10</v>
      </c>
      <c r="J24" s="1">
        <v>41</v>
      </c>
      <c r="K24" s="1">
        <v>10.1</v>
      </c>
      <c r="L24" s="1">
        <v>2.35E-2</v>
      </c>
      <c r="M24" s="1">
        <v>2.53E-2</v>
      </c>
      <c r="N24" s="1">
        <v>88.015000000000001</v>
      </c>
      <c r="O24" s="1">
        <v>0.111</v>
      </c>
      <c r="P24" s="1">
        <v>612</v>
      </c>
      <c r="Q24" s="4">
        <v>9.3899999999999997E-2</v>
      </c>
      <c r="R24" s="4">
        <v>3.1199999999999999E-2</v>
      </c>
      <c r="S24" s="1">
        <v>0.44400000000000001</v>
      </c>
      <c r="T24" s="4">
        <v>0.27629999999999999</v>
      </c>
      <c r="U24" s="1">
        <v>10</v>
      </c>
      <c r="V24" s="1">
        <v>114</v>
      </c>
      <c r="W24" s="4">
        <v>52.1</v>
      </c>
      <c r="X24" s="50">
        <v>520.69999999999993</v>
      </c>
      <c r="Y24" s="4">
        <v>9.3900000000000011E-2</v>
      </c>
      <c r="Z24" s="36">
        <v>3.1199999999999999E-2</v>
      </c>
      <c r="AA24" s="42"/>
      <c r="AB24" s="33">
        <f t="shared" si="0"/>
        <v>7.1146245059288518</v>
      </c>
      <c r="AC24" s="5">
        <f t="shared" si="11"/>
        <v>0.28108108108108104</v>
      </c>
      <c r="AD24" s="5">
        <f t="shared" si="12"/>
        <v>0.33226837060702874</v>
      </c>
      <c r="AE24" s="5">
        <f t="shared" si="3"/>
        <v>0.33226837060702868</v>
      </c>
      <c r="AF24" s="33">
        <f t="shared" si="4"/>
        <v>6.9533602226893141</v>
      </c>
      <c r="AG24" s="33">
        <f t="shared" si="13"/>
        <v>28.209935897435898</v>
      </c>
      <c r="AH24" s="5">
        <f t="shared" si="6"/>
        <v>0.62229729729729721</v>
      </c>
      <c r="AI24" s="1">
        <f t="shared" si="7"/>
        <v>0.44400000000000001</v>
      </c>
      <c r="AJ24" s="5">
        <f t="shared" si="8"/>
        <v>0.45701754385964916</v>
      </c>
      <c r="AK24" s="1">
        <f t="shared" si="9"/>
        <v>9.9942418426103625</v>
      </c>
      <c r="AL24" s="1">
        <v>10.1</v>
      </c>
      <c r="AN24" s="5"/>
    </row>
    <row r="25" spans="1:40" x14ac:dyDescent="0.25">
      <c r="A25" s="2">
        <v>42054</v>
      </c>
      <c r="B25" s="1">
        <v>1</v>
      </c>
      <c r="C25" s="1">
        <v>3</v>
      </c>
      <c r="D25" s="1">
        <v>16</v>
      </c>
      <c r="E25" s="1" t="str">
        <f t="shared" si="10"/>
        <v>Q1-3-16</v>
      </c>
      <c r="F25" s="1" t="s">
        <v>10</v>
      </c>
      <c r="G25" s="1">
        <v>33.200000000000003</v>
      </c>
      <c r="H25" s="35">
        <v>5</v>
      </c>
      <c r="J25" s="1">
        <v>80</v>
      </c>
      <c r="K25" s="1">
        <v>24</v>
      </c>
      <c r="L25" s="4">
        <v>0.01</v>
      </c>
      <c r="M25" s="4">
        <v>1.7500000000000002E-2</v>
      </c>
      <c r="N25" s="1">
        <v>670.75490000000002</v>
      </c>
      <c r="O25" s="1">
        <v>0.6</v>
      </c>
      <c r="P25" s="1">
        <v>7059</v>
      </c>
      <c r="Q25" s="4">
        <v>0.34179999999999999</v>
      </c>
      <c r="R25" s="4">
        <v>8.6999999999999994E-2</v>
      </c>
      <c r="S25" s="1">
        <v>5.9409999999999998</v>
      </c>
      <c r="T25" s="4">
        <v>2.2071999999999998</v>
      </c>
      <c r="U25" s="1">
        <v>3</v>
      </c>
      <c r="V25" s="1">
        <v>470</v>
      </c>
      <c r="W25" s="4">
        <v>159</v>
      </c>
      <c r="X25" s="50">
        <v>865.4</v>
      </c>
      <c r="Y25" s="4">
        <v>0.34179999999999999</v>
      </c>
      <c r="Z25" s="36">
        <v>8.6999999999999994E-2</v>
      </c>
      <c r="AA25" s="42"/>
      <c r="AB25" s="33">
        <f t="shared" si="0"/>
        <v>42.857142857142861</v>
      </c>
      <c r="AC25" s="5">
        <f t="shared" si="11"/>
        <v>0.14499999999999999</v>
      </c>
      <c r="AD25" s="5">
        <f t="shared" si="12"/>
        <v>0.25453481568168518</v>
      </c>
      <c r="AE25" s="5">
        <f t="shared" si="3"/>
        <v>0.25453481568168518</v>
      </c>
      <c r="AF25" s="33">
        <f t="shared" si="4"/>
        <v>10.523963373208305</v>
      </c>
      <c r="AG25" s="33">
        <f t="shared" si="13"/>
        <v>77.0982643678161</v>
      </c>
      <c r="AH25" s="5">
        <f t="shared" si="6"/>
        <v>0.37151994613701395</v>
      </c>
      <c r="AI25" s="1">
        <f t="shared" si="7"/>
        <v>5.9409999999999998</v>
      </c>
      <c r="AJ25" s="5">
        <f t="shared" si="8"/>
        <v>0.33829787234042552</v>
      </c>
      <c r="AK25" s="1">
        <f t="shared" si="9"/>
        <v>5.4427672955974842</v>
      </c>
      <c r="AL25" s="1">
        <v>24</v>
      </c>
      <c r="AN25" s="5"/>
    </row>
    <row r="26" spans="1:40" x14ac:dyDescent="0.25">
      <c r="A26" s="2">
        <v>42054</v>
      </c>
      <c r="B26" s="1">
        <v>1</v>
      </c>
      <c r="C26" s="1">
        <v>3</v>
      </c>
      <c r="D26" s="1">
        <v>16</v>
      </c>
      <c r="E26" s="1" t="str">
        <f t="shared" si="10"/>
        <v>Q1-3-16</v>
      </c>
      <c r="F26" s="1" t="s">
        <v>20</v>
      </c>
      <c r="G26" s="1">
        <v>13.5</v>
      </c>
      <c r="H26" s="35">
        <v>2</v>
      </c>
      <c r="J26" s="1">
        <v>26</v>
      </c>
      <c r="K26" s="1">
        <v>5.0999999999999996</v>
      </c>
      <c r="L26" s="1">
        <v>2.8E-3</v>
      </c>
      <c r="M26" s="1">
        <v>3.8E-3</v>
      </c>
      <c r="N26" s="1">
        <v>11.775499999999999</v>
      </c>
      <c r="O26" s="1">
        <v>1.4E-2</v>
      </c>
      <c r="P26" s="1">
        <v>21</v>
      </c>
      <c r="Q26" s="4">
        <v>8.0000000000000002E-3</v>
      </c>
      <c r="R26" s="4">
        <v>2.5999999999999999E-3</v>
      </c>
      <c r="S26" s="1">
        <v>0.187</v>
      </c>
      <c r="T26" s="4">
        <v>3.5800000000000005E-2</v>
      </c>
      <c r="U26" s="1">
        <v>30</v>
      </c>
      <c r="V26" s="1">
        <v>8</v>
      </c>
      <c r="W26" s="4">
        <v>1.3</v>
      </c>
      <c r="X26" s="50">
        <v>58.699999999999996</v>
      </c>
      <c r="Y26" s="4">
        <v>8.0000000000000002E-3</v>
      </c>
      <c r="Z26" s="36">
        <v>2.5999999999999999E-3</v>
      </c>
      <c r="AA26" s="42"/>
      <c r="AB26" s="33">
        <f t="shared" si="0"/>
        <v>26.315789473684212</v>
      </c>
      <c r="AC26" s="5">
        <f t="shared" si="11"/>
        <v>0.18571428571428569</v>
      </c>
      <c r="AD26" s="5">
        <f t="shared" si="12"/>
        <v>0.32499999999999996</v>
      </c>
      <c r="AE26" s="5">
        <f t="shared" si="3"/>
        <v>0.32499999999999996</v>
      </c>
      <c r="AF26" s="33">
        <f t="shared" si="4"/>
        <v>1.7833637637467625</v>
      </c>
      <c r="AG26" s="33">
        <f t="shared" si="13"/>
        <v>45.290384615384617</v>
      </c>
      <c r="AH26" s="5">
        <f t="shared" si="6"/>
        <v>0.1914438502673797</v>
      </c>
      <c r="AI26" s="1">
        <f t="shared" si="7"/>
        <v>0.187</v>
      </c>
      <c r="AJ26" s="5">
        <f t="shared" si="8"/>
        <v>0.16250000000000001</v>
      </c>
      <c r="AK26" s="1">
        <f t="shared" si="9"/>
        <v>45.153846153846146</v>
      </c>
      <c r="AL26" s="1">
        <v>5.0999999999999996</v>
      </c>
      <c r="AN26" s="5"/>
    </row>
    <row r="27" spans="1:40" x14ac:dyDescent="0.25">
      <c r="A27" s="2">
        <v>42054</v>
      </c>
      <c r="B27" s="1">
        <v>1</v>
      </c>
      <c r="C27" s="1">
        <v>3</v>
      </c>
      <c r="D27" s="1">
        <v>16</v>
      </c>
      <c r="E27" s="1" t="str">
        <f t="shared" si="10"/>
        <v>Q1-3-16</v>
      </c>
      <c r="F27" s="1" t="s">
        <v>18</v>
      </c>
      <c r="G27" s="1">
        <v>26.6</v>
      </c>
      <c r="H27" s="35">
        <v>15</v>
      </c>
      <c r="J27" s="1">
        <v>14</v>
      </c>
      <c r="K27" s="1">
        <v>12.4</v>
      </c>
      <c r="L27" s="4">
        <v>1.4E-3</v>
      </c>
      <c r="M27" s="4">
        <v>2.2000000000000001E-3</v>
      </c>
      <c r="N27" s="1">
        <v>15.4755</v>
      </c>
      <c r="O27" s="1">
        <v>1.6E-2</v>
      </c>
      <c r="P27" s="1">
        <v>58</v>
      </c>
      <c r="Q27" s="4">
        <v>6.0000000000000001E-3</v>
      </c>
      <c r="R27" s="4">
        <v>2.8E-3</v>
      </c>
      <c r="S27" s="1">
        <v>0.215</v>
      </c>
      <c r="T27" s="4">
        <v>5.5500000000000001E-2</v>
      </c>
      <c r="U27" s="1">
        <v>10</v>
      </c>
      <c r="V27" s="1">
        <v>89</v>
      </c>
      <c r="W27" s="4">
        <v>27.3</v>
      </c>
      <c r="X27" s="50">
        <v>583.4</v>
      </c>
      <c r="Y27" s="4">
        <v>6.0000000000000001E-3</v>
      </c>
      <c r="Z27" s="36">
        <v>2.8E-3</v>
      </c>
      <c r="AA27" s="42"/>
      <c r="AB27" s="33">
        <f t="shared" si="0"/>
        <v>36.363636363636367</v>
      </c>
      <c r="AC27" s="5">
        <f t="shared" si="11"/>
        <v>0.17499999999999999</v>
      </c>
      <c r="AD27" s="5">
        <f t="shared" si="12"/>
        <v>0.46666666666666667</v>
      </c>
      <c r="AE27" s="5">
        <f t="shared" si="3"/>
        <v>0.46666666666666667</v>
      </c>
      <c r="AF27" s="33">
        <f t="shared" si="4"/>
        <v>3.7478595198862719</v>
      </c>
      <c r="AG27" s="33">
        <f t="shared" si="13"/>
        <v>55.269642857142863</v>
      </c>
      <c r="AH27" s="5">
        <f t="shared" si="6"/>
        <v>0.25813953488372093</v>
      </c>
      <c r="AI27" s="1">
        <f t="shared" si="7"/>
        <v>0.215</v>
      </c>
      <c r="AJ27" s="5">
        <f t="shared" si="8"/>
        <v>0.30674157303370786</v>
      </c>
      <c r="AK27" s="1">
        <f t="shared" si="9"/>
        <v>21.369963369963369</v>
      </c>
      <c r="AL27" s="1">
        <v>12.4</v>
      </c>
      <c r="AN27" s="5"/>
    </row>
    <row r="28" spans="1:40" x14ac:dyDescent="0.25">
      <c r="A28" s="2">
        <v>42054</v>
      </c>
      <c r="B28" s="1">
        <v>1</v>
      </c>
      <c r="C28" s="1">
        <v>3</v>
      </c>
      <c r="D28" s="1">
        <v>16</v>
      </c>
      <c r="E28" s="1" t="str">
        <f t="shared" si="10"/>
        <v>Q1-3-16</v>
      </c>
      <c r="F28" s="1" t="s">
        <v>11</v>
      </c>
      <c r="G28" s="7">
        <v>15</v>
      </c>
      <c r="H28" s="35">
        <v>5</v>
      </c>
      <c r="J28" s="1">
        <v>23</v>
      </c>
      <c r="K28" s="1">
        <v>10.1</v>
      </c>
      <c r="L28" s="1">
        <v>2.5000000000000001E-3</v>
      </c>
      <c r="M28" s="1">
        <v>3.8999999999999998E-3</v>
      </c>
      <c r="N28" s="1">
        <v>153.04990000000001</v>
      </c>
      <c r="O28" s="1">
        <v>0.10100000000000001</v>
      </c>
      <c r="P28" s="1">
        <v>143</v>
      </c>
      <c r="Q28" s="4">
        <v>4.8099999999999997E-2</v>
      </c>
      <c r="R28" s="4">
        <v>9.5999999999999992E-3</v>
      </c>
      <c r="S28" s="1">
        <v>0.13200000000000001</v>
      </c>
      <c r="T28" s="4">
        <v>7.7600000000000002E-2</v>
      </c>
      <c r="U28" s="1">
        <v>6</v>
      </c>
      <c r="V28" s="1">
        <v>27</v>
      </c>
      <c r="W28" s="4">
        <v>9.6</v>
      </c>
      <c r="X28" s="50">
        <v>152.6</v>
      </c>
      <c r="Y28" s="4">
        <v>0.11799999999999999</v>
      </c>
      <c r="Z28" s="36">
        <v>3.0300000000000001E-2</v>
      </c>
      <c r="AA28" s="42"/>
      <c r="AB28" s="33">
        <f t="shared" si="0"/>
        <v>35.897435897435898</v>
      </c>
      <c r="AC28" s="5">
        <f t="shared" si="11"/>
        <v>9.5049504950495037E-2</v>
      </c>
      <c r="AD28" s="5">
        <f t="shared" si="12"/>
        <v>0.19958419958419957</v>
      </c>
      <c r="AE28" s="5">
        <f t="shared" si="3"/>
        <v>0.25677966101694916</v>
      </c>
      <c r="AF28" s="33">
        <f t="shared" si="4"/>
        <v>0.93433579505769027</v>
      </c>
      <c r="AG28" s="33">
        <f t="shared" si="13"/>
        <v>159.42697916666668</v>
      </c>
      <c r="AH28" s="5">
        <f t="shared" si="6"/>
        <v>0.58787878787878789</v>
      </c>
      <c r="AI28" s="1">
        <f t="shared" si="7"/>
        <v>0.13200000000000001</v>
      </c>
      <c r="AJ28" s="5">
        <f t="shared" si="8"/>
        <v>0.35555555555555557</v>
      </c>
      <c r="AK28" s="1">
        <f t="shared" si="9"/>
        <v>15.895833333333334</v>
      </c>
      <c r="AL28" s="1">
        <v>10.1</v>
      </c>
      <c r="AN28" s="5"/>
    </row>
    <row r="29" spans="1:40" x14ac:dyDescent="0.25">
      <c r="A29" s="2">
        <v>42054</v>
      </c>
      <c r="B29" s="1">
        <v>1</v>
      </c>
      <c r="C29" s="1">
        <v>3</v>
      </c>
      <c r="D29" s="1">
        <v>18</v>
      </c>
      <c r="E29" s="1" t="str">
        <f t="shared" si="10"/>
        <v>Q1-3-18</v>
      </c>
      <c r="F29" s="1" t="s">
        <v>19</v>
      </c>
      <c r="G29" s="1">
        <v>16.600000000000001</v>
      </c>
      <c r="H29" s="35">
        <v>10</v>
      </c>
      <c r="J29" s="1">
        <v>42</v>
      </c>
      <c r="K29" s="1">
        <v>9.3000000000000007</v>
      </c>
      <c r="L29" s="1">
        <v>1.06E-2</v>
      </c>
      <c r="M29" s="1">
        <v>1.1900000000000001E-2</v>
      </c>
      <c r="N29" s="1">
        <v>62.674500000000002</v>
      </c>
      <c r="O29" s="1">
        <v>0.10199999999999999</v>
      </c>
      <c r="P29" s="1">
        <v>575</v>
      </c>
      <c r="Q29" s="4">
        <v>2.2100000000000002E-2</v>
      </c>
      <c r="R29" s="8" t="s">
        <v>16</v>
      </c>
      <c r="S29" s="1">
        <v>0.107</v>
      </c>
      <c r="T29" s="4">
        <v>4.8899999999999999E-2</v>
      </c>
      <c r="U29" s="1">
        <v>10</v>
      </c>
      <c r="V29" s="1">
        <v>61</v>
      </c>
      <c r="W29" s="4">
        <v>29.2</v>
      </c>
      <c r="X29" s="50">
        <v>301.39999999999998</v>
      </c>
      <c r="Y29" s="4">
        <v>0.105</v>
      </c>
      <c r="Z29" s="36">
        <v>2.8400000000000002E-2</v>
      </c>
      <c r="AA29" s="42"/>
      <c r="AB29" s="33">
        <f t="shared" si="0"/>
        <v>10.924369747899167</v>
      </c>
      <c r="AC29" s="5" t="e">
        <f t="shared" si="11"/>
        <v>#VALUE!</v>
      </c>
      <c r="AD29" s="5" t="e">
        <f t="shared" si="12"/>
        <v>#VALUE!</v>
      </c>
      <c r="AE29" s="5">
        <f t="shared" si="3"/>
        <v>0.27047619047619048</v>
      </c>
      <c r="AF29" s="33">
        <f t="shared" si="4"/>
        <v>9.1743851167540225</v>
      </c>
      <c r="AG29" s="33" t="e">
        <f t="shared" si="13"/>
        <v>#VALUE!</v>
      </c>
      <c r="AH29" s="5">
        <f t="shared" si="6"/>
        <v>0.45700934579439251</v>
      </c>
      <c r="AI29" s="1">
        <f t="shared" si="7"/>
        <v>0.107</v>
      </c>
      <c r="AJ29" s="5">
        <f t="shared" si="8"/>
        <v>0.47868852459016392</v>
      </c>
      <c r="AK29" s="1">
        <f t="shared" si="9"/>
        <v>10.321917808219178</v>
      </c>
      <c r="AL29" s="1">
        <v>9.3000000000000007</v>
      </c>
      <c r="AN29" s="5"/>
    </row>
    <row r="30" spans="1:40" x14ac:dyDescent="0.25">
      <c r="A30" s="2">
        <v>42054</v>
      </c>
      <c r="B30" s="1">
        <v>1</v>
      </c>
      <c r="C30" s="1">
        <v>3</v>
      </c>
      <c r="D30" s="1">
        <v>18</v>
      </c>
      <c r="E30" s="1" t="str">
        <f t="shared" si="10"/>
        <v>Q1-3-18</v>
      </c>
      <c r="F30" s="1" t="s">
        <v>10</v>
      </c>
      <c r="G30" s="1">
        <v>23.7</v>
      </c>
      <c r="H30" s="35">
        <v>1</v>
      </c>
      <c r="J30" s="1">
        <v>81</v>
      </c>
      <c r="K30" s="1">
        <v>13.1</v>
      </c>
      <c r="L30" s="1">
        <v>8.9999999999999993E-3</v>
      </c>
      <c r="M30" s="1">
        <v>1.49E-2</v>
      </c>
      <c r="N30" s="1">
        <v>207.91480000000001</v>
      </c>
      <c r="O30" s="1">
        <v>0.13300000000000001</v>
      </c>
      <c r="P30" s="1">
        <v>1518</v>
      </c>
      <c r="Q30" s="4">
        <v>9.1300000000000006E-2</v>
      </c>
      <c r="R30" s="4">
        <v>2.06E-2</v>
      </c>
      <c r="S30" s="1">
        <v>0.28999999999999998</v>
      </c>
      <c r="T30" s="4">
        <v>0.1593</v>
      </c>
      <c r="U30" s="1">
        <v>2</v>
      </c>
      <c r="V30" s="1">
        <v>122</v>
      </c>
      <c r="W30" s="8">
        <v>49.3</v>
      </c>
      <c r="X30" s="12">
        <v>317.5</v>
      </c>
      <c r="Y30" s="4">
        <v>0.52939999999999998</v>
      </c>
      <c r="Z30" s="36">
        <v>0.15090000000000001</v>
      </c>
      <c r="AA30" s="42"/>
      <c r="AB30" s="33">
        <f t="shared" si="0"/>
        <v>39.597315436241615</v>
      </c>
      <c r="AC30" s="5">
        <f t="shared" si="11"/>
        <v>0.15488721804511277</v>
      </c>
      <c r="AD30" s="5">
        <f t="shared" si="12"/>
        <v>0.22562979189485213</v>
      </c>
      <c r="AE30" s="5">
        <f t="shared" si="3"/>
        <v>0.28503966754816779</v>
      </c>
      <c r="AF30" s="33">
        <f t="shared" si="4"/>
        <v>7.301067552670613</v>
      </c>
      <c r="AG30" s="33">
        <f t="shared" si="13"/>
        <v>100.92951456310681</v>
      </c>
      <c r="AH30" s="5">
        <f t="shared" si="6"/>
        <v>0.54931034482758623</v>
      </c>
      <c r="AI30" s="1">
        <f t="shared" si="7"/>
        <v>0.28999999999999998</v>
      </c>
      <c r="AJ30" s="5">
        <f t="shared" si="8"/>
        <v>0.40409836065573768</v>
      </c>
      <c r="AK30" s="1">
        <f t="shared" si="9"/>
        <v>6.4401622718052742</v>
      </c>
      <c r="AL30" s="1">
        <v>13.1</v>
      </c>
      <c r="AN30" s="5"/>
    </row>
    <row r="31" spans="1:40" x14ac:dyDescent="0.25">
      <c r="A31" s="2">
        <v>42054</v>
      </c>
      <c r="B31" s="1">
        <v>1</v>
      </c>
      <c r="C31" s="1">
        <v>3</v>
      </c>
      <c r="D31" s="1">
        <v>18</v>
      </c>
      <c r="E31" s="1" t="str">
        <f t="shared" si="10"/>
        <v>Q1-3-18</v>
      </c>
      <c r="F31" s="1" t="s">
        <v>20</v>
      </c>
      <c r="G31" s="1">
        <v>11.5</v>
      </c>
      <c r="H31" s="35">
        <v>15</v>
      </c>
      <c r="J31" s="1">
        <v>27</v>
      </c>
      <c r="K31" s="1">
        <v>3.9</v>
      </c>
      <c r="L31" s="1" t="s">
        <v>16</v>
      </c>
      <c r="M31" s="1" t="s">
        <v>16</v>
      </c>
      <c r="N31" s="1">
        <v>14.3651</v>
      </c>
      <c r="O31" s="1">
        <v>1.2999999999999999E-2</v>
      </c>
      <c r="P31" s="1">
        <v>55</v>
      </c>
      <c r="Q31" s="4">
        <v>6.0000000000000001E-3</v>
      </c>
      <c r="R31" s="4">
        <v>6.9999999999999999E-4</v>
      </c>
      <c r="S31" s="1">
        <v>6.4000000000000001E-2</v>
      </c>
      <c r="T31" s="4">
        <v>1.1899999999999999E-2</v>
      </c>
      <c r="U31" s="1">
        <v>30</v>
      </c>
      <c r="V31" s="1">
        <v>5</v>
      </c>
      <c r="W31" s="4">
        <v>0.7</v>
      </c>
      <c r="X31" s="50">
        <v>34.300000000000004</v>
      </c>
      <c r="Y31" s="4">
        <v>6.0000000000000001E-3</v>
      </c>
      <c r="Z31" s="36">
        <v>6.9999999999999999E-4</v>
      </c>
      <c r="AA31" s="42"/>
      <c r="AB31" s="33" t="e">
        <f t="shared" si="0"/>
        <v>#VALUE!</v>
      </c>
      <c r="AC31" s="5">
        <f t="shared" si="11"/>
        <v>5.3846153846153849E-2</v>
      </c>
      <c r="AD31" s="5">
        <f t="shared" si="12"/>
        <v>0.11666666666666667</v>
      </c>
      <c r="AE31" s="5">
        <f t="shared" si="3"/>
        <v>0.11666666666666667</v>
      </c>
      <c r="AF31" s="33">
        <f t="shared" si="4"/>
        <v>3.8287237819437387</v>
      </c>
      <c r="AG31" s="33">
        <f t="shared" si="13"/>
        <v>205.21571428571428</v>
      </c>
      <c r="AH31" s="5">
        <f t="shared" si="6"/>
        <v>0.18593749999999998</v>
      </c>
      <c r="AI31" s="1">
        <f t="shared" si="7"/>
        <v>6.4000000000000001E-2</v>
      </c>
      <c r="AJ31" s="5">
        <f t="shared" si="8"/>
        <v>0.13999999999999999</v>
      </c>
      <c r="AK31" s="1">
        <f t="shared" si="9"/>
        <v>49.000000000000007</v>
      </c>
      <c r="AL31" s="1">
        <v>3.9</v>
      </c>
      <c r="AN31" s="5"/>
    </row>
    <row r="32" spans="1:40" x14ac:dyDescent="0.25">
      <c r="A32" s="2">
        <v>42054</v>
      </c>
      <c r="B32" s="1">
        <v>1</v>
      </c>
      <c r="C32" s="1">
        <v>3</v>
      </c>
      <c r="D32" s="1">
        <v>18</v>
      </c>
      <c r="E32" s="1" t="str">
        <f t="shared" si="10"/>
        <v>Q1-3-18</v>
      </c>
      <c r="F32" s="1" t="s">
        <v>21</v>
      </c>
      <c r="G32" s="1">
        <v>23.6</v>
      </c>
      <c r="H32" s="35">
        <v>10</v>
      </c>
      <c r="J32" s="1">
        <v>20</v>
      </c>
      <c r="K32" s="1">
        <v>10.199999999999999</v>
      </c>
      <c r="L32" s="1">
        <v>2.18E-2</v>
      </c>
      <c r="M32" s="1">
        <v>3.1899999999999998E-2</v>
      </c>
      <c r="N32" s="1">
        <v>366.83929999999998</v>
      </c>
      <c r="O32" s="1">
        <v>0.26500000000000001</v>
      </c>
      <c r="P32" s="1">
        <v>3802</v>
      </c>
      <c r="Q32" s="4">
        <v>0.17269999999999999</v>
      </c>
      <c r="R32" s="8">
        <v>4.0300000000000002E-2</v>
      </c>
      <c r="S32" s="1">
        <v>2.222</v>
      </c>
      <c r="T32" s="4">
        <v>0.91500000000000004</v>
      </c>
      <c r="U32" s="1">
        <v>4</v>
      </c>
      <c r="V32" s="1">
        <v>30</v>
      </c>
      <c r="W32" s="8">
        <v>8</v>
      </c>
      <c r="X32" s="50">
        <v>99.9</v>
      </c>
      <c r="Y32" s="4">
        <v>0.3881</v>
      </c>
      <c r="Z32" s="36">
        <v>0.11370000000000001</v>
      </c>
      <c r="AA32" s="42"/>
      <c r="AB32" s="33">
        <f t="shared" si="0"/>
        <v>31.661442006269588</v>
      </c>
      <c r="AC32" s="5">
        <f t="shared" si="11"/>
        <v>0.1520754716981132</v>
      </c>
      <c r="AD32" s="5">
        <f t="shared" si="12"/>
        <v>0.23335263462652001</v>
      </c>
      <c r="AE32" s="5">
        <f t="shared" si="3"/>
        <v>0.29296573048183461</v>
      </c>
      <c r="AF32" s="33">
        <f t="shared" si="4"/>
        <v>10.364211249994208</v>
      </c>
      <c r="AG32" s="33">
        <f t="shared" si="13"/>
        <v>91.027121588089315</v>
      </c>
      <c r="AH32" s="5">
        <f t="shared" si="6"/>
        <v>0.4117911791179118</v>
      </c>
      <c r="AI32" s="1">
        <f t="shared" si="7"/>
        <v>2.222</v>
      </c>
      <c r="AJ32" s="5">
        <f t="shared" si="8"/>
        <v>0.26666666666666666</v>
      </c>
      <c r="AK32" s="1">
        <f t="shared" si="9"/>
        <v>12.487500000000001</v>
      </c>
      <c r="AL32" s="1">
        <v>10.199999999999999</v>
      </c>
      <c r="AN32" s="5"/>
    </row>
    <row r="33" spans="1:40" x14ac:dyDescent="0.25">
      <c r="A33" s="2">
        <v>42054</v>
      </c>
      <c r="B33" s="1">
        <v>1</v>
      </c>
      <c r="C33" s="1">
        <v>3</v>
      </c>
      <c r="D33" s="1">
        <v>20</v>
      </c>
      <c r="E33" s="1" t="str">
        <f t="shared" si="10"/>
        <v>Q1-3-20</v>
      </c>
      <c r="F33" s="1" t="s">
        <v>19</v>
      </c>
      <c r="G33" s="1">
        <v>12.2</v>
      </c>
      <c r="H33" s="35">
        <v>20</v>
      </c>
      <c r="J33" s="1">
        <v>43</v>
      </c>
      <c r="K33" s="1">
        <v>3.5</v>
      </c>
      <c r="L33" s="1">
        <v>1.9E-3</v>
      </c>
      <c r="M33" s="1">
        <v>2.3E-3</v>
      </c>
      <c r="N33" s="1">
        <v>403.63900000000001</v>
      </c>
      <c r="O33" s="1">
        <v>0.245</v>
      </c>
      <c r="P33" s="1">
        <v>4645</v>
      </c>
      <c r="Q33" s="4">
        <v>9.8699999999999996E-2</v>
      </c>
      <c r="R33" s="4">
        <v>2.47E-2</v>
      </c>
      <c r="S33" s="1">
        <v>0.217</v>
      </c>
      <c r="T33" s="4">
        <v>7.1899999999999992E-2</v>
      </c>
      <c r="U33" s="1">
        <v>10</v>
      </c>
      <c r="V33" s="1">
        <v>48</v>
      </c>
      <c r="W33" s="4">
        <v>18.399999999999999</v>
      </c>
      <c r="X33" s="50">
        <v>152.89999999999998</v>
      </c>
      <c r="Y33" s="4">
        <v>9.8699999999999996E-2</v>
      </c>
      <c r="Z33" s="36">
        <v>2.47E-2</v>
      </c>
      <c r="AA33" s="42"/>
      <c r="AB33" s="33">
        <f t="shared" si="0"/>
        <v>17.391304347826086</v>
      </c>
      <c r="AC33" s="5">
        <f t="shared" si="11"/>
        <v>0.10081632653061225</v>
      </c>
      <c r="AD33" s="5">
        <f t="shared" si="12"/>
        <v>0.25025329280648428</v>
      </c>
      <c r="AE33" s="5">
        <f t="shared" si="3"/>
        <v>0.25025329280648428</v>
      </c>
      <c r="AF33" s="33">
        <f t="shared" si="4"/>
        <v>11.507807719273906</v>
      </c>
      <c r="AG33" s="33">
        <f t="shared" si="13"/>
        <v>163.41659919028342</v>
      </c>
      <c r="AH33" s="5">
        <f t="shared" si="6"/>
        <v>0.33133640552995386</v>
      </c>
      <c r="AI33" s="1">
        <f t="shared" si="7"/>
        <v>0.217</v>
      </c>
      <c r="AJ33" s="5">
        <f t="shared" si="8"/>
        <v>0.3833333333333333</v>
      </c>
      <c r="AK33" s="1">
        <f t="shared" si="9"/>
        <v>8.3097826086956523</v>
      </c>
      <c r="AL33" s="1">
        <v>3.5</v>
      </c>
      <c r="AN33" s="5"/>
    </row>
    <row r="34" spans="1:40" x14ac:dyDescent="0.25">
      <c r="A34" s="2">
        <v>42054</v>
      </c>
      <c r="B34" s="1">
        <v>1</v>
      </c>
      <c r="C34" s="1">
        <v>3</v>
      </c>
      <c r="D34" s="1">
        <v>20</v>
      </c>
      <c r="E34" s="1" t="str">
        <f t="shared" si="10"/>
        <v>Q1-3-20</v>
      </c>
      <c r="F34" s="1" t="s">
        <v>10</v>
      </c>
      <c r="G34" s="1">
        <v>19.899999999999999</v>
      </c>
      <c r="H34" s="35">
        <v>0.5</v>
      </c>
      <c r="J34" s="1">
        <v>82</v>
      </c>
      <c r="K34" s="1">
        <v>7.5</v>
      </c>
      <c r="L34" s="1">
        <v>8.3999999999999995E-3</v>
      </c>
      <c r="M34" s="1">
        <v>1.38E-2</v>
      </c>
      <c r="N34" s="1">
        <v>76.395099999999999</v>
      </c>
      <c r="O34" s="1">
        <v>5.7000000000000002E-2</v>
      </c>
      <c r="P34" s="1">
        <v>302</v>
      </c>
      <c r="Q34" s="4">
        <v>2.4199999999999999E-2</v>
      </c>
      <c r="R34" s="4">
        <v>7.1000000000000004E-3</v>
      </c>
      <c r="S34" s="1">
        <v>0.248</v>
      </c>
      <c r="T34" s="4">
        <v>0.16220000000000001</v>
      </c>
      <c r="U34" s="1">
        <v>3</v>
      </c>
      <c r="V34" s="1">
        <v>85</v>
      </c>
      <c r="W34" s="4">
        <v>49.6</v>
      </c>
      <c r="X34" s="50">
        <v>238</v>
      </c>
      <c r="Y34" s="4">
        <v>0.14000000000000001</v>
      </c>
      <c r="Z34" s="36">
        <v>5.8000000000000003E-2</v>
      </c>
      <c r="AA34" s="42"/>
      <c r="AB34" s="33">
        <f t="shared" si="0"/>
        <v>39.130434782608695</v>
      </c>
      <c r="AC34" s="5">
        <f t="shared" si="11"/>
        <v>0.12456140350877193</v>
      </c>
      <c r="AD34" s="5">
        <f t="shared" si="12"/>
        <v>0.29338842975206614</v>
      </c>
      <c r="AE34" s="5">
        <f t="shared" si="3"/>
        <v>0.41428571428571426</v>
      </c>
      <c r="AF34" s="33">
        <f t="shared" si="4"/>
        <v>3.9531331197943325</v>
      </c>
      <c r="AG34" s="33">
        <f t="shared" si="13"/>
        <v>107.59873239436619</v>
      </c>
      <c r="AH34" s="5">
        <f t="shared" si="6"/>
        <v>0.65403225806451615</v>
      </c>
      <c r="AI34" s="1">
        <f t="shared" si="7"/>
        <v>0.248</v>
      </c>
      <c r="AJ34" s="5">
        <f t="shared" si="8"/>
        <v>0.58352941176470585</v>
      </c>
      <c r="AK34" s="1">
        <f t="shared" si="9"/>
        <v>4.7983870967741931</v>
      </c>
      <c r="AL34" s="1">
        <v>7.5</v>
      </c>
      <c r="AN34" s="5"/>
    </row>
    <row r="35" spans="1:40" x14ac:dyDescent="0.25">
      <c r="A35" s="2">
        <v>42054</v>
      </c>
      <c r="B35" s="1">
        <v>1</v>
      </c>
      <c r="C35" s="1">
        <v>3</v>
      </c>
      <c r="D35" s="1">
        <v>20</v>
      </c>
      <c r="E35" s="1" t="str">
        <f t="shared" si="10"/>
        <v>Q1-3-20</v>
      </c>
      <c r="F35" s="1" t="s">
        <v>22</v>
      </c>
      <c r="G35" s="1">
        <v>5.6</v>
      </c>
      <c r="H35" s="35">
        <v>20</v>
      </c>
      <c r="J35" s="1">
        <v>22</v>
      </c>
      <c r="K35" s="1">
        <v>2.2999999999999998</v>
      </c>
      <c r="L35" s="1">
        <v>1.12E-2</v>
      </c>
      <c r="M35" s="1">
        <v>1.34E-2</v>
      </c>
      <c r="N35" s="1">
        <v>84.436999999999998</v>
      </c>
      <c r="O35" s="1">
        <v>6.5000000000000002E-2</v>
      </c>
      <c r="P35" s="1">
        <v>52</v>
      </c>
      <c r="Q35" s="4">
        <v>5.0999999999999997E-2</v>
      </c>
      <c r="R35" s="4">
        <v>6.0000000000000001E-3</v>
      </c>
      <c r="S35" s="1">
        <v>0.26500000000000001</v>
      </c>
      <c r="T35" s="4">
        <v>0.1007</v>
      </c>
      <c r="U35" s="1">
        <v>30</v>
      </c>
      <c r="V35" s="1">
        <v>58</v>
      </c>
      <c r="W35" s="4">
        <v>17.899999999999999</v>
      </c>
      <c r="X35" s="12">
        <v>305.79999999999995</v>
      </c>
      <c r="Y35" s="4">
        <v>5.0999999999999997E-2</v>
      </c>
      <c r="Z35" s="36">
        <v>6.0000000000000001E-3</v>
      </c>
      <c r="AA35" s="42"/>
      <c r="AB35" s="33">
        <f t="shared" si="0"/>
        <v>16.417910447761198</v>
      </c>
      <c r="AC35" s="5">
        <f t="shared" si="11"/>
        <v>9.2307692307692313E-2</v>
      </c>
      <c r="AD35" s="5">
        <f t="shared" si="12"/>
        <v>0.11764705882352942</v>
      </c>
      <c r="AE35" s="5">
        <f t="shared" si="3"/>
        <v>0.11764705882352942</v>
      </c>
      <c r="AF35" s="33">
        <f t="shared" si="4"/>
        <v>0.61584376517403505</v>
      </c>
      <c r="AG35" s="33">
        <f t="shared" si="13"/>
        <v>140.72833333333332</v>
      </c>
      <c r="AH35" s="5">
        <f t="shared" si="6"/>
        <v>0.37999999999999995</v>
      </c>
      <c r="AI35" s="1">
        <f t="shared" si="7"/>
        <v>0.26500000000000001</v>
      </c>
      <c r="AJ35" s="5">
        <f t="shared" si="8"/>
        <v>0.30862068965517236</v>
      </c>
      <c r="AK35" s="1">
        <f t="shared" si="9"/>
        <v>17.083798882681563</v>
      </c>
      <c r="AL35" s="1">
        <v>2.2999999999999998</v>
      </c>
      <c r="AN35" s="5"/>
    </row>
    <row r="36" spans="1:40" x14ac:dyDescent="0.25">
      <c r="A36" s="2">
        <v>42054</v>
      </c>
      <c r="B36" s="1">
        <v>1</v>
      </c>
      <c r="C36" s="1">
        <v>3</v>
      </c>
      <c r="D36" s="1">
        <v>20</v>
      </c>
      <c r="E36" s="1" t="str">
        <f t="shared" si="10"/>
        <v>Q1-3-20</v>
      </c>
      <c r="F36" s="1" t="s">
        <v>20</v>
      </c>
      <c r="G36" s="1">
        <v>7.5</v>
      </c>
      <c r="H36" s="35">
        <v>70</v>
      </c>
      <c r="J36" s="1">
        <v>28</v>
      </c>
      <c r="K36" s="1">
        <v>3.6</v>
      </c>
      <c r="L36" s="1">
        <v>4.7999999999999996E-3</v>
      </c>
      <c r="M36" s="1">
        <v>6.1999999999999998E-3</v>
      </c>
      <c r="N36" s="1">
        <v>40.587400000000002</v>
      </c>
      <c r="O36" s="1">
        <v>3.9E-2</v>
      </c>
      <c r="P36" s="1">
        <v>203</v>
      </c>
      <c r="Q36" s="4">
        <v>2.4400000000000002E-2</v>
      </c>
      <c r="R36" s="4">
        <v>6.7000000000000002E-3</v>
      </c>
      <c r="S36" s="1">
        <v>7.6999999999999999E-2</v>
      </c>
      <c r="T36" s="4">
        <v>1.7100000000000001E-2</v>
      </c>
      <c r="U36" s="1">
        <v>30</v>
      </c>
      <c r="V36" s="1" t="s">
        <v>16</v>
      </c>
      <c r="W36" s="4">
        <v>0.5</v>
      </c>
      <c r="X36" s="50">
        <v>18.7</v>
      </c>
      <c r="Y36" s="4">
        <v>2.4400000000000002E-2</v>
      </c>
      <c r="Z36" s="36">
        <v>6.7000000000000002E-3</v>
      </c>
      <c r="AA36" s="42"/>
      <c r="AB36" s="33">
        <f t="shared" si="0"/>
        <v>22.580645161290324</v>
      </c>
      <c r="AC36" s="5">
        <f t="shared" si="11"/>
        <v>0.1717948717948718</v>
      </c>
      <c r="AD36" s="5">
        <f t="shared" si="12"/>
        <v>0.2745901639344262</v>
      </c>
      <c r="AE36" s="5">
        <f t="shared" si="3"/>
        <v>0.2745901639344262</v>
      </c>
      <c r="AF36" s="33">
        <f t="shared" si="4"/>
        <v>5.0015522058569895</v>
      </c>
      <c r="AG36" s="33">
        <f t="shared" si="13"/>
        <v>60.578208955223879</v>
      </c>
      <c r="AH36" s="5">
        <f t="shared" si="6"/>
        <v>0.2220779220779221</v>
      </c>
      <c r="AI36" s="1">
        <f t="shared" si="7"/>
        <v>7.6999999999999999E-2</v>
      </c>
      <c r="AJ36" s="5" t="e">
        <f t="shared" si="8"/>
        <v>#VALUE!</v>
      </c>
      <c r="AK36" s="1">
        <f t="shared" si="9"/>
        <v>37.4</v>
      </c>
      <c r="AL36" s="1">
        <v>3.6</v>
      </c>
      <c r="AN36" s="5"/>
    </row>
    <row r="37" spans="1:40" x14ac:dyDescent="0.25">
      <c r="A37" s="2">
        <v>42054</v>
      </c>
      <c r="B37" s="1">
        <v>1</v>
      </c>
      <c r="C37" s="1">
        <v>3</v>
      </c>
      <c r="D37" s="1">
        <v>20</v>
      </c>
      <c r="E37" s="1" t="str">
        <f t="shared" si="10"/>
        <v>Q1-3-20</v>
      </c>
      <c r="F37" s="1" t="s">
        <v>21</v>
      </c>
      <c r="G37" s="1">
        <v>19.2</v>
      </c>
      <c r="H37" s="35">
        <v>10</v>
      </c>
      <c r="J37" s="1">
        <v>21</v>
      </c>
      <c r="K37" s="1">
        <v>7.2</v>
      </c>
      <c r="L37" s="1">
        <v>1.8700000000000001E-2</v>
      </c>
      <c r="M37" s="1">
        <v>2.4E-2</v>
      </c>
      <c r="N37" s="1">
        <v>512.44569999999999</v>
      </c>
      <c r="O37" s="1">
        <v>0.32600000000000001</v>
      </c>
      <c r="P37" s="1">
        <v>5889</v>
      </c>
      <c r="Q37" s="4">
        <v>0.26450000000000001</v>
      </c>
      <c r="R37" s="4">
        <v>6.54E-2</v>
      </c>
      <c r="S37" s="1">
        <v>20.905000000000001</v>
      </c>
      <c r="T37" s="4">
        <v>0.65910000000000002</v>
      </c>
      <c r="U37" s="1" t="s">
        <v>16</v>
      </c>
      <c r="V37" s="1" t="s">
        <v>16</v>
      </c>
      <c r="W37" s="4" t="s">
        <v>16</v>
      </c>
      <c r="X37" s="12" t="s">
        <v>16</v>
      </c>
      <c r="Y37" s="4">
        <v>0.69310000000000005</v>
      </c>
      <c r="Z37" s="36">
        <v>0.21089999999999998</v>
      </c>
      <c r="AA37" s="42"/>
      <c r="AB37" s="33">
        <f t="shared" si="0"/>
        <v>22.083333333333329</v>
      </c>
      <c r="AC37" s="5">
        <f t="shared" si="11"/>
        <v>0.20061349693251532</v>
      </c>
      <c r="AD37" s="5">
        <f t="shared" si="12"/>
        <v>0.24725897920604914</v>
      </c>
      <c r="AE37" s="5">
        <f t="shared" si="3"/>
        <v>0.30428509594575093</v>
      </c>
      <c r="AF37" s="33">
        <f t="shared" si="4"/>
        <v>11.491949293359276</v>
      </c>
      <c r="AG37" s="33">
        <f t="shared" si="13"/>
        <v>78.355611620795102</v>
      </c>
      <c r="AH37" s="5">
        <f t="shared" si="6"/>
        <v>3.152834250179383E-2</v>
      </c>
      <c r="AI37" s="1">
        <f t="shared" si="7"/>
        <v>20.905000000000001</v>
      </c>
      <c r="AJ37" s="5" t="e">
        <f t="shared" si="8"/>
        <v>#VALUE!</v>
      </c>
      <c r="AK37" s="1" t="e">
        <f t="shared" si="9"/>
        <v>#VALUE!</v>
      </c>
      <c r="AL37" s="1">
        <v>7.2</v>
      </c>
      <c r="AN37" s="5"/>
    </row>
    <row r="38" spans="1:40" x14ac:dyDescent="0.25">
      <c r="A38" s="2">
        <v>42054</v>
      </c>
      <c r="B38" s="1">
        <v>1</v>
      </c>
      <c r="C38" s="1">
        <v>3</v>
      </c>
      <c r="D38" s="1">
        <v>20</v>
      </c>
      <c r="E38" s="1" t="str">
        <f t="shared" si="10"/>
        <v>Q1-3-20</v>
      </c>
      <c r="F38" s="1" t="s">
        <v>14</v>
      </c>
      <c r="G38" s="1">
        <v>2.5</v>
      </c>
      <c r="H38" s="35">
        <v>1</v>
      </c>
      <c r="J38" s="1">
        <v>32</v>
      </c>
      <c r="K38" s="1">
        <v>2.4</v>
      </c>
      <c r="L38" s="1">
        <v>1.3100000000000001E-2</v>
      </c>
      <c r="M38" s="1">
        <v>1.52E-2</v>
      </c>
      <c r="N38" s="1">
        <v>16.675599999999999</v>
      </c>
      <c r="O38" s="1">
        <v>5.3999999999999999E-2</v>
      </c>
      <c r="P38" s="1">
        <v>42</v>
      </c>
      <c r="Q38" s="4">
        <v>3.9E-2</v>
      </c>
      <c r="R38" s="4">
        <v>5.3E-3</v>
      </c>
      <c r="S38" s="1">
        <v>0.27500000000000002</v>
      </c>
      <c r="T38" s="4">
        <v>6.7799999999999999E-2</v>
      </c>
      <c r="U38" s="1">
        <v>30</v>
      </c>
      <c r="V38" s="1">
        <v>38</v>
      </c>
      <c r="W38" s="4">
        <v>7.6</v>
      </c>
      <c r="X38" s="50">
        <v>237</v>
      </c>
      <c r="Y38" s="4">
        <v>3.9E-2</v>
      </c>
      <c r="Z38" s="36">
        <v>5.3E-3</v>
      </c>
      <c r="AA38" s="42"/>
      <c r="AB38" s="33">
        <f t="shared" si="0"/>
        <v>13.815789473684207</v>
      </c>
      <c r="AC38" s="5">
        <f t="shared" si="11"/>
        <v>9.8148148148148151E-2</v>
      </c>
      <c r="AD38" s="5">
        <f t="shared" si="12"/>
        <v>0.13589743589743589</v>
      </c>
      <c r="AE38" s="5">
        <f t="shared" si="3"/>
        <v>0.13589743589743589</v>
      </c>
      <c r="AF38" s="33">
        <f t="shared" si="4"/>
        <v>2.5186500035980717</v>
      </c>
      <c r="AG38" s="33">
        <f t="shared" si="13"/>
        <v>31.463396226415092</v>
      </c>
      <c r="AH38" s="5">
        <f t="shared" si="6"/>
        <v>0.24654545454545451</v>
      </c>
      <c r="AI38" s="1">
        <f t="shared" si="7"/>
        <v>0.27500000000000002</v>
      </c>
      <c r="AJ38" s="5">
        <f t="shared" si="8"/>
        <v>0.19999999999999998</v>
      </c>
      <c r="AK38" s="1">
        <f t="shared" si="9"/>
        <v>31.184210526315791</v>
      </c>
      <c r="AL38" s="1">
        <v>2.4</v>
      </c>
      <c r="AN38" s="5"/>
    </row>
    <row r="39" spans="1:40" x14ac:dyDescent="0.25">
      <c r="A39" s="2">
        <v>42054</v>
      </c>
      <c r="B39" s="1">
        <v>1</v>
      </c>
      <c r="C39" s="1">
        <v>3</v>
      </c>
      <c r="D39" s="1">
        <v>22</v>
      </c>
      <c r="E39" s="1" t="str">
        <f t="shared" si="10"/>
        <v>Q1-3-22</v>
      </c>
      <c r="F39" s="1" t="s">
        <v>19</v>
      </c>
      <c r="G39" s="1">
        <v>11.5</v>
      </c>
      <c r="H39" s="35">
        <v>20</v>
      </c>
      <c r="J39" s="1">
        <v>44</v>
      </c>
      <c r="K39" s="1">
        <v>9.6999999999999993</v>
      </c>
      <c r="L39" s="1">
        <v>2.23E-2</v>
      </c>
      <c r="M39" s="1">
        <v>2.5499999999999998E-2</v>
      </c>
      <c r="N39" s="1">
        <v>105.3146</v>
      </c>
      <c r="O39" s="1">
        <v>0.105</v>
      </c>
      <c r="P39" s="1">
        <v>772</v>
      </c>
      <c r="Q39" s="4">
        <v>0.11070000000000001</v>
      </c>
      <c r="R39" s="4">
        <v>4.36E-2</v>
      </c>
      <c r="S39" s="1">
        <v>0.27</v>
      </c>
      <c r="T39" s="4">
        <v>0.1026</v>
      </c>
      <c r="U39" s="1">
        <v>10</v>
      </c>
      <c r="V39" s="1">
        <v>97</v>
      </c>
      <c r="W39" s="4">
        <v>39.1</v>
      </c>
      <c r="Y39" s="4">
        <v>0.22900000000000001</v>
      </c>
      <c r="Z39" s="36">
        <v>9.4200000000000006E-2</v>
      </c>
      <c r="AA39" s="42"/>
      <c r="AB39" s="33">
        <f t="shared" si="0"/>
        <v>12.54901960784313</v>
      </c>
      <c r="AC39" s="5">
        <f t="shared" si="11"/>
        <v>0.41523809523809524</v>
      </c>
      <c r="AD39" s="5">
        <f t="shared" si="12"/>
        <v>0.39385727190605235</v>
      </c>
      <c r="AE39" s="5">
        <f t="shared" si="3"/>
        <v>0.41135371179039304</v>
      </c>
      <c r="AF39" s="33">
        <f t="shared" si="4"/>
        <v>7.3304176249067083</v>
      </c>
      <c r="AG39" s="33">
        <f t="shared" si="13"/>
        <v>24.154724770642201</v>
      </c>
      <c r="AH39" s="5">
        <f t="shared" si="6"/>
        <v>0.37999999999999995</v>
      </c>
      <c r="AI39" s="1">
        <f t="shared" si="7"/>
        <v>0.27</v>
      </c>
      <c r="AJ39" s="5">
        <f t="shared" si="8"/>
        <v>0.40309278350515465</v>
      </c>
      <c r="AK39" s="1">
        <f t="shared" si="9"/>
        <v>0</v>
      </c>
      <c r="AL39" s="1">
        <v>9.6999999999999993</v>
      </c>
      <c r="AN39" s="5"/>
    </row>
    <row r="40" spans="1:40" x14ac:dyDescent="0.25">
      <c r="A40" s="2">
        <v>42054</v>
      </c>
      <c r="B40" s="1">
        <v>1</v>
      </c>
      <c r="C40" s="1">
        <v>3</v>
      </c>
      <c r="D40" s="1">
        <v>22</v>
      </c>
      <c r="E40" s="1" t="str">
        <f t="shared" si="10"/>
        <v>Q1-3-22</v>
      </c>
      <c r="F40" s="1" t="s">
        <v>22</v>
      </c>
      <c r="G40" s="1">
        <v>3.9</v>
      </c>
      <c r="H40" s="35">
        <v>3</v>
      </c>
      <c r="J40" s="1">
        <v>23</v>
      </c>
      <c r="K40" s="1">
        <v>1.3</v>
      </c>
      <c r="L40" s="1">
        <v>1.04E-2</v>
      </c>
      <c r="M40" s="1">
        <v>1.3100000000000001E-2</v>
      </c>
      <c r="N40" s="1">
        <v>101.5223</v>
      </c>
      <c r="O40" s="1">
        <v>0.155</v>
      </c>
      <c r="P40" s="1">
        <v>358</v>
      </c>
      <c r="Q40" s="4">
        <v>9.8000000000000004E-2</v>
      </c>
      <c r="R40" s="4">
        <v>1.77E-2</v>
      </c>
      <c r="S40" s="1">
        <v>0.30599999999999999</v>
      </c>
      <c r="T40" s="4">
        <v>7.3999999999999996E-2</v>
      </c>
      <c r="U40" s="1">
        <v>30</v>
      </c>
      <c r="V40" s="1">
        <v>50</v>
      </c>
      <c r="W40" s="4">
        <v>14.200000000000001</v>
      </c>
      <c r="X40" s="50">
        <v>249.2</v>
      </c>
      <c r="Y40" s="4">
        <v>9.8000000000000004E-2</v>
      </c>
      <c r="Z40" s="36">
        <v>1.77E-2</v>
      </c>
      <c r="AA40" s="42"/>
      <c r="AB40" s="33">
        <f t="shared" si="0"/>
        <v>20.610687022900773</v>
      </c>
      <c r="AC40" s="5">
        <f t="shared" si="11"/>
        <v>0.11419354838709678</v>
      </c>
      <c r="AD40" s="5">
        <f t="shared" si="12"/>
        <v>0.18061224489795918</v>
      </c>
      <c r="AE40" s="5">
        <f t="shared" si="3"/>
        <v>0.18061224489795918</v>
      </c>
      <c r="AF40" s="33">
        <f t="shared" si="4"/>
        <v>3.5263188481742436</v>
      </c>
      <c r="AG40" s="33">
        <f t="shared" si="13"/>
        <v>57.357231638418078</v>
      </c>
      <c r="AH40" s="5">
        <f t="shared" si="6"/>
        <v>0.24183006535947713</v>
      </c>
      <c r="AI40" s="1">
        <f t="shared" si="7"/>
        <v>0.30599999999999999</v>
      </c>
      <c r="AJ40" s="5">
        <f t="shared" si="8"/>
        <v>0.28400000000000003</v>
      </c>
      <c r="AK40" s="1">
        <f t="shared" si="9"/>
        <v>17.549295774647884</v>
      </c>
      <c r="AL40" s="1">
        <v>1.3</v>
      </c>
      <c r="AN40" s="5"/>
    </row>
    <row r="41" spans="1:40" x14ac:dyDescent="0.25">
      <c r="A41" s="2">
        <v>42054</v>
      </c>
      <c r="B41" s="1">
        <v>1</v>
      </c>
      <c r="C41" s="1">
        <v>3</v>
      </c>
      <c r="D41" s="1">
        <v>22</v>
      </c>
      <c r="E41" s="1" t="str">
        <f t="shared" si="10"/>
        <v>Q1-3-22</v>
      </c>
      <c r="F41" s="1" t="s">
        <v>20</v>
      </c>
      <c r="G41" s="1">
        <v>6.5</v>
      </c>
      <c r="H41" s="35">
        <v>60</v>
      </c>
      <c r="J41" s="1">
        <v>29</v>
      </c>
      <c r="K41" s="1">
        <v>4.0999999999999996</v>
      </c>
      <c r="L41" s="1">
        <v>2.2000000000000001E-3</v>
      </c>
      <c r="M41" s="1">
        <v>3.2000000000000002E-3</v>
      </c>
      <c r="N41" s="1">
        <v>27.204699999999999</v>
      </c>
      <c r="O41" s="1">
        <v>2.9000000000000001E-2</v>
      </c>
      <c r="P41" s="1">
        <v>102</v>
      </c>
      <c r="Q41" s="4">
        <v>1.9E-2</v>
      </c>
      <c r="R41" s="4">
        <v>4.5999999999999999E-3</v>
      </c>
      <c r="S41" s="1">
        <v>0.13500000000000001</v>
      </c>
      <c r="T41" s="4">
        <v>0.03</v>
      </c>
      <c r="U41" s="1">
        <v>30</v>
      </c>
      <c r="V41" s="1">
        <v>4</v>
      </c>
      <c r="W41" s="4">
        <v>1.8</v>
      </c>
      <c r="X41" s="50">
        <v>30.4</v>
      </c>
      <c r="Y41" s="4">
        <v>1.9E-2</v>
      </c>
      <c r="Z41" s="36">
        <v>4.5999999999999999E-3</v>
      </c>
      <c r="AA41" s="42"/>
      <c r="AB41" s="33">
        <f t="shared" si="0"/>
        <v>31.25</v>
      </c>
      <c r="AC41" s="5">
        <f t="shared" si="11"/>
        <v>0.1586206896551724</v>
      </c>
      <c r="AD41" s="5">
        <f t="shared" si="12"/>
        <v>0.24210526315789474</v>
      </c>
      <c r="AE41" s="5">
        <f t="shared" si="3"/>
        <v>0.24210526315789474</v>
      </c>
      <c r="AF41" s="33">
        <f t="shared" si="4"/>
        <v>3.7493521340062563</v>
      </c>
      <c r="AG41" s="33">
        <f t="shared" si="13"/>
        <v>59.14065217391304</v>
      </c>
      <c r="AH41" s="5">
        <f t="shared" si="6"/>
        <v>0.22222222222222221</v>
      </c>
      <c r="AI41" s="1">
        <f t="shared" si="7"/>
        <v>0.13500000000000001</v>
      </c>
      <c r="AJ41" s="5">
        <f t="shared" si="8"/>
        <v>0.45</v>
      </c>
      <c r="AK41" s="1">
        <f t="shared" si="9"/>
        <v>16.888888888888889</v>
      </c>
      <c r="AL41" s="1">
        <v>4.0999999999999996</v>
      </c>
      <c r="AN41" s="5"/>
    </row>
    <row r="42" spans="1:40" x14ac:dyDescent="0.25">
      <c r="A42" s="2">
        <v>42054</v>
      </c>
      <c r="B42" s="1">
        <v>1</v>
      </c>
      <c r="C42" s="1">
        <v>3</v>
      </c>
      <c r="D42" s="1">
        <v>22</v>
      </c>
      <c r="E42" s="1" t="str">
        <f t="shared" si="10"/>
        <v>Q1-3-22</v>
      </c>
      <c r="F42" s="1" t="s">
        <v>21</v>
      </c>
      <c r="G42" s="1">
        <v>6.5</v>
      </c>
      <c r="H42" s="35">
        <v>1</v>
      </c>
      <c r="J42" s="1">
        <v>22</v>
      </c>
      <c r="K42" s="1">
        <v>8.4</v>
      </c>
      <c r="L42" s="1">
        <v>1.6500000000000001E-2</v>
      </c>
      <c r="M42" s="1">
        <v>2.5499999999999998E-2</v>
      </c>
      <c r="N42" s="1">
        <v>185.28899999999999</v>
      </c>
      <c r="O42" s="1">
        <v>0.56100000000000005</v>
      </c>
      <c r="P42" s="1">
        <v>101</v>
      </c>
      <c r="Q42" s="4">
        <v>0.2928</v>
      </c>
      <c r="R42" s="4">
        <v>7.4899999999999994E-2</v>
      </c>
      <c r="S42" s="1">
        <v>2.4119999999999999</v>
      </c>
      <c r="T42" s="4">
        <v>0.9304</v>
      </c>
      <c r="U42" s="1">
        <v>10</v>
      </c>
      <c r="V42" s="1">
        <v>138</v>
      </c>
      <c r="W42" s="4">
        <v>36.200000000000003</v>
      </c>
      <c r="X42" s="50">
        <v>334.7</v>
      </c>
      <c r="Y42" s="4">
        <v>0.2928</v>
      </c>
      <c r="Z42" s="36">
        <v>7.4899999999999994E-2</v>
      </c>
      <c r="AA42" s="42"/>
      <c r="AB42" s="33">
        <f t="shared" si="0"/>
        <v>35.294117647058819</v>
      </c>
      <c r="AC42" s="5">
        <f t="shared" si="11"/>
        <v>0.1335115864527629</v>
      </c>
      <c r="AD42" s="5">
        <f t="shared" si="12"/>
        <v>0.25580601092896171</v>
      </c>
      <c r="AE42" s="5">
        <f t="shared" si="3"/>
        <v>0.25580601092896171</v>
      </c>
      <c r="AF42" s="33">
        <f t="shared" si="4"/>
        <v>0.54509442006810982</v>
      </c>
      <c r="AG42" s="33">
        <f t="shared" si="13"/>
        <v>24.738184245660882</v>
      </c>
      <c r="AH42" s="5">
        <f t="shared" si="6"/>
        <v>0.3857379767827529</v>
      </c>
      <c r="AI42" s="1">
        <f t="shared" si="7"/>
        <v>2.4119999999999999</v>
      </c>
      <c r="AJ42" s="5">
        <f t="shared" si="8"/>
        <v>0.26231884057971017</v>
      </c>
      <c r="AK42" s="1">
        <f t="shared" si="9"/>
        <v>9.2458563535911598</v>
      </c>
      <c r="AL42" s="1">
        <v>8.4</v>
      </c>
      <c r="AN42" s="5"/>
    </row>
    <row r="43" spans="1:40" x14ac:dyDescent="0.25">
      <c r="A43" s="2">
        <v>42054</v>
      </c>
      <c r="B43" s="1">
        <v>1</v>
      </c>
      <c r="C43" s="1">
        <v>3</v>
      </c>
      <c r="D43" s="1">
        <v>22</v>
      </c>
      <c r="E43" s="1" t="str">
        <f t="shared" si="10"/>
        <v>Q1-3-22</v>
      </c>
      <c r="F43" s="1" t="s">
        <v>18</v>
      </c>
      <c r="G43" s="1">
        <v>8.6999999999999993</v>
      </c>
      <c r="H43" s="35">
        <v>2</v>
      </c>
      <c r="J43" s="1">
        <v>15</v>
      </c>
      <c r="K43" s="1">
        <v>3.4</v>
      </c>
      <c r="L43" s="1">
        <v>2.5999999999999999E-3</v>
      </c>
      <c r="M43" s="1">
        <v>5.8999999999999999E-3</v>
      </c>
      <c r="N43" s="1">
        <v>65.850499999999997</v>
      </c>
      <c r="O43" s="1">
        <v>4.3999999999999997E-2</v>
      </c>
      <c r="P43" s="1">
        <v>162</v>
      </c>
      <c r="Q43" s="4">
        <v>0.01</v>
      </c>
      <c r="R43" s="4">
        <v>3.0999999999999999E-3</v>
      </c>
      <c r="S43" s="1">
        <v>0.27300000000000002</v>
      </c>
      <c r="T43" s="4">
        <v>8.5199999999999998E-2</v>
      </c>
      <c r="U43" s="1">
        <v>10</v>
      </c>
      <c r="V43" s="1">
        <v>15</v>
      </c>
      <c r="W43" s="4">
        <v>4.2</v>
      </c>
      <c r="X43" s="50">
        <v>97.2</v>
      </c>
      <c r="Y43" s="4">
        <v>0.01</v>
      </c>
      <c r="Z43" s="36">
        <v>3.0999999999999999E-3</v>
      </c>
      <c r="AA43" s="42"/>
      <c r="AB43" s="33">
        <f t="shared" si="0"/>
        <v>55.932203389830512</v>
      </c>
      <c r="AC43" s="5">
        <f t="shared" si="11"/>
        <v>7.045454545454545E-2</v>
      </c>
      <c r="AD43" s="5">
        <f t="shared" si="12"/>
        <v>0.31</v>
      </c>
      <c r="AE43" s="5">
        <f t="shared" si="3"/>
        <v>0.31</v>
      </c>
      <c r="AF43" s="33">
        <f t="shared" si="4"/>
        <v>2.460117994548257</v>
      </c>
      <c r="AG43" s="33">
        <f t="shared" si="13"/>
        <v>212.4209677419355</v>
      </c>
      <c r="AH43" s="5">
        <f t="shared" si="6"/>
        <v>0.31208791208791203</v>
      </c>
      <c r="AI43" s="1">
        <f t="shared" si="7"/>
        <v>0.27300000000000002</v>
      </c>
      <c r="AJ43" s="5">
        <f t="shared" si="8"/>
        <v>0.28000000000000003</v>
      </c>
      <c r="AK43" s="1">
        <f t="shared" si="9"/>
        <v>23.142857142857142</v>
      </c>
      <c r="AL43" s="1">
        <v>3.4</v>
      </c>
      <c r="AN43" s="5"/>
    </row>
    <row r="44" spans="1:40" x14ac:dyDescent="0.25">
      <c r="A44" s="2">
        <v>42054</v>
      </c>
      <c r="B44" s="1">
        <v>1</v>
      </c>
      <c r="C44" s="1">
        <v>3</v>
      </c>
      <c r="D44" s="1">
        <v>22</v>
      </c>
      <c r="E44" s="1" t="str">
        <f t="shared" si="10"/>
        <v>Q1-3-22</v>
      </c>
      <c r="F44" s="1" t="s">
        <v>11</v>
      </c>
      <c r="G44" s="1">
        <v>9</v>
      </c>
      <c r="H44" s="35">
        <v>1</v>
      </c>
      <c r="J44" s="1">
        <v>24</v>
      </c>
      <c r="K44" s="1">
        <v>3.7</v>
      </c>
      <c r="L44" s="1">
        <v>4.7999999999999996E-3</v>
      </c>
      <c r="M44" s="1">
        <v>6.3E-3</v>
      </c>
      <c r="N44" s="1">
        <v>109.1267</v>
      </c>
      <c r="O44" s="1">
        <v>0.11600000000000001</v>
      </c>
      <c r="P44" s="1">
        <v>73</v>
      </c>
      <c r="Q44" s="4" t="s">
        <v>16</v>
      </c>
      <c r="R44" s="4">
        <v>1.4999999999999999E-2</v>
      </c>
      <c r="S44" s="1">
        <v>0.74199999999999999</v>
      </c>
      <c r="T44" s="4">
        <v>0.23150000000000001</v>
      </c>
      <c r="U44" s="1">
        <v>10</v>
      </c>
      <c r="V44" s="1">
        <v>22</v>
      </c>
      <c r="W44" s="4">
        <v>7.3</v>
      </c>
      <c r="X44" s="50">
        <v>99.6</v>
      </c>
      <c r="Y44" s="4">
        <v>5.8799999999999991E-2</v>
      </c>
      <c r="Z44" s="36">
        <v>3.27E-2</v>
      </c>
      <c r="AA44" s="42"/>
      <c r="AB44" s="33">
        <f t="shared" si="0"/>
        <v>23.809523809523817</v>
      </c>
      <c r="AC44" s="5">
        <f t="shared" si="11"/>
        <v>0.12931034482758619</v>
      </c>
      <c r="AD44" s="5" t="e">
        <f t="shared" si="12"/>
        <v>#VALUE!</v>
      </c>
      <c r="AE44" s="5">
        <f t="shared" si="3"/>
        <v>0.55612244897959195</v>
      </c>
      <c r="AF44" s="33">
        <f t="shared" si="4"/>
        <v>0.66894719624069998</v>
      </c>
      <c r="AG44" s="33">
        <f t="shared" si="13"/>
        <v>72.751133333333343</v>
      </c>
      <c r="AH44" s="5">
        <f t="shared" si="6"/>
        <v>0.31199460916442051</v>
      </c>
      <c r="AI44" s="1">
        <f t="shared" si="7"/>
        <v>0.74199999999999999</v>
      </c>
      <c r="AJ44" s="5">
        <f t="shared" si="8"/>
        <v>0.33181818181818179</v>
      </c>
      <c r="AK44" s="1">
        <f t="shared" si="9"/>
        <v>13.643835616438356</v>
      </c>
      <c r="AL44" s="1">
        <v>3.7</v>
      </c>
      <c r="AN44" s="5"/>
    </row>
    <row r="45" spans="1:40" x14ac:dyDescent="0.25">
      <c r="A45" s="2">
        <v>42054</v>
      </c>
      <c r="B45" s="1">
        <v>1</v>
      </c>
      <c r="C45" s="1">
        <v>3</v>
      </c>
      <c r="D45" s="1">
        <v>22</v>
      </c>
      <c r="E45" s="1" t="str">
        <f t="shared" si="10"/>
        <v>Q1-3-22</v>
      </c>
      <c r="F45" s="1" t="s">
        <v>14</v>
      </c>
      <c r="G45" s="1">
        <v>4.5999999999999996</v>
      </c>
      <c r="H45" s="35">
        <v>15</v>
      </c>
      <c r="J45" s="1">
        <v>33</v>
      </c>
      <c r="K45" s="1">
        <v>4.2</v>
      </c>
      <c r="L45" s="1">
        <v>7.7999999999999996E-3</v>
      </c>
      <c r="M45" s="1">
        <v>1.0200000000000001E-2</v>
      </c>
      <c r="N45" s="1">
        <v>9.3772000000000002</v>
      </c>
      <c r="O45" s="1">
        <v>3.2000000000000001E-2</v>
      </c>
      <c r="P45" s="1">
        <v>10</v>
      </c>
      <c r="Q45" s="4">
        <v>2.4199999999999999E-2</v>
      </c>
      <c r="R45" s="4">
        <v>4.4000000000000003E-3</v>
      </c>
      <c r="S45" s="1">
        <v>0.184</v>
      </c>
      <c r="T45" s="4">
        <v>4.24E-2</v>
      </c>
      <c r="U45" s="1">
        <v>30</v>
      </c>
      <c r="V45" s="1">
        <v>31</v>
      </c>
      <c r="W45" s="4">
        <v>6.1000000000000005</v>
      </c>
      <c r="X45" s="50">
        <v>192.5</v>
      </c>
      <c r="Y45" s="4">
        <v>2.4199999999999999E-2</v>
      </c>
      <c r="Z45" s="36">
        <v>4.4000000000000003E-3</v>
      </c>
      <c r="AA45" s="42"/>
      <c r="AB45" s="33">
        <f t="shared" si="0"/>
        <v>23.529411764705891</v>
      </c>
      <c r="AC45" s="5">
        <f t="shared" si="11"/>
        <v>0.13750000000000001</v>
      </c>
      <c r="AD45" s="5">
        <f t="shared" si="12"/>
        <v>0.18181818181818182</v>
      </c>
      <c r="AE45" s="5">
        <f t="shared" si="3"/>
        <v>0.18181818181818182</v>
      </c>
      <c r="AF45" s="33">
        <f t="shared" si="4"/>
        <v>1.0664164142814485</v>
      </c>
      <c r="AG45" s="33">
        <f t="shared" si="13"/>
        <v>21.311818181818179</v>
      </c>
      <c r="AH45" s="5">
        <f t="shared" si="6"/>
        <v>0.23043478260869565</v>
      </c>
      <c r="AI45" s="1">
        <f t="shared" si="7"/>
        <v>0.184</v>
      </c>
      <c r="AJ45" s="5">
        <f t="shared" si="8"/>
        <v>0.19677419354838713</v>
      </c>
      <c r="AK45" s="1">
        <f t="shared" si="9"/>
        <v>31.557377049180324</v>
      </c>
      <c r="AL45" s="1">
        <v>4.2</v>
      </c>
      <c r="AN45" s="5"/>
    </row>
    <row r="46" spans="1:40" x14ac:dyDescent="0.25">
      <c r="A46" s="2">
        <v>42054</v>
      </c>
      <c r="B46" s="1">
        <v>1</v>
      </c>
      <c r="C46" s="1">
        <v>3</v>
      </c>
      <c r="D46" s="1">
        <v>24</v>
      </c>
      <c r="E46" s="1" t="str">
        <f t="shared" si="10"/>
        <v>Q1-3-24</v>
      </c>
      <c r="F46" s="1" t="s">
        <v>23</v>
      </c>
      <c r="G46" s="1">
        <v>31.5</v>
      </c>
      <c r="H46" s="35">
        <v>80</v>
      </c>
      <c r="J46" s="1">
        <v>66</v>
      </c>
      <c r="K46" s="1">
        <v>16.5</v>
      </c>
      <c r="L46" s="1">
        <v>5.1999999999999998E-3</v>
      </c>
      <c r="M46" s="1">
        <v>6.7000000000000002E-3</v>
      </c>
      <c r="N46" s="1">
        <v>70.001199999999997</v>
      </c>
      <c r="O46" s="1">
        <v>4.3999999999999997E-2</v>
      </c>
      <c r="P46" s="1">
        <v>473</v>
      </c>
      <c r="Q46" s="4">
        <v>2.8500000000000001E-2</v>
      </c>
      <c r="R46" s="4">
        <v>5.7000000000000002E-3</v>
      </c>
      <c r="S46" s="1">
        <v>0.48799999999999999</v>
      </c>
      <c r="T46" s="4">
        <v>0.16669999999999999</v>
      </c>
      <c r="U46" s="1">
        <v>10</v>
      </c>
      <c r="V46" s="1">
        <v>74</v>
      </c>
      <c r="W46" s="4">
        <v>26.3</v>
      </c>
      <c r="X46" s="50">
        <v>624.70000000000005</v>
      </c>
      <c r="Y46" s="4">
        <v>0.104</v>
      </c>
      <c r="Z46" s="36">
        <v>3.15E-2</v>
      </c>
      <c r="AA46" s="42"/>
      <c r="AB46" s="33">
        <f t="shared" si="0"/>
        <v>22.388059701492544</v>
      </c>
      <c r="AC46" s="5">
        <f t="shared" si="11"/>
        <v>0.12954545454545455</v>
      </c>
      <c r="AD46" s="5">
        <f t="shared" si="12"/>
        <v>0.2</v>
      </c>
      <c r="AE46" s="5">
        <f t="shared" si="3"/>
        <v>0.30288461538461542</v>
      </c>
      <c r="AF46" s="33">
        <f t="shared" si="4"/>
        <v>6.7570270223939017</v>
      </c>
      <c r="AG46" s="33">
        <f t="shared" si="13"/>
        <v>122.80912280701754</v>
      </c>
      <c r="AH46" s="5">
        <f t="shared" si="6"/>
        <v>0.34159836065573768</v>
      </c>
      <c r="AI46" s="1">
        <f t="shared" si="7"/>
        <v>0.48799999999999999</v>
      </c>
      <c r="AJ46" s="5">
        <f t="shared" si="8"/>
        <v>0.35540540540540544</v>
      </c>
      <c r="AK46" s="1">
        <f t="shared" si="9"/>
        <v>23.752851711026619</v>
      </c>
      <c r="AL46" s="1">
        <v>16.5</v>
      </c>
      <c r="AN46" s="5"/>
    </row>
    <row r="47" spans="1:40" x14ac:dyDescent="0.25">
      <c r="A47" s="2">
        <v>42054</v>
      </c>
      <c r="B47" s="1">
        <v>1</v>
      </c>
      <c r="C47" s="1">
        <v>3</v>
      </c>
      <c r="D47" s="1">
        <v>24</v>
      </c>
      <c r="E47" s="1" t="str">
        <f t="shared" si="10"/>
        <v>Q1-3-24</v>
      </c>
      <c r="F47" s="1" t="s">
        <v>24</v>
      </c>
      <c r="G47" s="1">
        <v>9.5</v>
      </c>
      <c r="H47" s="35">
        <v>0.5</v>
      </c>
      <c r="J47" s="1">
        <v>32</v>
      </c>
      <c r="K47" s="1">
        <v>18.899999999999999</v>
      </c>
      <c r="L47" s="1">
        <v>3.0000000000000001E-3</v>
      </c>
      <c r="M47" s="1">
        <v>6.4999999999999997E-3</v>
      </c>
      <c r="N47" s="1">
        <v>278.8322</v>
      </c>
      <c r="O47" s="1">
        <v>0.13300000000000001</v>
      </c>
      <c r="P47" s="1">
        <v>2721</v>
      </c>
      <c r="Q47" s="4">
        <v>5.1700000000000003E-2</v>
      </c>
      <c r="R47" s="4">
        <v>1.21E-2</v>
      </c>
      <c r="S47" s="1">
        <v>2.0880000000000001</v>
      </c>
      <c r="T47" s="4">
        <v>0.70720000000000005</v>
      </c>
      <c r="U47" s="1">
        <v>10</v>
      </c>
      <c r="V47" s="1">
        <v>293</v>
      </c>
      <c r="W47" s="4">
        <v>132</v>
      </c>
      <c r="X47" s="50">
        <v>2395.7999999999997</v>
      </c>
      <c r="Y47" s="4">
        <v>0.1724</v>
      </c>
      <c r="Z47" s="36">
        <v>4.07E-2</v>
      </c>
      <c r="AA47" s="42"/>
      <c r="AB47" s="33">
        <f t="shared" si="0"/>
        <v>53.846153846153847</v>
      </c>
      <c r="AC47" s="5">
        <f t="shared" si="11"/>
        <v>9.0977443609022546E-2</v>
      </c>
      <c r="AD47" s="5">
        <f t="shared" si="12"/>
        <v>0.23404255319148934</v>
      </c>
      <c r="AE47" s="5">
        <f t="shared" si="3"/>
        <v>0.23607888631090487</v>
      </c>
      <c r="AF47" s="33">
        <f t="shared" si="4"/>
        <v>9.7585572971844723</v>
      </c>
      <c r="AG47" s="33">
        <f t="shared" si="13"/>
        <v>230.43983471074381</v>
      </c>
      <c r="AH47" s="5">
        <f t="shared" si="6"/>
        <v>0.33869731800766284</v>
      </c>
      <c r="AI47" s="1">
        <f t="shared" si="7"/>
        <v>2.0880000000000001</v>
      </c>
      <c r="AJ47" s="5">
        <f t="shared" si="8"/>
        <v>0.45051194539249145</v>
      </c>
      <c r="AK47" s="1">
        <f t="shared" si="9"/>
        <v>18.149999999999999</v>
      </c>
      <c r="AL47" s="1">
        <v>18.899999999999999</v>
      </c>
      <c r="AN47" s="5"/>
    </row>
    <row r="48" spans="1:40" x14ac:dyDescent="0.25">
      <c r="A48" s="2">
        <v>42054</v>
      </c>
      <c r="B48" s="1">
        <v>1</v>
      </c>
      <c r="C48" s="1">
        <v>3</v>
      </c>
      <c r="D48" s="1">
        <v>26</v>
      </c>
      <c r="E48" s="1" t="str">
        <f t="shared" si="10"/>
        <v>Q1-3-26</v>
      </c>
      <c r="F48" s="1" t="s">
        <v>23</v>
      </c>
      <c r="G48" s="1">
        <v>26.8</v>
      </c>
      <c r="H48" s="35">
        <v>20</v>
      </c>
      <c r="J48" s="1">
        <v>67</v>
      </c>
      <c r="K48" s="1">
        <v>17.600000000000001</v>
      </c>
      <c r="L48" s="1">
        <v>5.4999999999999997E-3</v>
      </c>
      <c r="M48" s="1">
        <v>6.7000000000000002E-3</v>
      </c>
      <c r="N48" s="1">
        <v>256.95119999999997</v>
      </c>
      <c r="O48" s="1">
        <v>0.1</v>
      </c>
      <c r="P48" s="1">
        <v>1981</v>
      </c>
      <c r="Q48" s="4">
        <v>3.6999999999999998E-2</v>
      </c>
      <c r="R48" s="4">
        <v>9.7999999999999997E-3</v>
      </c>
      <c r="S48" s="1">
        <v>1.0389999999999999</v>
      </c>
      <c r="T48" s="4">
        <v>0.45579999999999998</v>
      </c>
      <c r="U48" s="1">
        <v>10</v>
      </c>
      <c r="V48" s="1">
        <v>63</v>
      </c>
      <c r="W48" s="4">
        <v>13.799999999999999</v>
      </c>
      <c r="X48" s="50">
        <v>536.70000000000005</v>
      </c>
      <c r="Y48" s="4">
        <v>0.11799999999999999</v>
      </c>
      <c r="Z48" s="36">
        <v>3.5000000000000003E-2</v>
      </c>
      <c r="AA48" s="42"/>
      <c r="AB48" s="33">
        <f t="shared" si="0"/>
        <v>17.910447761194035</v>
      </c>
      <c r="AC48" s="5">
        <f t="shared" si="11"/>
        <v>9.799999999999999E-2</v>
      </c>
      <c r="AD48" s="5">
        <f t="shared" si="12"/>
        <v>0.26486486486486488</v>
      </c>
      <c r="AE48" s="5">
        <f t="shared" si="3"/>
        <v>0.29661016949152547</v>
      </c>
      <c r="AF48" s="33">
        <f t="shared" si="4"/>
        <v>7.7096351369442919</v>
      </c>
      <c r="AG48" s="33">
        <f t="shared" si="13"/>
        <v>262.19510204081632</v>
      </c>
      <c r="AH48" s="5">
        <f t="shared" si="6"/>
        <v>0.43869104908565931</v>
      </c>
      <c r="AI48" s="1">
        <f t="shared" si="7"/>
        <v>1.0389999999999999</v>
      </c>
      <c r="AJ48" s="5">
        <f t="shared" si="8"/>
        <v>0.21904761904761902</v>
      </c>
      <c r="AK48" s="1">
        <f t="shared" si="9"/>
        <v>38.891304347826093</v>
      </c>
      <c r="AL48" s="1">
        <v>17.600000000000001</v>
      </c>
      <c r="AN48" s="5"/>
    </row>
    <row r="49" spans="1:40" x14ac:dyDescent="0.25">
      <c r="A49" s="2">
        <v>42054</v>
      </c>
      <c r="B49" s="1">
        <v>1</v>
      </c>
      <c r="C49" s="1">
        <v>3</v>
      </c>
      <c r="D49" s="1">
        <v>26</v>
      </c>
      <c r="E49" s="1" t="str">
        <f t="shared" si="10"/>
        <v>Q1-3-26</v>
      </c>
      <c r="F49" s="1" t="s">
        <v>24</v>
      </c>
      <c r="G49" s="1">
        <v>13.4</v>
      </c>
      <c r="H49" s="35">
        <v>30</v>
      </c>
      <c r="J49" s="1">
        <v>33</v>
      </c>
      <c r="K49" s="1">
        <v>15.9</v>
      </c>
      <c r="L49" s="1">
        <v>3.5000000000000001E-3</v>
      </c>
      <c r="M49" s="1">
        <v>3.8E-3</v>
      </c>
      <c r="N49" s="1">
        <v>1472.6020000000001</v>
      </c>
      <c r="O49" s="1">
        <v>0.56999999999999995</v>
      </c>
      <c r="P49" s="1">
        <v>18578</v>
      </c>
      <c r="Q49" s="4">
        <v>0.29620000000000002</v>
      </c>
      <c r="R49" s="4">
        <v>7.3200000000000001E-2</v>
      </c>
      <c r="S49" s="1">
        <v>3.3540000000000001</v>
      </c>
      <c r="T49" s="4">
        <v>1.3819999999999999</v>
      </c>
      <c r="U49" s="1">
        <v>10</v>
      </c>
      <c r="V49" s="1">
        <v>300</v>
      </c>
      <c r="W49" s="4">
        <v>85.3</v>
      </c>
      <c r="Y49" s="4">
        <v>0.29620000000000002</v>
      </c>
      <c r="Z49" s="36">
        <v>7.3200000000000001E-2</v>
      </c>
      <c r="AA49" s="42"/>
      <c r="AB49" s="33">
        <f t="shared" si="0"/>
        <v>7.8947368421052611</v>
      </c>
      <c r="AC49" s="5">
        <f t="shared" si="11"/>
        <v>0.12842105263157896</v>
      </c>
      <c r="AD49" s="5">
        <f t="shared" si="12"/>
        <v>0.24713031735313976</v>
      </c>
      <c r="AE49" s="5">
        <f t="shared" si="3"/>
        <v>0.24713031735313976</v>
      </c>
      <c r="AF49" s="33">
        <f t="shared" si="4"/>
        <v>12.615764476756109</v>
      </c>
      <c r="AG49" s="33">
        <f t="shared" si="13"/>
        <v>201.17513661202184</v>
      </c>
      <c r="AH49" s="5">
        <f t="shared" si="6"/>
        <v>0.41204531902206315</v>
      </c>
      <c r="AI49" s="1">
        <f t="shared" si="7"/>
        <v>3.3540000000000001</v>
      </c>
      <c r="AJ49" s="5">
        <f t="shared" si="8"/>
        <v>0.28433333333333333</v>
      </c>
      <c r="AK49" s="1">
        <f t="shared" si="9"/>
        <v>0</v>
      </c>
      <c r="AL49" s="1">
        <v>15.9</v>
      </c>
      <c r="AN49" s="5"/>
    </row>
    <row r="50" spans="1:40" x14ac:dyDescent="0.25">
      <c r="A50" s="2">
        <v>42054</v>
      </c>
      <c r="B50" s="1">
        <v>1</v>
      </c>
      <c r="C50" s="1">
        <v>3</v>
      </c>
      <c r="D50" s="1">
        <v>26</v>
      </c>
      <c r="E50" s="1" t="str">
        <f t="shared" si="10"/>
        <v>Q1-3-26</v>
      </c>
      <c r="F50" s="1" t="s">
        <v>25</v>
      </c>
      <c r="G50" s="1">
        <v>39.5</v>
      </c>
      <c r="H50" s="35">
        <v>0.5</v>
      </c>
      <c r="J50" s="1">
        <v>8</v>
      </c>
      <c r="K50" s="1">
        <v>24</v>
      </c>
      <c r="L50" s="1">
        <v>8.3000000000000001E-3</v>
      </c>
      <c r="M50" s="1">
        <v>1.2699999999999999E-2</v>
      </c>
      <c r="N50" s="1">
        <v>417.74579999999997</v>
      </c>
      <c r="O50" s="1">
        <v>0.21099999999999999</v>
      </c>
      <c r="P50" s="1">
        <v>813</v>
      </c>
      <c r="Q50" s="4">
        <v>0.126</v>
      </c>
      <c r="R50" s="4">
        <v>4.3200000000000002E-2</v>
      </c>
      <c r="S50" s="1">
        <v>10.97</v>
      </c>
      <c r="T50" s="4">
        <v>5.4954999999999998</v>
      </c>
      <c r="U50" s="1">
        <v>3</v>
      </c>
      <c r="V50" s="1">
        <v>1174</v>
      </c>
      <c r="W50" s="4">
        <v>527.80000000000007</v>
      </c>
      <c r="X50" s="50">
        <v>1804.1000000000001</v>
      </c>
      <c r="Y50" s="4">
        <v>0.3367</v>
      </c>
      <c r="Z50" s="36">
        <v>0.1191</v>
      </c>
      <c r="AA50" s="42"/>
      <c r="AB50" s="33">
        <f t="shared" si="0"/>
        <v>34.645669291338578</v>
      </c>
      <c r="AC50" s="5">
        <f t="shared" si="11"/>
        <v>0.204739336492891</v>
      </c>
      <c r="AD50" s="5">
        <f t="shared" si="12"/>
        <v>0.34285714285714286</v>
      </c>
      <c r="AE50" s="5">
        <f t="shared" si="3"/>
        <v>0.3537273537273537</v>
      </c>
      <c r="AF50" s="33">
        <f t="shared" si="4"/>
        <v>1.9461596023227523</v>
      </c>
      <c r="AG50" s="33">
        <f t="shared" si="13"/>
        <v>96.700416666666655</v>
      </c>
      <c r="AH50" s="5">
        <f t="shared" si="6"/>
        <v>0.50095715587967182</v>
      </c>
      <c r="AI50" s="1">
        <f t="shared" si="7"/>
        <v>10.97</v>
      </c>
      <c r="AJ50" s="5">
        <f t="shared" si="8"/>
        <v>0.44957410562180583</v>
      </c>
      <c r="AK50" s="1">
        <f t="shared" si="9"/>
        <v>3.4181508147025386</v>
      </c>
      <c r="AL50" s="1">
        <v>24</v>
      </c>
      <c r="AN50" s="5"/>
    </row>
    <row r="51" spans="1:40" x14ac:dyDescent="0.25">
      <c r="A51" s="2">
        <v>42054</v>
      </c>
      <c r="B51" s="1">
        <v>1</v>
      </c>
      <c r="C51" s="1">
        <v>3</v>
      </c>
      <c r="D51" s="1">
        <v>26</v>
      </c>
      <c r="E51" s="1" t="str">
        <f t="shared" si="10"/>
        <v>Q1-3-26</v>
      </c>
      <c r="F51" s="1" t="s">
        <v>27</v>
      </c>
      <c r="G51" s="1">
        <v>5.3</v>
      </c>
      <c r="H51" s="35">
        <v>20</v>
      </c>
      <c r="J51" s="1">
        <v>31</v>
      </c>
      <c r="K51" s="1">
        <v>1.1000000000000001</v>
      </c>
      <c r="L51" s="1">
        <v>2.9399999999999999E-2</v>
      </c>
      <c r="M51" s="1">
        <v>3.1300000000000001E-2</v>
      </c>
      <c r="N51" s="1">
        <v>19.190999999999999</v>
      </c>
      <c r="O51" s="1">
        <v>6.9000000000000006E-2</v>
      </c>
      <c r="P51" s="1">
        <v>40</v>
      </c>
      <c r="Q51" s="4">
        <v>6.8500000000000005E-2</v>
      </c>
      <c r="R51" s="4">
        <v>1.46E-2</v>
      </c>
      <c r="S51" s="1">
        <v>0.39100000000000001</v>
      </c>
      <c r="T51" s="4">
        <v>8.5999999999999993E-2</v>
      </c>
      <c r="U51" s="1">
        <v>4</v>
      </c>
      <c r="V51" s="1">
        <v>234</v>
      </c>
      <c r="W51" s="4">
        <v>63.9</v>
      </c>
      <c r="X51" s="50">
        <v>710.5</v>
      </c>
      <c r="Y51" s="4">
        <v>0.20399999999999999</v>
      </c>
      <c r="Z51" s="36">
        <v>4.9500000000000002E-2</v>
      </c>
      <c r="AA51" s="42"/>
      <c r="AB51" s="33">
        <f t="shared" si="0"/>
        <v>6.0702875399361087</v>
      </c>
      <c r="AC51" s="5">
        <f t="shared" si="11"/>
        <v>0.21159420289855072</v>
      </c>
      <c r="AD51" s="5">
        <f t="shared" si="12"/>
        <v>0.21313868613138684</v>
      </c>
      <c r="AE51" s="5">
        <f t="shared" si="3"/>
        <v>0.24264705882352944</v>
      </c>
      <c r="AF51" s="33">
        <f t="shared" si="4"/>
        <v>2.0843103538116825</v>
      </c>
      <c r="AG51" s="33">
        <f t="shared" si="13"/>
        <v>13.144520547945206</v>
      </c>
      <c r="AH51" s="5">
        <f t="shared" si="6"/>
        <v>0.21994884910485932</v>
      </c>
      <c r="AI51" s="1">
        <f t="shared" si="7"/>
        <v>0.39100000000000001</v>
      </c>
      <c r="AJ51" s="5">
        <f t="shared" si="8"/>
        <v>0.27307692307692305</v>
      </c>
      <c r="AK51" s="1">
        <f t="shared" si="9"/>
        <v>11.118935837245697</v>
      </c>
      <c r="AL51" s="1">
        <v>1.1000000000000001</v>
      </c>
      <c r="AN51" s="5"/>
    </row>
    <row r="52" spans="1:40" x14ac:dyDescent="0.25">
      <c r="A52" s="2">
        <v>42054</v>
      </c>
      <c r="B52" s="1">
        <v>1</v>
      </c>
      <c r="C52" s="1">
        <v>3</v>
      </c>
      <c r="D52" s="1">
        <v>26</v>
      </c>
      <c r="E52" s="1" t="str">
        <f t="shared" si="10"/>
        <v>Q1-3-26</v>
      </c>
      <c r="F52" s="1" t="s">
        <v>26</v>
      </c>
      <c r="G52" s="1">
        <v>7.2</v>
      </c>
      <c r="H52" s="35">
        <v>20</v>
      </c>
      <c r="J52" s="1">
        <v>7</v>
      </c>
      <c r="K52" s="1">
        <v>6.8</v>
      </c>
      <c r="L52" s="1">
        <v>2.2100000000000002E-2</v>
      </c>
      <c r="M52" s="1">
        <v>2.3800000000000002E-2</v>
      </c>
      <c r="N52" s="1">
        <v>32.468499999999999</v>
      </c>
      <c r="O52" s="1">
        <v>0.19</v>
      </c>
      <c r="P52" s="1">
        <v>65</v>
      </c>
      <c r="Q52" s="4">
        <v>0.18590000000000001</v>
      </c>
      <c r="R52" s="4">
        <v>3.61E-2</v>
      </c>
      <c r="S52" s="1">
        <v>1.919</v>
      </c>
      <c r="T52" s="4">
        <v>0.37190000000000001</v>
      </c>
      <c r="U52" s="1">
        <v>5</v>
      </c>
      <c r="V52" s="1">
        <v>903</v>
      </c>
      <c r="W52" s="4">
        <v>180.79999999999998</v>
      </c>
      <c r="X52" s="50">
        <v>3333.7000000000003</v>
      </c>
      <c r="Y52" s="4">
        <v>0.39600000000000002</v>
      </c>
      <c r="Z52" s="36">
        <v>8.2699999999999996E-2</v>
      </c>
      <c r="AA52" s="42"/>
      <c r="AB52" s="33">
        <f t="shared" si="0"/>
        <v>7.1428571428571432</v>
      </c>
      <c r="AC52" s="5">
        <f t="shared" si="11"/>
        <v>0.19</v>
      </c>
      <c r="AD52" s="5">
        <f t="shared" si="12"/>
        <v>0.19419042495965572</v>
      </c>
      <c r="AE52" s="5">
        <f t="shared" si="3"/>
        <v>0.20883838383838382</v>
      </c>
      <c r="AF52" s="33">
        <f t="shared" si="4"/>
        <v>2.0019403421778033</v>
      </c>
      <c r="AG52" s="33">
        <f t="shared" si="13"/>
        <v>8.994044321329639</v>
      </c>
      <c r="AH52" s="5">
        <f t="shared" si="6"/>
        <v>0.19379885356956747</v>
      </c>
      <c r="AI52" s="1">
        <f t="shared" si="7"/>
        <v>1.919</v>
      </c>
      <c r="AJ52" s="5">
        <f t="shared" si="8"/>
        <v>0.20022148394241415</v>
      </c>
      <c r="AK52" s="1">
        <f t="shared" si="9"/>
        <v>18.438606194690269</v>
      </c>
      <c r="AL52" s="1">
        <v>6.8</v>
      </c>
      <c r="AN52" s="5"/>
    </row>
    <row r="53" spans="1:40" x14ac:dyDescent="0.25">
      <c r="A53" s="2">
        <v>42054</v>
      </c>
      <c r="B53" s="1">
        <v>1</v>
      </c>
      <c r="C53" s="1">
        <v>3</v>
      </c>
      <c r="D53" s="1">
        <v>28</v>
      </c>
      <c r="E53" s="1" t="str">
        <f t="shared" si="10"/>
        <v>Q1-3-28</v>
      </c>
      <c r="F53" s="1" t="s">
        <v>23</v>
      </c>
      <c r="G53" s="1">
        <v>30.5</v>
      </c>
      <c r="H53" s="35">
        <v>20</v>
      </c>
      <c r="J53" s="1">
        <v>68</v>
      </c>
      <c r="K53" s="1">
        <v>16.8</v>
      </c>
      <c r="L53" s="1">
        <v>3.2000000000000002E-3</v>
      </c>
      <c r="M53" s="1">
        <v>3.8999999999999998E-3</v>
      </c>
      <c r="N53" s="1">
        <v>68.056299999999993</v>
      </c>
      <c r="O53" s="1">
        <v>3.3000000000000002E-2</v>
      </c>
      <c r="P53" s="1">
        <v>73</v>
      </c>
      <c r="Q53" s="4">
        <v>1.43E-2</v>
      </c>
      <c r="R53" s="4">
        <v>5.0000000000000001E-3</v>
      </c>
      <c r="S53" s="1">
        <v>0.91300000000000003</v>
      </c>
      <c r="T53" s="4">
        <v>0.38729999999999998</v>
      </c>
      <c r="U53" s="1">
        <v>10</v>
      </c>
      <c r="V53" s="1">
        <v>67</v>
      </c>
      <c r="W53" s="8">
        <v>25.4</v>
      </c>
      <c r="Y53" s="4">
        <v>0.17599999999999999</v>
      </c>
      <c r="Z53" s="36">
        <v>6.6799999999999998E-2</v>
      </c>
      <c r="AA53" s="42"/>
      <c r="AB53" s="33">
        <f t="shared" si="0"/>
        <v>17.948717948717942</v>
      </c>
      <c r="AC53" s="5">
        <f t="shared" si="11"/>
        <v>0.15151515151515152</v>
      </c>
      <c r="AD53" s="5">
        <f t="shared" si="12"/>
        <v>0.34965034965034963</v>
      </c>
      <c r="AE53" s="5">
        <f t="shared" si="3"/>
        <v>0.37954545454545457</v>
      </c>
      <c r="AF53" s="33">
        <f t="shared" si="4"/>
        <v>1.0726413278418017</v>
      </c>
      <c r="AG53" s="33">
        <f t="shared" si="13"/>
        <v>136.11259999999999</v>
      </c>
      <c r="AH53" s="5">
        <f t="shared" si="6"/>
        <v>0.42420591456736029</v>
      </c>
      <c r="AI53" s="1">
        <f t="shared" si="7"/>
        <v>0.91300000000000003</v>
      </c>
      <c r="AJ53" s="5">
        <f t="shared" si="8"/>
        <v>0.37910447761194027</v>
      </c>
      <c r="AK53" s="1">
        <f t="shared" si="9"/>
        <v>0</v>
      </c>
      <c r="AL53" s="1">
        <v>16.8</v>
      </c>
      <c r="AN53" s="5"/>
    </row>
    <row r="54" spans="1:40" x14ac:dyDescent="0.25">
      <c r="A54" s="2">
        <v>42054</v>
      </c>
      <c r="B54" s="1">
        <v>1</v>
      </c>
      <c r="C54" s="1">
        <v>3</v>
      </c>
      <c r="D54" s="1">
        <v>28</v>
      </c>
      <c r="E54" s="1" t="str">
        <f t="shared" si="10"/>
        <v>Q1-3-28</v>
      </c>
      <c r="F54" s="1" t="s">
        <v>24</v>
      </c>
      <c r="G54" s="1">
        <v>14</v>
      </c>
      <c r="H54" s="35">
        <v>5</v>
      </c>
      <c r="J54" s="1">
        <v>34</v>
      </c>
      <c r="K54" s="1">
        <v>16.899999999999999</v>
      </c>
      <c r="L54" s="1">
        <v>4.7000000000000002E-3</v>
      </c>
      <c r="M54" s="1">
        <v>6.4000000000000003E-3</v>
      </c>
      <c r="N54" s="1">
        <v>104.4743</v>
      </c>
      <c r="O54" s="1">
        <v>0.107</v>
      </c>
      <c r="P54" s="1">
        <v>911</v>
      </c>
      <c r="Q54" s="4">
        <v>3.8300000000000001E-2</v>
      </c>
      <c r="R54" s="4">
        <v>1.01E-2</v>
      </c>
      <c r="S54" s="1">
        <v>1.8</v>
      </c>
      <c r="T54" s="4">
        <v>0.5464</v>
      </c>
      <c r="U54" s="1">
        <v>10</v>
      </c>
      <c r="V54" s="1">
        <v>276</v>
      </c>
      <c r="W54" s="4">
        <v>81.100000000000009</v>
      </c>
      <c r="X54" s="50">
        <v>1545.4</v>
      </c>
      <c r="Y54" s="4">
        <v>0.24299999999999999</v>
      </c>
      <c r="Z54" s="36">
        <v>5.9899999999999995E-2</v>
      </c>
      <c r="AA54" s="42"/>
      <c r="AB54" s="33">
        <f t="shared" si="0"/>
        <v>26.5625</v>
      </c>
      <c r="AC54" s="5">
        <f t="shared" si="11"/>
        <v>9.4392523364485975E-2</v>
      </c>
      <c r="AD54" s="5">
        <f t="shared" si="12"/>
        <v>0.26370757180156656</v>
      </c>
      <c r="AE54" s="5">
        <f t="shared" si="3"/>
        <v>0.24650205761316871</v>
      </c>
      <c r="AF54" s="33">
        <f t="shared" si="4"/>
        <v>8.719847847748202</v>
      </c>
      <c r="AG54" s="33">
        <f t="shared" si="13"/>
        <v>103.43990099009902</v>
      </c>
      <c r="AH54" s="5">
        <f t="shared" si="6"/>
        <v>0.30355555555555552</v>
      </c>
      <c r="AI54" s="1">
        <f t="shared" si="7"/>
        <v>1.8</v>
      </c>
      <c r="AJ54" s="5">
        <f t="shared" si="8"/>
        <v>0.29384057971014493</v>
      </c>
      <c r="AK54" s="1">
        <f t="shared" si="9"/>
        <v>19.055487053020961</v>
      </c>
      <c r="AL54" s="1">
        <v>16.899999999999999</v>
      </c>
      <c r="AN54" s="5"/>
    </row>
    <row r="55" spans="1:40" x14ac:dyDescent="0.25">
      <c r="A55" s="2">
        <v>42054</v>
      </c>
      <c r="B55" s="1">
        <v>1</v>
      </c>
      <c r="C55" s="1">
        <v>3</v>
      </c>
      <c r="D55" s="1">
        <v>28</v>
      </c>
      <c r="E55" s="1" t="str">
        <f t="shared" si="10"/>
        <v>Q1-3-28</v>
      </c>
      <c r="F55" s="1" t="s">
        <v>27</v>
      </c>
      <c r="G55" s="1">
        <v>6.3</v>
      </c>
      <c r="H55" s="35">
        <v>15</v>
      </c>
      <c r="J55" s="1">
        <v>32</v>
      </c>
      <c r="K55" s="1">
        <v>4.3</v>
      </c>
      <c r="L55" s="1">
        <v>2.9000000000000001E-2</v>
      </c>
      <c r="M55" s="1">
        <v>3.1099999999999999E-2</v>
      </c>
      <c r="N55" s="1">
        <v>48.408200000000001</v>
      </c>
      <c r="O55" s="1">
        <v>0.16300000000000001</v>
      </c>
      <c r="P55" s="1">
        <v>94</v>
      </c>
      <c r="Q55" s="4">
        <v>0.1678</v>
      </c>
      <c r="R55" s="4">
        <v>3.6999999999999998E-2</v>
      </c>
      <c r="S55" s="1">
        <v>1.1579999999999999</v>
      </c>
      <c r="T55" s="4">
        <v>0.24049999999999999</v>
      </c>
      <c r="U55" s="1">
        <v>5</v>
      </c>
      <c r="V55" s="1">
        <v>529</v>
      </c>
      <c r="W55" s="4">
        <v>114.2</v>
      </c>
      <c r="X55" s="50">
        <v>1769.6999999999998</v>
      </c>
      <c r="Y55" s="4">
        <v>0.54700000000000004</v>
      </c>
      <c r="Z55" s="36">
        <v>0.13369999999999999</v>
      </c>
      <c r="AA55" s="42"/>
      <c r="AB55" s="33">
        <f t="shared" si="0"/>
        <v>6.7524115755626939</v>
      </c>
      <c r="AC55" s="5">
        <f t="shared" si="11"/>
        <v>0.22699386503067484</v>
      </c>
      <c r="AD55" s="5">
        <f t="shared" si="12"/>
        <v>0.22050059594755661</v>
      </c>
      <c r="AE55" s="5">
        <f t="shared" si="3"/>
        <v>0.24442413162705662</v>
      </c>
      <c r="AF55" s="33">
        <f t="shared" si="4"/>
        <v>1.941819774335753</v>
      </c>
      <c r="AG55" s="33">
        <f t="shared" si="13"/>
        <v>13.083297297297298</v>
      </c>
      <c r="AH55" s="5">
        <f t="shared" si="6"/>
        <v>0.20768566493955096</v>
      </c>
      <c r="AI55" s="1">
        <f t="shared" si="7"/>
        <v>1.1579999999999999</v>
      </c>
      <c r="AJ55" s="5">
        <f t="shared" si="8"/>
        <v>0.21587901701323253</v>
      </c>
      <c r="AK55" s="1">
        <f t="shared" si="9"/>
        <v>15.49649737302977</v>
      </c>
      <c r="AL55" s="1">
        <v>4.3</v>
      </c>
      <c r="AN55" s="5"/>
    </row>
    <row r="56" spans="1:40" x14ac:dyDescent="0.25">
      <c r="A56" s="2">
        <v>42054</v>
      </c>
      <c r="B56" s="1">
        <v>1</v>
      </c>
      <c r="C56" s="1">
        <v>3</v>
      </c>
      <c r="D56" s="1">
        <v>28</v>
      </c>
      <c r="E56" s="1" t="str">
        <f t="shared" si="10"/>
        <v>Q1-3-28</v>
      </c>
      <c r="F56" s="1" t="s">
        <v>26</v>
      </c>
      <c r="G56" s="1">
        <v>13.9</v>
      </c>
      <c r="H56" s="35">
        <v>30</v>
      </c>
      <c r="J56" s="1">
        <v>8</v>
      </c>
      <c r="K56" s="1">
        <v>2.8</v>
      </c>
      <c r="L56" s="1">
        <v>5.7700000000000001E-2</v>
      </c>
      <c r="M56" s="1">
        <v>6.1499999999999999E-2</v>
      </c>
      <c r="N56" s="1">
        <v>75.857900000000001</v>
      </c>
      <c r="O56" s="1">
        <v>0.26300000000000001</v>
      </c>
      <c r="P56" s="1">
        <v>184</v>
      </c>
      <c r="Q56" s="4">
        <v>0.31459999999999999</v>
      </c>
      <c r="R56" s="4">
        <v>8.72E-2</v>
      </c>
      <c r="S56" s="1">
        <v>1.7270000000000001</v>
      </c>
      <c r="T56" s="4">
        <v>0.37309999999999999</v>
      </c>
      <c r="U56" s="1">
        <v>5</v>
      </c>
      <c r="V56" s="1">
        <v>940</v>
      </c>
      <c r="W56" s="4">
        <v>204.4</v>
      </c>
      <c r="X56" s="50">
        <v>3507.7</v>
      </c>
      <c r="Y56" s="4">
        <v>1.03</v>
      </c>
      <c r="Z56" s="36">
        <v>0.28620000000000001</v>
      </c>
      <c r="AA56" s="42"/>
      <c r="AB56" s="33">
        <f t="shared" si="0"/>
        <v>6.1788617886178825</v>
      </c>
      <c r="AC56" s="5">
        <f t="shared" si="11"/>
        <v>0.33155893536121672</v>
      </c>
      <c r="AD56" s="5">
        <f t="shared" si="12"/>
        <v>0.27717736808645899</v>
      </c>
      <c r="AE56" s="5">
        <f t="shared" si="3"/>
        <v>0.2778640776699029</v>
      </c>
      <c r="AF56" s="33">
        <f t="shared" si="4"/>
        <v>2.425587842531892</v>
      </c>
      <c r="AG56" s="33">
        <f t="shared" si="13"/>
        <v>8.6993004587155962</v>
      </c>
      <c r="AH56" s="5">
        <f t="shared" si="6"/>
        <v>0.21603937463810075</v>
      </c>
      <c r="AI56" s="1">
        <f t="shared" si="7"/>
        <v>1.7270000000000001</v>
      </c>
      <c r="AJ56" s="5">
        <f t="shared" si="8"/>
        <v>0.2174468085106383</v>
      </c>
      <c r="AK56" s="1">
        <f t="shared" si="9"/>
        <v>17.160958904109588</v>
      </c>
      <c r="AL56" s="1">
        <v>2.8</v>
      </c>
      <c r="AN56" s="5"/>
    </row>
    <row r="57" spans="1:40" x14ac:dyDescent="0.25">
      <c r="A57" s="2">
        <v>42054</v>
      </c>
      <c r="B57" s="1">
        <v>1</v>
      </c>
      <c r="C57" s="1">
        <v>3</v>
      </c>
      <c r="D57" s="1">
        <v>30</v>
      </c>
      <c r="E57" s="1" t="str">
        <f t="shared" si="10"/>
        <v>Q1-3-30</v>
      </c>
      <c r="F57" s="1" t="s">
        <v>23</v>
      </c>
      <c r="G57" s="1">
        <v>14.2</v>
      </c>
      <c r="H57" s="35">
        <v>5</v>
      </c>
      <c r="J57" s="1">
        <v>69</v>
      </c>
      <c r="K57" s="1">
        <v>13.9</v>
      </c>
      <c r="L57" s="1">
        <v>6.4000000000000003E-3</v>
      </c>
      <c r="M57" s="1">
        <v>7.4000000000000003E-3</v>
      </c>
      <c r="N57" s="1">
        <v>121.24250000000001</v>
      </c>
      <c r="O57" s="1">
        <v>0.09</v>
      </c>
      <c r="P57" s="1">
        <v>923</v>
      </c>
      <c r="Q57" s="4">
        <v>4.2000000000000003E-2</v>
      </c>
      <c r="R57" s="4">
        <v>1.1299999999999999E-2</v>
      </c>
      <c r="S57" s="1">
        <v>0.97699999999999998</v>
      </c>
      <c r="T57" s="4">
        <v>0.37040000000000001</v>
      </c>
      <c r="U57" s="1">
        <v>10</v>
      </c>
      <c r="V57" s="1">
        <v>55</v>
      </c>
      <c r="W57" s="4">
        <v>23.099999999999998</v>
      </c>
      <c r="X57" s="50">
        <v>313.89999999999998</v>
      </c>
      <c r="Y57" s="4">
        <v>0.14499999999999999</v>
      </c>
      <c r="Z57" s="36">
        <v>4.8299999999999996E-2</v>
      </c>
      <c r="AA57" s="42"/>
      <c r="AB57" s="33">
        <f t="shared" si="0"/>
        <v>13.513513513513514</v>
      </c>
      <c r="AC57" s="5">
        <f t="shared" si="11"/>
        <v>0.12555555555555556</v>
      </c>
      <c r="AD57" s="5">
        <f t="shared" si="12"/>
        <v>0.26904761904761904</v>
      </c>
      <c r="AE57" s="5">
        <f t="shared" si="3"/>
        <v>0.33310344827586208</v>
      </c>
      <c r="AF57" s="33">
        <f t="shared" si="4"/>
        <v>7.6128420314658634</v>
      </c>
      <c r="AG57" s="33">
        <f t="shared" si="13"/>
        <v>107.29424778761064</v>
      </c>
      <c r="AH57" s="5">
        <f t="shared" si="6"/>
        <v>0.37911975435005119</v>
      </c>
      <c r="AI57" s="1">
        <f t="shared" si="7"/>
        <v>0.97699999999999998</v>
      </c>
      <c r="AJ57" s="5">
        <f t="shared" si="8"/>
        <v>0.42</v>
      </c>
      <c r="AK57" s="1">
        <f t="shared" si="9"/>
        <v>13.588744588744589</v>
      </c>
      <c r="AL57" s="1">
        <v>13.9</v>
      </c>
      <c r="AN57" s="5"/>
    </row>
    <row r="58" spans="1:40" x14ac:dyDescent="0.25">
      <c r="A58" s="2">
        <v>42054</v>
      </c>
      <c r="B58" s="1">
        <v>1</v>
      </c>
      <c r="C58" s="1">
        <v>3</v>
      </c>
      <c r="D58" s="1">
        <v>30</v>
      </c>
      <c r="E58" s="1" t="str">
        <f t="shared" si="10"/>
        <v>Q1-3-30</v>
      </c>
      <c r="F58" s="1" t="s">
        <v>28</v>
      </c>
      <c r="G58" s="1">
        <v>27.5</v>
      </c>
      <c r="H58" s="35">
        <v>15</v>
      </c>
      <c r="J58" s="1">
        <v>11</v>
      </c>
      <c r="K58" s="1">
        <v>11.2</v>
      </c>
      <c r="L58" s="1">
        <v>7.1000000000000004E-3</v>
      </c>
      <c r="M58" s="1">
        <v>8.0999999999999996E-3</v>
      </c>
      <c r="N58" s="1">
        <v>110.43810000000001</v>
      </c>
      <c r="O58" s="1">
        <v>7.0000000000000007E-2</v>
      </c>
      <c r="P58" s="1">
        <v>135</v>
      </c>
      <c r="Q58" s="4">
        <v>3.5700000000000003E-2</v>
      </c>
      <c r="R58" s="4">
        <v>1.11E-2</v>
      </c>
      <c r="S58" s="1">
        <v>8.1189999999999998</v>
      </c>
      <c r="T58" s="4">
        <v>5.1435000000000004</v>
      </c>
      <c r="U58" s="1">
        <v>10</v>
      </c>
      <c r="V58" s="1">
        <v>198</v>
      </c>
      <c r="W58" s="4">
        <v>91.399999999999991</v>
      </c>
      <c r="X58" s="50">
        <v>792.5</v>
      </c>
      <c r="Y58" s="4">
        <v>0.25209999999999999</v>
      </c>
      <c r="Z58" s="36">
        <v>0.10879999999999999</v>
      </c>
      <c r="AA58" s="42"/>
      <c r="AB58" s="33">
        <f t="shared" si="0"/>
        <v>12.34567901234567</v>
      </c>
      <c r="AC58" s="5">
        <f t="shared" si="11"/>
        <v>0.15857142857142856</v>
      </c>
      <c r="AD58" s="5">
        <f t="shared" si="12"/>
        <v>0.31092436974789917</v>
      </c>
      <c r="AE58" s="5">
        <f t="shared" si="3"/>
        <v>0.43157477191590637</v>
      </c>
      <c r="AF58" s="33">
        <f t="shared" si="4"/>
        <v>1.2224042246290003</v>
      </c>
      <c r="AG58" s="33">
        <f t="shared" si="13"/>
        <v>99.493783783783783</v>
      </c>
      <c r="AH58" s="5">
        <f t="shared" si="6"/>
        <v>0.63351397955413236</v>
      </c>
      <c r="AI58" s="1">
        <f t="shared" si="7"/>
        <v>8.1189999999999998</v>
      </c>
      <c r="AJ58" s="5">
        <f t="shared" si="8"/>
        <v>0.46161616161616159</v>
      </c>
      <c r="AK58" s="1">
        <f t="shared" si="9"/>
        <v>8.6706783369803073</v>
      </c>
      <c r="AL58" s="1">
        <v>11.2</v>
      </c>
      <c r="AN58" s="5"/>
    </row>
    <row r="59" spans="1:40" x14ac:dyDescent="0.25">
      <c r="A59" s="2">
        <v>42054</v>
      </c>
      <c r="B59" s="1">
        <v>1</v>
      </c>
      <c r="C59" s="1">
        <v>3</v>
      </c>
      <c r="D59" s="1">
        <v>30</v>
      </c>
      <c r="E59" s="1" t="str">
        <f t="shared" si="10"/>
        <v>Q1-3-30</v>
      </c>
      <c r="F59" s="1" t="s">
        <v>27</v>
      </c>
      <c r="G59" s="1">
        <v>4.3</v>
      </c>
      <c r="H59" s="35">
        <v>40</v>
      </c>
      <c r="J59" s="1">
        <v>33</v>
      </c>
      <c r="K59" s="1">
        <v>1.3</v>
      </c>
      <c r="L59" s="1">
        <v>6.13E-2</v>
      </c>
      <c r="M59" s="1">
        <v>6.54E-2</v>
      </c>
      <c r="N59" s="1">
        <v>34.751800000000003</v>
      </c>
      <c r="O59" s="1">
        <v>0.14199999999999999</v>
      </c>
      <c r="P59" s="1">
        <v>68</v>
      </c>
      <c r="Q59" s="4">
        <v>0.13850000000000001</v>
      </c>
      <c r="R59" s="4">
        <v>3.0499999999999999E-2</v>
      </c>
      <c r="S59" s="1">
        <v>0.57399999999999995</v>
      </c>
      <c r="T59" s="4">
        <v>0.1653</v>
      </c>
      <c r="U59" s="1">
        <v>5</v>
      </c>
      <c r="V59" s="1">
        <v>210</v>
      </c>
      <c r="W59" s="4">
        <v>56.599999999999994</v>
      </c>
      <c r="X59" s="50">
        <v>712.9</v>
      </c>
      <c r="Y59" s="4">
        <v>0.3</v>
      </c>
      <c r="Z59" s="36">
        <v>8.1699999999999995E-2</v>
      </c>
      <c r="AA59" s="42"/>
      <c r="AB59" s="33">
        <f t="shared" si="0"/>
        <v>6.2691131498470938</v>
      </c>
      <c r="AC59" s="5">
        <f t="shared" si="11"/>
        <v>0.21478873239436622</v>
      </c>
      <c r="AD59" s="5">
        <f t="shared" si="12"/>
        <v>0.22021660649819491</v>
      </c>
      <c r="AE59" s="5">
        <f t="shared" si="3"/>
        <v>0.27233333333333332</v>
      </c>
      <c r="AF59" s="33">
        <f t="shared" si="4"/>
        <v>1.9567331764110059</v>
      </c>
      <c r="AG59" s="33">
        <f t="shared" si="13"/>
        <v>11.394032786885248</v>
      </c>
      <c r="AH59" s="5">
        <f t="shared" si="6"/>
        <v>0.28797909407665506</v>
      </c>
      <c r="AI59" s="1">
        <f t="shared" si="7"/>
        <v>0.57399999999999995</v>
      </c>
      <c r="AJ59" s="5">
        <f t="shared" si="8"/>
        <v>0.2695238095238095</v>
      </c>
      <c r="AK59" s="1">
        <f t="shared" si="9"/>
        <v>12.595406360424029</v>
      </c>
      <c r="AL59" s="1">
        <v>1.3</v>
      </c>
      <c r="AN59" s="5"/>
    </row>
    <row r="60" spans="1:40" x14ac:dyDescent="0.25">
      <c r="A60" s="2">
        <v>42054</v>
      </c>
      <c r="B60" s="1">
        <v>1</v>
      </c>
      <c r="C60" s="1">
        <v>3</v>
      </c>
      <c r="D60" s="1">
        <v>32</v>
      </c>
      <c r="E60" s="1" t="str">
        <f t="shared" si="10"/>
        <v>Q1-3-32</v>
      </c>
      <c r="F60" s="1" t="s">
        <v>23</v>
      </c>
      <c r="G60" s="1">
        <v>23</v>
      </c>
      <c r="H60" s="35">
        <v>5</v>
      </c>
      <c r="J60" s="1">
        <v>70</v>
      </c>
      <c r="K60" s="1">
        <v>17.399999999999999</v>
      </c>
      <c r="L60" s="1">
        <v>2.0999999999999999E-3</v>
      </c>
      <c r="M60" s="1">
        <v>3.2000000000000002E-3</v>
      </c>
      <c r="N60" s="1">
        <v>205.04669999999999</v>
      </c>
      <c r="O60" s="1">
        <v>0.112</v>
      </c>
      <c r="P60" s="1">
        <v>1801</v>
      </c>
      <c r="Q60" s="4">
        <v>4.1700000000000001E-2</v>
      </c>
      <c r="R60" s="4">
        <v>1.0800000000000001E-2</v>
      </c>
      <c r="S60" s="1">
        <v>1.5629999999999999</v>
      </c>
      <c r="T60" s="4">
        <v>0.55110000000000003</v>
      </c>
      <c r="U60" s="1">
        <v>10</v>
      </c>
      <c r="V60" s="1">
        <v>25</v>
      </c>
      <c r="W60" s="4">
        <v>7.9</v>
      </c>
      <c r="X60" s="50">
        <v>194</v>
      </c>
      <c r="Y60" s="4">
        <v>0.192</v>
      </c>
      <c r="Z60" s="36">
        <v>6.9699999999999998E-2</v>
      </c>
      <c r="AA60" s="42"/>
      <c r="AB60" s="33">
        <f t="shared" si="0"/>
        <v>34.375000000000007</v>
      </c>
      <c r="AC60" s="5">
        <f t="shared" si="11"/>
        <v>9.6428571428571433E-2</v>
      </c>
      <c r="AD60" s="5">
        <f t="shared" si="12"/>
        <v>0.25899280575539568</v>
      </c>
      <c r="AE60" s="5">
        <f t="shared" si="3"/>
        <v>0.36302083333333329</v>
      </c>
      <c r="AF60" s="33">
        <f t="shared" si="4"/>
        <v>8.7833649602749038</v>
      </c>
      <c r="AG60" s="33">
        <f t="shared" si="13"/>
        <v>189.85805555555555</v>
      </c>
      <c r="AH60" s="5">
        <f t="shared" si="6"/>
        <v>0.35259117082533592</v>
      </c>
      <c r="AI60" s="1">
        <f t="shared" si="7"/>
        <v>1.5629999999999999</v>
      </c>
      <c r="AJ60" s="5">
        <f t="shared" si="8"/>
        <v>0.316</v>
      </c>
      <c r="AK60" s="1">
        <f t="shared" si="9"/>
        <v>24.556962025316455</v>
      </c>
      <c r="AL60" s="1">
        <v>17.399999999999999</v>
      </c>
      <c r="AN60" s="5"/>
    </row>
    <row r="61" spans="1:40" x14ac:dyDescent="0.25">
      <c r="A61" s="2">
        <v>42054</v>
      </c>
      <c r="B61" s="1">
        <v>1</v>
      </c>
      <c r="C61" s="1">
        <v>3</v>
      </c>
      <c r="D61" s="1">
        <v>32</v>
      </c>
      <c r="E61" s="1" t="str">
        <f t="shared" si="10"/>
        <v>Q1-3-32</v>
      </c>
      <c r="F61" s="1" t="s">
        <v>24</v>
      </c>
      <c r="G61" s="1">
        <v>14</v>
      </c>
      <c r="H61" s="35">
        <v>5</v>
      </c>
      <c r="J61" s="1">
        <v>35</v>
      </c>
      <c r="K61" s="1">
        <v>9.3000000000000007</v>
      </c>
      <c r="L61" s="1">
        <v>3.7000000000000002E-3</v>
      </c>
      <c r="M61" s="1">
        <v>4.8999999999999998E-3</v>
      </c>
      <c r="N61" s="1">
        <v>199.56540000000001</v>
      </c>
      <c r="O61" s="1">
        <v>0.156</v>
      </c>
      <c r="P61" s="1">
        <v>2031</v>
      </c>
      <c r="Q61" s="4">
        <v>4.6899999999999997E-2</v>
      </c>
      <c r="R61" s="4">
        <v>1.34E-2</v>
      </c>
      <c r="S61" s="1">
        <v>2.06</v>
      </c>
      <c r="T61" s="4">
        <v>0.79099999999999993</v>
      </c>
      <c r="U61" s="1">
        <v>10</v>
      </c>
      <c r="V61" s="1">
        <v>170</v>
      </c>
      <c r="W61" s="4">
        <v>47.9</v>
      </c>
      <c r="Y61" s="4">
        <v>0.36630000000000001</v>
      </c>
      <c r="Z61" s="36">
        <v>9.459999999999999E-2</v>
      </c>
      <c r="AA61" s="42"/>
      <c r="AB61" s="33">
        <f t="shared" si="0"/>
        <v>24.489795918367342</v>
      </c>
      <c r="AC61" s="5">
        <f t="shared" si="11"/>
        <v>8.5897435897435898E-2</v>
      </c>
      <c r="AD61" s="5">
        <f t="shared" si="12"/>
        <v>0.28571428571428575</v>
      </c>
      <c r="AE61" s="5">
        <f t="shared" si="3"/>
        <v>0.25825825825825821</v>
      </c>
      <c r="AF61" s="33">
        <f t="shared" si="4"/>
        <v>10.177114870613844</v>
      </c>
      <c r="AG61" s="33">
        <f t="shared" si="13"/>
        <v>148.92940298507463</v>
      </c>
      <c r="AH61" s="5">
        <f t="shared" si="6"/>
        <v>0.38398058252427181</v>
      </c>
      <c r="AI61" s="1">
        <f t="shared" si="7"/>
        <v>2.06</v>
      </c>
      <c r="AJ61" s="5">
        <f t="shared" si="8"/>
        <v>0.28176470588235292</v>
      </c>
      <c r="AK61" s="1">
        <f t="shared" si="9"/>
        <v>0</v>
      </c>
      <c r="AL61" s="1">
        <v>9.3000000000000007</v>
      </c>
      <c r="AN61" s="5"/>
    </row>
    <row r="62" spans="1:40" x14ac:dyDescent="0.25">
      <c r="A62" s="2">
        <v>42054</v>
      </c>
      <c r="B62" s="1">
        <v>1</v>
      </c>
      <c r="C62" s="1">
        <v>3</v>
      </c>
      <c r="D62" s="1">
        <v>32</v>
      </c>
      <c r="E62" s="1" t="str">
        <f t="shared" si="10"/>
        <v>Q1-3-32</v>
      </c>
      <c r="F62" s="1" t="s">
        <v>30</v>
      </c>
      <c r="G62" s="1">
        <v>4.8</v>
      </c>
      <c r="H62" s="35">
        <v>0.5</v>
      </c>
      <c r="J62" s="1">
        <v>14</v>
      </c>
      <c r="K62" s="1">
        <v>5.7</v>
      </c>
      <c r="L62" s="4">
        <v>1.1599999999999999E-2</v>
      </c>
      <c r="M62" s="4">
        <v>1.29E-2</v>
      </c>
      <c r="N62" s="1">
        <v>19.515000000000001</v>
      </c>
      <c r="O62" s="1">
        <v>9.6000000000000002E-2</v>
      </c>
      <c r="P62" s="1">
        <v>172</v>
      </c>
      <c r="Q62" s="4" t="s">
        <v>16</v>
      </c>
      <c r="R62" s="4">
        <v>5.45E-2</v>
      </c>
      <c r="S62" s="1">
        <v>0.17599999999999999</v>
      </c>
      <c r="T62" s="4">
        <v>8.4100000000000008E-2</v>
      </c>
      <c r="U62" s="1">
        <v>30</v>
      </c>
      <c r="V62" s="1">
        <v>29</v>
      </c>
      <c r="W62" s="4">
        <v>17</v>
      </c>
      <c r="X62" s="12">
        <v>153.9</v>
      </c>
      <c r="Y62" s="4">
        <v>0.127</v>
      </c>
      <c r="Z62" s="36">
        <v>5.45E-2</v>
      </c>
      <c r="AA62" s="42"/>
      <c r="AB62" s="33">
        <f t="shared" si="0"/>
        <v>10.077519379844968</v>
      </c>
      <c r="AC62" s="5">
        <f t="shared" si="11"/>
        <v>0.56770833333333337</v>
      </c>
      <c r="AD62" s="5" t="e">
        <f t="shared" si="12"/>
        <v>#VALUE!</v>
      </c>
      <c r="AE62" s="5">
        <f t="shared" si="3"/>
        <v>0.42913385826771655</v>
      </c>
      <c r="AF62" s="33">
        <f t="shared" si="4"/>
        <v>8.8137330258775304</v>
      </c>
      <c r="AG62" s="33">
        <f t="shared" si="13"/>
        <v>3.5807339449541287</v>
      </c>
      <c r="AH62" s="5">
        <f t="shared" si="6"/>
        <v>0.47784090909090915</v>
      </c>
      <c r="AI62" s="1">
        <f t="shared" si="7"/>
        <v>0.17599999999999999</v>
      </c>
      <c r="AJ62" s="5">
        <f t="shared" si="8"/>
        <v>0.58620689655172409</v>
      </c>
      <c r="AK62" s="1">
        <f t="shared" si="9"/>
        <v>9.052941176470588</v>
      </c>
      <c r="AL62" s="1">
        <v>5.7</v>
      </c>
      <c r="AN62" s="5"/>
    </row>
    <row r="63" spans="1:40" x14ac:dyDescent="0.25">
      <c r="A63" s="2">
        <v>42054</v>
      </c>
      <c r="B63" s="1">
        <v>1</v>
      </c>
      <c r="C63" s="1">
        <v>3</v>
      </c>
      <c r="D63" s="1">
        <v>32</v>
      </c>
      <c r="E63" s="1" t="str">
        <f t="shared" si="10"/>
        <v>Q1-3-32</v>
      </c>
      <c r="F63" s="1" t="s">
        <v>27</v>
      </c>
      <c r="G63" s="1">
        <v>5.4</v>
      </c>
      <c r="H63" s="35">
        <v>20</v>
      </c>
      <c r="J63" s="1">
        <v>34</v>
      </c>
      <c r="K63" s="1">
        <v>0.5</v>
      </c>
      <c r="L63" s="1">
        <v>2.7099999999999999E-2</v>
      </c>
      <c r="M63" s="1">
        <v>2.8899999999999999E-2</v>
      </c>
      <c r="N63" s="1">
        <v>18.885999999999999</v>
      </c>
      <c r="O63" s="1">
        <v>7.2999999999999995E-2</v>
      </c>
      <c r="P63" s="1">
        <v>22</v>
      </c>
      <c r="Q63" s="4">
        <v>7.6999999999999999E-2</v>
      </c>
      <c r="R63" s="4">
        <v>1.72E-2</v>
      </c>
      <c r="S63" s="1">
        <v>0.33600000000000002</v>
      </c>
      <c r="T63" s="4">
        <v>8.2800000000000012E-2</v>
      </c>
      <c r="U63" s="1">
        <v>5</v>
      </c>
      <c r="V63" s="1">
        <v>147</v>
      </c>
      <c r="W63" s="4">
        <v>38.6</v>
      </c>
      <c r="X63" s="50">
        <v>375.4</v>
      </c>
      <c r="Y63" s="4">
        <v>0.25900000000000001</v>
      </c>
      <c r="Z63" s="36">
        <v>7.9500000000000001E-2</v>
      </c>
      <c r="AA63" s="42"/>
      <c r="AB63" s="33">
        <f t="shared" si="0"/>
        <v>6.2283737024221431</v>
      </c>
      <c r="AC63" s="5">
        <f t="shared" si="11"/>
        <v>0.23561643835616439</v>
      </c>
      <c r="AD63" s="5">
        <f t="shared" si="12"/>
        <v>0.22337662337662337</v>
      </c>
      <c r="AE63" s="5">
        <f t="shared" si="3"/>
        <v>0.30694980694980695</v>
      </c>
      <c r="AF63" s="33">
        <f t="shared" si="4"/>
        <v>1.1648840410886372</v>
      </c>
      <c r="AG63" s="33">
        <f t="shared" si="13"/>
        <v>10.980232558139535</v>
      </c>
      <c r="AH63" s="5">
        <f t="shared" si="6"/>
        <v>0.24642857142857144</v>
      </c>
      <c r="AI63" s="1">
        <f t="shared" si="7"/>
        <v>0.33600000000000002</v>
      </c>
      <c r="AJ63" s="5">
        <f t="shared" si="8"/>
        <v>0.26258503401360545</v>
      </c>
      <c r="AK63" s="1">
        <f t="shared" si="9"/>
        <v>9.7253886010362685</v>
      </c>
      <c r="AL63" s="1">
        <v>0.5</v>
      </c>
      <c r="AN63" s="5"/>
    </row>
    <row r="64" spans="1:40" x14ac:dyDescent="0.25">
      <c r="A64" s="2">
        <v>42054</v>
      </c>
      <c r="B64" s="1">
        <v>1</v>
      </c>
      <c r="C64" s="1">
        <v>3</v>
      </c>
      <c r="D64" s="1">
        <v>32</v>
      </c>
      <c r="E64" s="1" t="str">
        <f t="shared" si="10"/>
        <v>Q1-3-32</v>
      </c>
      <c r="F64" s="1" t="s">
        <v>26</v>
      </c>
      <c r="G64" s="1">
        <v>11</v>
      </c>
      <c r="H64" s="35">
        <v>5</v>
      </c>
      <c r="J64" s="1">
        <v>9</v>
      </c>
      <c r="K64" s="1">
        <v>4.2</v>
      </c>
      <c r="L64" s="1">
        <v>5.4100000000000002E-2</v>
      </c>
      <c r="M64" s="1">
        <v>6.0299999999999999E-2</v>
      </c>
      <c r="N64" s="1">
        <v>13.127700000000001</v>
      </c>
      <c r="O64" s="1">
        <v>0.10100000000000001</v>
      </c>
      <c r="P64" s="1">
        <v>16</v>
      </c>
      <c r="Q64" s="4">
        <v>9.5000000000000001E-2</v>
      </c>
      <c r="R64" s="4">
        <v>2.0199999999999999E-2</v>
      </c>
      <c r="S64" s="1">
        <v>0.63500000000000001</v>
      </c>
      <c r="T64" s="4">
        <v>0.15289999999999998</v>
      </c>
      <c r="U64" s="1">
        <v>5</v>
      </c>
      <c r="V64" s="1">
        <v>324</v>
      </c>
      <c r="W64" s="4">
        <v>84.1</v>
      </c>
      <c r="X64" s="50">
        <v>1168.9000000000001</v>
      </c>
      <c r="Y64" s="4">
        <v>0.32900000000000001</v>
      </c>
      <c r="Z64" s="36">
        <v>9.6699999999999994E-2</v>
      </c>
      <c r="AA64" s="42"/>
      <c r="AB64" s="33">
        <f t="shared" si="0"/>
        <v>10.281923714759531</v>
      </c>
      <c r="AC64" s="5">
        <f t="shared" si="11"/>
        <v>0.19999999999999998</v>
      </c>
      <c r="AD64" s="5">
        <f t="shared" si="12"/>
        <v>0.21263157894736842</v>
      </c>
      <c r="AE64" s="5">
        <f t="shared" si="3"/>
        <v>0.29392097264437689</v>
      </c>
      <c r="AF64" s="33">
        <f t="shared" si="4"/>
        <v>1.2187968951149095</v>
      </c>
      <c r="AG64" s="33">
        <f t="shared" si="13"/>
        <v>6.4988613861386151</v>
      </c>
      <c r="AH64" s="5">
        <f t="shared" si="6"/>
        <v>0.24078740157480311</v>
      </c>
      <c r="AI64" s="1">
        <f t="shared" si="7"/>
        <v>0.63500000000000001</v>
      </c>
      <c r="AJ64" s="5">
        <f t="shared" si="8"/>
        <v>0.25956790123456791</v>
      </c>
      <c r="AK64" s="1">
        <f t="shared" si="9"/>
        <v>13.898929845422119</v>
      </c>
      <c r="AL64" s="1">
        <v>4.2</v>
      </c>
      <c r="AN64" s="5"/>
    </row>
    <row r="65" spans="1:40" x14ac:dyDescent="0.25">
      <c r="A65" s="3">
        <v>42054</v>
      </c>
      <c r="B65" s="4">
        <v>1</v>
      </c>
      <c r="C65" s="4">
        <v>3</v>
      </c>
      <c r="D65" s="4">
        <v>32</v>
      </c>
      <c r="E65" s="1" t="str">
        <f t="shared" si="10"/>
        <v>Q1-3-32</v>
      </c>
      <c r="F65" s="4" t="s">
        <v>29</v>
      </c>
      <c r="G65" s="4">
        <v>15</v>
      </c>
      <c r="H65" s="36">
        <v>30</v>
      </c>
      <c r="I65" s="8"/>
      <c r="J65" s="4">
        <v>7</v>
      </c>
      <c r="K65" s="4">
        <v>4.8</v>
      </c>
      <c r="L65" s="4">
        <v>4.0000000000000001E-3</v>
      </c>
      <c r="M65" s="4">
        <v>4.4000000000000003E-3</v>
      </c>
      <c r="N65" s="1">
        <v>84.436999999999998</v>
      </c>
      <c r="O65" s="1">
        <v>6.5000000000000002E-2</v>
      </c>
      <c r="P65" s="1">
        <v>52</v>
      </c>
      <c r="Q65" s="4">
        <v>3.6700000000000003E-2</v>
      </c>
      <c r="R65" s="4">
        <v>1.44E-2</v>
      </c>
      <c r="S65" s="4">
        <v>0.95299999999999996</v>
      </c>
      <c r="T65" s="4">
        <v>0.63080000000000003</v>
      </c>
      <c r="U65" s="4">
        <v>10</v>
      </c>
      <c r="V65" s="4">
        <v>29</v>
      </c>
      <c r="W65" s="4">
        <v>16.7</v>
      </c>
      <c r="X65" s="50">
        <v>141.70000000000002</v>
      </c>
      <c r="Y65" s="4">
        <v>0.115</v>
      </c>
      <c r="Z65" s="36">
        <v>4.0399999999999998E-2</v>
      </c>
      <c r="AA65" s="42"/>
      <c r="AB65" s="33">
        <f t="shared" si="0"/>
        <v>9.0909090909090953</v>
      </c>
      <c r="AC65" s="5">
        <f t="shared" si="11"/>
        <v>0.22153846153846152</v>
      </c>
      <c r="AD65" s="5">
        <f t="shared" si="12"/>
        <v>0.39237057220708443</v>
      </c>
      <c r="AE65" s="5">
        <f t="shared" si="3"/>
        <v>0.35130434782608694</v>
      </c>
      <c r="AF65" s="33">
        <f t="shared" si="4"/>
        <v>0.61584376517403505</v>
      </c>
      <c r="AG65" s="33">
        <f t="shared" si="13"/>
        <v>58.636805555555554</v>
      </c>
      <c r="AH65" s="5">
        <f t="shared" si="6"/>
        <v>0.66190975865687307</v>
      </c>
      <c r="AI65" s="1">
        <f t="shared" si="7"/>
        <v>0.95299999999999996</v>
      </c>
      <c r="AJ65" s="5">
        <f t="shared" si="8"/>
        <v>0.57586206896551717</v>
      </c>
      <c r="AK65" s="1">
        <f t="shared" si="9"/>
        <v>8.4850299401197624</v>
      </c>
      <c r="AL65" s="1">
        <v>4.8</v>
      </c>
      <c r="AN65" s="5"/>
    </row>
    <row r="66" spans="1:40" x14ac:dyDescent="0.25">
      <c r="A66" s="2">
        <v>42054</v>
      </c>
      <c r="B66" s="1">
        <v>1</v>
      </c>
      <c r="C66" s="1">
        <v>5</v>
      </c>
      <c r="D66" s="1">
        <v>0</v>
      </c>
      <c r="E66" s="1" t="str">
        <f t="shared" si="10"/>
        <v>Q1-5-0</v>
      </c>
      <c r="F66" s="1" t="s">
        <v>31</v>
      </c>
      <c r="G66" s="1">
        <v>18.399999999999999</v>
      </c>
      <c r="H66" s="35">
        <v>40</v>
      </c>
      <c r="J66" s="1">
        <v>8</v>
      </c>
      <c r="K66" s="1">
        <v>19.7</v>
      </c>
      <c r="L66" s="1">
        <v>8.6E-3</v>
      </c>
      <c r="M66" s="1">
        <v>1.04E-2</v>
      </c>
      <c r="N66" s="1">
        <v>432.41640000000001</v>
      </c>
      <c r="O66" s="1">
        <v>0.25600000000000001</v>
      </c>
      <c r="P66" s="1">
        <v>721</v>
      </c>
      <c r="Q66" s="4">
        <v>0.161</v>
      </c>
      <c r="R66" s="4">
        <v>2.9600000000000001E-2</v>
      </c>
      <c r="S66" s="1">
        <v>5.66</v>
      </c>
      <c r="T66" s="4">
        <v>2.2824</v>
      </c>
      <c r="U66" s="1">
        <v>10</v>
      </c>
      <c r="V66" s="1">
        <v>170</v>
      </c>
      <c r="W66" s="4">
        <v>50.1</v>
      </c>
      <c r="X66" s="12">
        <v>812.8</v>
      </c>
      <c r="Y66" s="4">
        <v>1.2130000000000001</v>
      </c>
      <c r="Z66" s="36">
        <v>0.26369999999999999</v>
      </c>
      <c r="AA66" s="42"/>
      <c r="AB66" s="33">
        <f t="shared" ref="AB66:AB129" si="14">100*(M66-L66)/M66</f>
        <v>17.307692307692303</v>
      </c>
      <c r="AC66" s="5">
        <f t="shared" ref="AC66:AC129" si="15">R66/O66</f>
        <v>0.11562500000000001</v>
      </c>
      <c r="AD66" s="5">
        <f t="shared" ref="AD66:AD129" si="16">R66/Q66</f>
        <v>0.18385093167701863</v>
      </c>
      <c r="AE66" s="5">
        <f t="shared" ref="AE66:AE129" si="17">Z66/Y66</f>
        <v>0.21739488870568835</v>
      </c>
      <c r="AF66" s="33">
        <f t="shared" ref="AF66:AF129" si="18">P66/N66</f>
        <v>1.6673743179028362</v>
      </c>
      <c r="AG66" s="33">
        <f t="shared" ref="AG66:AG129" si="19">N66/R66/100</f>
        <v>146.08662162162162</v>
      </c>
      <c r="AH66" s="5">
        <f t="shared" ref="AH66:AH129" si="20">T66/S66</f>
        <v>0.40325088339222614</v>
      </c>
      <c r="AI66" s="1">
        <f t="shared" ref="AI66:AI129" si="21">S66</f>
        <v>5.66</v>
      </c>
      <c r="AJ66" s="5">
        <f t="shared" ref="AJ66:AJ129" si="22">W66/V66</f>
        <v>0.29470588235294121</v>
      </c>
      <c r="AK66" s="1">
        <f t="shared" ref="AK66:AK129" si="23">X66/W66</f>
        <v>16.223552894211576</v>
      </c>
      <c r="AL66" s="1">
        <v>19.7</v>
      </c>
      <c r="AN66" s="5"/>
    </row>
    <row r="67" spans="1:40" x14ac:dyDescent="0.25">
      <c r="A67" s="2">
        <v>42054</v>
      </c>
      <c r="B67" s="1">
        <v>1</v>
      </c>
      <c r="C67" s="1">
        <v>5</v>
      </c>
      <c r="D67" s="1">
        <v>0</v>
      </c>
      <c r="E67" s="1" t="str">
        <f t="shared" ref="E67:E130" si="24">CONCATENATE("Q",B67,"-",C67,"-",D67)</f>
        <v>Q1-5-0</v>
      </c>
      <c r="F67" s="1" t="s">
        <v>10</v>
      </c>
      <c r="G67" s="1">
        <v>22.5</v>
      </c>
      <c r="H67" s="35">
        <v>80</v>
      </c>
      <c r="J67" s="1">
        <v>83</v>
      </c>
      <c r="K67" s="1">
        <v>25.5</v>
      </c>
      <c r="L67" s="4">
        <v>2.9499999999999998E-2</v>
      </c>
      <c r="M67" s="4">
        <v>5.9799999999999999E-2</v>
      </c>
      <c r="N67" s="1">
        <v>414.29520000000002</v>
      </c>
      <c r="O67" s="1">
        <v>0.36399999999999999</v>
      </c>
      <c r="P67" s="1">
        <v>3158</v>
      </c>
      <c r="Q67" s="4">
        <v>0.1968</v>
      </c>
      <c r="R67" s="4">
        <v>5.4899999999999997E-2</v>
      </c>
      <c r="S67" s="1">
        <v>4.7009999999999996</v>
      </c>
      <c r="T67" s="4">
        <v>1.8548</v>
      </c>
      <c r="U67" s="1">
        <v>3</v>
      </c>
      <c r="V67" s="1">
        <v>672</v>
      </c>
      <c r="W67" s="4">
        <v>227.3</v>
      </c>
      <c r="X67" s="12">
        <v>1057.5</v>
      </c>
      <c r="Y67" s="4">
        <v>0.37309999999999999</v>
      </c>
      <c r="Z67" s="36">
        <v>0.15049999999999999</v>
      </c>
      <c r="AA67" s="42"/>
      <c r="AB67" s="33">
        <f t="shared" si="14"/>
        <v>50.668896321070243</v>
      </c>
      <c r="AC67" s="5">
        <f t="shared" si="15"/>
        <v>0.15082417582417582</v>
      </c>
      <c r="AD67" s="5">
        <f t="shared" si="16"/>
        <v>0.27896341463414631</v>
      </c>
      <c r="AE67" s="5">
        <f t="shared" si="17"/>
        <v>0.40337711069418386</v>
      </c>
      <c r="AF67" s="33">
        <f t="shared" si="18"/>
        <v>7.6225840897987709</v>
      </c>
      <c r="AG67" s="33">
        <f t="shared" si="19"/>
        <v>75.463606557377062</v>
      </c>
      <c r="AH67" s="5">
        <f t="shared" si="20"/>
        <v>0.39455435013826851</v>
      </c>
      <c r="AI67" s="1">
        <f t="shared" si="21"/>
        <v>4.7009999999999996</v>
      </c>
      <c r="AJ67" s="5">
        <f t="shared" si="22"/>
        <v>0.33824404761904764</v>
      </c>
      <c r="AK67" s="1">
        <f t="shared" si="23"/>
        <v>4.6524417069951607</v>
      </c>
      <c r="AL67" s="1">
        <v>25.5</v>
      </c>
      <c r="AN67" s="5"/>
    </row>
    <row r="68" spans="1:40" x14ac:dyDescent="0.25">
      <c r="A68" s="2">
        <v>42054</v>
      </c>
      <c r="B68" s="1">
        <v>1</v>
      </c>
      <c r="C68" s="1">
        <v>5</v>
      </c>
      <c r="D68" s="1">
        <v>2</v>
      </c>
      <c r="E68" s="1" t="str">
        <f t="shared" si="24"/>
        <v>Q1-5-2</v>
      </c>
      <c r="F68" s="1" t="s">
        <v>31</v>
      </c>
      <c r="G68" s="1">
        <v>29</v>
      </c>
      <c r="H68" s="35">
        <v>1</v>
      </c>
      <c r="J68" s="1">
        <v>9</v>
      </c>
      <c r="K68" s="1">
        <v>29</v>
      </c>
      <c r="L68" s="1">
        <v>1.11E-2</v>
      </c>
      <c r="M68" s="1">
        <v>1.26E-2</v>
      </c>
      <c r="N68" s="1">
        <v>470.06220000000002</v>
      </c>
      <c r="O68" s="1">
        <v>0.29899999999999999</v>
      </c>
      <c r="P68" s="1">
        <v>3389</v>
      </c>
      <c r="Q68" s="4">
        <v>0.1288</v>
      </c>
      <c r="R68" s="4">
        <v>3.4700000000000002E-2</v>
      </c>
      <c r="S68" s="1">
        <v>23.609000000000002</v>
      </c>
      <c r="T68" s="4">
        <v>8.5390999999999995</v>
      </c>
      <c r="U68" s="1">
        <v>10</v>
      </c>
      <c r="V68" s="11">
        <v>126</v>
      </c>
      <c r="W68" s="8">
        <v>24.7</v>
      </c>
      <c r="X68" s="50">
        <v>718.6</v>
      </c>
      <c r="Y68" s="4">
        <v>0.76419999999999999</v>
      </c>
      <c r="Z68" s="36">
        <v>0.2172</v>
      </c>
      <c r="AA68" s="42"/>
      <c r="AB68" s="33">
        <f t="shared" si="14"/>
        <v>11.904761904761902</v>
      </c>
      <c r="AC68" s="5">
        <f t="shared" si="15"/>
        <v>0.11605351170568563</v>
      </c>
      <c r="AD68" s="5">
        <f t="shared" si="16"/>
        <v>0.26940993788819878</v>
      </c>
      <c r="AE68" s="5">
        <f t="shared" si="17"/>
        <v>0.28421879089243657</v>
      </c>
      <c r="AF68" s="33">
        <f t="shared" si="18"/>
        <v>7.209684165201967</v>
      </c>
      <c r="AG68" s="33">
        <f t="shared" si="19"/>
        <v>135.46461095100864</v>
      </c>
      <c r="AH68" s="5">
        <f t="shared" si="20"/>
        <v>0.36168833919268073</v>
      </c>
      <c r="AI68" s="1">
        <f t="shared" si="21"/>
        <v>23.609000000000002</v>
      </c>
      <c r="AJ68" s="5">
        <f t="shared" si="22"/>
        <v>0.19603174603174603</v>
      </c>
      <c r="AK68" s="1">
        <f t="shared" si="23"/>
        <v>29.093117408906885</v>
      </c>
      <c r="AL68" s="1">
        <v>29</v>
      </c>
      <c r="AN68" s="5"/>
    </row>
    <row r="69" spans="1:40" x14ac:dyDescent="0.25">
      <c r="A69" s="2">
        <v>42054</v>
      </c>
      <c r="B69" s="1">
        <v>1</v>
      </c>
      <c r="C69" s="1">
        <v>5</v>
      </c>
      <c r="D69" s="1">
        <v>2</v>
      </c>
      <c r="E69" s="1" t="str">
        <f t="shared" si="24"/>
        <v>Q1-5-2</v>
      </c>
      <c r="F69" s="1" t="s">
        <v>10</v>
      </c>
      <c r="G69" s="1">
        <v>54</v>
      </c>
      <c r="H69" s="35">
        <v>40</v>
      </c>
      <c r="J69" s="1">
        <v>84</v>
      </c>
      <c r="K69" s="1">
        <v>24.2</v>
      </c>
      <c r="L69" s="1">
        <v>1.9300000000000001E-2</v>
      </c>
      <c r="M69" s="1">
        <v>4.0599999999999997E-2</v>
      </c>
      <c r="N69" s="1">
        <v>457.99979999999999</v>
      </c>
      <c r="O69" s="1">
        <v>0.29199999999999998</v>
      </c>
      <c r="P69" s="1">
        <v>3538</v>
      </c>
      <c r="Q69" s="4">
        <v>0.16470000000000001</v>
      </c>
      <c r="R69" s="4">
        <v>4.1200000000000001E-2</v>
      </c>
      <c r="S69" s="1">
        <v>2.9670000000000001</v>
      </c>
      <c r="T69" s="4">
        <v>1.2890000000000001</v>
      </c>
      <c r="U69" s="1">
        <v>3</v>
      </c>
      <c r="V69" s="1">
        <v>1109</v>
      </c>
      <c r="W69" s="8">
        <v>374.90000000000003</v>
      </c>
      <c r="X69" s="50">
        <v>1723</v>
      </c>
      <c r="Y69" s="4">
        <v>2.9209999999999998</v>
      </c>
      <c r="Z69" s="36">
        <v>0.98899999999999999</v>
      </c>
      <c r="AA69" s="42"/>
      <c r="AB69" s="33">
        <f t="shared" si="14"/>
        <v>52.463054187192107</v>
      </c>
      <c r="AC69" s="5">
        <f t="shared" si="15"/>
        <v>0.14109589041095891</v>
      </c>
      <c r="AD69" s="5">
        <f t="shared" si="16"/>
        <v>0.25015179113539765</v>
      </c>
      <c r="AE69" s="5">
        <f t="shared" si="17"/>
        <v>0.33858267716535434</v>
      </c>
      <c r="AF69" s="33">
        <f t="shared" si="18"/>
        <v>7.7248942030105692</v>
      </c>
      <c r="AG69" s="33">
        <f t="shared" si="19"/>
        <v>111.16500000000001</v>
      </c>
      <c r="AH69" s="5">
        <f t="shared" si="20"/>
        <v>0.43444556791371758</v>
      </c>
      <c r="AI69" s="1">
        <f t="shared" si="21"/>
        <v>2.9670000000000001</v>
      </c>
      <c r="AJ69" s="5">
        <f t="shared" si="22"/>
        <v>0.33805229936880077</v>
      </c>
      <c r="AK69" s="1">
        <f t="shared" si="23"/>
        <v>4.5958922379301139</v>
      </c>
      <c r="AL69" s="1">
        <v>24.2</v>
      </c>
      <c r="AN69" s="5"/>
    </row>
    <row r="70" spans="1:40" x14ac:dyDescent="0.25">
      <c r="A70" s="3">
        <v>42054</v>
      </c>
      <c r="B70" s="4">
        <v>1</v>
      </c>
      <c r="C70" s="4">
        <v>5</v>
      </c>
      <c r="D70" s="4">
        <v>4</v>
      </c>
      <c r="E70" s="1" t="str">
        <f t="shared" si="24"/>
        <v>Q1-5-4</v>
      </c>
      <c r="F70" s="4" t="s">
        <v>31</v>
      </c>
      <c r="G70" s="4">
        <v>37.200000000000003</v>
      </c>
      <c r="H70" s="36">
        <v>1</v>
      </c>
      <c r="I70" s="8"/>
      <c r="J70" s="4">
        <v>10</v>
      </c>
      <c r="K70" s="4">
        <v>29.9</v>
      </c>
      <c r="L70" s="4">
        <v>7.7000000000000002E-3</v>
      </c>
      <c r="M70" s="4">
        <v>1.0800000000000001E-2</v>
      </c>
      <c r="N70" s="1">
        <v>430.81200000000001</v>
      </c>
      <c r="O70" s="1">
        <v>0.36099999999999999</v>
      </c>
      <c r="P70" s="1">
        <v>2460</v>
      </c>
      <c r="Q70" s="4">
        <v>0.23449999999999999</v>
      </c>
      <c r="R70" s="4">
        <v>4.5100000000000001E-2</v>
      </c>
      <c r="S70" s="4">
        <v>3.9540000000000002</v>
      </c>
      <c r="T70" s="4">
        <v>2.089</v>
      </c>
      <c r="U70" s="4">
        <v>10</v>
      </c>
      <c r="V70" s="4">
        <v>55</v>
      </c>
      <c r="W70" s="4">
        <v>19.3</v>
      </c>
      <c r="X70" s="50">
        <v>204.5</v>
      </c>
      <c r="Y70" s="4">
        <v>0.47289999999999999</v>
      </c>
      <c r="Z70" s="36">
        <v>0.1183</v>
      </c>
      <c r="AA70" s="42"/>
      <c r="AB70" s="33">
        <f t="shared" si="14"/>
        <v>28.703703703703706</v>
      </c>
      <c r="AC70" s="5">
        <f t="shared" si="15"/>
        <v>0.12493074792243768</v>
      </c>
      <c r="AD70" s="5">
        <f t="shared" si="16"/>
        <v>0.19232409381663115</v>
      </c>
      <c r="AE70" s="5">
        <f t="shared" si="17"/>
        <v>0.25015859589765277</v>
      </c>
      <c r="AF70" s="33">
        <f t="shared" si="18"/>
        <v>5.7101473496559985</v>
      </c>
      <c r="AG70" s="33">
        <f t="shared" si="19"/>
        <v>95.523725055432365</v>
      </c>
      <c r="AH70" s="5">
        <f t="shared" si="20"/>
        <v>0.528325746079919</v>
      </c>
      <c r="AI70" s="1">
        <f t="shared" si="21"/>
        <v>3.9540000000000002</v>
      </c>
      <c r="AJ70" s="5">
        <f t="shared" si="22"/>
        <v>0.35090909090909095</v>
      </c>
      <c r="AK70" s="1">
        <f t="shared" si="23"/>
        <v>10.595854922279793</v>
      </c>
      <c r="AL70" s="1">
        <v>29.9</v>
      </c>
      <c r="AN70" s="5"/>
    </row>
    <row r="71" spans="1:40" x14ac:dyDescent="0.25">
      <c r="A71" s="2">
        <v>42054</v>
      </c>
      <c r="B71" s="1">
        <v>1</v>
      </c>
      <c r="C71" s="1">
        <v>5</v>
      </c>
      <c r="D71" s="1">
        <v>4</v>
      </c>
      <c r="E71" s="1" t="str">
        <f t="shared" si="24"/>
        <v>Q1-5-4</v>
      </c>
      <c r="F71" s="1" t="s">
        <v>15</v>
      </c>
      <c r="G71" s="1">
        <v>29.5</v>
      </c>
      <c r="H71" s="35">
        <v>1</v>
      </c>
      <c r="J71" s="1">
        <v>39</v>
      </c>
      <c r="K71" s="1">
        <v>24.9</v>
      </c>
      <c r="L71" s="1">
        <v>4.7999999999999996E-3</v>
      </c>
      <c r="M71" s="1">
        <v>1.0699999999999999E-2</v>
      </c>
      <c r="N71" s="1">
        <v>1267.9455</v>
      </c>
      <c r="O71" s="1">
        <v>0.751</v>
      </c>
      <c r="P71" s="1">
        <v>12740</v>
      </c>
      <c r="Q71" s="4">
        <v>0.33129999999999998</v>
      </c>
      <c r="R71" s="4">
        <v>8.1100000000000005E-2</v>
      </c>
      <c r="S71" s="1">
        <v>1.655</v>
      </c>
      <c r="T71" s="4">
        <v>0.66510000000000002</v>
      </c>
      <c r="U71" s="1">
        <v>10</v>
      </c>
      <c r="V71" s="1">
        <v>31</v>
      </c>
      <c r="W71" s="4">
        <v>10.200000000000001</v>
      </c>
      <c r="X71" s="12">
        <v>180</v>
      </c>
      <c r="Y71" s="4">
        <v>0.71409999999999996</v>
      </c>
      <c r="Z71" s="36">
        <v>0.20660000000000001</v>
      </c>
      <c r="AA71" s="42"/>
      <c r="AB71" s="33">
        <f t="shared" si="14"/>
        <v>55.140186915887853</v>
      </c>
      <c r="AC71" s="5">
        <f t="shared" si="15"/>
        <v>0.10798934753661785</v>
      </c>
      <c r="AD71" s="5">
        <f t="shared" si="16"/>
        <v>0.24479323875641415</v>
      </c>
      <c r="AE71" s="5">
        <f t="shared" si="17"/>
        <v>0.28931522195770903</v>
      </c>
      <c r="AF71" s="33">
        <f t="shared" si="18"/>
        <v>10.047750475079567</v>
      </c>
      <c r="AG71" s="33">
        <f t="shared" si="19"/>
        <v>156.34346485819975</v>
      </c>
      <c r="AH71" s="5">
        <f t="shared" si="20"/>
        <v>0.40187311178247737</v>
      </c>
      <c r="AI71" s="1">
        <f t="shared" si="21"/>
        <v>1.655</v>
      </c>
      <c r="AJ71" s="5">
        <f t="shared" si="22"/>
        <v>0.32903225806451614</v>
      </c>
      <c r="AK71" s="1">
        <f t="shared" si="23"/>
        <v>17.647058823529409</v>
      </c>
      <c r="AL71" s="1">
        <v>24.9</v>
      </c>
      <c r="AN71" s="5"/>
    </row>
    <row r="72" spans="1:40" x14ac:dyDescent="0.25">
      <c r="A72" s="2">
        <v>42054</v>
      </c>
      <c r="B72" s="1">
        <v>1</v>
      </c>
      <c r="C72" s="1">
        <v>5</v>
      </c>
      <c r="D72" s="1">
        <v>4</v>
      </c>
      <c r="E72" s="1" t="str">
        <f t="shared" si="24"/>
        <v>Q1-5-4</v>
      </c>
      <c r="F72" s="1" t="s">
        <v>10</v>
      </c>
      <c r="G72" s="1">
        <v>52.5</v>
      </c>
      <c r="H72" s="35">
        <v>30</v>
      </c>
      <c r="J72" s="1">
        <v>85</v>
      </c>
      <c r="K72" s="1">
        <v>35.200000000000003</v>
      </c>
      <c r="L72" s="1">
        <v>6.8999999999999999E-3</v>
      </c>
      <c r="M72" s="1">
        <v>1.5800000000000002E-2</v>
      </c>
      <c r="N72" s="1">
        <v>450.56450000000001</v>
      </c>
      <c r="O72" s="1">
        <v>0.35399999999999998</v>
      </c>
      <c r="P72" s="1">
        <v>3149</v>
      </c>
      <c r="Q72" s="4">
        <v>0.1993</v>
      </c>
      <c r="R72" s="4">
        <v>5.3999999999999999E-2</v>
      </c>
      <c r="S72" s="1">
        <v>4.6390000000000002</v>
      </c>
      <c r="T72" s="4">
        <v>1.6788000000000001</v>
      </c>
      <c r="U72" s="1">
        <v>3</v>
      </c>
      <c r="V72" s="1">
        <v>1374</v>
      </c>
      <c r="W72" s="4">
        <v>470</v>
      </c>
      <c r="X72" s="50">
        <v>1907</v>
      </c>
      <c r="Y72" s="4">
        <v>0.35439999999999999</v>
      </c>
      <c r="Z72" s="36">
        <v>0.12110000000000001</v>
      </c>
      <c r="AA72" s="42"/>
      <c r="AB72" s="33">
        <f t="shared" si="14"/>
        <v>56.329113924050638</v>
      </c>
      <c r="AC72" s="5">
        <f t="shared" si="15"/>
        <v>0.15254237288135594</v>
      </c>
      <c r="AD72" s="5">
        <f t="shared" si="16"/>
        <v>0.2709483191169092</v>
      </c>
      <c r="AE72" s="5">
        <f t="shared" si="17"/>
        <v>0.34170428893905197</v>
      </c>
      <c r="AF72" s="33">
        <f t="shared" si="18"/>
        <v>6.9890104524435452</v>
      </c>
      <c r="AG72" s="33">
        <f t="shared" si="19"/>
        <v>83.437870370370362</v>
      </c>
      <c r="AH72" s="5">
        <f t="shared" si="20"/>
        <v>0.36188833800388015</v>
      </c>
      <c r="AI72" s="1">
        <f t="shared" si="21"/>
        <v>4.6390000000000002</v>
      </c>
      <c r="AJ72" s="5">
        <f t="shared" si="22"/>
        <v>0.34206695778748181</v>
      </c>
      <c r="AK72" s="1">
        <f t="shared" si="23"/>
        <v>4.0574468085106385</v>
      </c>
      <c r="AL72" s="1">
        <v>35.200000000000003</v>
      </c>
      <c r="AN72" s="5"/>
    </row>
    <row r="73" spans="1:40" x14ac:dyDescent="0.25">
      <c r="A73" s="2">
        <v>42054</v>
      </c>
      <c r="B73" s="1">
        <v>1</v>
      </c>
      <c r="C73" s="1">
        <v>5</v>
      </c>
      <c r="D73" s="1">
        <v>6</v>
      </c>
      <c r="E73" s="1" t="str">
        <f t="shared" si="24"/>
        <v>Q1-5-6</v>
      </c>
      <c r="F73" s="1" t="s">
        <v>10</v>
      </c>
      <c r="G73" s="1">
        <v>50.5</v>
      </c>
      <c r="H73" s="35">
        <v>30</v>
      </c>
      <c r="J73" s="1">
        <v>86</v>
      </c>
      <c r="K73" s="1">
        <v>39.5</v>
      </c>
      <c r="L73" s="1">
        <v>2.4500000000000001E-2</v>
      </c>
      <c r="M73" s="1" t="s">
        <v>16</v>
      </c>
      <c r="N73" s="1">
        <v>378.73250000000002</v>
      </c>
      <c r="O73" s="1">
        <v>0.23400000000000001</v>
      </c>
      <c r="P73" s="1">
        <v>2467</v>
      </c>
      <c r="Q73" s="4">
        <v>0.14000000000000001</v>
      </c>
      <c r="R73" s="4">
        <v>3.6200000000000003E-2</v>
      </c>
      <c r="S73" s="1">
        <v>3.653</v>
      </c>
      <c r="T73" s="4">
        <v>1.2144999999999999</v>
      </c>
      <c r="U73" s="1">
        <v>3</v>
      </c>
      <c r="V73" s="1">
        <v>832</v>
      </c>
      <c r="W73" s="4">
        <v>287.60000000000002</v>
      </c>
      <c r="X73" s="12">
        <v>630.19999999999993</v>
      </c>
      <c r="Y73" s="4">
        <v>0.9042</v>
      </c>
      <c r="Z73" s="36">
        <v>0.26550000000000001</v>
      </c>
      <c r="AA73" s="42"/>
      <c r="AB73" s="33" t="e">
        <f t="shared" si="14"/>
        <v>#VALUE!</v>
      </c>
      <c r="AC73" s="5">
        <f t="shared" si="15"/>
        <v>0.15470085470085471</v>
      </c>
      <c r="AD73" s="5">
        <f t="shared" si="16"/>
        <v>0.25857142857142856</v>
      </c>
      <c r="AE73" s="5">
        <f t="shared" si="17"/>
        <v>0.29362972793629727</v>
      </c>
      <c r="AF73" s="33">
        <f t="shared" si="18"/>
        <v>6.5138323222855181</v>
      </c>
      <c r="AG73" s="33">
        <f t="shared" si="19"/>
        <v>104.62223756906076</v>
      </c>
      <c r="AH73" s="5">
        <f t="shared" si="20"/>
        <v>0.33246646591842322</v>
      </c>
      <c r="AI73" s="1">
        <f t="shared" si="21"/>
        <v>3.653</v>
      </c>
      <c r="AJ73" s="5">
        <f t="shared" si="22"/>
        <v>0.34567307692307697</v>
      </c>
      <c r="AK73" s="1">
        <f t="shared" si="23"/>
        <v>2.1912378303198885</v>
      </c>
      <c r="AL73" s="1">
        <v>39.5</v>
      </c>
      <c r="AN73" s="5"/>
    </row>
    <row r="74" spans="1:40" x14ac:dyDescent="0.25">
      <c r="A74" s="2">
        <v>42054</v>
      </c>
      <c r="B74" s="1">
        <v>1</v>
      </c>
      <c r="C74" s="1">
        <v>5</v>
      </c>
      <c r="D74" s="1">
        <v>8</v>
      </c>
      <c r="E74" s="1" t="str">
        <f t="shared" si="24"/>
        <v>Q1-5-8</v>
      </c>
      <c r="F74" s="1" t="s">
        <v>10</v>
      </c>
      <c r="G74" s="1">
        <v>36.5</v>
      </c>
      <c r="H74" s="35">
        <v>10</v>
      </c>
      <c r="J74" s="1">
        <v>87</v>
      </c>
      <c r="K74" s="1">
        <v>33.1</v>
      </c>
      <c r="L74" s="1">
        <v>1.21E-2</v>
      </c>
      <c r="M74" s="1">
        <v>1.9900000000000001E-2</v>
      </c>
      <c r="N74" s="1">
        <v>372.18090000000001</v>
      </c>
      <c r="O74" s="1">
        <v>0.33700000000000002</v>
      </c>
      <c r="P74" s="1">
        <v>2878</v>
      </c>
      <c r="Q74" s="4">
        <v>0.17510000000000001</v>
      </c>
      <c r="R74" s="4">
        <v>4.3799999999999999E-2</v>
      </c>
      <c r="S74" s="1">
        <v>6.1619999999999999</v>
      </c>
      <c r="T74" s="4">
        <v>2.4935</v>
      </c>
      <c r="U74" s="1">
        <v>3</v>
      </c>
      <c r="V74" s="1">
        <v>323</v>
      </c>
      <c r="W74" s="4">
        <v>116.4</v>
      </c>
      <c r="X74" s="50">
        <v>621</v>
      </c>
      <c r="Y74" s="4">
        <v>0.45660000000000001</v>
      </c>
      <c r="Z74" s="36">
        <v>0.16589999999999999</v>
      </c>
      <c r="AA74" s="42"/>
      <c r="AB74" s="33">
        <f t="shared" si="14"/>
        <v>39.195979899497495</v>
      </c>
      <c r="AC74" s="5">
        <f t="shared" si="15"/>
        <v>0.12997032640949555</v>
      </c>
      <c r="AD74" s="5">
        <f t="shared" si="16"/>
        <v>0.25014277555682468</v>
      </c>
      <c r="AE74" s="5">
        <f t="shared" si="17"/>
        <v>0.36333771353482258</v>
      </c>
      <c r="AF74" s="33">
        <f t="shared" si="18"/>
        <v>7.7327987545841284</v>
      </c>
      <c r="AG74" s="33">
        <f t="shared" si="19"/>
        <v>84.972808219178077</v>
      </c>
      <c r="AH74" s="5">
        <f t="shared" si="20"/>
        <v>0.40465757870821162</v>
      </c>
      <c r="AI74" s="1">
        <f t="shared" si="21"/>
        <v>6.1619999999999999</v>
      </c>
      <c r="AJ74" s="5">
        <f t="shared" si="22"/>
        <v>0.3603715170278638</v>
      </c>
      <c r="AK74" s="1">
        <f t="shared" si="23"/>
        <v>5.3350515463917523</v>
      </c>
      <c r="AL74" s="1">
        <v>33.1</v>
      </c>
      <c r="AN74" s="5"/>
    </row>
    <row r="75" spans="1:40" x14ac:dyDescent="0.25">
      <c r="A75" s="2">
        <v>42054</v>
      </c>
      <c r="B75" s="1">
        <v>1</v>
      </c>
      <c r="C75" s="1">
        <v>5</v>
      </c>
      <c r="D75" s="1">
        <v>10</v>
      </c>
      <c r="E75" s="1" t="str">
        <f t="shared" si="24"/>
        <v>Q1-5-10</v>
      </c>
      <c r="F75" s="1" t="s">
        <v>10</v>
      </c>
      <c r="G75" s="1">
        <v>43.8</v>
      </c>
      <c r="H75" s="35">
        <v>20</v>
      </c>
      <c r="J75" s="1">
        <v>88</v>
      </c>
      <c r="K75" s="1">
        <v>36.299999999999997</v>
      </c>
      <c r="L75" s="1">
        <v>2.4299999999999999E-2</v>
      </c>
      <c r="M75" s="1">
        <v>4.53E-2</v>
      </c>
      <c r="N75" s="1">
        <v>538.20100000000002</v>
      </c>
      <c r="O75" s="1">
        <v>0.42</v>
      </c>
      <c r="P75" s="1">
        <v>4412</v>
      </c>
      <c r="Q75" s="4">
        <v>0.27250000000000002</v>
      </c>
      <c r="R75" s="4">
        <v>6.0299999999999999E-2</v>
      </c>
      <c r="S75" s="1">
        <v>6.4050000000000002</v>
      </c>
      <c r="T75" s="4">
        <v>2.7311000000000001</v>
      </c>
      <c r="U75" s="1">
        <v>3</v>
      </c>
      <c r="V75" s="1">
        <v>901</v>
      </c>
      <c r="W75" s="4">
        <v>343.1</v>
      </c>
      <c r="X75" s="50">
        <v>1772.4</v>
      </c>
      <c r="Y75" s="4">
        <v>6.63</v>
      </c>
      <c r="Z75" s="36">
        <v>2.2481999999999998</v>
      </c>
      <c r="AA75" s="42"/>
      <c r="AB75" s="33">
        <f t="shared" si="14"/>
        <v>46.357615894039739</v>
      </c>
      <c r="AC75" s="5">
        <f t="shared" si="15"/>
        <v>0.14357142857142857</v>
      </c>
      <c r="AD75" s="5">
        <f t="shared" si="16"/>
        <v>0.22128440366972474</v>
      </c>
      <c r="AE75" s="5">
        <f t="shared" si="17"/>
        <v>0.33909502262443436</v>
      </c>
      <c r="AF75" s="33">
        <f t="shared" si="18"/>
        <v>8.1976807921204156</v>
      </c>
      <c r="AG75" s="33">
        <f t="shared" si="19"/>
        <v>89.253897180762849</v>
      </c>
      <c r="AH75" s="5">
        <f t="shared" si="20"/>
        <v>0.42640124902419985</v>
      </c>
      <c r="AI75" s="1">
        <f t="shared" si="21"/>
        <v>6.4050000000000002</v>
      </c>
      <c r="AJ75" s="5">
        <f t="shared" si="22"/>
        <v>0.38079911209766926</v>
      </c>
      <c r="AK75" s="1">
        <f t="shared" si="23"/>
        <v>5.1658408627222387</v>
      </c>
      <c r="AL75" s="1">
        <v>36.299999999999997</v>
      </c>
      <c r="AN75" s="5"/>
    </row>
    <row r="76" spans="1:40" x14ac:dyDescent="0.25">
      <c r="A76" s="2">
        <v>42054</v>
      </c>
      <c r="B76" s="1">
        <v>1</v>
      </c>
      <c r="C76" s="1">
        <v>5</v>
      </c>
      <c r="D76" s="1">
        <v>12</v>
      </c>
      <c r="E76" s="1" t="str">
        <f t="shared" si="24"/>
        <v>Q1-5-12</v>
      </c>
      <c r="F76" s="1" t="s">
        <v>10</v>
      </c>
      <c r="G76" s="1">
        <v>43.5</v>
      </c>
      <c r="H76" s="35">
        <v>20</v>
      </c>
      <c r="J76" s="1">
        <v>89</v>
      </c>
      <c r="K76" s="1">
        <v>30.4</v>
      </c>
      <c r="L76" s="1">
        <v>8.2000000000000007E-3</v>
      </c>
      <c r="M76" s="1">
        <v>1.4200000000000001E-2</v>
      </c>
      <c r="N76" s="1">
        <v>376.61259999999999</v>
      </c>
      <c r="O76" s="1">
        <v>0.23</v>
      </c>
      <c r="P76" s="1">
        <v>2850</v>
      </c>
      <c r="Q76" s="4" t="s">
        <v>16</v>
      </c>
      <c r="R76" s="4">
        <v>8.6300000000000002E-2</v>
      </c>
      <c r="S76" s="1">
        <v>2.2469999999999999</v>
      </c>
      <c r="T76" s="4">
        <v>0.97039999999999993</v>
      </c>
      <c r="U76" s="1">
        <v>3</v>
      </c>
      <c r="V76" s="1">
        <v>642</v>
      </c>
      <c r="W76" s="4">
        <v>231.2</v>
      </c>
      <c r="X76" s="12">
        <v>942.80000000000007</v>
      </c>
      <c r="Y76" s="4">
        <v>0.41520000000000001</v>
      </c>
      <c r="Z76" s="36">
        <v>0.123</v>
      </c>
      <c r="AA76" s="42"/>
      <c r="AB76" s="33">
        <f t="shared" si="14"/>
        <v>42.25352112676056</v>
      </c>
      <c r="AC76" s="5">
        <f t="shared" si="15"/>
        <v>0.37521739130434784</v>
      </c>
      <c r="AD76" s="5" t="e">
        <f t="shared" si="16"/>
        <v>#VALUE!</v>
      </c>
      <c r="AE76" s="5">
        <f t="shared" si="17"/>
        <v>0.29624277456647397</v>
      </c>
      <c r="AF76" s="33">
        <f t="shared" si="18"/>
        <v>7.5674579129853861</v>
      </c>
      <c r="AG76" s="33">
        <f t="shared" si="19"/>
        <v>43.639930475086906</v>
      </c>
      <c r="AH76" s="5">
        <f t="shared" si="20"/>
        <v>0.43186470850022252</v>
      </c>
      <c r="AI76" s="1">
        <f t="shared" si="21"/>
        <v>2.2469999999999999</v>
      </c>
      <c r="AJ76" s="5">
        <f t="shared" si="22"/>
        <v>0.36012461059190032</v>
      </c>
      <c r="AK76" s="1">
        <f t="shared" si="23"/>
        <v>4.077854671280277</v>
      </c>
      <c r="AL76" s="1">
        <v>30.4</v>
      </c>
      <c r="AN76" s="5"/>
    </row>
    <row r="77" spans="1:40" x14ac:dyDescent="0.25">
      <c r="A77" s="2">
        <v>42054</v>
      </c>
      <c r="B77" s="1">
        <v>1</v>
      </c>
      <c r="C77" s="1">
        <v>5</v>
      </c>
      <c r="D77" s="1">
        <v>14</v>
      </c>
      <c r="E77" s="1" t="str">
        <f t="shared" si="24"/>
        <v>Q1-5-14</v>
      </c>
      <c r="F77" s="1" t="s">
        <v>10</v>
      </c>
      <c r="G77" s="1">
        <v>40</v>
      </c>
      <c r="H77" s="35">
        <v>10</v>
      </c>
      <c r="J77" s="1">
        <v>90</v>
      </c>
      <c r="K77" s="1">
        <v>27.4</v>
      </c>
      <c r="L77" s="1">
        <v>2.5600000000000001E-2</v>
      </c>
      <c r="M77" s="1">
        <v>6.8500000000000005E-2</v>
      </c>
      <c r="N77" s="1">
        <v>755.72640000000001</v>
      </c>
      <c r="O77" s="1">
        <v>0.79800000000000004</v>
      </c>
      <c r="P77" s="1">
        <v>6400</v>
      </c>
      <c r="Q77" s="4">
        <v>0.41649999999999998</v>
      </c>
      <c r="R77" s="4">
        <v>9.8500000000000004E-2</v>
      </c>
      <c r="S77" s="1">
        <v>8.1079999999999988</v>
      </c>
      <c r="T77" s="4">
        <v>3.9053999999999998</v>
      </c>
      <c r="U77" s="1">
        <v>3</v>
      </c>
      <c r="V77" s="1">
        <v>593</v>
      </c>
      <c r="W77" s="4">
        <v>201.1</v>
      </c>
      <c r="X77" s="50">
        <v>1003.2</v>
      </c>
      <c r="Y77" s="4">
        <v>4.8491</v>
      </c>
      <c r="Z77" s="36">
        <v>1.506</v>
      </c>
      <c r="AA77" s="42"/>
      <c r="AB77" s="33">
        <f t="shared" si="14"/>
        <v>62.627737226277382</v>
      </c>
      <c r="AC77" s="5">
        <f t="shared" si="15"/>
        <v>0.12343358395989974</v>
      </c>
      <c r="AD77" s="5">
        <f t="shared" si="16"/>
        <v>0.23649459783913568</v>
      </c>
      <c r="AE77" s="5">
        <f t="shared" si="17"/>
        <v>0.31057309603844013</v>
      </c>
      <c r="AF77" s="33">
        <f t="shared" si="18"/>
        <v>8.4686733188095591</v>
      </c>
      <c r="AG77" s="33">
        <f t="shared" si="19"/>
        <v>76.723492385786798</v>
      </c>
      <c r="AH77" s="5">
        <f t="shared" si="20"/>
        <v>0.48167242229896401</v>
      </c>
      <c r="AI77" s="1">
        <f t="shared" si="21"/>
        <v>8.1079999999999988</v>
      </c>
      <c r="AJ77" s="5">
        <f t="shared" si="22"/>
        <v>0.3391231028667791</v>
      </c>
      <c r="AK77" s="1">
        <f t="shared" si="23"/>
        <v>4.9885629040278472</v>
      </c>
      <c r="AL77" s="1">
        <v>27.4</v>
      </c>
      <c r="AN77" s="5"/>
    </row>
    <row r="78" spans="1:40" x14ac:dyDescent="0.25">
      <c r="A78" s="2">
        <v>42054</v>
      </c>
      <c r="B78" s="1">
        <v>1</v>
      </c>
      <c r="C78" s="1">
        <v>5</v>
      </c>
      <c r="D78" s="1">
        <v>16</v>
      </c>
      <c r="E78" s="1" t="str">
        <f t="shared" si="24"/>
        <v>Q1-5-16</v>
      </c>
      <c r="F78" s="1" t="s">
        <v>15</v>
      </c>
      <c r="G78" s="1">
        <v>17.2</v>
      </c>
      <c r="H78" s="35">
        <v>3</v>
      </c>
      <c r="J78" s="1">
        <v>40</v>
      </c>
      <c r="K78" s="1">
        <v>6.3</v>
      </c>
      <c r="L78" s="1">
        <v>1.67E-2</v>
      </c>
      <c r="M78" s="1">
        <v>2.2700000000000001E-2</v>
      </c>
      <c r="N78" s="1">
        <v>2800.5726</v>
      </c>
      <c r="O78" s="1">
        <v>2.1509999999999998</v>
      </c>
      <c r="P78" s="1">
        <v>35862</v>
      </c>
      <c r="Q78" s="4">
        <v>0.77010000000000001</v>
      </c>
      <c r="R78" s="8">
        <v>0.18479999999999999</v>
      </c>
      <c r="S78" s="1">
        <v>0.75</v>
      </c>
      <c r="T78" s="4">
        <v>0.48849999999999999</v>
      </c>
      <c r="U78" s="1">
        <v>10</v>
      </c>
      <c r="V78" s="1">
        <v>27</v>
      </c>
      <c r="W78" s="4">
        <v>8.6999999999999993</v>
      </c>
      <c r="X78" s="50">
        <v>146</v>
      </c>
      <c r="Y78" s="4">
        <v>0.77010000000000001</v>
      </c>
      <c r="Z78" s="36">
        <v>0.18479999999999999</v>
      </c>
      <c r="AA78" s="42"/>
      <c r="AB78" s="33">
        <f t="shared" si="14"/>
        <v>26.431718061674015</v>
      </c>
      <c r="AC78" s="5">
        <f t="shared" si="15"/>
        <v>8.5913528591352858E-2</v>
      </c>
      <c r="AD78" s="5">
        <f t="shared" si="16"/>
        <v>0.23996883521620568</v>
      </c>
      <c r="AE78" s="5">
        <f t="shared" si="17"/>
        <v>0.23996883521620568</v>
      </c>
      <c r="AF78" s="33">
        <f t="shared" si="18"/>
        <v>12.805238471589703</v>
      </c>
      <c r="AG78" s="33">
        <f t="shared" si="19"/>
        <v>151.54613636363635</v>
      </c>
      <c r="AH78" s="5">
        <f t="shared" si="20"/>
        <v>0.65133333333333332</v>
      </c>
      <c r="AI78" s="1">
        <f t="shared" si="21"/>
        <v>0.75</v>
      </c>
      <c r="AJ78" s="5">
        <f t="shared" si="22"/>
        <v>0.32222222222222219</v>
      </c>
      <c r="AK78" s="1">
        <f t="shared" si="23"/>
        <v>16.7816091954023</v>
      </c>
      <c r="AL78" s="1">
        <v>6.3</v>
      </c>
      <c r="AN78" s="5"/>
    </row>
    <row r="79" spans="1:40" x14ac:dyDescent="0.25">
      <c r="A79" s="2">
        <v>42054</v>
      </c>
      <c r="B79" s="1">
        <v>1</v>
      </c>
      <c r="C79" s="1">
        <v>5</v>
      </c>
      <c r="D79" s="1">
        <v>16</v>
      </c>
      <c r="E79" s="1" t="str">
        <f t="shared" si="24"/>
        <v>Q1-5-16</v>
      </c>
      <c r="F79" s="1" t="s">
        <v>19</v>
      </c>
      <c r="G79" s="1">
        <v>12</v>
      </c>
      <c r="H79" s="35">
        <v>10</v>
      </c>
      <c r="J79" s="1">
        <v>45</v>
      </c>
      <c r="K79" s="1">
        <v>12.4</v>
      </c>
      <c r="L79" s="1">
        <v>2.0299999999999999E-2</v>
      </c>
      <c r="M79" s="1">
        <v>2.6700000000000002E-2</v>
      </c>
      <c r="N79" s="1">
        <v>383.97640000000001</v>
      </c>
      <c r="O79" s="1">
        <v>0.312</v>
      </c>
      <c r="P79" s="1">
        <v>3719</v>
      </c>
      <c r="Q79" s="4" t="s">
        <v>16</v>
      </c>
      <c r="R79" s="4">
        <v>8.3199999999999996E-2</v>
      </c>
      <c r="S79" s="1">
        <v>0.59399999999999997</v>
      </c>
      <c r="T79" s="4">
        <v>0.2384</v>
      </c>
      <c r="U79" s="1">
        <v>10</v>
      </c>
      <c r="V79" s="1">
        <v>129</v>
      </c>
      <c r="W79" s="4">
        <v>48.099999999999994</v>
      </c>
      <c r="X79" s="50">
        <v>461.4</v>
      </c>
      <c r="Y79" s="4">
        <v>0.3881</v>
      </c>
      <c r="Z79" s="36">
        <v>6.7400000000000002E-2</v>
      </c>
      <c r="AA79" s="42"/>
      <c r="AB79" s="33">
        <f t="shared" si="14"/>
        <v>23.970037453183533</v>
      </c>
      <c r="AC79" s="5">
        <f t="shared" si="15"/>
        <v>0.26666666666666666</v>
      </c>
      <c r="AD79" s="5" t="e">
        <f t="shared" si="16"/>
        <v>#VALUE!</v>
      </c>
      <c r="AE79" s="5">
        <f t="shared" si="17"/>
        <v>0.17366658077814998</v>
      </c>
      <c r="AF79" s="33">
        <f t="shared" si="18"/>
        <v>9.6854910874730837</v>
      </c>
      <c r="AG79" s="33">
        <f t="shared" si="19"/>
        <v>46.151009615384616</v>
      </c>
      <c r="AH79" s="5">
        <f t="shared" si="20"/>
        <v>0.40134680134680134</v>
      </c>
      <c r="AI79" s="1">
        <f t="shared" si="21"/>
        <v>0.59399999999999997</v>
      </c>
      <c r="AJ79" s="5">
        <f t="shared" si="22"/>
        <v>0.37286821705426354</v>
      </c>
      <c r="AK79" s="1">
        <f t="shared" si="23"/>
        <v>9.5925155925155927</v>
      </c>
      <c r="AL79" s="1">
        <v>12.4</v>
      </c>
      <c r="AN79" s="5"/>
    </row>
    <row r="80" spans="1:40" x14ac:dyDescent="0.25">
      <c r="A80" s="2">
        <v>42054</v>
      </c>
      <c r="B80" s="1">
        <v>1</v>
      </c>
      <c r="C80" s="1">
        <v>5</v>
      </c>
      <c r="D80" s="1">
        <v>16</v>
      </c>
      <c r="E80" s="1" t="str">
        <f t="shared" si="24"/>
        <v>Q1-5-16</v>
      </c>
      <c r="F80" s="1" t="s">
        <v>10</v>
      </c>
      <c r="G80" s="1">
        <v>32.5</v>
      </c>
      <c r="H80" s="35">
        <v>3</v>
      </c>
      <c r="J80" s="1">
        <v>91</v>
      </c>
      <c r="K80" s="1">
        <v>22.1</v>
      </c>
      <c r="L80" s="1">
        <v>1.34E-2</v>
      </c>
      <c r="M80" s="1">
        <v>2.7699999999999999E-2</v>
      </c>
      <c r="N80" s="1">
        <v>105.2775</v>
      </c>
      <c r="O80" s="1">
        <v>0.20699999999999999</v>
      </c>
      <c r="P80" s="1">
        <v>659</v>
      </c>
      <c r="Q80" s="4">
        <v>0.13750000000000001</v>
      </c>
      <c r="R80" s="4">
        <v>3.3099999999999997E-2</v>
      </c>
      <c r="S80" s="1">
        <v>0.98899999999999999</v>
      </c>
      <c r="T80" s="4">
        <v>0.44589999999999996</v>
      </c>
      <c r="U80" s="1">
        <v>3</v>
      </c>
      <c r="V80" s="1">
        <v>329</v>
      </c>
      <c r="W80" s="4">
        <v>123.2</v>
      </c>
      <c r="X80" s="50">
        <v>613.19999999999993</v>
      </c>
      <c r="Y80" s="4">
        <v>1.0309999999999999</v>
      </c>
      <c r="Z80" s="36">
        <v>0.36970000000000003</v>
      </c>
      <c r="AA80" s="42"/>
      <c r="AB80" s="33">
        <f t="shared" si="14"/>
        <v>51.624548736462096</v>
      </c>
      <c r="AC80" s="5">
        <f t="shared" si="15"/>
        <v>0.15990338164251208</v>
      </c>
      <c r="AD80" s="5">
        <f t="shared" si="16"/>
        <v>0.24072727272727268</v>
      </c>
      <c r="AE80" s="5">
        <f t="shared" si="17"/>
        <v>0.35858389912706118</v>
      </c>
      <c r="AF80" s="33">
        <f t="shared" si="18"/>
        <v>6.2596471230794801</v>
      </c>
      <c r="AG80" s="33">
        <f t="shared" si="19"/>
        <v>31.805891238670696</v>
      </c>
      <c r="AH80" s="5">
        <f t="shared" si="20"/>
        <v>0.45085945399393323</v>
      </c>
      <c r="AI80" s="1">
        <f t="shared" si="21"/>
        <v>0.98899999999999999</v>
      </c>
      <c r="AJ80" s="5">
        <f t="shared" si="22"/>
        <v>0.37446808510638296</v>
      </c>
      <c r="AK80" s="1">
        <f t="shared" si="23"/>
        <v>4.9772727272727266</v>
      </c>
      <c r="AL80" s="1">
        <v>22.1</v>
      </c>
      <c r="AN80" s="5"/>
    </row>
    <row r="81" spans="1:40" x14ac:dyDescent="0.25">
      <c r="A81" s="2">
        <v>42054</v>
      </c>
      <c r="B81" s="1">
        <v>1</v>
      </c>
      <c r="C81" s="1">
        <v>5</v>
      </c>
      <c r="D81" s="1">
        <v>16</v>
      </c>
      <c r="E81" s="1" t="str">
        <f t="shared" si="24"/>
        <v>Q1-5-16</v>
      </c>
      <c r="F81" s="1" t="s">
        <v>25</v>
      </c>
      <c r="G81" s="1">
        <v>71</v>
      </c>
      <c r="H81" s="35">
        <v>50</v>
      </c>
      <c r="J81" s="1">
        <v>9</v>
      </c>
      <c r="K81" s="1">
        <v>34.200000000000003</v>
      </c>
      <c r="L81" s="1">
        <v>3.3399999999999999E-2</v>
      </c>
      <c r="M81" s="1">
        <v>7.1400000000000005E-2</v>
      </c>
      <c r="N81" s="1">
        <v>1305.8752999999999</v>
      </c>
      <c r="O81" s="1">
        <v>1.6910000000000001</v>
      </c>
      <c r="P81" s="1">
        <v>15368</v>
      </c>
      <c r="Q81" s="4">
        <v>1.4675</v>
      </c>
      <c r="R81" s="4">
        <v>0.443</v>
      </c>
      <c r="S81" s="1">
        <v>25.475999999999999</v>
      </c>
      <c r="T81" s="4">
        <v>13.3447</v>
      </c>
      <c r="U81" s="1">
        <v>3</v>
      </c>
      <c r="V81" s="1">
        <v>2449</v>
      </c>
      <c r="W81" s="4">
        <v>1070.4000000000001</v>
      </c>
      <c r="X81" s="50">
        <v>3280.2</v>
      </c>
      <c r="Y81" s="4">
        <v>1.4675</v>
      </c>
      <c r="Z81" s="36">
        <v>0.443</v>
      </c>
      <c r="AA81" s="42"/>
      <c r="AB81" s="33">
        <f t="shared" si="14"/>
        <v>53.221288515406165</v>
      </c>
      <c r="AC81" s="5">
        <f t="shared" si="15"/>
        <v>0.26197516262566528</v>
      </c>
      <c r="AD81" s="5">
        <f t="shared" si="16"/>
        <v>0.30187393526405454</v>
      </c>
      <c r="AE81" s="5">
        <f t="shared" si="17"/>
        <v>0.30187393526405454</v>
      </c>
      <c r="AF81" s="33">
        <f t="shared" si="18"/>
        <v>11.768351847990386</v>
      </c>
      <c r="AG81" s="33">
        <f t="shared" si="19"/>
        <v>29.477997742663657</v>
      </c>
      <c r="AH81" s="5">
        <f t="shared" si="20"/>
        <v>0.5238145705762286</v>
      </c>
      <c r="AI81" s="1">
        <f t="shared" si="21"/>
        <v>25.475999999999999</v>
      </c>
      <c r="AJ81" s="5">
        <f t="shared" si="22"/>
        <v>0.43707635769701925</v>
      </c>
      <c r="AK81" s="1">
        <f t="shared" si="23"/>
        <v>3.0644618834080712</v>
      </c>
      <c r="AL81" s="1">
        <v>34.200000000000003</v>
      </c>
      <c r="AN81" s="5"/>
    </row>
    <row r="82" spans="1:40" x14ac:dyDescent="0.25">
      <c r="A82" s="2">
        <v>42054</v>
      </c>
      <c r="B82" s="1">
        <v>1</v>
      </c>
      <c r="C82" s="1">
        <v>5</v>
      </c>
      <c r="D82" s="1">
        <v>18</v>
      </c>
      <c r="E82" s="1" t="str">
        <f t="shared" si="24"/>
        <v>Q1-5-18</v>
      </c>
      <c r="F82" s="1" t="s">
        <v>19</v>
      </c>
      <c r="G82" s="1">
        <v>12</v>
      </c>
      <c r="H82" s="35">
        <v>80</v>
      </c>
      <c r="J82" s="1">
        <v>46</v>
      </c>
      <c r="K82" s="1">
        <v>6.4</v>
      </c>
      <c r="L82" s="1">
        <v>8.8000000000000005E-3</v>
      </c>
      <c r="M82" s="1">
        <v>1.01E-2</v>
      </c>
      <c r="N82" s="1">
        <v>18.6264</v>
      </c>
      <c r="O82" s="1">
        <v>2.4E-2</v>
      </c>
      <c r="P82" s="1">
        <v>5</v>
      </c>
      <c r="Q82" s="4">
        <v>1.72E-2</v>
      </c>
      <c r="R82" s="4">
        <v>6.7999999999999996E-3</v>
      </c>
      <c r="S82" s="1">
        <v>0.13900000000000001</v>
      </c>
      <c r="T82" s="4">
        <v>4.5999999999999999E-2</v>
      </c>
      <c r="U82" s="1">
        <v>10</v>
      </c>
      <c r="V82" s="1">
        <v>86</v>
      </c>
      <c r="W82" s="4">
        <v>30.4</v>
      </c>
      <c r="X82" s="12">
        <v>296.5</v>
      </c>
      <c r="Y82" s="4">
        <v>6.0999999999999999E-2</v>
      </c>
      <c r="Z82" s="36">
        <v>2.1100000000000001E-2</v>
      </c>
      <c r="AA82" s="42"/>
      <c r="AB82" s="33">
        <f t="shared" si="14"/>
        <v>12.871287128712861</v>
      </c>
      <c r="AC82" s="5">
        <f t="shared" si="15"/>
        <v>0.28333333333333333</v>
      </c>
      <c r="AD82" s="5">
        <f t="shared" si="16"/>
        <v>0.39534883720930231</v>
      </c>
      <c r="AE82" s="5">
        <f t="shared" si="17"/>
        <v>0.34590163934426232</v>
      </c>
      <c r="AF82" s="33">
        <f t="shared" si="18"/>
        <v>0.2684361980844393</v>
      </c>
      <c r="AG82" s="33">
        <f t="shared" si="19"/>
        <v>27.391764705882355</v>
      </c>
      <c r="AH82" s="5">
        <f t="shared" si="20"/>
        <v>0.33093525179856109</v>
      </c>
      <c r="AI82" s="1">
        <f t="shared" si="21"/>
        <v>0.13900000000000001</v>
      </c>
      <c r="AJ82" s="5">
        <f t="shared" si="22"/>
        <v>0.35348837209302325</v>
      </c>
      <c r="AK82" s="1">
        <f t="shared" si="23"/>
        <v>9.7532894736842106</v>
      </c>
      <c r="AL82" s="1">
        <v>6.4</v>
      </c>
      <c r="AN82" s="5"/>
    </row>
    <row r="83" spans="1:40" x14ac:dyDescent="0.25">
      <c r="A83" s="2">
        <v>42054</v>
      </c>
      <c r="B83" s="1">
        <v>1</v>
      </c>
      <c r="C83" s="1">
        <v>5</v>
      </c>
      <c r="D83" s="1">
        <v>18</v>
      </c>
      <c r="E83" s="1" t="str">
        <f t="shared" si="24"/>
        <v>Q1-5-18</v>
      </c>
      <c r="F83" s="1" t="s">
        <v>10</v>
      </c>
      <c r="G83" s="1">
        <v>26.8</v>
      </c>
      <c r="H83" s="35">
        <v>2</v>
      </c>
      <c r="J83" s="1">
        <v>92</v>
      </c>
      <c r="K83" s="1">
        <v>9.5</v>
      </c>
      <c r="L83" s="1">
        <v>7.9000000000000008E-3</v>
      </c>
      <c r="M83" s="1">
        <v>0.14399999999999999</v>
      </c>
      <c r="N83" s="1">
        <v>122.74809999999999</v>
      </c>
      <c r="O83" s="1">
        <v>0.129</v>
      </c>
      <c r="P83" s="1">
        <v>648</v>
      </c>
      <c r="Q83" s="4">
        <v>7.4399999999999994E-2</v>
      </c>
      <c r="R83" s="4">
        <v>1.9300000000000001E-2</v>
      </c>
      <c r="S83" s="1">
        <v>0.36499999999999999</v>
      </c>
      <c r="T83" s="4">
        <v>0.15909999999999999</v>
      </c>
      <c r="U83" s="1">
        <v>3</v>
      </c>
      <c r="V83" s="1">
        <v>106</v>
      </c>
      <c r="W83" s="4">
        <v>42.8</v>
      </c>
      <c r="X83" s="50">
        <v>237.4</v>
      </c>
      <c r="Y83" s="4">
        <v>0.52200000000000002</v>
      </c>
      <c r="Z83" s="36">
        <v>0.20960000000000001</v>
      </c>
      <c r="AA83" s="42"/>
      <c r="AB83" s="33">
        <f t="shared" si="14"/>
        <v>94.513888888888886</v>
      </c>
      <c r="AC83" s="5">
        <f t="shared" si="15"/>
        <v>0.1496124031007752</v>
      </c>
      <c r="AD83" s="5">
        <f t="shared" si="16"/>
        <v>0.25940860215053768</v>
      </c>
      <c r="AE83" s="5">
        <f t="shared" si="17"/>
        <v>0.40153256704980844</v>
      </c>
      <c r="AF83" s="33">
        <f t="shared" si="18"/>
        <v>5.2791041164791963</v>
      </c>
      <c r="AG83" s="33">
        <f t="shared" si="19"/>
        <v>63.600051813471488</v>
      </c>
      <c r="AH83" s="5">
        <f t="shared" si="20"/>
        <v>0.43589041095890407</v>
      </c>
      <c r="AI83" s="1">
        <f t="shared" si="21"/>
        <v>0.36499999999999999</v>
      </c>
      <c r="AJ83" s="5">
        <f t="shared" si="22"/>
        <v>0.40377358490566034</v>
      </c>
      <c r="AK83" s="1">
        <f t="shared" si="23"/>
        <v>5.5467289719626169</v>
      </c>
      <c r="AL83" s="1">
        <v>9.5</v>
      </c>
      <c r="AN83" s="5"/>
    </row>
    <row r="84" spans="1:40" x14ac:dyDescent="0.25">
      <c r="A84" s="2">
        <v>42054</v>
      </c>
      <c r="B84" s="1">
        <v>1</v>
      </c>
      <c r="C84" s="1">
        <v>5</v>
      </c>
      <c r="D84" s="1">
        <v>18</v>
      </c>
      <c r="E84" s="1" t="str">
        <f t="shared" si="24"/>
        <v>Q1-5-18</v>
      </c>
      <c r="F84" s="1" t="s">
        <v>22</v>
      </c>
      <c r="G84" s="1">
        <v>3.5</v>
      </c>
      <c r="H84" s="35">
        <v>5</v>
      </c>
      <c r="J84" s="1">
        <v>24</v>
      </c>
      <c r="K84" s="1">
        <v>5.0999999999999996</v>
      </c>
      <c r="L84" s="1">
        <v>1.55E-2</v>
      </c>
      <c r="M84" s="1">
        <v>1.7000000000000001E-2</v>
      </c>
      <c r="N84" s="1">
        <v>41.821300000000001</v>
      </c>
      <c r="O84" s="1">
        <v>0.11</v>
      </c>
      <c r="P84" s="1">
        <v>150</v>
      </c>
      <c r="Q84" s="4">
        <v>6.8000000000000005E-2</v>
      </c>
      <c r="R84" s="4">
        <v>9.7999999999999997E-3</v>
      </c>
      <c r="S84" s="1">
        <v>0.89200000000000002</v>
      </c>
      <c r="T84" s="4">
        <v>0.2074</v>
      </c>
      <c r="U84" s="1">
        <v>30</v>
      </c>
      <c r="V84" s="1">
        <v>77</v>
      </c>
      <c r="W84" s="4">
        <v>21.1</v>
      </c>
      <c r="X84" s="12">
        <v>363.9</v>
      </c>
      <c r="Y84" s="4">
        <v>6.8000000000000005E-2</v>
      </c>
      <c r="Z84" s="36">
        <v>9.7999999999999997E-3</v>
      </c>
      <c r="AA84" s="42"/>
      <c r="AB84" s="33">
        <f t="shared" si="14"/>
        <v>8.8235294117647136</v>
      </c>
      <c r="AC84" s="5">
        <f t="shared" si="15"/>
        <v>8.9090909090909082E-2</v>
      </c>
      <c r="AD84" s="5">
        <f t="shared" si="16"/>
        <v>0.14411764705882352</v>
      </c>
      <c r="AE84" s="5">
        <f t="shared" si="17"/>
        <v>0.14411764705882352</v>
      </c>
      <c r="AF84" s="33">
        <f t="shared" si="18"/>
        <v>3.5866890794882034</v>
      </c>
      <c r="AG84" s="33">
        <f t="shared" si="19"/>
        <v>42.674795918367344</v>
      </c>
      <c r="AH84" s="5">
        <f t="shared" si="20"/>
        <v>0.23251121076233183</v>
      </c>
      <c r="AI84" s="1">
        <f t="shared" si="21"/>
        <v>0.89200000000000002</v>
      </c>
      <c r="AJ84" s="5">
        <f t="shared" si="22"/>
        <v>0.27402597402597406</v>
      </c>
      <c r="AK84" s="1">
        <f t="shared" si="23"/>
        <v>17.246445497630329</v>
      </c>
      <c r="AL84" s="1">
        <v>5.0999999999999996</v>
      </c>
      <c r="AN84" s="5"/>
    </row>
    <row r="85" spans="1:40" x14ac:dyDescent="0.25">
      <c r="A85" s="2">
        <v>42054</v>
      </c>
      <c r="B85" s="1">
        <v>1</v>
      </c>
      <c r="C85" s="1">
        <v>5</v>
      </c>
      <c r="D85" s="1">
        <v>20</v>
      </c>
      <c r="E85" s="1" t="str">
        <f t="shared" si="24"/>
        <v>Q1-5-20</v>
      </c>
      <c r="F85" s="1" t="s">
        <v>23</v>
      </c>
      <c r="G85" s="1">
        <v>29.5</v>
      </c>
      <c r="H85" s="35">
        <v>80</v>
      </c>
      <c r="J85" s="1">
        <v>71</v>
      </c>
      <c r="K85" s="1">
        <v>27.1</v>
      </c>
      <c r="L85" s="1">
        <v>1.35E-2</v>
      </c>
      <c r="M85" s="1">
        <v>1.5800000000000002E-2</v>
      </c>
      <c r="N85" s="1">
        <v>212.958</v>
      </c>
      <c r="O85" s="1">
        <v>0.14399999999999999</v>
      </c>
      <c r="P85" s="1">
        <v>1222</v>
      </c>
      <c r="Q85" s="4">
        <v>9.6000000000000002E-2</v>
      </c>
      <c r="R85" s="4">
        <v>2.7099999999999999E-2</v>
      </c>
      <c r="S85" s="1">
        <v>5.3390000000000004</v>
      </c>
      <c r="T85" s="4">
        <v>2.6645999999999996</v>
      </c>
      <c r="U85" s="1">
        <v>10</v>
      </c>
      <c r="V85" s="1">
        <v>77</v>
      </c>
      <c r="W85" s="4">
        <v>35.700000000000003</v>
      </c>
      <c r="X85" s="50">
        <v>540.6</v>
      </c>
      <c r="Y85" s="4">
        <v>0.61099999999999999</v>
      </c>
      <c r="Z85" s="36">
        <v>0.1749</v>
      </c>
      <c r="AA85" s="42"/>
      <c r="AB85" s="33">
        <f t="shared" si="14"/>
        <v>14.556962025316466</v>
      </c>
      <c r="AC85" s="5">
        <f t="shared" si="15"/>
        <v>0.18819444444444444</v>
      </c>
      <c r="AD85" s="5">
        <f t="shared" si="16"/>
        <v>0.28229166666666666</v>
      </c>
      <c r="AE85" s="5">
        <f t="shared" si="17"/>
        <v>0.28625204582651392</v>
      </c>
      <c r="AF85" s="33">
        <f t="shared" si="18"/>
        <v>5.7382206820124155</v>
      </c>
      <c r="AG85" s="33">
        <f t="shared" si="19"/>
        <v>78.582287822878229</v>
      </c>
      <c r="AH85" s="5">
        <f t="shared" si="20"/>
        <v>0.49908222513579309</v>
      </c>
      <c r="AI85" s="1">
        <f t="shared" si="21"/>
        <v>5.3390000000000004</v>
      </c>
      <c r="AJ85" s="5">
        <f t="shared" si="22"/>
        <v>0.46363636363636368</v>
      </c>
      <c r="AK85" s="1">
        <f t="shared" si="23"/>
        <v>15.142857142857142</v>
      </c>
      <c r="AL85" s="1">
        <v>27.1</v>
      </c>
      <c r="AN85" s="5"/>
    </row>
    <row r="86" spans="1:40" x14ac:dyDescent="0.25">
      <c r="A86" s="2">
        <v>42054</v>
      </c>
      <c r="B86" s="1">
        <v>1</v>
      </c>
      <c r="C86" s="1">
        <v>5</v>
      </c>
      <c r="D86" s="1">
        <v>20</v>
      </c>
      <c r="E86" s="1" t="str">
        <f t="shared" si="24"/>
        <v>Q1-5-20</v>
      </c>
      <c r="F86" s="1" t="s">
        <v>19</v>
      </c>
      <c r="G86" s="1">
        <v>13</v>
      </c>
      <c r="H86" s="35">
        <v>10</v>
      </c>
      <c r="J86" s="1">
        <v>47</v>
      </c>
      <c r="K86" s="1">
        <v>8.6</v>
      </c>
      <c r="L86" s="1">
        <v>8.8000000000000005E-3</v>
      </c>
      <c r="M86" s="1">
        <v>9.2999999999999992E-3</v>
      </c>
      <c r="N86" s="1">
        <v>699.47739999999999</v>
      </c>
      <c r="O86" s="1">
        <v>0.371</v>
      </c>
      <c r="P86" s="1">
        <v>8108</v>
      </c>
      <c r="Q86" s="4">
        <v>0.1502</v>
      </c>
      <c r="R86" s="4">
        <v>5.2499999999999998E-2</v>
      </c>
      <c r="S86" s="1">
        <v>0.35099999999999998</v>
      </c>
      <c r="T86" s="4">
        <v>0.1565</v>
      </c>
      <c r="U86" s="1">
        <v>10</v>
      </c>
      <c r="V86" s="1">
        <v>46</v>
      </c>
      <c r="W86" s="4">
        <v>18.700000000000003</v>
      </c>
      <c r="Y86" s="4">
        <v>0.1502</v>
      </c>
      <c r="Z86" s="36">
        <v>5.2499999999999998E-2</v>
      </c>
      <c r="AA86" s="42"/>
      <c r="AB86" s="33">
        <f t="shared" si="14"/>
        <v>5.3763440860214917</v>
      </c>
      <c r="AC86" s="5">
        <f t="shared" si="15"/>
        <v>0.14150943396226415</v>
      </c>
      <c r="AD86" s="5">
        <f t="shared" si="16"/>
        <v>0.34953395472703064</v>
      </c>
      <c r="AE86" s="5">
        <f t="shared" si="17"/>
        <v>0.34953395472703064</v>
      </c>
      <c r="AF86" s="33">
        <f t="shared" si="18"/>
        <v>11.591511033808954</v>
      </c>
      <c r="AG86" s="33">
        <f t="shared" si="19"/>
        <v>133.23379047619048</v>
      </c>
      <c r="AH86" s="5">
        <f t="shared" si="20"/>
        <v>0.44586894586894588</v>
      </c>
      <c r="AI86" s="1">
        <f t="shared" si="21"/>
        <v>0.35099999999999998</v>
      </c>
      <c r="AJ86" s="5">
        <f t="shared" si="22"/>
        <v>0.40652173913043482</v>
      </c>
      <c r="AK86" s="1">
        <f t="shared" si="23"/>
        <v>0</v>
      </c>
      <c r="AL86" s="1">
        <v>8.6</v>
      </c>
      <c r="AN86" s="5"/>
    </row>
    <row r="87" spans="1:40" x14ac:dyDescent="0.25">
      <c r="A87" s="2">
        <v>42054</v>
      </c>
      <c r="B87" s="1">
        <v>1</v>
      </c>
      <c r="C87" s="1">
        <v>5</v>
      </c>
      <c r="D87" s="1">
        <v>22</v>
      </c>
      <c r="E87" s="1" t="str">
        <f t="shared" si="24"/>
        <v>Q1-5-22</v>
      </c>
      <c r="F87" s="1" t="s">
        <v>23</v>
      </c>
      <c r="G87" s="1">
        <v>27.5</v>
      </c>
      <c r="H87" s="35">
        <v>30</v>
      </c>
      <c r="J87" s="1">
        <v>72</v>
      </c>
      <c r="K87" s="1">
        <v>15.9</v>
      </c>
      <c r="L87" s="1">
        <v>9.9000000000000008E-3</v>
      </c>
      <c r="M87" s="1">
        <v>1.47E-2</v>
      </c>
      <c r="N87" s="1">
        <v>112.8413</v>
      </c>
      <c r="O87" s="1">
        <v>8.2000000000000003E-2</v>
      </c>
      <c r="P87" s="1">
        <v>760</v>
      </c>
      <c r="Q87" s="4">
        <v>5.0599999999999999E-2</v>
      </c>
      <c r="R87" s="4">
        <v>1.46E-2</v>
      </c>
      <c r="S87" s="1">
        <v>1.9059999999999999</v>
      </c>
      <c r="T87" s="4">
        <v>0.79470000000000007</v>
      </c>
      <c r="U87" s="1">
        <v>10</v>
      </c>
      <c r="V87" s="1">
        <v>60</v>
      </c>
      <c r="W87" s="4">
        <v>20.8</v>
      </c>
      <c r="X87" s="50">
        <v>484.5</v>
      </c>
      <c r="Y87" s="4">
        <v>0.4</v>
      </c>
      <c r="Z87" s="36">
        <v>0.11940000000000001</v>
      </c>
      <c r="AA87" s="42"/>
      <c r="AB87" s="33">
        <f t="shared" si="14"/>
        <v>32.65306122448979</v>
      </c>
      <c r="AC87" s="5">
        <f t="shared" si="15"/>
        <v>0.17804878048780487</v>
      </c>
      <c r="AD87" s="5">
        <f t="shared" si="16"/>
        <v>0.28853754940711462</v>
      </c>
      <c r="AE87" s="5">
        <f t="shared" si="17"/>
        <v>0.29849999999999999</v>
      </c>
      <c r="AF87" s="33">
        <f t="shared" si="18"/>
        <v>6.7351226900080023</v>
      </c>
      <c r="AG87" s="33">
        <f t="shared" si="19"/>
        <v>77.288561643835621</v>
      </c>
      <c r="AH87" s="5">
        <f t="shared" si="20"/>
        <v>0.41694648478488988</v>
      </c>
      <c r="AI87" s="1">
        <f t="shared" si="21"/>
        <v>1.9059999999999999</v>
      </c>
      <c r="AJ87" s="5">
        <f t="shared" si="22"/>
        <v>0.34666666666666668</v>
      </c>
      <c r="AK87" s="1">
        <f t="shared" si="23"/>
        <v>23.29326923076923</v>
      </c>
      <c r="AL87" s="1">
        <v>15.9</v>
      </c>
      <c r="AN87" s="5"/>
    </row>
    <row r="88" spans="1:40" x14ac:dyDescent="0.25">
      <c r="A88" s="2">
        <v>42054</v>
      </c>
      <c r="B88" s="1">
        <v>1</v>
      </c>
      <c r="C88" s="1">
        <v>5</v>
      </c>
      <c r="D88" s="1">
        <v>22</v>
      </c>
      <c r="E88" s="1" t="str">
        <f t="shared" si="24"/>
        <v>Q1-5-22</v>
      </c>
      <c r="F88" s="1" t="s">
        <v>24</v>
      </c>
      <c r="G88" s="1">
        <v>19.3</v>
      </c>
      <c r="H88" s="35">
        <v>5</v>
      </c>
      <c r="J88" s="1">
        <v>36</v>
      </c>
      <c r="K88" s="1">
        <v>27.1</v>
      </c>
      <c r="L88" s="1">
        <v>8.0999999999999996E-3</v>
      </c>
      <c r="M88" s="1">
        <v>1.1599999999999999E-2</v>
      </c>
      <c r="N88" s="1">
        <v>357.53469999999999</v>
      </c>
      <c r="O88" s="1">
        <v>0.14799999999999999</v>
      </c>
      <c r="P88" s="1">
        <v>3432</v>
      </c>
      <c r="Q88" s="4">
        <v>5.8099999999999999E-2</v>
      </c>
      <c r="R88" s="4">
        <v>1.7000000000000001E-2</v>
      </c>
      <c r="S88" s="1">
        <v>34.887</v>
      </c>
      <c r="T88" s="4">
        <v>14.413599999999999</v>
      </c>
      <c r="U88" s="1">
        <v>10</v>
      </c>
      <c r="V88" s="1">
        <v>493</v>
      </c>
      <c r="W88" s="4">
        <v>158.9</v>
      </c>
      <c r="X88" s="50">
        <v>2769.8</v>
      </c>
      <c r="Y88" s="4">
        <v>0.34239999999999998</v>
      </c>
      <c r="Z88" s="36">
        <v>0.1108</v>
      </c>
      <c r="AA88" s="42"/>
      <c r="AB88" s="33">
        <f t="shared" si="14"/>
        <v>30.172413793103448</v>
      </c>
      <c r="AC88" s="5">
        <f t="shared" si="15"/>
        <v>0.11486486486486489</v>
      </c>
      <c r="AD88" s="5">
        <f t="shared" si="16"/>
        <v>0.29259896729776252</v>
      </c>
      <c r="AE88" s="5">
        <f t="shared" si="17"/>
        <v>0.32359813084112149</v>
      </c>
      <c r="AF88" s="33">
        <f t="shared" si="18"/>
        <v>9.5990682862390706</v>
      </c>
      <c r="AG88" s="33">
        <f t="shared" si="19"/>
        <v>210.31452941176468</v>
      </c>
      <c r="AH88" s="5">
        <f t="shared" si="20"/>
        <v>0.41315103046980245</v>
      </c>
      <c r="AI88" s="1">
        <f t="shared" si="21"/>
        <v>34.887</v>
      </c>
      <c r="AJ88" s="5">
        <f t="shared" si="22"/>
        <v>0.32231237322515216</v>
      </c>
      <c r="AK88" s="1">
        <f t="shared" si="23"/>
        <v>17.431088735053493</v>
      </c>
      <c r="AL88" s="1">
        <v>27.1</v>
      </c>
      <c r="AN88" s="5"/>
    </row>
    <row r="89" spans="1:40" x14ac:dyDescent="0.25">
      <c r="A89" s="2">
        <v>42054</v>
      </c>
      <c r="B89" s="1">
        <v>1</v>
      </c>
      <c r="C89" s="1">
        <v>5</v>
      </c>
      <c r="D89" s="1">
        <v>22</v>
      </c>
      <c r="E89" s="1" t="str">
        <f t="shared" si="24"/>
        <v>Q1-5-22</v>
      </c>
      <c r="F89" s="1" t="s">
        <v>19</v>
      </c>
      <c r="G89" s="1">
        <v>9</v>
      </c>
      <c r="H89" s="35">
        <v>1</v>
      </c>
      <c r="J89" s="1">
        <v>48</v>
      </c>
      <c r="K89" s="1">
        <v>5.2</v>
      </c>
      <c r="L89" s="1">
        <v>5.5999999999999999E-3</v>
      </c>
      <c r="M89" s="1">
        <v>6.3E-3</v>
      </c>
      <c r="N89" s="1">
        <v>112.52509999999999</v>
      </c>
      <c r="O89" s="1">
        <v>6.9000000000000006E-2</v>
      </c>
      <c r="P89" s="1">
        <v>1112</v>
      </c>
      <c r="Q89" s="4">
        <v>2.69E-2</v>
      </c>
      <c r="R89" s="4">
        <v>7.0000000000000001E-3</v>
      </c>
      <c r="S89" s="1">
        <v>0.106</v>
      </c>
      <c r="T89" s="4">
        <v>3.9099999999999996E-2</v>
      </c>
      <c r="U89" s="1">
        <v>10</v>
      </c>
      <c r="V89" s="1">
        <v>55</v>
      </c>
      <c r="W89" s="4">
        <v>20.299999999999997</v>
      </c>
      <c r="X89" s="50">
        <v>286.7</v>
      </c>
      <c r="Y89" s="4">
        <v>2.69E-2</v>
      </c>
      <c r="Z89" s="36">
        <v>7.0000000000000001E-3</v>
      </c>
      <c r="AA89" s="42"/>
      <c r="AB89" s="33">
        <f t="shared" si="14"/>
        <v>11.111111111111112</v>
      </c>
      <c r="AC89" s="5">
        <f t="shared" si="15"/>
        <v>0.10144927536231883</v>
      </c>
      <c r="AD89" s="5">
        <f t="shared" si="16"/>
        <v>0.26022304832713755</v>
      </c>
      <c r="AE89" s="5">
        <f t="shared" si="17"/>
        <v>0.26022304832713755</v>
      </c>
      <c r="AF89" s="33">
        <f t="shared" si="18"/>
        <v>9.8822396069854648</v>
      </c>
      <c r="AG89" s="33">
        <f t="shared" si="19"/>
        <v>160.75014285714286</v>
      </c>
      <c r="AH89" s="5">
        <f t="shared" si="20"/>
        <v>0.36886792452830186</v>
      </c>
      <c r="AI89" s="1">
        <f t="shared" si="21"/>
        <v>0.106</v>
      </c>
      <c r="AJ89" s="5">
        <f t="shared" si="22"/>
        <v>0.36909090909090903</v>
      </c>
      <c r="AK89" s="1">
        <f t="shared" si="23"/>
        <v>14.123152709359607</v>
      </c>
      <c r="AL89" s="1">
        <v>5.2</v>
      </c>
      <c r="AN89" s="5"/>
    </row>
    <row r="90" spans="1:40" x14ac:dyDescent="0.25">
      <c r="A90" s="2">
        <v>42054</v>
      </c>
      <c r="B90" s="1">
        <v>1</v>
      </c>
      <c r="C90" s="1">
        <v>5</v>
      </c>
      <c r="D90" s="1">
        <v>24</v>
      </c>
      <c r="E90" s="1" t="str">
        <f t="shared" si="24"/>
        <v>Q1-5-24</v>
      </c>
      <c r="F90" s="1" t="s">
        <v>23</v>
      </c>
      <c r="G90" s="1">
        <v>27</v>
      </c>
      <c r="H90" s="35">
        <v>3</v>
      </c>
      <c r="J90" s="1">
        <v>73</v>
      </c>
      <c r="K90" s="1">
        <v>21.6</v>
      </c>
      <c r="L90" s="1">
        <v>4.1999999999999997E-3</v>
      </c>
      <c r="M90" s="1">
        <v>5.0000000000000001E-3</v>
      </c>
      <c r="N90" s="1">
        <v>105.6212</v>
      </c>
      <c r="O90" s="1">
        <v>0.08</v>
      </c>
      <c r="P90" s="1">
        <v>808</v>
      </c>
      <c r="Q90" s="4">
        <v>3.5999999999999997E-2</v>
      </c>
      <c r="R90" s="4">
        <v>1.18E-2</v>
      </c>
      <c r="S90" s="1">
        <v>2.69</v>
      </c>
      <c r="T90" s="4">
        <v>1.3225</v>
      </c>
      <c r="U90" s="1">
        <v>10</v>
      </c>
      <c r="V90" s="1">
        <v>55</v>
      </c>
      <c r="W90" s="4">
        <v>24.5</v>
      </c>
      <c r="X90" s="12">
        <v>380.90000000000003</v>
      </c>
      <c r="Y90" s="4">
        <v>3.5999999999999997E-2</v>
      </c>
      <c r="Z90" s="36">
        <v>1.18E-2</v>
      </c>
      <c r="AA90" s="42"/>
      <c r="AB90" s="33">
        <f t="shared" si="14"/>
        <v>16.000000000000007</v>
      </c>
      <c r="AC90" s="5">
        <f t="shared" si="15"/>
        <v>0.14749999999999999</v>
      </c>
      <c r="AD90" s="5">
        <f t="shared" si="16"/>
        <v>0.32777777777777778</v>
      </c>
      <c r="AE90" s="5">
        <f t="shared" si="17"/>
        <v>0.32777777777777778</v>
      </c>
      <c r="AF90" s="33">
        <f t="shared" si="18"/>
        <v>7.6499793602042017</v>
      </c>
      <c r="AG90" s="33">
        <f t="shared" si="19"/>
        <v>89.509491525423726</v>
      </c>
      <c r="AH90" s="5">
        <f t="shared" si="20"/>
        <v>0.49163568773234201</v>
      </c>
      <c r="AI90" s="1">
        <f t="shared" si="21"/>
        <v>2.69</v>
      </c>
      <c r="AJ90" s="5">
        <f t="shared" si="22"/>
        <v>0.44545454545454544</v>
      </c>
      <c r="AK90" s="1">
        <f t="shared" si="23"/>
        <v>15.546938775510206</v>
      </c>
      <c r="AL90" s="1">
        <v>21.6</v>
      </c>
      <c r="AN90" s="5"/>
    </row>
    <row r="91" spans="1:40" x14ac:dyDescent="0.25">
      <c r="A91" s="2">
        <v>42054</v>
      </c>
      <c r="B91" s="1">
        <v>1</v>
      </c>
      <c r="C91" s="1">
        <v>5</v>
      </c>
      <c r="D91" s="1">
        <v>24</v>
      </c>
      <c r="E91" s="1" t="str">
        <f t="shared" si="24"/>
        <v>Q1-5-24</v>
      </c>
      <c r="F91" s="1" t="s">
        <v>24</v>
      </c>
      <c r="G91" s="1">
        <v>18</v>
      </c>
      <c r="H91" s="35">
        <v>10</v>
      </c>
      <c r="J91" s="1">
        <v>37</v>
      </c>
      <c r="K91" s="1">
        <v>26.9</v>
      </c>
      <c r="L91" s="1">
        <v>2.3E-3</v>
      </c>
      <c r="M91" s="1">
        <v>2.8999999999999998E-3</v>
      </c>
      <c r="N91" s="1">
        <v>537.44219999999996</v>
      </c>
      <c r="O91" s="1">
        <v>0.25700000000000001</v>
      </c>
      <c r="P91" s="1">
        <v>5318</v>
      </c>
      <c r="Q91" s="4">
        <v>0.1249</v>
      </c>
      <c r="R91" s="4">
        <v>3.2199999999999999E-2</v>
      </c>
      <c r="S91" s="1">
        <v>3.4209999999999998</v>
      </c>
      <c r="T91" s="4">
        <v>1.4094</v>
      </c>
      <c r="U91" s="1">
        <v>10</v>
      </c>
      <c r="V91" s="1">
        <v>423</v>
      </c>
      <c r="W91" s="4">
        <v>128.39999999999998</v>
      </c>
      <c r="X91" s="50">
        <v>2982.3</v>
      </c>
      <c r="Y91" s="4">
        <v>0.1249</v>
      </c>
      <c r="Z91" s="36">
        <v>3.2199999999999999E-2</v>
      </c>
      <c r="AA91" s="42"/>
      <c r="AB91" s="33">
        <f t="shared" si="14"/>
        <v>20.68965517241379</v>
      </c>
      <c r="AC91" s="5">
        <f t="shared" si="15"/>
        <v>0.12529182879377432</v>
      </c>
      <c r="AD91" s="5">
        <f t="shared" si="16"/>
        <v>0.2578062449959968</v>
      </c>
      <c r="AE91" s="5">
        <f t="shared" si="17"/>
        <v>0.2578062449959968</v>
      </c>
      <c r="AF91" s="33">
        <f t="shared" si="18"/>
        <v>9.8950175479335272</v>
      </c>
      <c r="AG91" s="33">
        <f t="shared" si="19"/>
        <v>166.9075155279503</v>
      </c>
      <c r="AH91" s="5">
        <f t="shared" si="20"/>
        <v>0.41198479976615027</v>
      </c>
      <c r="AI91" s="1">
        <f t="shared" si="21"/>
        <v>3.4209999999999998</v>
      </c>
      <c r="AJ91" s="5">
        <f t="shared" si="22"/>
        <v>0.30354609929078008</v>
      </c>
      <c r="AK91" s="1">
        <f t="shared" si="23"/>
        <v>23.226635514018696</v>
      </c>
      <c r="AL91" s="1">
        <v>26.9</v>
      </c>
      <c r="AN91" s="5"/>
    </row>
    <row r="92" spans="1:40" x14ac:dyDescent="0.25">
      <c r="A92" s="2">
        <v>42054</v>
      </c>
      <c r="B92" s="1">
        <v>1</v>
      </c>
      <c r="C92" s="1">
        <v>5</v>
      </c>
      <c r="D92" s="1">
        <v>24</v>
      </c>
      <c r="E92" s="1" t="str">
        <f t="shared" si="24"/>
        <v>Q1-5-24</v>
      </c>
      <c r="F92" s="1" t="s">
        <v>27</v>
      </c>
      <c r="G92" s="1">
        <v>8.1999999999999993</v>
      </c>
      <c r="H92" s="35">
        <v>90</v>
      </c>
      <c r="J92" s="1">
        <v>35</v>
      </c>
      <c r="K92" s="1">
        <v>9.1</v>
      </c>
      <c r="L92" s="1">
        <v>2.1000000000000001E-2</v>
      </c>
      <c r="M92" s="1">
        <v>2.29E-2</v>
      </c>
      <c r="N92" s="1">
        <v>50.246499999999997</v>
      </c>
      <c r="O92" s="1">
        <v>0.17599999999999999</v>
      </c>
      <c r="P92" s="1">
        <v>56</v>
      </c>
      <c r="Q92" s="4">
        <v>0.16139999999999999</v>
      </c>
      <c r="R92" s="4">
        <v>2.7799999999999998E-2</v>
      </c>
      <c r="S92" s="1">
        <v>1.573</v>
      </c>
      <c r="T92" s="4">
        <v>0.31040000000000001</v>
      </c>
      <c r="U92" s="1">
        <v>5</v>
      </c>
      <c r="V92" s="1">
        <v>609</v>
      </c>
      <c r="W92" s="4">
        <v>139.80000000000001</v>
      </c>
      <c r="X92" s="50">
        <v>2549.4</v>
      </c>
      <c r="Y92" s="4">
        <v>0.56200000000000006</v>
      </c>
      <c r="Z92" s="36">
        <v>0.1139</v>
      </c>
      <c r="AA92" s="42"/>
      <c r="AB92" s="33">
        <f t="shared" si="14"/>
        <v>8.296943231441043</v>
      </c>
      <c r="AC92" s="5">
        <f t="shared" si="15"/>
        <v>0.15795454545454546</v>
      </c>
      <c r="AD92" s="5">
        <f t="shared" si="16"/>
        <v>0.17224287484510534</v>
      </c>
      <c r="AE92" s="5">
        <f t="shared" si="17"/>
        <v>0.20266903914590745</v>
      </c>
      <c r="AF92" s="33">
        <f t="shared" si="18"/>
        <v>1.114505487944434</v>
      </c>
      <c r="AG92" s="33">
        <f t="shared" si="19"/>
        <v>18.074280575539568</v>
      </c>
      <c r="AH92" s="5">
        <f t="shared" si="20"/>
        <v>0.19732994278448826</v>
      </c>
      <c r="AI92" s="1">
        <f t="shared" si="21"/>
        <v>1.573</v>
      </c>
      <c r="AJ92" s="5">
        <f t="shared" si="22"/>
        <v>0.22955665024630545</v>
      </c>
      <c r="AK92" s="1">
        <f t="shared" si="23"/>
        <v>18.236051502145923</v>
      </c>
      <c r="AL92" s="1">
        <v>9.1</v>
      </c>
      <c r="AN92" s="5"/>
    </row>
    <row r="93" spans="1:40" x14ac:dyDescent="0.25">
      <c r="A93" s="2">
        <v>42054</v>
      </c>
      <c r="B93" s="1">
        <v>1</v>
      </c>
      <c r="C93" s="1">
        <v>5</v>
      </c>
      <c r="D93" s="1">
        <v>24</v>
      </c>
      <c r="E93" s="1" t="str">
        <f t="shared" si="24"/>
        <v>Q1-5-24</v>
      </c>
      <c r="F93" s="1" t="s">
        <v>26</v>
      </c>
      <c r="G93" s="1">
        <v>7</v>
      </c>
      <c r="H93" s="35">
        <v>1</v>
      </c>
      <c r="J93" s="1">
        <v>10</v>
      </c>
      <c r="K93" s="1">
        <v>26.5</v>
      </c>
      <c r="L93" s="1">
        <v>2.81E-2</v>
      </c>
      <c r="M93" s="1">
        <v>3.15E-2</v>
      </c>
      <c r="N93" s="1">
        <v>37.653199999999998</v>
      </c>
      <c r="O93" s="1">
        <v>0.16200000000000001</v>
      </c>
      <c r="P93" s="1">
        <v>3</v>
      </c>
      <c r="Q93" s="4">
        <v>0.1603</v>
      </c>
      <c r="R93" s="4">
        <v>3.44E-2</v>
      </c>
      <c r="S93" s="1">
        <v>3.0880000000000001</v>
      </c>
      <c r="T93" s="4">
        <v>0.56310000000000004</v>
      </c>
      <c r="U93" s="1">
        <v>5</v>
      </c>
      <c r="V93" s="1">
        <v>1683</v>
      </c>
      <c r="W93" s="4">
        <v>311.3</v>
      </c>
      <c r="X93" s="50">
        <v>6810.2000000000007</v>
      </c>
      <c r="Y93" s="4">
        <v>0.65700000000000003</v>
      </c>
      <c r="Z93" s="36">
        <v>0.16039999999999999</v>
      </c>
      <c r="AA93" s="42"/>
      <c r="AB93" s="33">
        <f t="shared" si="14"/>
        <v>10.793650793650794</v>
      </c>
      <c r="AC93" s="5">
        <f t="shared" si="15"/>
        <v>0.21234567901234566</v>
      </c>
      <c r="AD93" s="5">
        <f t="shared" si="16"/>
        <v>0.21459762944479102</v>
      </c>
      <c r="AE93" s="5">
        <f t="shared" si="17"/>
        <v>0.24414003044140029</v>
      </c>
      <c r="AF93" s="33">
        <f t="shared" si="18"/>
        <v>7.9674503096682364E-2</v>
      </c>
      <c r="AG93" s="33">
        <f t="shared" si="19"/>
        <v>10.945697674418604</v>
      </c>
      <c r="AH93" s="5">
        <f t="shared" si="20"/>
        <v>0.18235103626943006</v>
      </c>
      <c r="AI93" s="1">
        <f t="shared" si="21"/>
        <v>3.0880000000000001</v>
      </c>
      <c r="AJ93" s="5">
        <f t="shared" si="22"/>
        <v>0.18496732026143792</v>
      </c>
      <c r="AK93" s="1">
        <f t="shared" si="23"/>
        <v>21.876646321876006</v>
      </c>
      <c r="AL93" s="1">
        <v>26.5</v>
      </c>
      <c r="AN93" s="5"/>
    </row>
    <row r="94" spans="1:40" x14ac:dyDescent="0.25">
      <c r="A94" s="2">
        <v>42054</v>
      </c>
      <c r="B94" s="1">
        <v>1</v>
      </c>
      <c r="C94" s="1">
        <v>5</v>
      </c>
      <c r="D94" s="1">
        <v>24</v>
      </c>
      <c r="E94" s="1" t="str">
        <f t="shared" si="24"/>
        <v>Q1-5-24</v>
      </c>
      <c r="F94" s="1" t="s">
        <v>32</v>
      </c>
      <c r="G94" s="1">
        <v>16.399999999999999</v>
      </c>
      <c r="H94" s="35">
        <v>5</v>
      </c>
      <c r="J94" s="1">
        <v>3</v>
      </c>
      <c r="K94" s="1">
        <v>17.3</v>
      </c>
      <c r="L94" s="1">
        <v>5.2299999999999999E-2</v>
      </c>
      <c r="M94" s="1">
        <v>5.4600000000000003E-2</v>
      </c>
      <c r="N94" s="1">
        <v>31.496300000000002</v>
      </c>
      <c r="O94" s="1">
        <v>0.192</v>
      </c>
      <c r="P94" s="1">
        <v>96</v>
      </c>
      <c r="Q94" s="4">
        <v>0.19700000000000001</v>
      </c>
      <c r="R94" s="4">
        <v>5.62E-2</v>
      </c>
      <c r="S94" s="1">
        <v>0.52900000000000003</v>
      </c>
      <c r="T94" s="4">
        <v>8.8700000000000001E-2</v>
      </c>
      <c r="U94" s="1">
        <v>5</v>
      </c>
      <c r="V94" s="1">
        <v>268</v>
      </c>
      <c r="W94" s="4">
        <v>35.200000000000003</v>
      </c>
      <c r="X94" s="50">
        <v>1024.7</v>
      </c>
      <c r="Y94" s="4">
        <v>0.19700000000000001</v>
      </c>
      <c r="Z94" s="36">
        <v>5.62E-2</v>
      </c>
      <c r="AA94" s="42"/>
      <c r="AB94" s="33">
        <f t="shared" si="14"/>
        <v>4.2124542124542188</v>
      </c>
      <c r="AC94" s="5">
        <f t="shared" si="15"/>
        <v>0.29270833333333335</v>
      </c>
      <c r="AD94" s="5">
        <f t="shared" si="16"/>
        <v>0.28527918781725886</v>
      </c>
      <c r="AE94" s="5">
        <f t="shared" si="17"/>
        <v>0.28527918781725886</v>
      </c>
      <c r="AF94" s="33">
        <f t="shared" si="18"/>
        <v>3.0479770639725934</v>
      </c>
      <c r="AG94" s="33">
        <f t="shared" si="19"/>
        <v>5.6043238434163705</v>
      </c>
      <c r="AH94" s="5">
        <f t="shared" si="20"/>
        <v>0.16767485822306238</v>
      </c>
      <c r="AI94" s="1">
        <f t="shared" si="21"/>
        <v>0.52900000000000003</v>
      </c>
      <c r="AJ94" s="5">
        <f t="shared" si="22"/>
        <v>0.13134328358208958</v>
      </c>
      <c r="AK94" s="1">
        <f t="shared" si="23"/>
        <v>29.110795454545453</v>
      </c>
      <c r="AL94" s="1">
        <v>17.3</v>
      </c>
      <c r="AN94" s="5"/>
    </row>
    <row r="95" spans="1:40" x14ac:dyDescent="0.25">
      <c r="A95" s="2">
        <v>42054</v>
      </c>
      <c r="B95" s="1">
        <v>1</v>
      </c>
      <c r="C95" s="1">
        <v>5</v>
      </c>
      <c r="D95" s="1">
        <v>26</v>
      </c>
      <c r="E95" s="1" t="str">
        <f t="shared" si="24"/>
        <v>Q1-5-26</v>
      </c>
      <c r="F95" s="1" t="s">
        <v>23</v>
      </c>
      <c r="G95" s="1">
        <v>25</v>
      </c>
      <c r="H95" s="35">
        <v>20</v>
      </c>
      <c r="J95" s="1">
        <v>74</v>
      </c>
      <c r="K95" s="1">
        <v>22.5</v>
      </c>
      <c r="L95" s="1">
        <v>6.8999999999999999E-3</v>
      </c>
      <c r="M95" s="1">
        <v>8.8999999999999999E-3</v>
      </c>
      <c r="N95" s="1">
        <v>88.875</v>
      </c>
      <c r="O95" s="1">
        <v>6.5000000000000002E-2</v>
      </c>
      <c r="P95" s="1">
        <v>630</v>
      </c>
      <c r="Q95" s="4">
        <v>3.2300000000000002E-2</v>
      </c>
      <c r="R95" s="4">
        <v>1.0800000000000001E-2</v>
      </c>
      <c r="S95" s="1">
        <v>1.276</v>
      </c>
      <c r="T95" s="4">
        <v>0.42720000000000002</v>
      </c>
      <c r="U95" s="1">
        <v>10</v>
      </c>
      <c r="V95" s="1">
        <v>97</v>
      </c>
      <c r="W95" s="4">
        <v>34.6</v>
      </c>
      <c r="X95" s="50">
        <v>784.19999999999993</v>
      </c>
      <c r="Y95" s="4">
        <v>0.19400000000000001</v>
      </c>
      <c r="Z95" s="36">
        <v>6.9599999999999995E-2</v>
      </c>
      <c r="AA95" s="42"/>
      <c r="AB95" s="33">
        <f t="shared" si="14"/>
        <v>22.471910112359552</v>
      </c>
      <c r="AC95" s="5">
        <f t="shared" si="15"/>
        <v>0.16615384615384615</v>
      </c>
      <c r="AD95" s="5">
        <f t="shared" si="16"/>
        <v>0.33436532507739936</v>
      </c>
      <c r="AE95" s="5">
        <f t="shared" si="17"/>
        <v>0.35876288659793809</v>
      </c>
      <c r="AF95" s="33">
        <f t="shared" si="18"/>
        <v>7.0886075949367084</v>
      </c>
      <c r="AG95" s="33">
        <f t="shared" si="19"/>
        <v>82.291666666666657</v>
      </c>
      <c r="AH95" s="5">
        <f t="shared" si="20"/>
        <v>0.3347962382445141</v>
      </c>
      <c r="AI95" s="1">
        <f t="shared" si="21"/>
        <v>1.276</v>
      </c>
      <c r="AJ95" s="5">
        <f t="shared" si="22"/>
        <v>0.35670103092783506</v>
      </c>
      <c r="AK95" s="1">
        <f t="shared" si="23"/>
        <v>22.664739884393061</v>
      </c>
      <c r="AL95" s="1">
        <v>22.5</v>
      </c>
      <c r="AN95" s="5"/>
    </row>
    <row r="96" spans="1:40" x14ac:dyDescent="0.25">
      <c r="A96" s="2">
        <v>42054</v>
      </c>
      <c r="B96" s="1">
        <v>1</v>
      </c>
      <c r="C96" s="1">
        <v>5</v>
      </c>
      <c r="D96" s="1">
        <v>26</v>
      </c>
      <c r="E96" s="1" t="str">
        <f t="shared" si="24"/>
        <v>Q1-5-26</v>
      </c>
      <c r="F96" s="1" t="s">
        <v>27</v>
      </c>
      <c r="G96" s="1">
        <v>10.5</v>
      </c>
      <c r="H96" s="35">
        <v>30</v>
      </c>
      <c r="J96" s="1">
        <v>36</v>
      </c>
      <c r="K96" s="1">
        <v>6</v>
      </c>
      <c r="L96" s="1">
        <v>5.16E-2</v>
      </c>
      <c r="M96" s="1">
        <v>5.4600000000000003E-2</v>
      </c>
      <c r="N96" s="1">
        <v>48.848300000000002</v>
      </c>
      <c r="O96" s="1">
        <v>0.14899999999999999</v>
      </c>
      <c r="P96" s="1">
        <v>87</v>
      </c>
      <c r="Q96" s="4">
        <v>0.1384</v>
      </c>
      <c r="R96" s="4">
        <v>2.92E-2</v>
      </c>
      <c r="S96" s="1">
        <v>0.63700000000000001</v>
      </c>
      <c r="T96" s="4">
        <v>0.127</v>
      </c>
      <c r="U96" s="1">
        <v>5</v>
      </c>
      <c r="V96" s="1">
        <v>345</v>
      </c>
      <c r="W96" s="4">
        <v>48.2</v>
      </c>
      <c r="X96" s="50">
        <v>1336.9</v>
      </c>
      <c r="Y96" s="4">
        <v>0.68100000000000005</v>
      </c>
      <c r="Z96" s="36">
        <v>0.1497</v>
      </c>
      <c r="AA96" s="42"/>
      <c r="AB96" s="33">
        <f t="shared" si="14"/>
        <v>5.494505494505499</v>
      </c>
      <c r="AC96" s="5">
        <f t="shared" si="15"/>
        <v>0.19597315436241611</v>
      </c>
      <c r="AD96" s="5">
        <f t="shared" si="16"/>
        <v>0.21098265895953758</v>
      </c>
      <c r="AE96" s="5">
        <f t="shared" si="17"/>
        <v>0.21982378854625548</v>
      </c>
      <c r="AF96" s="33">
        <f t="shared" si="18"/>
        <v>1.7810241093344088</v>
      </c>
      <c r="AG96" s="33">
        <f t="shared" si="19"/>
        <v>16.728869863013699</v>
      </c>
      <c r="AH96" s="5">
        <f t="shared" si="20"/>
        <v>0.19937205651491366</v>
      </c>
      <c r="AI96" s="1">
        <f t="shared" si="21"/>
        <v>0.63700000000000001</v>
      </c>
      <c r="AJ96" s="5">
        <f t="shared" si="22"/>
        <v>0.13971014492753625</v>
      </c>
      <c r="AK96" s="1">
        <f t="shared" si="23"/>
        <v>27.736514522821576</v>
      </c>
      <c r="AL96" s="1">
        <v>6</v>
      </c>
      <c r="AN96" s="5"/>
    </row>
    <row r="97" spans="1:40" x14ac:dyDescent="0.25">
      <c r="A97" s="2">
        <v>42054</v>
      </c>
      <c r="B97" s="1">
        <v>1</v>
      </c>
      <c r="C97" s="1">
        <v>5</v>
      </c>
      <c r="D97" s="1">
        <v>26</v>
      </c>
      <c r="E97" s="1" t="str">
        <f t="shared" si="24"/>
        <v>Q1-5-26</v>
      </c>
      <c r="F97" s="1" t="s">
        <v>26</v>
      </c>
      <c r="G97" s="1">
        <v>9.5</v>
      </c>
      <c r="H97" s="35">
        <v>5</v>
      </c>
      <c r="J97" s="1">
        <v>11</v>
      </c>
      <c r="K97" s="1">
        <v>9.1999999999999993</v>
      </c>
      <c r="L97" s="1">
        <v>6.0400000000000002E-2</v>
      </c>
      <c r="M97" s="1">
        <v>6.6000000000000003E-2</v>
      </c>
      <c r="N97" s="1">
        <v>55.058100000000003</v>
      </c>
      <c r="O97" s="1">
        <v>0.14899999999999999</v>
      </c>
      <c r="P97" s="1">
        <v>222</v>
      </c>
      <c r="Q97" s="4">
        <v>0.1492</v>
      </c>
      <c r="R97" s="4">
        <v>3.2800000000000003E-2</v>
      </c>
      <c r="S97" s="1">
        <v>0.998</v>
      </c>
      <c r="T97" s="4">
        <v>0.20019999999999999</v>
      </c>
      <c r="U97" s="1">
        <v>5</v>
      </c>
      <c r="V97" s="1">
        <v>591</v>
      </c>
      <c r="W97" s="4">
        <v>120.3</v>
      </c>
      <c r="X97" s="12">
        <v>2380.3999999999996</v>
      </c>
      <c r="Y97" s="4">
        <v>0.69</v>
      </c>
      <c r="Z97" s="36">
        <v>0.15140000000000001</v>
      </c>
      <c r="AA97" s="42"/>
      <c r="AB97" s="33">
        <f t="shared" si="14"/>
        <v>8.4848484848484844</v>
      </c>
      <c r="AC97" s="5">
        <f t="shared" si="15"/>
        <v>0.2201342281879195</v>
      </c>
      <c r="AD97" s="5">
        <f t="shared" si="16"/>
        <v>0.21983914209115282</v>
      </c>
      <c r="AE97" s="5">
        <f t="shared" si="17"/>
        <v>0.2194202898550725</v>
      </c>
      <c r="AF97" s="33">
        <f t="shared" si="18"/>
        <v>4.0321042680368553</v>
      </c>
      <c r="AG97" s="33">
        <f t="shared" si="19"/>
        <v>16.786006097560975</v>
      </c>
      <c r="AH97" s="5">
        <f t="shared" si="20"/>
        <v>0.20060120240480961</v>
      </c>
      <c r="AI97" s="1">
        <f t="shared" si="21"/>
        <v>0.998</v>
      </c>
      <c r="AJ97" s="5">
        <f t="shared" si="22"/>
        <v>0.20355329949238579</v>
      </c>
      <c r="AK97" s="1">
        <f t="shared" si="23"/>
        <v>19.787198669991685</v>
      </c>
      <c r="AL97" s="1">
        <v>9.1999999999999993</v>
      </c>
      <c r="AN97" s="5"/>
    </row>
    <row r="98" spans="1:40" x14ac:dyDescent="0.25">
      <c r="A98" s="2">
        <v>42054</v>
      </c>
      <c r="B98" s="1">
        <v>1</v>
      </c>
      <c r="C98" s="1">
        <v>5</v>
      </c>
      <c r="D98" s="1">
        <v>28</v>
      </c>
      <c r="E98" s="1" t="str">
        <f t="shared" si="24"/>
        <v>Q1-5-28</v>
      </c>
      <c r="F98" s="1" t="s">
        <v>23</v>
      </c>
      <c r="G98" s="1">
        <v>16.5</v>
      </c>
      <c r="H98" s="35">
        <v>10</v>
      </c>
      <c r="J98" s="1">
        <v>75</v>
      </c>
      <c r="K98" s="1">
        <v>11</v>
      </c>
      <c r="L98" s="1">
        <v>4.4999999999999997E-3</v>
      </c>
      <c r="M98" s="1">
        <v>6.7999999999999996E-3</v>
      </c>
      <c r="N98" s="1">
        <v>254.58160000000001</v>
      </c>
      <c r="O98" s="1">
        <v>0.183</v>
      </c>
      <c r="P98" s="1">
        <v>2458</v>
      </c>
      <c r="Q98" s="4">
        <v>7.1599999999999997E-2</v>
      </c>
      <c r="R98" s="4">
        <v>2.18E-2</v>
      </c>
      <c r="S98" s="1">
        <v>0.53900000000000003</v>
      </c>
      <c r="T98" s="4">
        <v>0.31240000000000001</v>
      </c>
      <c r="U98" s="1">
        <v>10</v>
      </c>
      <c r="V98" s="1">
        <v>74</v>
      </c>
      <c r="W98" s="4">
        <v>15.9</v>
      </c>
      <c r="X98" s="50">
        <v>243.6</v>
      </c>
      <c r="Y98" s="4">
        <v>7.1599999999999997E-2</v>
      </c>
      <c r="Z98" s="36">
        <v>2.18E-2</v>
      </c>
      <c r="AA98" s="42"/>
      <c r="AB98" s="33">
        <f t="shared" si="14"/>
        <v>33.823529411764703</v>
      </c>
      <c r="AC98" s="5">
        <f t="shared" si="15"/>
        <v>0.11912568306010929</v>
      </c>
      <c r="AD98" s="5">
        <f t="shared" si="16"/>
        <v>0.30446927374301674</v>
      </c>
      <c r="AE98" s="5">
        <f t="shared" si="17"/>
        <v>0.30446927374301674</v>
      </c>
      <c r="AF98" s="33">
        <f t="shared" si="18"/>
        <v>9.6550575532560092</v>
      </c>
      <c r="AG98" s="33">
        <f t="shared" si="19"/>
        <v>116.78055045871561</v>
      </c>
      <c r="AH98" s="5">
        <f t="shared" si="20"/>
        <v>0.57959183673469383</v>
      </c>
      <c r="AI98" s="1">
        <f t="shared" si="21"/>
        <v>0.53900000000000003</v>
      </c>
      <c r="AJ98" s="5">
        <f t="shared" si="22"/>
        <v>0.21486486486486486</v>
      </c>
      <c r="AK98" s="1">
        <f t="shared" si="23"/>
        <v>15.320754716981131</v>
      </c>
      <c r="AL98" s="1">
        <v>11</v>
      </c>
      <c r="AN98" s="5"/>
    </row>
    <row r="99" spans="1:40" x14ac:dyDescent="0.25">
      <c r="A99" s="2">
        <v>42054</v>
      </c>
      <c r="B99" s="1">
        <v>1</v>
      </c>
      <c r="C99" s="1">
        <v>5</v>
      </c>
      <c r="D99" s="1">
        <v>28</v>
      </c>
      <c r="E99" s="1" t="str">
        <f t="shared" si="24"/>
        <v>Q1-5-28</v>
      </c>
      <c r="F99" s="1" t="s">
        <v>30</v>
      </c>
      <c r="G99" s="1">
        <v>4.4000000000000004</v>
      </c>
      <c r="H99" s="35">
        <v>0.5</v>
      </c>
      <c r="J99" s="1">
        <v>15</v>
      </c>
      <c r="K99" s="1">
        <v>4.9000000000000004</v>
      </c>
      <c r="L99" s="1">
        <v>2.35E-2</v>
      </c>
      <c r="M99" s="1">
        <v>2.5000000000000001E-2</v>
      </c>
      <c r="N99" s="1">
        <v>36.218299999999999</v>
      </c>
      <c r="O99" s="1">
        <v>0.13800000000000001</v>
      </c>
      <c r="P99" s="1">
        <v>137</v>
      </c>
      <c r="Q99" s="4">
        <v>0.18759999999999999</v>
      </c>
      <c r="R99" s="4">
        <v>7.4999999999999997E-2</v>
      </c>
      <c r="S99" s="1">
        <v>1.05</v>
      </c>
      <c r="T99" s="4">
        <v>0.65010000000000001</v>
      </c>
      <c r="U99" s="1">
        <v>30</v>
      </c>
      <c r="V99" s="1">
        <v>20</v>
      </c>
      <c r="W99" s="4">
        <v>14.4</v>
      </c>
      <c r="X99" s="12">
        <v>128.29999999999998</v>
      </c>
      <c r="Y99" s="4">
        <v>0.316</v>
      </c>
      <c r="Z99" s="36">
        <v>8.3400000000000002E-2</v>
      </c>
      <c r="AA99" s="42"/>
      <c r="AB99" s="33">
        <f t="shared" si="14"/>
        <v>6.0000000000000053</v>
      </c>
      <c r="AC99" s="5">
        <f t="shared" si="15"/>
        <v>0.54347826086956519</v>
      </c>
      <c r="AD99" s="5">
        <f t="shared" si="16"/>
        <v>0.39978678038379534</v>
      </c>
      <c r="AE99" s="5">
        <f t="shared" si="17"/>
        <v>0.26392405063291141</v>
      </c>
      <c r="AF99" s="33">
        <f t="shared" si="18"/>
        <v>3.7826181792077485</v>
      </c>
      <c r="AG99" s="33">
        <f t="shared" si="19"/>
        <v>4.8291066666666662</v>
      </c>
      <c r="AH99" s="5">
        <f t="shared" si="20"/>
        <v>0.61914285714285711</v>
      </c>
      <c r="AI99" s="1">
        <f t="shared" si="21"/>
        <v>1.05</v>
      </c>
      <c r="AJ99" s="5">
        <f t="shared" si="22"/>
        <v>0.72</v>
      </c>
      <c r="AK99" s="1">
        <f t="shared" si="23"/>
        <v>8.9097222222222214</v>
      </c>
      <c r="AL99" s="1">
        <v>4.9000000000000004</v>
      </c>
      <c r="AN99" s="5"/>
    </row>
    <row r="100" spans="1:40" x14ac:dyDescent="0.25">
      <c r="A100" s="2">
        <v>42054</v>
      </c>
      <c r="B100" s="1">
        <v>1</v>
      </c>
      <c r="C100" s="1">
        <v>5</v>
      </c>
      <c r="D100" s="1">
        <v>28</v>
      </c>
      <c r="E100" s="1" t="str">
        <f t="shared" si="24"/>
        <v>Q1-5-28</v>
      </c>
      <c r="F100" s="1" t="s">
        <v>27</v>
      </c>
      <c r="G100" s="1">
        <v>2.5</v>
      </c>
      <c r="H100" s="35">
        <v>30</v>
      </c>
      <c r="J100" s="1">
        <v>37</v>
      </c>
      <c r="K100" s="1">
        <v>0.8</v>
      </c>
      <c r="L100" s="1">
        <v>3.2899999999999999E-2</v>
      </c>
      <c r="M100" s="1">
        <v>3.5400000000000001E-2</v>
      </c>
      <c r="N100" s="1">
        <v>37.188600000000001</v>
      </c>
      <c r="O100" s="1">
        <v>0.124</v>
      </c>
      <c r="P100" s="1">
        <v>51</v>
      </c>
      <c r="Q100" s="4">
        <v>0.1186</v>
      </c>
      <c r="R100" s="4">
        <v>2.41E-2</v>
      </c>
      <c r="S100" s="1">
        <v>0.20300000000000001</v>
      </c>
      <c r="T100" s="4">
        <v>6.8900000000000003E-2</v>
      </c>
      <c r="U100" s="1">
        <v>5</v>
      </c>
      <c r="V100" s="1">
        <v>127</v>
      </c>
      <c r="W100" s="4">
        <v>41.9</v>
      </c>
      <c r="X100" s="12">
        <v>416</v>
      </c>
      <c r="Y100" s="4">
        <v>0.39600000000000002</v>
      </c>
      <c r="Z100" s="36">
        <v>0.10629999999999999</v>
      </c>
      <c r="AA100" s="42"/>
      <c r="AB100" s="33">
        <f t="shared" si="14"/>
        <v>7.062146892655373</v>
      </c>
      <c r="AC100" s="5">
        <f t="shared" si="15"/>
        <v>0.19435483870967743</v>
      </c>
      <c r="AD100" s="5">
        <f t="shared" si="16"/>
        <v>0.20320404721753796</v>
      </c>
      <c r="AE100" s="5">
        <f t="shared" si="17"/>
        <v>0.26843434343434341</v>
      </c>
      <c r="AF100" s="33">
        <f t="shared" si="18"/>
        <v>1.3713880060018393</v>
      </c>
      <c r="AG100" s="33">
        <f t="shared" si="19"/>
        <v>15.430954356846474</v>
      </c>
      <c r="AH100" s="5">
        <f t="shared" si="20"/>
        <v>0.33940886699507389</v>
      </c>
      <c r="AI100" s="1">
        <f t="shared" si="21"/>
        <v>0.20300000000000001</v>
      </c>
      <c r="AJ100" s="5">
        <f t="shared" si="22"/>
        <v>0.32992125984251969</v>
      </c>
      <c r="AK100" s="1">
        <f t="shared" si="23"/>
        <v>9.928400954653938</v>
      </c>
      <c r="AL100" s="1">
        <v>0.8</v>
      </c>
      <c r="AN100" s="5"/>
    </row>
    <row r="101" spans="1:40" x14ac:dyDescent="0.25">
      <c r="A101" s="2">
        <v>42054</v>
      </c>
      <c r="B101" s="1">
        <v>1</v>
      </c>
      <c r="C101" s="1">
        <v>5</v>
      </c>
      <c r="D101" s="1">
        <v>30</v>
      </c>
      <c r="E101" s="1" t="str">
        <f t="shared" si="24"/>
        <v>Q1-5-30</v>
      </c>
      <c r="F101" s="1" t="s">
        <v>23</v>
      </c>
      <c r="G101" s="1">
        <v>12</v>
      </c>
      <c r="H101" s="35">
        <v>5</v>
      </c>
      <c r="J101" s="1">
        <v>76</v>
      </c>
      <c r="K101" s="1">
        <v>15.3</v>
      </c>
      <c r="L101" s="1">
        <v>6.1999999999999998E-3</v>
      </c>
      <c r="M101" s="1">
        <v>8.6999999999999994E-3</v>
      </c>
      <c r="N101" s="1">
        <v>134.41560000000001</v>
      </c>
      <c r="O101" s="1">
        <v>0.123</v>
      </c>
      <c r="P101" s="1">
        <v>1016</v>
      </c>
      <c r="Q101" s="4">
        <v>7.0000000000000007E-2</v>
      </c>
      <c r="R101" s="4">
        <v>2.0799999999999999E-2</v>
      </c>
      <c r="S101" s="1">
        <v>0.629</v>
      </c>
      <c r="T101" s="4">
        <v>0.36699999999999999</v>
      </c>
      <c r="U101" s="1">
        <v>10</v>
      </c>
      <c r="V101" s="1">
        <v>49</v>
      </c>
      <c r="W101" s="4">
        <v>20</v>
      </c>
      <c r="X101" s="50">
        <v>174.8</v>
      </c>
      <c r="Y101" s="4">
        <v>0.26</v>
      </c>
      <c r="Z101" s="36">
        <v>8.5900000000000004E-2</v>
      </c>
      <c r="AA101" s="42"/>
      <c r="AB101" s="33">
        <f t="shared" si="14"/>
        <v>28.735632183908045</v>
      </c>
      <c r="AC101" s="5">
        <f t="shared" si="15"/>
        <v>0.16910569105691056</v>
      </c>
      <c r="AD101" s="5">
        <f t="shared" si="16"/>
        <v>0.2971428571428571</v>
      </c>
      <c r="AE101" s="5">
        <f t="shared" si="17"/>
        <v>0.33038461538461539</v>
      </c>
      <c r="AF101" s="33">
        <f t="shared" si="18"/>
        <v>7.5586464666303605</v>
      </c>
      <c r="AG101" s="33">
        <f t="shared" si="19"/>
        <v>64.622884615384635</v>
      </c>
      <c r="AH101" s="5">
        <f t="shared" si="20"/>
        <v>0.58346581875993642</v>
      </c>
      <c r="AI101" s="1">
        <f t="shared" si="21"/>
        <v>0.629</v>
      </c>
      <c r="AJ101" s="5">
        <f t="shared" si="22"/>
        <v>0.40816326530612246</v>
      </c>
      <c r="AK101" s="1">
        <f t="shared" si="23"/>
        <v>8.74</v>
      </c>
      <c r="AL101" s="1">
        <v>15.3</v>
      </c>
      <c r="AN101" s="5"/>
    </row>
    <row r="102" spans="1:40" x14ac:dyDescent="0.25">
      <c r="A102" s="2">
        <v>42054</v>
      </c>
      <c r="B102" s="1">
        <v>1</v>
      </c>
      <c r="C102" s="1">
        <v>5</v>
      </c>
      <c r="D102" s="1">
        <v>30</v>
      </c>
      <c r="E102" s="1" t="str">
        <f t="shared" si="24"/>
        <v>Q1-5-30</v>
      </c>
      <c r="F102" s="1" t="s">
        <v>24</v>
      </c>
      <c r="G102" s="1">
        <v>5.7</v>
      </c>
      <c r="H102" s="35">
        <v>0.5</v>
      </c>
      <c r="J102" s="1">
        <v>38</v>
      </c>
      <c r="K102" s="1">
        <v>10.4</v>
      </c>
      <c r="L102" s="1">
        <v>5.1999999999999998E-3</v>
      </c>
      <c r="M102" s="1">
        <v>6.1999999999999998E-3</v>
      </c>
      <c r="N102" s="1">
        <v>416.66820000000001</v>
      </c>
      <c r="O102" s="1">
        <v>0.29299999999999998</v>
      </c>
      <c r="P102" s="1">
        <v>4049</v>
      </c>
      <c r="Q102" s="4">
        <v>0.13300000000000001</v>
      </c>
      <c r="R102" s="4">
        <v>3.7999999999999999E-2</v>
      </c>
      <c r="S102" s="1">
        <v>2.2799999999999998</v>
      </c>
      <c r="T102" s="4">
        <v>1.4825000000000002</v>
      </c>
      <c r="U102" s="1">
        <v>10</v>
      </c>
      <c r="V102" s="1">
        <v>168</v>
      </c>
      <c r="W102" s="4">
        <v>49.7</v>
      </c>
      <c r="X102" s="12">
        <v>995.7</v>
      </c>
      <c r="Y102" s="4">
        <v>0.23480000000000001</v>
      </c>
      <c r="Z102" s="36">
        <v>4.1450000000000001E-2</v>
      </c>
      <c r="AA102" s="42"/>
      <c r="AB102" s="33">
        <f t="shared" si="14"/>
        <v>16.129032258064516</v>
      </c>
      <c r="AC102" s="5">
        <f t="shared" si="15"/>
        <v>0.12969283276450513</v>
      </c>
      <c r="AD102" s="5">
        <f t="shared" si="16"/>
        <v>0.2857142857142857</v>
      </c>
      <c r="AE102" s="5">
        <f t="shared" si="17"/>
        <v>0.17653321976149913</v>
      </c>
      <c r="AF102" s="33">
        <f t="shared" si="18"/>
        <v>9.7175642393635986</v>
      </c>
      <c r="AG102" s="33">
        <f t="shared" si="19"/>
        <v>109.64952631578949</v>
      </c>
      <c r="AH102" s="5">
        <f t="shared" si="20"/>
        <v>0.6502192982456142</v>
      </c>
      <c r="AI102" s="1">
        <f t="shared" si="21"/>
        <v>2.2799999999999998</v>
      </c>
      <c r="AJ102" s="5">
        <f t="shared" si="22"/>
        <v>0.29583333333333334</v>
      </c>
      <c r="AK102" s="1">
        <f t="shared" si="23"/>
        <v>20.034205231388331</v>
      </c>
      <c r="AL102" s="1">
        <v>10.4</v>
      </c>
      <c r="AN102" s="5"/>
    </row>
    <row r="103" spans="1:40" x14ac:dyDescent="0.25">
      <c r="A103" s="2">
        <v>42054</v>
      </c>
      <c r="B103" s="1">
        <v>1</v>
      </c>
      <c r="C103" s="1">
        <v>5</v>
      </c>
      <c r="D103" s="1">
        <v>30</v>
      </c>
      <c r="E103" s="1" t="str">
        <f t="shared" si="24"/>
        <v>Q1-5-30</v>
      </c>
      <c r="F103" s="1" t="s">
        <v>30</v>
      </c>
      <c r="G103" s="1">
        <v>3</v>
      </c>
      <c r="H103" s="35">
        <v>5</v>
      </c>
      <c r="J103" s="1">
        <v>16</v>
      </c>
      <c r="K103" s="1">
        <v>2.5</v>
      </c>
      <c r="L103" s="1" t="s">
        <v>16</v>
      </c>
      <c r="M103" s="1" t="s">
        <v>16</v>
      </c>
      <c r="N103" s="1">
        <v>7.6870000000000003</v>
      </c>
      <c r="O103" s="1">
        <v>2.3E-2</v>
      </c>
      <c r="P103" s="1">
        <v>71</v>
      </c>
      <c r="Q103" s="4">
        <v>2.5099999999999997E-2</v>
      </c>
      <c r="R103" s="4">
        <v>1.6E-2</v>
      </c>
      <c r="S103" s="1">
        <v>0.152</v>
      </c>
      <c r="T103" s="4">
        <v>9.5599999999999991E-2</v>
      </c>
      <c r="U103" s="1">
        <v>30</v>
      </c>
      <c r="V103" s="1">
        <v>17</v>
      </c>
      <c r="W103" s="4">
        <v>10.4</v>
      </c>
      <c r="X103" s="12">
        <v>80.100000000000009</v>
      </c>
      <c r="Y103" s="4">
        <v>2.5099999999999997E-2</v>
      </c>
      <c r="Z103" s="8">
        <v>1.6E-2</v>
      </c>
      <c r="AA103" s="36"/>
      <c r="AB103" s="33" t="e">
        <f t="shared" si="14"/>
        <v>#VALUE!</v>
      </c>
      <c r="AC103" s="5">
        <f t="shared" si="15"/>
        <v>0.69565217391304346</v>
      </c>
      <c r="AD103" s="5">
        <f t="shared" si="16"/>
        <v>0.63745019920318735</v>
      </c>
      <c r="AE103" s="5">
        <f t="shared" si="17"/>
        <v>0.63745019920318735</v>
      </c>
      <c r="AF103" s="33">
        <f t="shared" si="18"/>
        <v>9.236373097437232</v>
      </c>
      <c r="AG103" s="33">
        <f t="shared" si="19"/>
        <v>4.8043750000000003</v>
      </c>
      <c r="AH103" s="5">
        <f t="shared" si="20"/>
        <v>0.62894736842105259</v>
      </c>
      <c r="AI103" s="1">
        <f t="shared" si="21"/>
        <v>0.152</v>
      </c>
      <c r="AJ103" s="5">
        <f t="shared" si="22"/>
        <v>0.61176470588235299</v>
      </c>
      <c r="AK103" s="1">
        <f t="shared" si="23"/>
        <v>7.7019230769230775</v>
      </c>
      <c r="AL103" s="1">
        <v>2.5</v>
      </c>
      <c r="AN103" s="5"/>
    </row>
    <row r="104" spans="1:40" x14ac:dyDescent="0.25">
      <c r="A104" s="2">
        <v>42054</v>
      </c>
      <c r="B104" s="1">
        <v>1</v>
      </c>
      <c r="C104" s="1">
        <v>5</v>
      </c>
      <c r="D104" s="1">
        <v>30</v>
      </c>
      <c r="E104" s="1" t="str">
        <f t="shared" si="24"/>
        <v>Q1-5-30</v>
      </c>
      <c r="F104" s="1" t="s">
        <v>27</v>
      </c>
      <c r="G104" s="1">
        <v>2.2000000000000002</v>
      </c>
      <c r="H104" s="35">
        <v>40</v>
      </c>
      <c r="J104" s="1">
        <v>38</v>
      </c>
      <c r="K104" s="1">
        <v>0.8</v>
      </c>
      <c r="L104" s="1">
        <v>2.9000000000000001E-2</v>
      </c>
      <c r="M104" s="1">
        <v>3.0800000000000001E-2</v>
      </c>
      <c r="N104" s="1">
        <v>18.008700000000001</v>
      </c>
      <c r="O104" s="1">
        <v>6.3E-2</v>
      </c>
      <c r="P104" s="1">
        <v>6</v>
      </c>
      <c r="Q104" s="4">
        <v>5.3199999999999997E-2</v>
      </c>
      <c r="R104" s="4">
        <v>1.32E-2</v>
      </c>
      <c r="S104" s="1">
        <v>0.35499999999999998</v>
      </c>
      <c r="T104" s="4">
        <v>0.1111</v>
      </c>
      <c r="U104" s="1">
        <v>5</v>
      </c>
      <c r="V104" s="1">
        <v>143</v>
      </c>
      <c r="W104" s="4">
        <v>44.6</v>
      </c>
      <c r="X104" s="12">
        <v>320.2</v>
      </c>
      <c r="Y104" s="4">
        <v>0.35799999999999998</v>
      </c>
      <c r="Z104" s="36">
        <v>0.11120000000000001</v>
      </c>
      <c r="AA104" s="42"/>
      <c r="AB104" s="33">
        <f t="shared" si="14"/>
        <v>5.8441558441558419</v>
      </c>
      <c r="AC104" s="5">
        <f t="shared" si="15"/>
        <v>0.20952380952380953</v>
      </c>
      <c r="AD104" s="5">
        <f t="shared" si="16"/>
        <v>0.24812030075187971</v>
      </c>
      <c r="AE104" s="5">
        <f t="shared" si="17"/>
        <v>0.31061452513966481</v>
      </c>
      <c r="AF104" s="33">
        <f t="shared" si="18"/>
        <v>0.33317230005497339</v>
      </c>
      <c r="AG104" s="33">
        <f t="shared" si="19"/>
        <v>13.642954545454547</v>
      </c>
      <c r="AH104" s="5">
        <f t="shared" si="20"/>
        <v>0.31295774647887326</v>
      </c>
      <c r="AI104" s="1">
        <f t="shared" si="21"/>
        <v>0.35499999999999998</v>
      </c>
      <c r="AJ104" s="5">
        <f t="shared" si="22"/>
        <v>0.31188811188811189</v>
      </c>
      <c r="AK104" s="1">
        <f t="shared" si="23"/>
        <v>7.1793721973094167</v>
      </c>
      <c r="AL104" s="1">
        <v>0.8</v>
      </c>
      <c r="AN104" s="5"/>
    </row>
    <row r="105" spans="1:40" x14ac:dyDescent="0.25">
      <c r="A105" s="2">
        <v>42054</v>
      </c>
      <c r="B105" s="1">
        <v>1</v>
      </c>
      <c r="C105" s="1">
        <v>5</v>
      </c>
      <c r="D105" s="1">
        <v>30</v>
      </c>
      <c r="E105" s="1" t="str">
        <f t="shared" si="24"/>
        <v>Q1-5-30</v>
      </c>
      <c r="F105" s="1" t="s">
        <v>34</v>
      </c>
      <c r="G105" s="1">
        <v>2</v>
      </c>
      <c r="H105" s="35">
        <v>0.5</v>
      </c>
      <c r="J105" s="1">
        <v>4</v>
      </c>
      <c r="K105" s="1">
        <v>4.4000000000000004</v>
      </c>
      <c r="L105" s="1">
        <v>4.7399999999999998E-2</v>
      </c>
      <c r="M105" s="1">
        <v>5.2299999999999999E-2</v>
      </c>
      <c r="N105" s="1">
        <v>21.2363</v>
      </c>
      <c r="O105" s="1">
        <v>0.123</v>
      </c>
      <c r="P105" s="1">
        <v>70</v>
      </c>
      <c r="Q105" s="4">
        <v>0.12590000000000001</v>
      </c>
      <c r="R105" s="4">
        <v>3.2099999999999997E-2</v>
      </c>
      <c r="S105" s="1">
        <v>78.823000000000008</v>
      </c>
      <c r="T105" s="4">
        <v>34.668399999999998</v>
      </c>
      <c r="U105" s="1">
        <v>30</v>
      </c>
      <c r="V105" s="1">
        <v>52</v>
      </c>
      <c r="W105" s="4">
        <v>21.6</v>
      </c>
      <c r="X105" s="50">
        <v>200.2</v>
      </c>
      <c r="Y105" s="4">
        <v>19.218</v>
      </c>
      <c r="Z105" s="36">
        <v>4.9570999999999996</v>
      </c>
      <c r="AA105" s="42"/>
      <c r="AB105" s="33">
        <f t="shared" si="14"/>
        <v>9.3690248565965621</v>
      </c>
      <c r="AC105" s="5">
        <f t="shared" si="15"/>
        <v>0.26097560975609752</v>
      </c>
      <c r="AD105" s="5">
        <f t="shared" si="16"/>
        <v>0.25496425734710082</v>
      </c>
      <c r="AE105" s="5">
        <f t="shared" si="17"/>
        <v>0.25794047247372254</v>
      </c>
      <c r="AF105" s="33">
        <f t="shared" si="18"/>
        <v>3.2962427541520887</v>
      </c>
      <c r="AG105" s="33">
        <f t="shared" si="19"/>
        <v>6.6156697819314649</v>
      </c>
      <c r="AH105" s="5">
        <f t="shared" si="20"/>
        <v>0.43982593912944185</v>
      </c>
      <c r="AI105" s="1">
        <f t="shared" si="21"/>
        <v>78.823000000000008</v>
      </c>
      <c r="AJ105" s="5">
        <f t="shared" si="22"/>
        <v>0.41538461538461541</v>
      </c>
      <c r="AK105" s="1">
        <f t="shared" si="23"/>
        <v>9.2685185185185173</v>
      </c>
      <c r="AL105" s="1">
        <v>4.4000000000000004</v>
      </c>
      <c r="AN105" s="5"/>
    </row>
    <row r="106" spans="1:40" x14ac:dyDescent="0.25">
      <c r="A106" s="2">
        <v>42054</v>
      </c>
      <c r="B106" s="1">
        <v>1</v>
      </c>
      <c r="C106" s="1">
        <v>5</v>
      </c>
      <c r="D106" s="1">
        <v>30</v>
      </c>
      <c r="E106" s="1" t="str">
        <f t="shared" si="24"/>
        <v>Q1-5-30</v>
      </c>
      <c r="F106" s="1" t="s">
        <v>33</v>
      </c>
      <c r="G106" s="1">
        <v>1.5</v>
      </c>
      <c r="H106" s="35">
        <v>0.5</v>
      </c>
      <c r="J106" s="1">
        <v>3</v>
      </c>
      <c r="K106" s="1">
        <v>1.4</v>
      </c>
      <c r="L106" s="1">
        <v>1.6400000000000001E-2</v>
      </c>
      <c r="M106" s="1">
        <v>1.77E-2</v>
      </c>
      <c r="N106" s="1">
        <v>5.6931000000000003</v>
      </c>
      <c r="O106" s="1">
        <v>4.1000000000000002E-2</v>
      </c>
      <c r="P106" s="1">
        <v>11</v>
      </c>
      <c r="Q106" s="4">
        <v>2.7E-2</v>
      </c>
      <c r="R106" s="4">
        <v>7.7000000000000002E-3</v>
      </c>
      <c r="S106" s="1">
        <v>0.11899999999999999</v>
      </c>
      <c r="T106" s="4">
        <v>3.9699999999999999E-2</v>
      </c>
      <c r="U106" s="1">
        <v>5</v>
      </c>
      <c r="V106" s="1">
        <v>37</v>
      </c>
      <c r="W106" s="4">
        <v>12.200000000000001</v>
      </c>
      <c r="X106" s="12">
        <v>92.600000000000009</v>
      </c>
      <c r="Y106" s="4">
        <v>2.7E-2</v>
      </c>
      <c r="Z106" s="36">
        <v>7.7000000000000002E-3</v>
      </c>
      <c r="AA106" s="42"/>
      <c r="AB106" s="33">
        <f t="shared" si="14"/>
        <v>7.344632768361576</v>
      </c>
      <c r="AC106" s="5">
        <f t="shared" si="15"/>
        <v>0.18780487804878049</v>
      </c>
      <c r="AD106" s="5">
        <f t="shared" si="16"/>
        <v>0.28518518518518521</v>
      </c>
      <c r="AE106" s="5">
        <f t="shared" si="17"/>
        <v>0.28518518518518521</v>
      </c>
      <c r="AF106" s="33">
        <f t="shared" si="18"/>
        <v>1.9321634961620207</v>
      </c>
      <c r="AG106" s="33">
        <f t="shared" si="19"/>
        <v>7.3936363636363636</v>
      </c>
      <c r="AH106" s="5">
        <f t="shared" si="20"/>
        <v>0.33361344537815124</v>
      </c>
      <c r="AI106" s="1">
        <f t="shared" si="21"/>
        <v>0.11899999999999999</v>
      </c>
      <c r="AJ106" s="5">
        <f t="shared" si="22"/>
        <v>0.32972972972972975</v>
      </c>
      <c r="AK106" s="1">
        <f t="shared" si="23"/>
        <v>7.5901639344262293</v>
      </c>
      <c r="AL106" s="1">
        <v>1.4</v>
      </c>
      <c r="AN106" s="5"/>
    </row>
    <row r="107" spans="1:40" x14ac:dyDescent="0.25">
      <c r="A107" s="2">
        <v>42054</v>
      </c>
      <c r="B107" s="1">
        <v>1</v>
      </c>
      <c r="C107" s="1">
        <v>5</v>
      </c>
      <c r="D107" s="1">
        <v>32</v>
      </c>
      <c r="E107" s="1" t="str">
        <f t="shared" si="24"/>
        <v>Q1-5-32</v>
      </c>
      <c r="F107" s="1" t="s">
        <v>23</v>
      </c>
      <c r="G107" s="1">
        <v>9.8000000000000007</v>
      </c>
      <c r="H107" s="35">
        <v>0.5</v>
      </c>
      <c r="J107" s="1">
        <v>77</v>
      </c>
      <c r="K107" s="1">
        <v>20.2</v>
      </c>
      <c r="L107" s="1">
        <v>5.1999999999999998E-3</v>
      </c>
      <c r="M107" s="1">
        <v>6.6E-3</v>
      </c>
      <c r="N107" s="1">
        <v>198.64060000000001</v>
      </c>
      <c r="O107" s="1">
        <v>0.129</v>
      </c>
      <c r="P107" s="1">
        <v>227</v>
      </c>
      <c r="Q107" s="4">
        <v>5.9499999999999997E-2</v>
      </c>
      <c r="R107" s="4">
        <v>1.8200000000000001E-2</v>
      </c>
      <c r="S107" s="1">
        <v>1.2010000000000001</v>
      </c>
      <c r="T107" s="4">
        <v>0.54800000000000004</v>
      </c>
      <c r="U107" s="1">
        <v>10</v>
      </c>
      <c r="V107" s="1">
        <v>84</v>
      </c>
      <c r="W107" s="4">
        <v>35</v>
      </c>
      <c r="X107" s="50">
        <v>478.3</v>
      </c>
      <c r="Y107" s="4">
        <v>0.55300000000000005</v>
      </c>
      <c r="Z107" s="36">
        <v>0.1719</v>
      </c>
      <c r="AA107" s="42"/>
      <c r="AB107" s="33">
        <f t="shared" si="14"/>
        <v>21.212121212121215</v>
      </c>
      <c r="AC107" s="5">
        <f t="shared" si="15"/>
        <v>0.14108527131782947</v>
      </c>
      <c r="AD107" s="5">
        <f t="shared" si="16"/>
        <v>0.30588235294117649</v>
      </c>
      <c r="AE107" s="5">
        <f t="shared" si="17"/>
        <v>0.31084990958408676</v>
      </c>
      <c r="AF107" s="33">
        <f t="shared" si="18"/>
        <v>1.1427673899494866</v>
      </c>
      <c r="AG107" s="33">
        <f t="shared" si="19"/>
        <v>109.1431868131868</v>
      </c>
      <c r="AH107" s="5">
        <f t="shared" si="20"/>
        <v>0.45628642797668612</v>
      </c>
      <c r="AI107" s="1">
        <f t="shared" si="21"/>
        <v>1.2010000000000001</v>
      </c>
      <c r="AJ107" s="5">
        <f t="shared" si="22"/>
        <v>0.41666666666666669</v>
      </c>
      <c r="AK107" s="1">
        <f t="shared" si="23"/>
        <v>13.665714285714285</v>
      </c>
      <c r="AL107" s="1">
        <v>20.2</v>
      </c>
      <c r="AN107" s="5"/>
    </row>
    <row r="108" spans="1:40" x14ac:dyDescent="0.25">
      <c r="A108" s="2">
        <v>42054</v>
      </c>
      <c r="B108" s="1">
        <v>1</v>
      </c>
      <c r="C108" s="1">
        <v>5</v>
      </c>
      <c r="D108" s="1">
        <v>32</v>
      </c>
      <c r="E108" s="1" t="str">
        <f t="shared" si="24"/>
        <v>Q1-5-32</v>
      </c>
      <c r="F108" s="1" t="s">
        <v>30</v>
      </c>
      <c r="G108" s="1">
        <v>3</v>
      </c>
      <c r="H108" s="35">
        <v>0.5</v>
      </c>
      <c r="J108" s="1">
        <v>17</v>
      </c>
      <c r="K108" s="1">
        <v>6.8</v>
      </c>
      <c r="L108" s="1">
        <v>8.5000000000000006E-3</v>
      </c>
      <c r="M108" s="1">
        <v>9.1999999999999998E-3</v>
      </c>
      <c r="N108" s="1">
        <v>16.7332</v>
      </c>
      <c r="O108" s="1">
        <v>7.0999999999999994E-2</v>
      </c>
      <c r="P108" s="1">
        <v>42</v>
      </c>
      <c r="Q108" s="4">
        <v>8.1000000000000003E-2</v>
      </c>
      <c r="R108" s="4">
        <v>0.04</v>
      </c>
      <c r="S108" s="1">
        <v>0.52600000000000002</v>
      </c>
      <c r="T108" s="4">
        <v>0.32040000000000002</v>
      </c>
      <c r="U108" s="1">
        <v>30</v>
      </c>
      <c r="V108" s="1">
        <v>46</v>
      </c>
      <c r="W108" s="4">
        <v>25.5</v>
      </c>
      <c r="X108" s="12">
        <v>248</v>
      </c>
      <c r="Y108" s="4">
        <v>8.1000000000000003E-2</v>
      </c>
      <c r="Z108" s="36">
        <v>0.04</v>
      </c>
      <c r="AA108" s="42"/>
      <c r="AB108" s="33">
        <f t="shared" si="14"/>
        <v>7.6086956521739051</v>
      </c>
      <c r="AC108" s="5">
        <f t="shared" si="15"/>
        <v>0.56338028169014087</v>
      </c>
      <c r="AD108" s="5">
        <f t="shared" si="16"/>
        <v>0.49382716049382713</v>
      </c>
      <c r="AE108" s="5">
        <f t="shared" si="17"/>
        <v>0.49382716049382713</v>
      </c>
      <c r="AF108" s="33">
        <f t="shared" si="18"/>
        <v>2.5099801592044559</v>
      </c>
      <c r="AG108" s="33">
        <f t="shared" si="19"/>
        <v>4.1833</v>
      </c>
      <c r="AH108" s="5">
        <f t="shared" si="20"/>
        <v>0.60912547528517114</v>
      </c>
      <c r="AI108" s="1">
        <f t="shared" si="21"/>
        <v>0.52600000000000002</v>
      </c>
      <c r="AJ108" s="5">
        <f t="shared" si="22"/>
        <v>0.55434782608695654</v>
      </c>
      <c r="AK108" s="1">
        <f t="shared" si="23"/>
        <v>9.7254901960784306</v>
      </c>
      <c r="AL108" s="1">
        <v>6.8</v>
      </c>
      <c r="AN108" s="5"/>
    </row>
    <row r="109" spans="1:40" x14ac:dyDescent="0.25">
      <c r="A109" s="2">
        <v>42054</v>
      </c>
      <c r="B109" s="1">
        <v>1</v>
      </c>
      <c r="C109" s="1">
        <v>5</v>
      </c>
      <c r="D109" s="1">
        <v>32</v>
      </c>
      <c r="E109" s="1" t="str">
        <f t="shared" si="24"/>
        <v>Q1-5-32</v>
      </c>
      <c r="F109" s="1" t="s">
        <v>27</v>
      </c>
      <c r="G109" s="1">
        <v>3</v>
      </c>
      <c r="H109" s="35">
        <v>5</v>
      </c>
      <c r="J109" s="1">
        <v>39</v>
      </c>
      <c r="K109" s="1">
        <v>2.4</v>
      </c>
      <c r="L109" s="1">
        <v>3.2099999999999997E-2</v>
      </c>
      <c r="M109" s="1">
        <v>3.49E-2</v>
      </c>
      <c r="N109" s="1">
        <v>16.569600000000001</v>
      </c>
      <c r="O109" s="1">
        <v>7.8E-2</v>
      </c>
      <c r="P109" s="1">
        <v>28</v>
      </c>
      <c r="Q109" s="4">
        <v>7.1499999999999994E-2</v>
      </c>
      <c r="R109" s="4">
        <v>1.2999999999999999E-2</v>
      </c>
      <c r="S109" s="1">
        <v>0.79200000000000004</v>
      </c>
      <c r="T109" s="4">
        <v>0.19320000000000001</v>
      </c>
      <c r="U109" s="1">
        <v>5</v>
      </c>
      <c r="V109" s="1">
        <v>327</v>
      </c>
      <c r="W109" s="4">
        <v>65.8</v>
      </c>
      <c r="X109" s="50">
        <v>1036.4000000000001</v>
      </c>
      <c r="Y109" s="4">
        <v>0.38</v>
      </c>
      <c r="Z109" s="36">
        <v>0.1111</v>
      </c>
      <c r="AA109" s="42"/>
      <c r="AB109" s="33">
        <f t="shared" si="14"/>
        <v>8.0229226361031625</v>
      </c>
      <c r="AC109" s="5">
        <f t="shared" si="15"/>
        <v>0.16666666666666666</v>
      </c>
      <c r="AD109" s="5">
        <f t="shared" si="16"/>
        <v>0.18181818181818182</v>
      </c>
      <c r="AE109" s="5">
        <f t="shared" si="17"/>
        <v>0.29236842105263161</v>
      </c>
      <c r="AF109" s="33">
        <f t="shared" si="18"/>
        <v>1.6898416376979528</v>
      </c>
      <c r="AG109" s="33">
        <f t="shared" si="19"/>
        <v>12.745846153846156</v>
      </c>
      <c r="AH109" s="5">
        <f t="shared" si="20"/>
        <v>0.24393939393939393</v>
      </c>
      <c r="AI109" s="1">
        <f t="shared" si="21"/>
        <v>0.79200000000000004</v>
      </c>
      <c r="AJ109" s="5">
        <f t="shared" si="22"/>
        <v>0.20122324159021407</v>
      </c>
      <c r="AK109" s="1">
        <f t="shared" si="23"/>
        <v>15.750759878419455</v>
      </c>
      <c r="AL109" s="1">
        <v>2.4</v>
      </c>
      <c r="AN109" s="5"/>
    </row>
    <row r="110" spans="1:40" x14ac:dyDescent="0.25">
      <c r="A110" s="9">
        <v>42054</v>
      </c>
      <c r="B110" s="8">
        <v>2</v>
      </c>
      <c r="C110" s="8">
        <v>3</v>
      </c>
      <c r="D110" s="8">
        <v>0</v>
      </c>
      <c r="E110" s="1" t="str">
        <f t="shared" si="24"/>
        <v>Q2-3-0</v>
      </c>
      <c r="F110" s="8" t="s">
        <v>10</v>
      </c>
      <c r="G110" s="12">
        <v>16.399999999999999</v>
      </c>
      <c r="H110" s="36">
        <v>10</v>
      </c>
      <c r="I110" s="8"/>
      <c r="J110" s="8">
        <v>42</v>
      </c>
      <c r="K110" s="12">
        <v>5.8</v>
      </c>
      <c r="L110" s="15">
        <v>3.2300000000000002E-2</v>
      </c>
      <c r="M110" s="8">
        <v>5.1400000000000001E-2</v>
      </c>
      <c r="N110" s="8">
        <v>358.79360000000003</v>
      </c>
      <c r="O110" s="8">
        <v>0.55700000000000005</v>
      </c>
      <c r="P110" s="8">
        <v>3104</v>
      </c>
      <c r="Q110" s="8">
        <v>2.46E-2</v>
      </c>
      <c r="R110" s="8"/>
      <c r="S110" s="8">
        <v>1.8850000000000016</v>
      </c>
      <c r="T110" s="8">
        <v>0.68479999999999996</v>
      </c>
      <c r="U110" s="8">
        <v>3</v>
      </c>
      <c r="V110" s="8">
        <v>414</v>
      </c>
      <c r="W110" s="8">
        <v>147.29999999999998</v>
      </c>
      <c r="X110" s="50">
        <v>731.5</v>
      </c>
      <c r="Y110" s="8">
        <v>0.25590000000000002</v>
      </c>
      <c r="Z110" s="36">
        <v>8.5099999999999995E-2</v>
      </c>
      <c r="AA110" s="42"/>
      <c r="AB110" s="33">
        <f t="shared" si="14"/>
        <v>37.159533073929957</v>
      </c>
      <c r="AC110" s="5">
        <f t="shared" si="15"/>
        <v>0</v>
      </c>
      <c r="AD110" s="5">
        <f t="shared" si="16"/>
        <v>0</v>
      </c>
      <c r="AE110" s="5">
        <f t="shared" si="17"/>
        <v>0.33255177803829616</v>
      </c>
      <c r="AF110" s="33">
        <f t="shared" si="18"/>
        <v>8.6512133995701141</v>
      </c>
      <c r="AG110" s="33" t="e">
        <f t="shared" si="19"/>
        <v>#DIV/0!</v>
      </c>
      <c r="AH110" s="5">
        <f t="shared" si="20"/>
        <v>0.36328912466843472</v>
      </c>
      <c r="AI110" s="1">
        <f t="shared" si="21"/>
        <v>1.8850000000000016</v>
      </c>
      <c r="AJ110" s="5">
        <f t="shared" si="22"/>
        <v>0.35579710144927534</v>
      </c>
      <c r="AK110" s="1">
        <f t="shared" si="23"/>
        <v>4.9660556687033273</v>
      </c>
      <c r="AL110" s="1">
        <v>5.8</v>
      </c>
      <c r="AN110" s="5"/>
    </row>
    <row r="111" spans="1:40" x14ac:dyDescent="0.25">
      <c r="A111" s="9">
        <v>42054</v>
      </c>
      <c r="B111" s="8">
        <v>2</v>
      </c>
      <c r="C111" s="8">
        <v>3</v>
      </c>
      <c r="D111" s="8">
        <v>0</v>
      </c>
      <c r="E111" s="1" t="str">
        <f t="shared" si="24"/>
        <v>Q2-3-0</v>
      </c>
      <c r="F111" s="8" t="s">
        <v>12</v>
      </c>
      <c r="G111" s="12">
        <v>2.7</v>
      </c>
      <c r="H111" s="36">
        <v>1</v>
      </c>
      <c r="I111" s="8"/>
      <c r="J111" s="8">
        <v>22</v>
      </c>
      <c r="K111" s="12">
        <v>2.2000000000000002</v>
      </c>
      <c r="L111" s="15">
        <v>1.2999999999999999E-3</v>
      </c>
      <c r="M111" s="8">
        <v>1.9E-3</v>
      </c>
      <c r="N111" s="8">
        <v>73.900599999999997</v>
      </c>
      <c r="O111" s="8">
        <v>7.4999999999999997E-2</v>
      </c>
      <c r="P111" s="8">
        <v>562</v>
      </c>
      <c r="Q111" s="8">
        <v>2.4799999999999999E-2</v>
      </c>
      <c r="R111" s="8">
        <v>8.6E-3</v>
      </c>
      <c r="S111" s="8">
        <v>6.4000000000000001E-2</v>
      </c>
      <c r="T111" s="8">
        <v>3.27E-2</v>
      </c>
      <c r="U111" s="8">
        <v>10</v>
      </c>
      <c r="V111" s="8">
        <v>5</v>
      </c>
      <c r="W111" s="8">
        <v>3.2</v>
      </c>
      <c r="X111" s="50">
        <v>62.6</v>
      </c>
      <c r="Y111" s="8">
        <v>0.14499999999999999</v>
      </c>
      <c r="Z111" s="36">
        <v>5.3599999999999995E-2</v>
      </c>
      <c r="AA111" s="42"/>
      <c r="AB111" s="33">
        <f t="shared" si="14"/>
        <v>31.578947368421055</v>
      </c>
      <c r="AC111" s="5">
        <f t="shared" si="15"/>
        <v>0.11466666666666667</v>
      </c>
      <c r="AD111" s="5">
        <f t="shared" si="16"/>
        <v>0.34677419354838712</v>
      </c>
      <c r="AE111" s="5">
        <f t="shared" si="17"/>
        <v>0.36965517241379309</v>
      </c>
      <c r="AF111" s="33">
        <f t="shared" si="18"/>
        <v>7.6048097038454356</v>
      </c>
      <c r="AG111" s="33">
        <f t="shared" si="19"/>
        <v>85.930930232558126</v>
      </c>
      <c r="AH111" s="5">
        <f t="shared" si="20"/>
        <v>0.51093749999999993</v>
      </c>
      <c r="AI111" s="1">
        <f t="shared" si="21"/>
        <v>6.4000000000000001E-2</v>
      </c>
      <c r="AJ111" s="5">
        <f t="shared" si="22"/>
        <v>0.64</v>
      </c>
      <c r="AK111" s="1">
        <f t="shared" si="23"/>
        <v>19.5625</v>
      </c>
      <c r="AL111" s="1">
        <v>2.2000000000000002</v>
      </c>
      <c r="AN111" s="5"/>
    </row>
    <row r="112" spans="1:40" x14ac:dyDescent="0.25">
      <c r="A112" s="9">
        <v>42054</v>
      </c>
      <c r="B112" s="8">
        <v>2</v>
      </c>
      <c r="C112" s="8">
        <v>3</v>
      </c>
      <c r="D112" s="8">
        <v>0</v>
      </c>
      <c r="E112" s="1" t="str">
        <f t="shared" si="24"/>
        <v>Q2-3-0</v>
      </c>
      <c r="F112" s="8" t="s">
        <v>20</v>
      </c>
      <c r="G112" s="12">
        <v>1.3</v>
      </c>
      <c r="H112" s="36">
        <v>0.5</v>
      </c>
      <c r="I112" s="8"/>
      <c r="J112" s="8">
        <v>20</v>
      </c>
      <c r="K112" s="12">
        <v>1.5</v>
      </c>
      <c r="L112" s="15" t="s">
        <v>16</v>
      </c>
      <c r="M112" s="8" t="s">
        <v>16</v>
      </c>
      <c r="N112" s="8">
        <v>12.069100000000001</v>
      </c>
      <c r="O112" s="8">
        <v>1.2E-2</v>
      </c>
      <c r="P112" s="8">
        <v>48</v>
      </c>
      <c r="Q112" s="8">
        <v>8.0000000000000002E-3</v>
      </c>
      <c r="R112" s="8">
        <v>8.9999999999999998E-4</v>
      </c>
      <c r="S112" s="8">
        <v>3.5999999999999997E-2</v>
      </c>
      <c r="T112" s="8">
        <v>6.8999999999999999E-3</v>
      </c>
      <c r="U112" s="8">
        <v>30</v>
      </c>
      <c r="V112" s="8">
        <v>5</v>
      </c>
      <c r="W112" s="8">
        <v>1.1000000000000001</v>
      </c>
      <c r="Y112" s="8">
        <v>8.0000000000000002E-3</v>
      </c>
      <c r="Z112" s="36">
        <v>8.9999999999999998E-4</v>
      </c>
      <c r="AA112" s="42"/>
      <c r="AB112" s="33" t="e">
        <f t="shared" si="14"/>
        <v>#VALUE!</v>
      </c>
      <c r="AC112" s="5">
        <f t="shared" si="15"/>
        <v>7.4999999999999997E-2</v>
      </c>
      <c r="AD112" s="5">
        <f t="shared" si="16"/>
        <v>0.11249999999999999</v>
      </c>
      <c r="AE112" s="5">
        <f t="shared" si="17"/>
        <v>0.11249999999999999</v>
      </c>
      <c r="AF112" s="33">
        <f t="shared" si="18"/>
        <v>3.9770985409019728</v>
      </c>
      <c r="AG112" s="33">
        <f t="shared" si="19"/>
        <v>134.10111111111112</v>
      </c>
      <c r="AH112" s="5">
        <f t="shared" si="20"/>
        <v>0.19166666666666668</v>
      </c>
      <c r="AI112" s="1">
        <f t="shared" si="21"/>
        <v>3.5999999999999997E-2</v>
      </c>
      <c r="AJ112" s="5">
        <f t="shared" si="22"/>
        <v>0.22000000000000003</v>
      </c>
      <c r="AK112" s="1">
        <f t="shared" si="23"/>
        <v>0</v>
      </c>
      <c r="AL112" s="1">
        <v>1.5</v>
      </c>
      <c r="AN112" s="5"/>
    </row>
    <row r="113" spans="1:40" x14ac:dyDescent="0.25">
      <c r="A113" s="9">
        <v>42054</v>
      </c>
      <c r="B113" s="8">
        <v>2</v>
      </c>
      <c r="C113" s="8">
        <v>3</v>
      </c>
      <c r="D113" s="8">
        <v>0</v>
      </c>
      <c r="E113" s="1" t="str">
        <f t="shared" si="24"/>
        <v>Q2-3-0</v>
      </c>
      <c r="F113" s="8" t="s">
        <v>37</v>
      </c>
      <c r="G113" s="12">
        <v>0.1</v>
      </c>
      <c r="H113" s="36">
        <v>0.5</v>
      </c>
      <c r="I113" s="8"/>
      <c r="J113" s="8">
        <v>10</v>
      </c>
      <c r="K113" s="12">
        <v>0.3</v>
      </c>
      <c r="L113" s="15">
        <v>8.2000000000000007E-3</v>
      </c>
      <c r="M113" s="8">
        <v>1.09E-2</v>
      </c>
      <c r="N113" s="8">
        <v>56.3367</v>
      </c>
      <c r="O113" s="8">
        <v>9.2999999999999999E-2</v>
      </c>
      <c r="P113" s="8">
        <v>356</v>
      </c>
      <c r="Q113" s="8">
        <v>6.7000000000000004E-2</v>
      </c>
      <c r="R113" s="8">
        <v>1.54E-2</v>
      </c>
      <c r="S113" s="8">
        <v>0.03</v>
      </c>
      <c r="T113" s="8">
        <v>6.3999999999999994E-3</v>
      </c>
      <c r="U113" s="8">
        <v>30</v>
      </c>
      <c r="V113" s="8">
        <v>14</v>
      </c>
      <c r="W113" s="8">
        <v>3.4</v>
      </c>
      <c r="X113" s="12">
        <v>97.8</v>
      </c>
      <c r="Y113" s="8">
        <v>6.7000000000000004E-2</v>
      </c>
      <c r="Z113" s="36">
        <v>1.54E-2</v>
      </c>
      <c r="AA113" s="42"/>
      <c r="AB113" s="33">
        <f t="shared" si="14"/>
        <v>24.770642201834853</v>
      </c>
      <c r="AC113" s="5">
        <f t="shared" si="15"/>
        <v>0.16559139784946236</v>
      </c>
      <c r="AD113" s="5">
        <f t="shared" si="16"/>
        <v>0.2298507462686567</v>
      </c>
      <c r="AE113" s="5">
        <f t="shared" si="17"/>
        <v>0.2298507462686567</v>
      </c>
      <c r="AF113" s="33">
        <f t="shared" si="18"/>
        <v>6.3191489739370601</v>
      </c>
      <c r="AG113" s="33">
        <f t="shared" si="19"/>
        <v>36.582272727272724</v>
      </c>
      <c r="AH113" s="5">
        <f t="shared" si="20"/>
        <v>0.21333333333333332</v>
      </c>
      <c r="AI113" s="1">
        <f t="shared" si="21"/>
        <v>0.03</v>
      </c>
      <c r="AJ113" s="5">
        <f t="shared" si="22"/>
        <v>0.24285714285714285</v>
      </c>
      <c r="AK113" s="1">
        <f t="shared" si="23"/>
        <v>28.764705882352942</v>
      </c>
      <c r="AL113" s="1">
        <v>0.3</v>
      </c>
      <c r="AN113" s="5"/>
    </row>
    <row r="114" spans="1:40" x14ac:dyDescent="0.25">
      <c r="A114" s="9">
        <v>42054</v>
      </c>
      <c r="B114" s="8">
        <v>2</v>
      </c>
      <c r="C114" s="8">
        <v>3</v>
      </c>
      <c r="D114" s="8">
        <v>0</v>
      </c>
      <c r="E114" s="1" t="str">
        <f t="shared" si="24"/>
        <v>Q2-3-0</v>
      </c>
      <c r="F114" s="8" t="s">
        <v>18</v>
      </c>
      <c r="G114" s="12">
        <v>5.9</v>
      </c>
      <c r="H114" s="36">
        <v>10</v>
      </c>
      <c r="I114" s="8"/>
      <c r="J114" s="8">
        <v>10</v>
      </c>
      <c r="K114" s="12">
        <v>5.8</v>
      </c>
      <c r="L114" s="15">
        <v>4.3E-3</v>
      </c>
      <c r="M114" s="8">
        <v>6.0000000000000001E-3</v>
      </c>
      <c r="N114" s="8">
        <v>126.73</v>
      </c>
      <c r="O114" s="8">
        <v>0.111</v>
      </c>
      <c r="P114" s="8">
        <v>880</v>
      </c>
      <c r="Q114" s="8">
        <v>5.8599999999999999E-2</v>
      </c>
      <c r="R114" s="8">
        <v>9.9000000000000008E-3</v>
      </c>
      <c r="S114" s="8">
        <v>0.56699999999999995</v>
      </c>
      <c r="T114" s="8">
        <v>0.153</v>
      </c>
      <c r="U114" s="8">
        <v>10</v>
      </c>
      <c r="V114" s="8">
        <v>44</v>
      </c>
      <c r="W114" s="8">
        <v>15.100000000000001</v>
      </c>
      <c r="X114" s="50">
        <v>227.70000000000002</v>
      </c>
      <c r="Y114" s="8">
        <v>0.155</v>
      </c>
      <c r="Z114" s="36">
        <v>3.2300000000000002E-2</v>
      </c>
      <c r="AA114" s="42"/>
      <c r="AB114" s="33">
        <f t="shared" si="14"/>
        <v>28.333333333333336</v>
      </c>
      <c r="AC114" s="5">
        <f t="shared" si="15"/>
        <v>8.9189189189189194E-2</v>
      </c>
      <c r="AD114" s="5">
        <f t="shared" si="16"/>
        <v>0.16894197952218432</v>
      </c>
      <c r="AE114" s="5">
        <f t="shared" si="17"/>
        <v>0.20838709677419356</v>
      </c>
      <c r="AF114" s="33">
        <f t="shared" si="18"/>
        <v>6.9438964728162231</v>
      </c>
      <c r="AG114" s="33">
        <f t="shared" si="19"/>
        <v>128.01010101010101</v>
      </c>
      <c r="AH114" s="5">
        <f t="shared" si="20"/>
        <v>0.26984126984126988</v>
      </c>
      <c r="AI114" s="1">
        <f t="shared" si="21"/>
        <v>0.56699999999999995</v>
      </c>
      <c r="AJ114" s="5">
        <f t="shared" si="22"/>
        <v>0.3431818181818182</v>
      </c>
      <c r="AK114" s="1">
        <f t="shared" si="23"/>
        <v>15.079470198675496</v>
      </c>
      <c r="AL114" s="1">
        <v>5.8</v>
      </c>
      <c r="AN114" s="5"/>
    </row>
    <row r="115" spans="1:40" x14ac:dyDescent="0.25">
      <c r="A115" s="9">
        <v>42054</v>
      </c>
      <c r="B115" s="8">
        <v>2</v>
      </c>
      <c r="C115" s="8">
        <v>3</v>
      </c>
      <c r="D115" s="8">
        <v>0</v>
      </c>
      <c r="E115" s="1" t="str">
        <f t="shared" si="24"/>
        <v>Q2-3-0</v>
      </c>
      <c r="F115" s="8" t="s">
        <v>36</v>
      </c>
      <c r="G115" s="12">
        <v>0.8</v>
      </c>
      <c r="H115" s="36">
        <v>0.5</v>
      </c>
      <c r="I115" s="8"/>
      <c r="J115" s="8">
        <v>7</v>
      </c>
      <c r="K115" s="12">
        <v>0.5</v>
      </c>
      <c r="L115" s="15" t="s">
        <v>16</v>
      </c>
      <c r="M115" s="8" t="s">
        <v>16</v>
      </c>
      <c r="N115" s="8">
        <v>5.2302999999999997</v>
      </c>
      <c r="O115" s="8">
        <v>7.0000000000000001E-3</v>
      </c>
      <c r="P115" s="8">
        <v>21</v>
      </c>
      <c r="Q115" s="8">
        <v>4.7999999999999996E-3</v>
      </c>
      <c r="R115" s="8">
        <v>2.9999999999999997E-4</v>
      </c>
      <c r="S115" s="8">
        <v>5.6000000000000001E-2</v>
      </c>
      <c r="T115" s="8">
        <v>6.6E-3</v>
      </c>
      <c r="U115" s="8">
        <v>8</v>
      </c>
      <c r="V115" s="8">
        <v>13</v>
      </c>
      <c r="W115" s="8">
        <v>1.7</v>
      </c>
      <c r="X115" s="12">
        <v>44.4</v>
      </c>
      <c r="Y115" s="8">
        <v>4.7999999999999996E-3</v>
      </c>
      <c r="Z115" s="36">
        <v>2.9999999999999997E-4</v>
      </c>
      <c r="AA115" s="42"/>
      <c r="AB115" s="33" t="e">
        <f t="shared" si="14"/>
        <v>#VALUE!</v>
      </c>
      <c r="AC115" s="5">
        <f t="shared" si="15"/>
        <v>4.2857142857142851E-2</v>
      </c>
      <c r="AD115" s="5">
        <f t="shared" si="16"/>
        <v>6.25E-2</v>
      </c>
      <c r="AE115" s="5">
        <f t="shared" si="17"/>
        <v>6.25E-2</v>
      </c>
      <c r="AF115" s="33">
        <f t="shared" si="18"/>
        <v>4.015066057396325</v>
      </c>
      <c r="AG115" s="33">
        <f t="shared" si="19"/>
        <v>174.34333333333336</v>
      </c>
      <c r="AH115" s="5">
        <f t="shared" si="20"/>
        <v>0.11785714285714285</v>
      </c>
      <c r="AI115" s="1">
        <f t="shared" si="21"/>
        <v>5.6000000000000001E-2</v>
      </c>
      <c r="AJ115" s="5">
        <f t="shared" si="22"/>
        <v>0.13076923076923078</v>
      </c>
      <c r="AK115" s="1">
        <f t="shared" si="23"/>
        <v>26.117647058823529</v>
      </c>
      <c r="AL115" s="1">
        <v>0.5</v>
      </c>
      <c r="AN115" s="5"/>
    </row>
    <row r="116" spans="1:40" x14ac:dyDescent="0.25">
      <c r="A116" s="9">
        <v>42054</v>
      </c>
      <c r="B116" s="8">
        <v>2</v>
      </c>
      <c r="C116" s="8">
        <v>3</v>
      </c>
      <c r="D116" s="8">
        <v>0</v>
      </c>
      <c r="E116" s="1" t="str">
        <f t="shared" si="24"/>
        <v>Q2-3-0</v>
      </c>
      <c r="F116" s="8" t="s">
        <v>14</v>
      </c>
      <c r="G116" s="12">
        <v>0.1</v>
      </c>
      <c r="H116" s="36">
        <v>0.5</v>
      </c>
      <c r="I116" s="8"/>
      <c r="J116" s="8">
        <v>22</v>
      </c>
      <c r="K116" s="12">
        <v>0.5</v>
      </c>
      <c r="L116" s="15">
        <v>5.3E-3</v>
      </c>
      <c r="M116" s="15">
        <v>5.7000000000000002E-3</v>
      </c>
      <c r="N116" s="8">
        <v>30.707999999999998</v>
      </c>
      <c r="O116" s="8">
        <v>0.08</v>
      </c>
      <c r="P116" s="8">
        <v>101</v>
      </c>
      <c r="Q116" s="8">
        <v>5.0999999999999997E-2</v>
      </c>
      <c r="R116" s="15">
        <v>6.7999999999999996E-3</v>
      </c>
      <c r="S116" s="8">
        <v>0.12</v>
      </c>
      <c r="T116" s="8">
        <v>2.3E-2</v>
      </c>
      <c r="U116" s="8">
        <v>30</v>
      </c>
      <c r="V116" s="8">
        <v>18</v>
      </c>
      <c r="W116" s="8">
        <v>3.7</v>
      </c>
      <c r="X116" s="12">
        <v>95</v>
      </c>
      <c r="Y116" s="8">
        <v>5.0999999999999997E-2</v>
      </c>
      <c r="Z116" s="36">
        <v>6.7999999999999996E-3</v>
      </c>
      <c r="AA116" s="42"/>
      <c r="AB116" s="33">
        <f t="shared" si="14"/>
        <v>7.017543859649126</v>
      </c>
      <c r="AC116" s="5">
        <f t="shared" si="15"/>
        <v>8.4999999999999992E-2</v>
      </c>
      <c r="AD116" s="5">
        <f t="shared" si="16"/>
        <v>0.13333333333333333</v>
      </c>
      <c r="AE116" s="5">
        <f t="shared" si="17"/>
        <v>0.13333333333333333</v>
      </c>
      <c r="AF116" s="33">
        <f t="shared" si="18"/>
        <v>3.2890451999478967</v>
      </c>
      <c r="AG116" s="33">
        <f t="shared" si="19"/>
        <v>45.158823529411762</v>
      </c>
      <c r="AH116" s="5">
        <f t="shared" si="20"/>
        <v>0.19166666666666668</v>
      </c>
      <c r="AI116" s="1">
        <f t="shared" si="21"/>
        <v>0.12</v>
      </c>
      <c r="AJ116" s="5">
        <f t="shared" si="22"/>
        <v>0.20555555555555557</v>
      </c>
      <c r="AK116" s="1">
        <f t="shared" si="23"/>
        <v>25.675675675675674</v>
      </c>
      <c r="AL116" s="1">
        <v>0.5</v>
      </c>
      <c r="AN116" s="5"/>
    </row>
    <row r="117" spans="1:40" x14ac:dyDescent="0.25">
      <c r="A117" s="9">
        <v>42054</v>
      </c>
      <c r="B117" s="8">
        <v>2</v>
      </c>
      <c r="C117" s="8">
        <v>3</v>
      </c>
      <c r="D117" s="8">
        <v>0</v>
      </c>
      <c r="E117" s="1" t="str">
        <f t="shared" si="24"/>
        <v>Q2-3-0</v>
      </c>
      <c r="F117" s="8" t="s">
        <v>38</v>
      </c>
      <c r="G117" s="12">
        <v>0.4</v>
      </c>
      <c r="H117" s="36">
        <v>0.5</v>
      </c>
      <c r="I117" s="8"/>
      <c r="J117" s="8">
        <v>16</v>
      </c>
      <c r="K117" s="12">
        <v>1.1000000000000001</v>
      </c>
      <c r="L117" s="15">
        <v>3.8699999999999998E-2</v>
      </c>
      <c r="M117" s="8">
        <v>5.9400000000000001E-2</v>
      </c>
      <c r="N117" s="8">
        <v>11.7376</v>
      </c>
      <c r="O117" s="8">
        <v>0.152</v>
      </c>
      <c r="P117" s="8">
        <v>8</v>
      </c>
      <c r="Q117" s="8">
        <v>0.12640000000000001</v>
      </c>
      <c r="R117" s="8">
        <v>1.14E-2</v>
      </c>
      <c r="S117" s="8">
        <v>2.7E-2</v>
      </c>
      <c r="T117" s="15">
        <v>3.5000000000000001E-3</v>
      </c>
      <c r="U117" s="8">
        <v>30</v>
      </c>
      <c r="V117" s="8">
        <v>8</v>
      </c>
      <c r="W117" s="8">
        <v>2</v>
      </c>
      <c r="X117" s="12">
        <v>45.5</v>
      </c>
      <c r="Y117" s="8">
        <v>0.12640000000000001</v>
      </c>
      <c r="Z117" s="36">
        <v>1.14E-2</v>
      </c>
      <c r="AA117" s="42"/>
      <c r="AB117" s="33">
        <f t="shared" si="14"/>
        <v>34.848484848484851</v>
      </c>
      <c r="AC117" s="5">
        <f t="shared" si="15"/>
        <v>7.5000000000000011E-2</v>
      </c>
      <c r="AD117" s="5">
        <f t="shared" si="16"/>
        <v>9.0189873417721514E-2</v>
      </c>
      <c r="AE117" s="5">
        <f t="shared" si="17"/>
        <v>9.0189873417721514E-2</v>
      </c>
      <c r="AF117" s="33">
        <f t="shared" si="18"/>
        <v>0.68157033805888767</v>
      </c>
      <c r="AG117" s="33">
        <f t="shared" si="19"/>
        <v>10.296140350877192</v>
      </c>
      <c r="AH117" s="5">
        <f t="shared" si="20"/>
        <v>0.12962962962962962</v>
      </c>
      <c r="AI117" s="1">
        <f t="shared" si="21"/>
        <v>2.7E-2</v>
      </c>
      <c r="AJ117" s="5">
        <f t="shared" si="22"/>
        <v>0.25</v>
      </c>
      <c r="AK117" s="1">
        <f t="shared" si="23"/>
        <v>22.75</v>
      </c>
      <c r="AL117" s="1">
        <v>1.1000000000000001</v>
      </c>
      <c r="AN117" s="5"/>
    </row>
    <row r="118" spans="1:40" x14ac:dyDescent="0.25">
      <c r="A118" s="9">
        <v>42054</v>
      </c>
      <c r="B118" s="8">
        <v>2</v>
      </c>
      <c r="C118" s="8">
        <v>3</v>
      </c>
      <c r="D118" s="8">
        <v>0</v>
      </c>
      <c r="E118" s="1" t="str">
        <f t="shared" si="24"/>
        <v>Q2-3-0</v>
      </c>
      <c r="F118" s="8" t="s">
        <v>39</v>
      </c>
      <c r="G118" s="12">
        <v>1.3</v>
      </c>
      <c r="H118" s="36">
        <v>0.5</v>
      </c>
      <c r="I118" s="8"/>
      <c r="J118" s="8">
        <v>21</v>
      </c>
      <c r="K118" s="12">
        <v>2.9</v>
      </c>
      <c r="L118" s="15" t="s">
        <v>16</v>
      </c>
      <c r="M118" s="8" t="s">
        <v>16</v>
      </c>
      <c r="N118" s="8">
        <v>10.5563</v>
      </c>
      <c r="O118" s="8">
        <v>8.9999999999999993E-3</v>
      </c>
      <c r="P118" s="8">
        <v>38</v>
      </c>
      <c r="Q118" s="8">
        <v>3.3E-3</v>
      </c>
      <c r="R118" s="8">
        <v>2.9999999999999997E-4</v>
      </c>
      <c r="S118" s="8">
        <v>7.0000000000000007E-2</v>
      </c>
      <c r="T118" s="8">
        <v>1.0800000000000001E-2</v>
      </c>
      <c r="U118" s="8">
        <v>30</v>
      </c>
      <c r="V118" s="8">
        <v>14</v>
      </c>
      <c r="W118" s="8">
        <v>3.2</v>
      </c>
      <c r="X118" s="12">
        <v>47.5</v>
      </c>
      <c r="Y118" s="8">
        <v>3.3E-3</v>
      </c>
      <c r="Z118" s="36">
        <v>2.9999999999999997E-4</v>
      </c>
      <c r="AA118" s="42"/>
      <c r="AB118" s="33" t="e">
        <f t="shared" si="14"/>
        <v>#VALUE!</v>
      </c>
      <c r="AC118" s="5">
        <f t="shared" si="15"/>
        <v>3.3333333333333333E-2</v>
      </c>
      <c r="AD118" s="5">
        <f t="shared" si="16"/>
        <v>9.0909090909090898E-2</v>
      </c>
      <c r="AE118" s="5">
        <f t="shared" si="17"/>
        <v>9.0909090909090898E-2</v>
      </c>
      <c r="AF118" s="33">
        <f t="shared" si="18"/>
        <v>3.5997461231681553</v>
      </c>
      <c r="AG118" s="33">
        <f t="shared" si="19"/>
        <v>351.87666666666672</v>
      </c>
      <c r="AH118" s="5">
        <f t="shared" si="20"/>
        <v>0.15428571428571428</v>
      </c>
      <c r="AI118" s="1">
        <f t="shared" si="21"/>
        <v>7.0000000000000007E-2</v>
      </c>
      <c r="AJ118" s="5">
        <f t="shared" si="22"/>
        <v>0.22857142857142859</v>
      </c>
      <c r="AK118" s="1">
        <f t="shared" si="23"/>
        <v>14.84375</v>
      </c>
      <c r="AL118" s="1">
        <v>2.9</v>
      </c>
      <c r="AN118" s="5"/>
    </row>
    <row r="119" spans="1:40" x14ac:dyDescent="0.25">
      <c r="A119" s="9">
        <v>42054</v>
      </c>
      <c r="B119" s="8">
        <v>2</v>
      </c>
      <c r="C119" s="8">
        <v>3</v>
      </c>
      <c r="D119" s="8">
        <v>0</v>
      </c>
      <c r="E119" s="1" t="str">
        <f t="shared" si="24"/>
        <v>Q2-3-0</v>
      </c>
      <c r="F119" s="8" t="s">
        <v>35</v>
      </c>
      <c r="G119" s="12">
        <v>2.9</v>
      </c>
      <c r="H119" s="36">
        <v>2</v>
      </c>
      <c r="I119" s="8"/>
      <c r="J119" s="8">
        <v>11</v>
      </c>
      <c r="K119" s="12">
        <v>0.4</v>
      </c>
      <c r="L119" s="15">
        <v>2.2200000000000001E-2</v>
      </c>
      <c r="M119" s="8">
        <v>3.3799999999999997E-2</v>
      </c>
      <c r="N119" s="8">
        <v>17.447600000000001</v>
      </c>
      <c r="O119" s="8">
        <v>0.121</v>
      </c>
      <c r="P119" s="8">
        <v>42</v>
      </c>
      <c r="Q119" s="8">
        <v>8.8999999999999996E-2</v>
      </c>
      <c r="R119" s="8">
        <v>1.2500000000000001E-2</v>
      </c>
      <c r="S119" s="8">
        <v>4.4999999999999998E-2</v>
      </c>
      <c r="T119" s="8">
        <v>1.32E-2</v>
      </c>
      <c r="U119" s="8">
        <v>5</v>
      </c>
      <c r="V119" s="8">
        <v>29</v>
      </c>
      <c r="W119" s="8">
        <v>9.5</v>
      </c>
      <c r="Y119" s="8">
        <v>8.8999999999999996E-2</v>
      </c>
      <c r="Z119" s="36">
        <v>1.2500000000000001E-2</v>
      </c>
      <c r="AA119" s="42"/>
      <c r="AB119" s="33">
        <f t="shared" si="14"/>
        <v>34.31952662721892</v>
      </c>
      <c r="AC119" s="5">
        <f t="shared" si="15"/>
        <v>0.10330578512396695</v>
      </c>
      <c r="AD119" s="5">
        <f t="shared" si="16"/>
        <v>0.1404494382022472</v>
      </c>
      <c r="AE119" s="5">
        <f t="shared" si="17"/>
        <v>0.1404494382022472</v>
      </c>
      <c r="AF119" s="33">
        <f t="shared" si="18"/>
        <v>2.4072078681308602</v>
      </c>
      <c r="AG119" s="33">
        <f t="shared" si="19"/>
        <v>13.958080000000001</v>
      </c>
      <c r="AH119" s="5">
        <f t="shared" si="20"/>
        <v>0.29333333333333333</v>
      </c>
      <c r="AI119" s="1">
        <f t="shared" si="21"/>
        <v>4.4999999999999998E-2</v>
      </c>
      <c r="AJ119" s="5">
        <f t="shared" si="22"/>
        <v>0.32758620689655171</v>
      </c>
      <c r="AK119" s="1">
        <f t="shared" si="23"/>
        <v>0</v>
      </c>
      <c r="AL119" s="1">
        <v>0.4</v>
      </c>
      <c r="AN119" s="5"/>
    </row>
    <row r="120" spans="1:40" x14ac:dyDescent="0.25">
      <c r="A120" s="9">
        <v>42054</v>
      </c>
      <c r="B120" s="8">
        <v>2</v>
      </c>
      <c r="C120" s="8">
        <v>3</v>
      </c>
      <c r="D120" s="8">
        <v>2</v>
      </c>
      <c r="E120" s="1" t="str">
        <f t="shared" si="24"/>
        <v>Q2-3-2</v>
      </c>
      <c r="F120" s="8" t="s">
        <v>40</v>
      </c>
      <c r="G120" s="12">
        <v>1.8</v>
      </c>
      <c r="H120" s="36">
        <v>0.5</v>
      </c>
      <c r="I120" s="8"/>
      <c r="J120" s="8" t="s">
        <v>16</v>
      </c>
      <c r="K120" s="12"/>
      <c r="L120" s="15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Y120" s="8"/>
      <c r="Z120" s="36"/>
      <c r="AA120" s="42"/>
      <c r="AB120" s="33" t="e">
        <f t="shared" si="14"/>
        <v>#DIV/0!</v>
      </c>
      <c r="AC120" s="5" t="e">
        <f t="shared" si="15"/>
        <v>#DIV/0!</v>
      </c>
      <c r="AD120" s="5" t="e">
        <f t="shared" si="16"/>
        <v>#DIV/0!</v>
      </c>
      <c r="AE120" s="5" t="e">
        <f t="shared" si="17"/>
        <v>#DIV/0!</v>
      </c>
      <c r="AF120" s="33" t="e">
        <f t="shared" si="18"/>
        <v>#DIV/0!</v>
      </c>
      <c r="AG120" s="33" t="e">
        <f t="shared" si="19"/>
        <v>#DIV/0!</v>
      </c>
      <c r="AH120" s="5" t="e">
        <f t="shared" si="20"/>
        <v>#DIV/0!</v>
      </c>
      <c r="AI120" s="1">
        <f t="shared" si="21"/>
        <v>0</v>
      </c>
      <c r="AJ120" s="5" t="e">
        <f t="shared" si="22"/>
        <v>#DIV/0!</v>
      </c>
      <c r="AK120" s="1" t="e">
        <f t="shared" si="23"/>
        <v>#DIV/0!</v>
      </c>
      <c r="AL120" s="1"/>
      <c r="AN120" s="5"/>
    </row>
    <row r="121" spans="1:40" x14ac:dyDescent="0.25">
      <c r="A121" s="9">
        <v>42054</v>
      </c>
      <c r="B121" s="8">
        <v>2</v>
      </c>
      <c r="C121" s="8">
        <v>3</v>
      </c>
      <c r="D121" s="8">
        <v>2</v>
      </c>
      <c r="E121" s="1" t="str">
        <f t="shared" si="24"/>
        <v>Q2-3-2</v>
      </c>
      <c r="F121" s="8" t="s">
        <v>12</v>
      </c>
      <c r="G121" s="12">
        <v>7.7</v>
      </c>
      <c r="H121" s="36">
        <v>1</v>
      </c>
      <c r="I121" s="8"/>
      <c r="J121" s="8">
        <v>23</v>
      </c>
      <c r="K121" s="12">
        <v>2.7</v>
      </c>
      <c r="L121" s="15" t="s">
        <v>16</v>
      </c>
      <c r="M121" s="8" t="s">
        <v>16</v>
      </c>
      <c r="N121" s="8">
        <v>45.8232</v>
      </c>
      <c r="O121" s="8">
        <v>1.6E-2</v>
      </c>
      <c r="P121" s="8">
        <v>345</v>
      </c>
      <c r="Q121" s="8">
        <v>6.0000000000000001E-3</v>
      </c>
      <c r="R121" s="8">
        <v>1.1000000000000001E-3</v>
      </c>
      <c r="S121" s="8">
        <v>4.8000000000000001E-2</v>
      </c>
      <c r="T121" s="8">
        <v>1.6999999999999998E-2</v>
      </c>
      <c r="U121" s="8">
        <v>10</v>
      </c>
      <c r="V121" s="8">
        <v>6</v>
      </c>
      <c r="W121" s="8">
        <v>3.1</v>
      </c>
      <c r="X121" s="12">
        <v>43.2</v>
      </c>
      <c r="Y121" s="8">
        <v>6.0000000000000001E-3</v>
      </c>
      <c r="Z121" s="36">
        <v>1.1000000000000001E-3</v>
      </c>
      <c r="AA121" s="42"/>
      <c r="AB121" s="33" t="e">
        <f t="shared" si="14"/>
        <v>#VALUE!</v>
      </c>
      <c r="AC121" s="5">
        <f t="shared" si="15"/>
        <v>6.8750000000000006E-2</v>
      </c>
      <c r="AD121" s="5">
        <f t="shared" si="16"/>
        <v>0.18333333333333335</v>
      </c>
      <c r="AE121" s="5">
        <f t="shared" si="17"/>
        <v>0.18333333333333335</v>
      </c>
      <c r="AF121" s="33">
        <f t="shared" si="18"/>
        <v>7.528937306866391</v>
      </c>
      <c r="AG121" s="33">
        <f t="shared" si="19"/>
        <v>416.57454545454544</v>
      </c>
      <c r="AH121" s="5">
        <f t="shared" si="20"/>
        <v>0.35416666666666663</v>
      </c>
      <c r="AI121" s="1">
        <f t="shared" si="21"/>
        <v>4.8000000000000001E-2</v>
      </c>
      <c r="AJ121" s="5">
        <f t="shared" si="22"/>
        <v>0.51666666666666672</v>
      </c>
      <c r="AK121" s="1">
        <f t="shared" si="23"/>
        <v>13.935483870967742</v>
      </c>
      <c r="AL121" s="1">
        <v>2.7</v>
      </c>
      <c r="AN121" s="5"/>
    </row>
    <row r="122" spans="1:40" x14ac:dyDescent="0.25">
      <c r="A122" s="9">
        <v>42054</v>
      </c>
      <c r="B122" s="8">
        <v>2</v>
      </c>
      <c r="C122" s="8">
        <v>3</v>
      </c>
      <c r="D122" s="8">
        <v>2</v>
      </c>
      <c r="E122" s="1" t="str">
        <f t="shared" si="24"/>
        <v>Q2-3-2</v>
      </c>
      <c r="F122" s="8" t="s">
        <v>11</v>
      </c>
      <c r="G122" s="12">
        <v>6.7</v>
      </c>
      <c r="H122" s="36">
        <v>2</v>
      </c>
      <c r="I122" s="8"/>
      <c r="J122" s="8">
        <v>13</v>
      </c>
      <c r="K122" s="12">
        <v>3.2</v>
      </c>
      <c r="L122" s="15">
        <v>1.52E-2</v>
      </c>
      <c r="M122" s="8">
        <v>3</v>
      </c>
      <c r="N122" s="8">
        <v>274.40960000000001</v>
      </c>
      <c r="O122" s="8">
        <v>0.248</v>
      </c>
      <c r="P122" s="8">
        <v>2139</v>
      </c>
      <c r="Q122" s="8">
        <v>0.1716</v>
      </c>
      <c r="R122" s="8">
        <v>3.5099999999999999E-2</v>
      </c>
      <c r="S122" s="8">
        <v>1.411</v>
      </c>
      <c r="T122" s="8">
        <v>0.51190000000000002</v>
      </c>
      <c r="U122" s="8">
        <v>10</v>
      </c>
      <c r="V122" s="8">
        <v>36</v>
      </c>
      <c r="W122" s="8">
        <v>15.100000000000001</v>
      </c>
      <c r="X122" s="50">
        <v>151.6</v>
      </c>
      <c r="Y122" s="8">
        <v>0.62529999999999997</v>
      </c>
      <c r="Z122" s="36">
        <v>0.16869999999999999</v>
      </c>
      <c r="AA122" s="42"/>
      <c r="AB122" s="33">
        <f t="shared" si="14"/>
        <v>99.493333333333339</v>
      </c>
      <c r="AC122" s="5">
        <f t="shared" si="15"/>
        <v>0.14153225806451614</v>
      </c>
      <c r="AD122" s="5">
        <f t="shared" si="16"/>
        <v>0.20454545454545453</v>
      </c>
      <c r="AE122" s="5">
        <f t="shared" si="17"/>
        <v>0.26979050055973131</v>
      </c>
      <c r="AF122" s="33">
        <f t="shared" si="18"/>
        <v>7.7949167959138457</v>
      </c>
      <c r="AG122" s="33">
        <f t="shared" si="19"/>
        <v>78.179373219373232</v>
      </c>
      <c r="AH122" s="5">
        <f t="shared" si="20"/>
        <v>0.36279234585400427</v>
      </c>
      <c r="AI122" s="1">
        <f t="shared" si="21"/>
        <v>1.411</v>
      </c>
      <c r="AJ122" s="5">
        <f t="shared" si="22"/>
        <v>0.41944444444444451</v>
      </c>
      <c r="AK122" s="1">
        <f t="shared" si="23"/>
        <v>10.039735099337747</v>
      </c>
      <c r="AL122" s="1">
        <v>3.2</v>
      </c>
      <c r="AN122" s="5"/>
    </row>
    <row r="123" spans="1:40" x14ac:dyDescent="0.25">
      <c r="A123" s="9">
        <v>42054</v>
      </c>
      <c r="B123" s="8">
        <v>2</v>
      </c>
      <c r="C123" s="8">
        <v>3</v>
      </c>
      <c r="D123" s="8">
        <v>2</v>
      </c>
      <c r="E123" s="1" t="str">
        <f t="shared" si="24"/>
        <v>Q2-3-2</v>
      </c>
      <c r="F123" s="8" t="s">
        <v>13</v>
      </c>
      <c r="G123" s="12">
        <v>4.8</v>
      </c>
      <c r="H123" s="36">
        <v>2</v>
      </c>
      <c r="I123" s="8"/>
      <c r="J123" s="8">
        <v>20</v>
      </c>
      <c r="K123" s="12">
        <v>2</v>
      </c>
      <c r="L123" s="15">
        <v>5.1999999999999998E-3</v>
      </c>
      <c r="M123" s="8">
        <v>8.0999999999999996E-3</v>
      </c>
      <c r="N123" s="8">
        <v>12.2272</v>
      </c>
      <c r="O123" s="8">
        <v>6.9000000000000006E-2</v>
      </c>
      <c r="P123" s="8">
        <v>38</v>
      </c>
      <c r="Q123" s="8">
        <v>3.7999999999999999E-2</v>
      </c>
      <c r="R123" s="8">
        <v>3.3E-3</v>
      </c>
      <c r="S123" s="8">
        <v>8.8999999999999996E-2</v>
      </c>
      <c r="T123" s="8">
        <v>9.5999999999999992E-3</v>
      </c>
      <c r="U123" s="8">
        <v>10</v>
      </c>
      <c r="V123" s="8">
        <v>59</v>
      </c>
      <c r="W123" s="8">
        <v>6.2</v>
      </c>
      <c r="X123" s="50">
        <v>158</v>
      </c>
      <c r="Y123" s="8">
        <v>3.7999999999999999E-2</v>
      </c>
      <c r="Z123" s="36">
        <v>3.3E-3</v>
      </c>
      <c r="AA123" s="42"/>
      <c r="AB123" s="33">
        <f t="shared" si="14"/>
        <v>35.802469135802468</v>
      </c>
      <c r="AC123" s="5">
        <f t="shared" si="15"/>
        <v>4.7826086956521734E-2</v>
      </c>
      <c r="AD123" s="5">
        <f t="shared" si="16"/>
        <v>8.6842105263157901E-2</v>
      </c>
      <c r="AE123" s="5">
        <f t="shared" si="17"/>
        <v>8.6842105263157901E-2</v>
      </c>
      <c r="AF123" s="33">
        <f t="shared" si="18"/>
        <v>3.107825176655326</v>
      </c>
      <c r="AG123" s="33">
        <f t="shared" si="19"/>
        <v>37.052121212121207</v>
      </c>
      <c r="AH123" s="5">
        <f t="shared" si="20"/>
        <v>0.10786516853932585</v>
      </c>
      <c r="AI123" s="1">
        <f t="shared" si="21"/>
        <v>8.8999999999999996E-2</v>
      </c>
      <c r="AJ123" s="5">
        <f t="shared" si="22"/>
        <v>0.10508474576271187</v>
      </c>
      <c r="AK123" s="1">
        <f t="shared" si="23"/>
        <v>25.483870967741936</v>
      </c>
      <c r="AL123" s="1">
        <v>2</v>
      </c>
      <c r="AN123" s="5"/>
    </row>
    <row r="124" spans="1:40" x14ac:dyDescent="0.25">
      <c r="A124" s="9">
        <v>42054</v>
      </c>
      <c r="B124" s="8">
        <v>2</v>
      </c>
      <c r="C124" s="8">
        <v>3</v>
      </c>
      <c r="D124" s="8">
        <v>2</v>
      </c>
      <c r="E124" s="1" t="str">
        <f t="shared" si="24"/>
        <v>Q2-3-2</v>
      </c>
      <c r="F124" s="8" t="s">
        <v>39</v>
      </c>
      <c r="G124" s="12">
        <v>2.4</v>
      </c>
      <c r="H124" s="36">
        <v>0.5</v>
      </c>
      <c r="I124" s="8"/>
      <c r="J124" s="8">
        <v>22</v>
      </c>
      <c r="K124" s="12">
        <v>1.6</v>
      </c>
      <c r="L124" s="15">
        <v>1.1000000000000001E-3</v>
      </c>
      <c r="M124" s="8">
        <v>1.8E-3</v>
      </c>
      <c r="N124" s="8">
        <v>16.3139</v>
      </c>
      <c r="O124" s="8">
        <v>1.2999999999999999E-2</v>
      </c>
      <c r="P124" s="8">
        <v>41</v>
      </c>
      <c r="Q124" s="8">
        <v>5.0000000000000001E-3</v>
      </c>
      <c r="R124" s="8">
        <v>5.0000000000000001E-4</v>
      </c>
      <c r="S124" s="8">
        <v>0.19800000000000001</v>
      </c>
      <c r="T124" s="8">
        <v>3.6999999999999998E-2</v>
      </c>
      <c r="U124" s="8">
        <v>30</v>
      </c>
      <c r="V124" s="8">
        <v>21</v>
      </c>
      <c r="W124" s="8">
        <v>4.3</v>
      </c>
      <c r="X124" s="12">
        <v>94.5</v>
      </c>
      <c r="Y124" s="8">
        <v>5.0000000000000001E-3</v>
      </c>
      <c r="Z124" s="36">
        <v>5.0000000000000001E-4</v>
      </c>
      <c r="AA124" s="42"/>
      <c r="AB124" s="33">
        <f t="shared" si="14"/>
        <v>38.888888888888886</v>
      </c>
      <c r="AC124" s="5">
        <f t="shared" si="15"/>
        <v>3.8461538461538464E-2</v>
      </c>
      <c r="AD124" s="5">
        <f t="shared" si="16"/>
        <v>0.1</v>
      </c>
      <c r="AE124" s="5">
        <f t="shared" si="17"/>
        <v>0.1</v>
      </c>
      <c r="AF124" s="33">
        <f t="shared" si="18"/>
        <v>2.5131942699170646</v>
      </c>
      <c r="AG124" s="33">
        <f t="shared" si="19"/>
        <v>326.27800000000002</v>
      </c>
      <c r="AH124" s="5">
        <f t="shared" si="20"/>
        <v>0.18686868686868685</v>
      </c>
      <c r="AI124" s="1">
        <f t="shared" si="21"/>
        <v>0.19800000000000001</v>
      </c>
      <c r="AJ124" s="5">
        <f t="shared" si="22"/>
        <v>0.20476190476190476</v>
      </c>
      <c r="AK124" s="1">
        <f t="shared" si="23"/>
        <v>21.976744186046513</v>
      </c>
      <c r="AL124" s="1">
        <v>1.6</v>
      </c>
      <c r="AN124" s="5"/>
    </row>
    <row r="125" spans="1:40" x14ac:dyDescent="0.25">
      <c r="A125" s="9">
        <v>42054</v>
      </c>
      <c r="B125" s="8">
        <v>2</v>
      </c>
      <c r="C125" s="8">
        <v>3</v>
      </c>
      <c r="D125" s="8">
        <v>4</v>
      </c>
      <c r="E125" s="1" t="str">
        <f t="shared" si="24"/>
        <v>Q2-3-4</v>
      </c>
      <c r="F125" s="8" t="s">
        <v>12</v>
      </c>
      <c r="G125" s="12">
        <v>8.9</v>
      </c>
      <c r="H125" s="36">
        <v>20</v>
      </c>
      <c r="I125" s="8"/>
      <c r="J125" s="8">
        <v>24</v>
      </c>
      <c r="K125" s="12">
        <v>3.2</v>
      </c>
      <c r="L125" s="15">
        <v>5.1999999999999998E-3</v>
      </c>
      <c r="M125" s="8">
        <v>6.7000000000000002E-3</v>
      </c>
      <c r="N125" s="8">
        <v>189.9949</v>
      </c>
      <c r="O125" s="8">
        <v>0.105</v>
      </c>
      <c r="P125" s="8">
        <v>1262</v>
      </c>
      <c r="Q125" s="8">
        <v>3.0700000000000002E-2</v>
      </c>
      <c r="R125" s="8">
        <v>1.04E-2</v>
      </c>
      <c r="S125" s="8">
        <v>6.8000000000000005E-2</v>
      </c>
      <c r="T125" s="8">
        <v>3.0800000000000001E-2</v>
      </c>
      <c r="U125" s="8">
        <v>10</v>
      </c>
      <c r="V125" s="8">
        <v>6</v>
      </c>
      <c r="W125" s="8">
        <v>4</v>
      </c>
      <c r="X125" s="50">
        <v>89.7</v>
      </c>
      <c r="Y125" s="8">
        <v>9.4600000000000004E-2</v>
      </c>
      <c r="Z125" s="36">
        <v>3.0099999999999998E-2</v>
      </c>
      <c r="AA125" s="42"/>
      <c r="AB125" s="33">
        <f t="shared" si="14"/>
        <v>22.388059701492544</v>
      </c>
      <c r="AC125" s="5">
        <f t="shared" si="15"/>
        <v>9.9047619047619051E-2</v>
      </c>
      <c r="AD125" s="5">
        <f t="shared" si="16"/>
        <v>0.33876221498371334</v>
      </c>
      <c r="AE125" s="5">
        <f t="shared" si="17"/>
        <v>0.31818181818181818</v>
      </c>
      <c r="AF125" s="33">
        <f t="shared" si="18"/>
        <v>6.642283556032293</v>
      </c>
      <c r="AG125" s="33">
        <f t="shared" si="19"/>
        <v>182.68740384615387</v>
      </c>
      <c r="AH125" s="5">
        <f t="shared" si="20"/>
        <v>0.45294117647058824</v>
      </c>
      <c r="AI125" s="1">
        <f t="shared" si="21"/>
        <v>6.8000000000000005E-2</v>
      </c>
      <c r="AJ125" s="5">
        <f t="shared" si="22"/>
        <v>0.66666666666666663</v>
      </c>
      <c r="AK125" s="1">
        <f t="shared" si="23"/>
        <v>22.425000000000001</v>
      </c>
      <c r="AL125" s="1">
        <v>3.2</v>
      </c>
      <c r="AN125" s="5"/>
    </row>
    <row r="126" spans="1:40" x14ac:dyDescent="0.25">
      <c r="A126" s="9">
        <v>42054</v>
      </c>
      <c r="B126" s="8">
        <v>2</v>
      </c>
      <c r="C126" s="8">
        <v>3</v>
      </c>
      <c r="D126" s="8">
        <v>4</v>
      </c>
      <c r="E126" s="1" t="str">
        <f t="shared" si="24"/>
        <v>Q2-3-4</v>
      </c>
      <c r="F126" s="8" t="s">
        <v>20</v>
      </c>
      <c r="G126" s="12">
        <v>3.3</v>
      </c>
      <c r="H126" s="36">
        <v>2</v>
      </c>
      <c r="I126" s="8"/>
      <c r="J126" s="8">
        <v>21</v>
      </c>
      <c r="K126" s="12">
        <v>7</v>
      </c>
      <c r="L126" s="15">
        <v>2.8999999999999998E-3</v>
      </c>
      <c r="M126" s="8">
        <v>4.7999999999999996E-3</v>
      </c>
      <c r="N126" s="8">
        <v>29.804300000000001</v>
      </c>
      <c r="O126" s="8">
        <v>2.9000000000000001E-2</v>
      </c>
      <c r="P126" s="8">
        <v>110</v>
      </c>
      <c r="Q126" s="8">
        <v>1.7000000000000001E-2</v>
      </c>
      <c r="R126" s="8">
        <v>3.0999999999999999E-3</v>
      </c>
      <c r="S126" s="8">
        <v>8.5999999999999993E-2</v>
      </c>
      <c r="T126" s="13">
        <v>1.6E-2</v>
      </c>
      <c r="U126" s="8">
        <v>30</v>
      </c>
      <c r="V126" s="8">
        <v>5</v>
      </c>
      <c r="W126" s="8">
        <v>1.6</v>
      </c>
      <c r="X126" s="12">
        <v>34.799999999999997</v>
      </c>
      <c r="Y126" s="8">
        <v>1.7000000000000001E-2</v>
      </c>
      <c r="Z126" s="36">
        <v>3.0999999999999999E-3</v>
      </c>
      <c r="AA126" s="42"/>
      <c r="AB126" s="33">
        <f t="shared" si="14"/>
        <v>39.583333333333329</v>
      </c>
      <c r="AC126" s="5">
        <f t="shared" si="15"/>
        <v>0.10689655172413792</v>
      </c>
      <c r="AD126" s="5">
        <f t="shared" si="16"/>
        <v>0.18235294117647058</v>
      </c>
      <c r="AE126" s="5">
        <f t="shared" si="17"/>
        <v>0.18235294117647058</v>
      </c>
      <c r="AF126" s="33">
        <f t="shared" si="18"/>
        <v>3.6907426109655317</v>
      </c>
      <c r="AG126" s="33">
        <f t="shared" si="19"/>
        <v>96.142903225806464</v>
      </c>
      <c r="AH126" s="5">
        <f t="shared" si="20"/>
        <v>0.186046511627907</v>
      </c>
      <c r="AI126" s="1">
        <f t="shared" si="21"/>
        <v>8.5999999999999993E-2</v>
      </c>
      <c r="AJ126" s="5">
        <f t="shared" si="22"/>
        <v>0.32</v>
      </c>
      <c r="AK126" s="1">
        <f t="shared" si="23"/>
        <v>21.749999999999996</v>
      </c>
      <c r="AL126" s="1">
        <v>7</v>
      </c>
      <c r="AN126" s="5"/>
    </row>
    <row r="127" spans="1:40" x14ac:dyDescent="0.25">
      <c r="A127" s="9">
        <v>42054</v>
      </c>
      <c r="B127" s="8">
        <v>2</v>
      </c>
      <c r="C127" s="8">
        <v>3</v>
      </c>
      <c r="D127" s="8">
        <v>4</v>
      </c>
      <c r="E127" s="1" t="str">
        <f t="shared" si="24"/>
        <v>Q2-3-4</v>
      </c>
      <c r="F127" s="8" t="s">
        <v>18</v>
      </c>
      <c r="G127" s="12">
        <v>6</v>
      </c>
      <c r="H127" s="36">
        <v>2</v>
      </c>
      <c r="I127" s="8"/>
      <c r="J127" s="8">
        <v>11</v>
      </c>
      <c r="K127" s="12">
        <v>8.9</v>
      </c>
      <c r="L127" s="15">
        <v>1.2699999999999999E-2</v>
      </c>
      <c r="M127" s="8">
        <v>1.49E-2</v>
      </c>
      <c r="N127" s="8">
        <v>661.71379999999999</v>
      </c>
      <c r="O127" s="8">
        <v>0.99299999999999999</v>
      </c>
      <c r="P127" s="8">
        <v>5010</v>
      </c>
      <c r="Q127" s="8">
        <v>0.5262</v>
      </c>
      <c r="R127" s="8">
        <v>9.4799999999999995E-2</v>
      </c>
      <c r="S127" s="8">
        <v>4.3339999999999996</v>
      </c>
      <c r="T127" s="8">
        <v>1.4855</v>
      </c>
      <c r="U127" s="8">
        <v>10</v>
      </c>
      <c r="V127" s="8">
        <v>73</v>
      </c>
      <c r="W127" s="8">
        <v>26.599999999999998</v>
      </c>
      <c r="X127" s="12">
        <v>408</v>
      </c>
      <c r="Y127" s="8">
        <v>0.5262</v>
      </c>
      <c r="Z127" s="36">
        <v>9.4799999999999995E-2</v>
      </c>
      <c r="AA127" s="42"/>
      <c r="AB127" s="33">
        <f t="shared" si="14"/>
        <v>14.765100671140944</v>
      </c>
      <c r="AC127" s="5">
        <f t="shared" si="15"/>
        <v>9.5468277945619337E-2</v>
      </c>
      <c r="AD127" s="5">
        <f t="shared" si="16"/>
        <v>0.18015963511972632</v>
      </c>
      <c r="AE127" s="5">
        <f t="shared" si="17"/>
        <v>0.18015963511972632</v>
      </c>
      <c r="AF127" s="33">
        <f t="shared" si="18"/>
        <v>7.5712490807959574</v>
      </c>
      <c r="AG127" s="33">
        <f t="shared" si="19"/>
        <v>69.801033755274261</v>
      </c>
      <c r="AH127" s="5">
        <f t="shared" si="20"/>
        <v>0.3427549607752654</v>
      </c>
      <c r="AI127" s="1">
        <f t="shared" si="21"/>
        <v>4.3339999999999996</v>
      </c>
      <c r="AJ127" s="5">
        <f t="shared" si="22"/>
        <v>0.36438356164383556</v>
      </c>
      <c r="AK127" s="1">
        <f t="shared" si="23"/>
        <v>15.338345864661655</v>
      </c>
      <c r="AL127" s="1">
        <v>8.9</v>
      </c>
      <c r="AN127" s="5"/>
    </row>
    <row r="128" spans="1:40" x14ac:dyDescent="0.25">
      <c r="A128" s="9">
        <v>42054</v>
      </c>
      <c r="B128" s="8">
        <v>2</v>
      </c>
      <c r="C128" s="8">
        <v>3</v>
      </c>
      <c r="D128" s="8">
        <v>4</v>
      </c>
      <c r="E128" s="1" t="str">
        <f t="shared" si="24"/>
        <v>Q2-3-4</v>
      </c>
      <c r="F128" s="8" t="s">
        <v>11</v>
      </c>
      <c r="G128" s="12">
        <v>10.1</v>
      </c>
      <c r="H128" s="36">
        <v>10</v>
      </c>
      <c r="I128" s="8"/>
      <c r="J128" s="8">
        <v>14</v>
      </c>
      <c r="K128" s="12">
        <v>8.5</v>
      </c>
      <c r="L128" s="15">
        <v>1.52E-2</v>
      </c>
      <c r="M128" s="8">
        <v>1.8599999999999998E-2</v>
      </c>
      <c r="N128" s="8">
        <v>165.92500000000001</v>
      </c>
      <c r="O128" s="8">
        <v>0.193</v>
      </c>
      <c r="P128" s="8">
        <v>1018</v>
      </c>
      <c r="Q128" s="8">
        <v>0.14959999999999998</v>
      </c>
      <c r="R128" s="8">
        <v>0.03</v>
      </c>
      <c r="S128" s="8">
        <v>0.96899999999999997</v>
      </c>
      <c r="T128" s="8">
        <v>0.22570000000000001</v>
      </c>
      <c r="U128" s="8">
        <v>10</v>
      </c>
      <c r="V128" s="8">
        <v>87</v>
      </c>
      <c r="W128" s="8">
        <v>24.9</v>
      </c>
      <c r="X128" s="50">
        <v>252.2</v>
      </c>
      <c r="Y128" s="8">
        <v>0.14959999999999998</v>
      </c>
      <c r="Z128" s="36">
        <v>0.03</v>
      </c>
      <c r="AA128" s="42"/>
      <c r="AB128" s="33">
        <f t="shared" si="14"/>
        <v>18.279569892473113</v>
      </c>
      <c r="AC128" s="5">
        <f t="shared" si="15"/>
        <v>0.15544041450777202</v>
      </c>
      <c r="AD128" s="5">
        <f t="shared" si="16"/>
        <v>0.20053475935828879</v>
      </c>
      <c r="AE128" s="5">
        <f t="shared" si="17"/>
        <v>0.20053475935828879</v>
      </c>
      <c r="AF128" s="33">
        <f t="shared" si="18"/>
        <v>6.1353020943197221</v>
      </c>
      <c r="AG128" s="33">
        <f t="shared" si="19"/>
        <v>55.308333333333337</v>
      </c>
      <c r="AH128" s="5">
        <f t="shared" si="20"/>
        <v>0.23292053663570694</v>
      </c>
      <c r="AI128" s="1">
        <f t="shared" si="21"/>
        <v>0.96899999999999997</v>
      </c>
      <c r="AJ128" s="5">
        <f t="shared" si="22"/>
        <v>0.2862068965517241</v>
      </c>
      <c r="AK128" s="1">
        <f t="shared" si="23"/>
        <v>10.128514056224899</v>
      </c>
      <c r="AL128" s="1">
        <v>8.5</v>
      </c>
      <c r="AN128" s="5"/>
    </row>
    <row r="129" spans="1:40" x14ac:dyDescent="0.25">
      <c r="A129" s="9">
        <v>42054</v>
      </c>
      <c r="B129" s="8">
        <v>2</v>
      </c>
      <c r="C129" s="8">
        <v>3</v>
      </c>
      <c r="D129" s="8">
        <v>4</v>
      </c>
      <c r="E129" s="1" t="str">
        <f t="shared" si="24"/>
        <v>Q2-3-4</v>
      </c>
      <c r="F129" s="8" t="s">
        <v>36</v>
      </c>
      <c r="G129" s="12">
        <v>2.4</v>
      </c>
      <c r="H129" s="36">
        <v>0.5</v>
      </c>
      <c r="I129" s="8"/>
      <c r="J129" s="8">
        <v>8</v>
      </c>
      <c r="K129" s="12">
        <v>2.4</v>
      </c>
      <c r="L129" s="15">
        <v>2.5999999999999999E-3</v>
      </c>
      <c r="M129" s="8">
        <v>3.2000000000000002E-3</v>
      </c>
      <c r="N129" s="8">
        <v>7.8433000000000002</v>
      </c>
      <c r="O129" s="8">
        <v>8.9999999999999993E-3</v>
      </c>
      <c r="P129" s="8">
        <v>19</v>
      </c>
      <c r="Q129" s="8">
        <v>5.0000000000000001E-3</v>
      </c>
      <c r="R129" s="8">
        <v>1.1000000000000001E-3</v>
      </c>
      <c r="S129" s="8">
        <v>0.30399999999999999</v>
      </c>
      <c r="T129" s="8">
        <v>3.1100000000000003E-2</v>
      </c>
      <c r="U129" s="8">
        <v>5</v>
      </c>
      <c r="V129" s="8">
        <v>26</v>
      </c>
      <c r="W129" s="8">
        <v>2.6</v>
      </c>
      <c r="Y129" s="8">
        <v>5.0000000000000001E-3</v>
      </c>
      <c r="Z129" s="36">
        <v>1.1000000000000001E-3</v>
      </c>
      <c r="AA129" s="42"/>
      <c r="AB129" s="33">
        <f t="shared" si="14"/>
        <v>18.750000000000007</v>
      </c>
      <c r="AC129" s="5">
        <f t="shared" si="15"/>
        <v>0.12222222222222223</v>
      </c>
      <c r="AD129" s="5">
        <f t="shared" si="16"/>
        <v>0.22</v>
      </c>
      <c r="AE129" s="5">
        <f t="shared" si="17"/>
        <v>0.22</v>
      </c>
      <c r="AF129" s="33">
        <f t="shared" si="18"/>
        <v>2.422449734168016</v>
      </c>
      <c r="AG129" s="33">
        <f t="shared" si="19"/>
        <v>71.302727272727267</v>
      </c>
      <c r="AH129" s="5">
        <f t="shared" si="20"/>
        <v>0.10230263157894738</v>
      </c>
      <c r="AI129" s="1">
        <f t="shared" si="21"/>
        <v>0.30399999999999999</v>
      </c>
      <c r="AJ129" s="5">
        <f t="shared" si="22"/>
        <v>0.1</v>
      </c>
      <c r="AK129" s="1">
        <f t="shared" si="23"/>
        <v>0</v>
      </c>
      <c r="AL129" s="1">
        <v>2.4</v>
      </c>
      <c r="AN129" s="5"/>
    </row>
    <row r="130" spans="1:40" x14ac:dyDescent="0.25">
      <c r="A130" s="9">
        <v>42054</v>
      </c>
      <c r="B130" s="8">
        <v>2</v>
      </c>
      <c r="C130" s="8">
        <v>3</v>
      </c>
      <c r="D130" s="8">
        <v>4</v>
      </c>
      <c r="E130" s="1" t="str">
        <f t="shared" si="24"/>
        <v>Q2-3-4</v>
      </c>
      <c r="F130" s="8" t="s">
        <v>13</v>
      </c>
      <c r="G130" s="12">
        <v>7</v>
      </c>
      <c r="H130" s="36">
        <v>5</v>
      </c>
      <c r="I130" s="8"/>
      <c r="J130" s="8">
        <v>21</v>
      </c>
      <c r="K130" s="12">
        <v>3.2</v>
      </c>
      <c r="L130" s="15" t="s">
        <v>16</v>
      </c>
      <c r="M130" s="8" t="s">
        <v>16</v>
      </c>
      <c r="N130" s="8">
        <v>78.902699999999996</v>
      </c>
      <c r="O130" s="8">
        <v>0.35199999999999998</v>
      </c>
      <c r="P130" s="8">
        <v>430</v>
      </c>
      <c r="Q130" s="8">
        <v>0.23499999999999999</v>
      </c>
      <c r="R130" s="8">
        <v>1.4E-2</v>
      </c>
      <c r="S130" s="8">
        <v>0.35799999999999998</v>
      </c>
      <c r="T130" s="8">
        <v>4.8899999999999999E-2</v>
      </c>
      <c r="U130" s="8">
        <v>10</v>
      </c>
      <c r="V130" s="8">
        <v>62</v>
      </c>
      <c r="W130" s="8">
        <v>6.6</v>
      </c>
      <c r="Y130" s="8">
        <v>0.23499999999999999</v>
      </c>
      <c r="Z130" s="36">
        <v>1.4E-2</v>
      </c>
      <c r="AA130" s="42"/>
      <c r="AB130" s="33" t="e">
        <f t="shared" ref="AB130:AB193" si="25">100*(M130-L130)/M130</f>
        <v>#VALUE!</v>
      </c>
      <c r="AC130" s="5">
        <f t="shared" ref="AC130:AC193" si="26">R130/O130</f>
        <v>3.9772727272727279E-2</v>
      </c>
      <c r="AD130" s="5">
        <f t="shared" ref="AD130:AD193" si="27">R130/Q130</f>
        <v>5.9574468085106386E-2</v>
      </c>
      <c r="AE130" s="5">
        <f t="shared" ref="AE130:AE193" si="28">Z130/Y130</f>
        <v>5.9574468085106386E-2</v>
      </c>
      <c r="AF130" s="33">
        <f t="shared" ref="AF130:AF193" si="29">P130/N130</f>
        <v>5.4497501352932156</v>
      </c>
      <c r="AG130" s="33">
        <f t="shared" ref="AG130:AG193" si="30">N130/R130/100</f>
        <v>56.359071428571426</v>
      </c>
      <c r="AH130" s="5">
        <f t="shared" ref="AH130:AH193" si="31">T130/S130</f>
        <v>0.13659217877094973</v>
      </c>
      <c r="AI130" s="1">
        <f t="shared" ref="AI130:AI193" si="32">S130</f>
        <v>0.35799999999999998</v>
      </c>
      <c r="AJ130" s="5">
        <f t="shared" ref="AJ130:AJ193" si="33">W130/V130</f>
        <v>0.1064516129032258</v>
      </c>
      <c r="AK130" s="1">
        <f t="shared" ref="AK130:AK193" si="34">X130/W130</f>
        <v>0</v>
      </c>
      <c r="AL130" s="1">
        <v>3.2</v>
      </c>
      <c r="AN130" s="5"/>
    </row>
    <row r="131" spans="1:40" x14ac:dyDescent="0.25">
      <c r="A131" s="9">
        <v>42054</v>
      </c>
      <c r="B131" s="8">
        <v>2</v>
      </c>
      <c r="C131" s="8">
        <v>3</v>
      </c>
      <c r="D131" s="8">
        <v>4</v>
      </c>
      <c r="E131" s="1" t="str">
        <f t="shared" ref="E131:E194" si="35">CONCATENATE("Q",B131,"-",C131,"-",D131)</f>
        <v>Q2-3-4</v>
      </c>
      <c r="F131" s="8" t="s">
        <v>39</v>
      </c>
      <c r="G131" s="12">
        <v>3.7</v>
      </c>
      <c r="H131" s="36">
        <v>1</v>
      </c>
      <c r="I131" s="8"/>
      <c r="J131" s="8">
        <v>23</v>
      </c>
      <c r="K131" s="12">
        <v>8</v>
      </c>
      <c r="L131" s="15" t="s">
        <v>16</v>
      </c>
      <c r="M131" s="8" t="s">
        <v>16</v>
      </c>
      <c r="N131" s="8">
        <v>41.002800000000001</v>
      </c>
      <c r="O131" s="8">
        <v>3.5000000000000003E-2</v>
      </c>
      <c r="P131" s="8">
        <v>153</v>
      </c>
      <c r="Q131" s="8">
        <v>1.4E-2</v>
      </c>
      <c r="R131" s="8">
        <v>1.9E-3</v>
      </c>
      <c r="S131" s="8">
        <v>0.111</v>
      </c>
      <c r="T131" s="8">
        <v>2.2700000000000001E-2</v>
      </c>
      <c r="U131" s="8">
        <v>30</v>
      </c>
      <c r="V131" s="8">
        <v>13</v>
      </c>
      <c r="W131" s="8">
        <v>3.4</v>
      </c>
      <c r="X131" s="12">
        <v>60.199999999999996</v>
      </c>
      <c r="Y131" s="8">
        <v>1.4E-2</v>
      </c>
      <c r="Z131" s="36">
        <v>1.9E-3</v>
      </c>
      <c r="AA131" s="42"/>
      <c r="AB131" s="33" t="e">
        <f t="shared" si="25"/>
        <v>#VALUE!</v>
      </c>
      <c r="AC131" s="5">
        <f t="shared" si="26"/>
        <v>5.4285714285714277E-2</v>
      </c>
      <c r="AD131" s="5">
        <f t="shared" si="27"/>
        <v>0.1357142857142857</v>
      </c>
      <c r="AE131" s="5">
        <f t="shared" si="28"/>
        <v>0.1357142857142857</v>
      </c>
      <c r="AF131" s="33">
        <f t="shared" si="29"/>
        <v>3.7314524861716762</v>
      </c>
      <c r="AG131" s="33">
        <f t="shared" si="30"/>
        <v>215.80421052631581</v>
      </c>
      <c r="AH131" s="5">
        <f t="shared" si="31"/>
        <v>0.20450450450450453</v>
      </c>
      <c r="AI131" s="1">
        <f t="shared" si="32"/>
        <v>0.111</v>
      </c>
      <c r="AJ131" s="5">
        <f t="shared" si="33"/>
        <v>0.26153846153846155</v>
      </c>
      <c r="AK131" s="1">
        <f t="shared" si="34"/>
        <v>17.705882352941174</v>
      </c>
      <c r="AL131" s="1">
        <v>8</v>
      </c>
      <c r="AN131" s="5"/>
    </row>
    <row r="132" spans="1:40" x14ac:dyDescent="0.25">
      <c r="A132" s="9">
        <v>42054</v>
      </c>
      <c r="B132" s="8">
        <v>2</v>
      </c>
      <c r="C132" s="8">
        <v>3</v>
      </c>
      <c r="D132" s="8">
        <v>4</v>
      </c>
      <c r="E132" s="1" t="str">
        <f t="shared" si="35"/>
        <v>Q2-3-4</v>
      </c>
      <c r="F132" s="8" t="s">
        <v>35</v>
      </c>
      <c r="G132" s="12">
        <v>3.5</v>
      </c>
      <c r="H132" s="36">
        <v>0.5</v>
      </c>
      <c r="I132" s="8"/>
      <c r="J132" s="8" t="s">
        <v>16</v>
      </c>
      <c r="K132" s="12"/>
      <c r="L132" s="15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Y132" s="8"/>
      <c r="Z132" s="36"/>
      <c r="AA132" s="42"/>
      <c r="AB132" s="33" t="e">
        <f t="shared" si="25"/>
        <v>#DIV/0!</v>
      </c>
      <c r="AC132" s="5" t="e">
        <f t="shared" si="26"/>
        <v>#DIV/0!</v>
      </c>
      <c r="AD132" s="5" t="e">
        <f t="shared" si="27"/>
        <v>#DIV/0!</v>
      </c>
      <c r="AE132" s="5" t="e">
        <f t="shared" si="28"/>
        <v>#DIV/0!</v>
      </c>
      <c r="AF132" s="33" t="e">
        <f t="shared" si="29"/>
        <v>#DIV/0!</v>
      </c>
      <c r="AG132" s="33" t="e">
        <f t="shared" si="30"/>
        <v>#DIV/0!</v>
      </c>
      <c r="AH132" s="5" t="e">
        <f t="shared" si="31"/>
        <v>#DIV/0!</v>
      </c>
      <c r="AI132" s="1">
        <f t="shared" si="32"/>
        <v>0</v>
      </c>
      <c r="AJ132" s="5" t="e">
        <f t="shared" si="33"/>
        <v>#DIV/0!</v>
      </c>
      <c r="AK132" s="1" t="e">
        <f t="shared" si="34"/>
        <v>#DIV/0!</v>
      </c>
      <c r="AL132" s="1"/>
      <c r="AN132" s="5"/>
    </row>
    <row r="133" spans="1:40" x14ac:dyDescent="0.25">
      <c r="A133" s="9">
        <v>42054</v>
      </c>
      <c r="B133" s="8">
        <v>2</v>
      </c>
      <c r="C133" s="8">
        <v>3</v>
      </c>
      <c r="D133" s="8">
        <v>6</v>
      </c>
      <c r="E133" s="1" t="str">
        <f t="shared" si="35"/>
        <v>Q2-3-6</v>
      </c>
      <c r="F133" s="8" t="s">
        <v>12</v>
      </c>
      <c r="G133" s="12">
        <v>7</v>
      </c>
      <c r="H133" s="36">
        <v>1</v>
      </c>
      <c r="I133" s="8"/>
      <c r="J133" s="8">
        <v>25</v>
      </c>
      <c r="K133" s="12">
        <v>4.4000000000000004</v>
      </c>
      <c r="L133" s="15">
        <v>4.4000000000000003E-3</v>
      </c>
      <c r="M133" s="8">
        <v>5.7999999999999996E-3</v>
      </c>
      <c r="N133" s="8">
        <v>50.3506</v>
      </c>
      <c r="O133" s="8">
        <v>1.9E-2</v>
      </c>
      <c r="P133" s="8">
        <v>298</v>
      </c>
      <c r="Q133" s="8">
        <v>4.5100000000000001E-2</v>
      </c>
      <c r="R133" s="8">
        <v>6.7999999999999996E-3</v>
      </c>
      <c r="S133" s="8">
        <v>1.0999999999999999E-2</v>
      </c>
      <c r="T133" s="8">
        <v>5.4000000000000003E-3</v>
      </c>
      <c r="U133" s="8">
        <v>10</v>
      </c>
      <c r="V133" s="8">
        <v>6</v>
      </c>
      <c r="W133" s="8">
        <v>3.9</v>
      </c>
      <c r="X133" s="50">
        <v>82</v>
      </c>
      <c r="Y133" s="8">
        <v>4.5100000000000001E-2</v>
      </c>
      <c r="Z133" s="36">
        <v>6.7999999999999996E-3</v>
      </c>
      <c r="AA133" s="42"/>
      <c r="AB133" s="33">
        <f t="shared" si="25"/>
        <v>24.137931034482747</v>
      </c>
      <c r="AC133" s="5">
        <f t="shared" si="26"/>
        <v>0.35789473684210527</v>
      </c>
      <c r="AD133" s="5">
        <f t="shared" si="27"/>
        <v>0.15077605321507759</v>
      </c>
      <c r="AE133" s="5">
        <f t="shared" si="28"/>
        <v>0.15077605321507759</v>
      </c>
      <c r="AF133" s="33">
        <f t="shared" si="29"/>
        <v>5.9184994816347771</v>
      </c>
      <c r="AG133" s="33">
        <f t="shared" si="30"/>
        <v>74.045000000000002</v>
      </c>
      <c r="AH133" s="5">
        <f t="shared" si="31"/>
        <v>0.49090909090909096</v>
      </c>
      <c r="AI133" s="1">
        <f t="shared" si="32"/>
        <v>1.0999999999999999E-2</v>
      </c>
      <c r="AJ133" s="5">
        <f t="shared" si="33"/>
        <v>0.65</v>
      </c>
      <c r="AK133" s="1">
        <f t="shared" si="34"/>
        <v>21.025641025641026</v>
      </c>
      <c r="AL133" s="1">
        <v>4.4000000000000004</v>
      </c>
      <c r="AN133" s="5"/>
    </row>
    <row r="134" spans="1:40" x14ac:dyDescent="0.25">
      <c r="A134" s="9">
        <v>42054</v>
      </c>
      <c r="B134" s="8">
        <v>2</v>
      </c>
      <c r="C134" s="8">
        <v>3</v>
      </c>
      <c r="D134" s="8">
        <v>6</v>
      </c>
      <c r="E134" s="1" t="str">
        <f t="shared" si="35"/>
        <v>Q2-3-6</v>
      </c>
      <c r="F134" s="8" t="s">
        <v>18</v>
      </c>
      <c r="G134" s="12">
        <v>8.9</v>
      </c>
      <c r="H134" s="36">
        <v>5</v>
      </c>
      <c r="I134" s="8"/>
      <c r="J134" s="8">
        <v>12</v>
      </c>
      <c r="K134" s="12">
        <v>6.5</v>
      </c>
      <c r="L134" s="15">
        <v>8.6999999999999994E-3</v>
      </c>
      <c r="M134" s="8">
        <v>1.26E-2</v>
      </c>
      <c r="N134" s="8">
        <v>202.13820000000001</v>
      </c>
      <c r="O134" s="8">
        <v>0.20899999999999999</v>
      </c>
      <c r="P134" s="8">
        <v>1325</v>
      </c>
      <c r="Q134" s="8">
        <v>0.1195</v>
      </c>
      <c r="R134" s="8">
        <v>2.0500000000000001E-2</v>
      </c>
      <c r="S134" s="8">
        <v>1.0629999999999999</v>
      </c>
      <c r="T134" s="13">
        <v>0.3231</v>
      </c>
      <c r="U134" s="8">
        <v>10</v>
      </c>
      <c r="V134" s="8">
        <v>36</v>
      </c>
      <c r="W134" s="8">
        <v>12.5</v>
      </c>
      <c r="X134" s="12">
        <v>191.79999999999998</v>
      </c>
      <c r="Y134" s="8">
        <v>0.45829999999999999</v>
      </c>
      <c r="Z134" s="36">
        <v>0.11020000000000001</v>
      </c>
      <c r="AA134" s="42"/>
      <c r="AB134" s="33">
        <f t="shared" si="25"/>
        <v>30.952380952380956</v>
      </c>
      <c r="AC134" s="5">
        <f t="shared" si="26"/>
        <v>9.8086124401913888E-2</v>
      </c>
      <c r="AD134" s="5">
        <f t="shared" si="27"/>
        <v>0.17154811715481172</v>
      </c>
      <c r="AE134" s="5">
        <f t="shared" si="28"/>
        <v>0.24045385118917742</v>
      </c>
      <c r="AF134" s="33">
        <f t="shared" si="29"/>
        <v>6.5549213359968572</v>
      </c>
      <c r="AG134" s="33">
        <f t="shared" si="30"/>
        <v>98.603999999999999</v>
      </c>
      <c r="AH134" s="5">
        <f t="shared" si="31"/>
        <v>0.30395108184383823</v>
      </c>
      <c r="AI134" s="1">
        <f t="shared" si="32"/>
        <v>1.0629999999999999</v>
      </c>
      <c r="AJ134" s="5">
        <f t="shared" si="33"/>
        <v>0.34722222222222221</v>
      </c>
      <c r="AK134" s="1">
        <f t="shared" si="34"/>
        <v>15.343999999999999</v>
      </c>
      <c r="AL134" s="1">
        <v>6.5</v>
      </c>
      <c r="AN134" s="5"/>
    </row>
    <row r="135" spans="1:40" x14ac:dyDescent="0.25">
      <c r="A135" s="9">
        <v>42054</v>
      </c>
      <c r="B135" s="8">
        <v>2</v>
      </c>
      <c r="C135" s="8">
        <v>3</v>
      </c>
      <c r="D135" s="8">
        <v>6</v>
      </c>
      <c r="E135" s="1" t="str">
        <f t="shared" si="35"/>
        <v>Q2-3-6</v>
      </c>
      <c r="F135" s="8" t="s">
        <v>13</v>
      </c>
      <c r="G135" s="12">
        <v>8.8000000000000007</v>
      </c>
      <c r="H135" s="36">
        <v>1</v>
      </c>
      <c r="I135" s="8"/>
      <c r="J135" s="8">
        <v>22</v>
      </c>
      <c r="K135" s="12">
        <v>1.8</v>
      </c>
      <c r="L135" s="15" t="s">
        <v>16</v>
      </c>
      <c r="M135" s="8" t="s">
        <v>16</v>
      </c>
      <c r="N135" s="8">
        <v>6.8409000000000004</v>
      </c>
      <c r="O135" s="8">
        <v>2.1000000000000001E-2</v>
      </c>
      <c r="P135" s="8">
        <v>27</v>
      </c>
      <c r="Q135" s="8">
        <v>1.7999999999999999E-2</v>
      </c>
      <c r="R135" s="8">
        <v>1.2999999999999999E-3</v>
      </c>
      <c r="S135" s="8">
        <v>5.0999999999999997E-2</v>
      </c>
      <c r="T135" s="8">
        <v>1.2E-2</v>
      </c>
      <c r="U135" s="8">
        <v>10</v>
      </c>
      <c r="V135" s="8">
        <v>26</v>
      </c>
      <c r="W135" s="8">
        <v>7</v>
      </c>
      <c r="X135" s="12">
        <v>153.6</v>
      </c>
      <c r="Y135" s="8">
        <v>1.7999999999999999E-2</v>
      </c>
      <c r="Z135" s="36">
        <v>1.2999999999999999E-3</v>
      </c>
      <c r="AA135" s="42"/>
      <c r="AB135" s="33" t="e">
        <f t="shared" si="25"/>
        <v>#VALUE!</v>
      </c>
      <c r="AC135" s="5">
        <f t="shared" si="26"/>
        <v>6.19047619047619E-2</v>
      </c>
      <c r="AD135" s="5">
        <f t="shared" si="27"/>
        <v>7.2222222222222229E-2</v>
      </c>
      <c r="AE135" s="5">
        <f t="shared" si="28"/>
        <v>7.2222222222222229E-2</v>
      </c>
      <c r="AF135" s="33">
        <f t="shared" si="29"/>
        <v>3.9468490988027889</v>
      </c>
      <c r="AG135" s="33">
        <f t="shared" si="30"/>
        <v>52.622307692307693</v>
      </c>
      <c r="AH135" s="5">
        <f t="shared" si="31"/>
        <v>0.23529411764705885</v>
      </c>
      <c r="AI135" s="1">
        <f t="shared" si="32"/>
        <v>5.0999999999999997E-2</v>
      </c>
      <c r="AJ135" s="5">
        <f t="shared" si="33"/>
        <v>0.26923076923076922</v>
      </c>
      <c r="AK135" s="1">
        <f t="shared" si="34"/>
        <v>21.942857142857143</v>
      </c>
      <c r="AL135" s="1">
        <v>1.8</v>
      </c>
      <c r="AN135" s="5"/>
    </row>
    <row r="136" spans="1:40" x14ac:dyDescent="0.25">
      <c r="A136" s="9">
        <v>42054</v>
      </c>
      <c r="B136" s="8">
        <v>2</v>
      </c>
      <c r="C136" s="8">
        <v>3</v>
      </c>
      <c r="D136" s="8">
        <v>6</v>
      </c>
      <c r="E136" s="1" t="str">
        <f t="shared" si="35"/>
        <v>Q2-3-6</v>
      </c>
      <c r="F136" s="8" t="s">
        <v>39</v>
      </c>
      <c r="G136" s="12">
        <v>4.8</v>
      </c>
      <c r="H136" s="36">
        <v>0.5</v>
      </c>
      <c r="I136" s="8"/>
      <c r="J136" s="8">
        <v>24</v>
      </c>
      <c r="K136" s="12">
        <v>5.5</v>
      </c>
      <c r="L136" s="15">
        <v>2E-3</v>
      </c>
      <c r="M136" s="8">
        <v>2.5000000000000001E-3</v>
      </c>
      <c r="N136" s="8">
        <v>10.025399999999999</v>
      </c>
      <c r="O136" s="8">
        <v>1.6E-2</v>
      </c>
      <c r="P136" s="8">
        <v>43</v>
      </c>
      <c r="Q136" s="8">
        <v>0.01</v>
      </c>
      <c r="R136" s="8">
        <v>1.6000000000000001E-3</v>
      </c>
      <c r="S136" s="8">
        <v>0.254</v>
      </c>
      <c r="T136" s="8">
        <v>4.3900000000000002E-2</v>
      </c>
      <c r="U136" s="8">
        <v>30</v>
      </c>
      <c r="V136" s="8">
        <v>27</v>
      </c>
      <c r="W136" s="8">
        <v>7.1000000000000005</v>
      </c>
      <c r="X136" s="12">
        <v>116.19999999999999</v>
      </c>
      <c r="Y136" s="8">
        <v>0.01</v>
      </c>
      <c r="Z136" s="36">
        <v>1.6000000000000001E-3</v>
      </c>
      <c r="AA136" s="42"/>
      <c r="AB136" s="33">
        <f t="shared" si="25"/>
        <v>20</v>
      </c>
      <c r="AC136" s="5">
        <f t="shared" si="26"/>
        <v>0.1</v>
      </c>
      <c r="AD136" s="5">
        <f t="shared" si="27"/>
        <v>0.16</v>
      </c>
      <c r="AE136" s="5">
        <f t="shared" si="28"/>
        <v>0.16</v>
      </c>
      <c r="AF136" s="33">
        <f t="shared" si="29"/>
        <v>4.2891056715941511</v>
      </c>
      <c r="AG136" s="33">
        <f t="shared" si="30"/>
        <v>62.658749999999991</v>
      </c>
      <c r="AH136" s="5">
        <f t="shared" si="31"/>
        <v>0.17283464566929135</v>
      </c>
      <c r="AI136" s="1">
        <f t="shared" si="32"/>
        <v>0.254</v>
      </c>
      <c r="AJ136" s="5">
        <f t="shared" si="33"/>
        <v>0.26296296296296301</v>
      </c>
      <c r="AK136" s="1">
        <f t="shared" si="34"/>
        <v>16.366197183098588</v>
      </c>
      <c r="AL136" s="1">
        <v>5.5</v>
      </c>
      <c r="AN136" s="5"/>
    </row>
    <row r="137" spans="1:40" x14ac:dyDescent="0.25">
      <c r="A137" s="9">
        <v>42054</v>
      </c>
      <c r="B137" s="8">
        <v>2</v>
      </c>
      <c r="C137" s="8">
        <v>3</v>
      </c>
      <c r="D137" s="8">
        <v>8</v>
      </c>
      <c r="E137" s="1" t="str">
        <f t="shared" si="35"/>
        <v>Q2-3-8</v>
      </c>
      <c r="F137" s="8" t="s">
        <v>40</v>
      </c>
      <c r="G137" s="12">
        <v>6.1</v>
      </c>
      <c r="H137" s="36">
        <v>0.5</v>
      </c>
      <c r="I137" s="8"/>
      <c r="J137" s="8" t="s">
        <v>16</v>
      </c>
      <c r="K137" s="12"/>
      <c r="L137" s="15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Y137" s="8"/>
      <c r="Z137" s="36"/>
      <c r="AA137" s="42"/>
      <c r="AB137" s="33" t="e">
        <f t="shared" si="25"/>
        <v>#DIV/0!</v>
      </c>
      <c r="AC137" s="5" t="e">
        <f t="shared" si="26"/>
        <v>#DIV/0!</v>
      </c>
      <c r="AD137" s="5" t="e">
        <f t="shared" si="27"/>
        <v>#DIV/0!</v>
      </c>
      <c r="AE137" s="5" t="e">
        <f t="shared" si="28"/>
        <v>#DIV/0!</v>
      </c>
      <c r="AF137" s="33" t="e">
        <f t="shared" si="29"/>
        <v>#DIV/0!</v>
      </c>
      <c r="AG137" s="33" t="e">
        <f t="shared" si="30"/>
        <v>#DIV/0!</v>
      </c>
      <c r="AH137" s="5" t="e">
        <f t="shared" si="31"/>
        <v>#DIV/0!</v>
      </c>
      <c r="AI137" s="1">
        <f t="shared" si="32"/>
        <v>0</v>
      </c>
      <c r="AJ137" s="5" t="e">
        <f t="shared" si="33"/>
        <v>#DIV/0!</v>
      </c>
      <c r="AK137" s="1" t="e">
        <f t="shared" si="34"/>
        <v>#DIV/0!</v>
      </c>
      <c r="AL137" s="1"/>
      <c r="AN137" s="5"/>
    </row>
    <row r="138" spans="1:40" x14ac:dyDescent="0.25">
      <c r="A138" s="9">
        <v>42054</v>
      </c>
      <c r="B138" s="8">
        <v>2</v>
      </c>
      <c r="C138" s="8">
        <v>3</v>
      </c>
      <c r="D138" s="8">
        <v>8</v>
      </c>
      <c r="E138" s="1" t="str">
        <f t="shared" si="35"/>
        <v>Q2-3-8</v>
      </c>
      <c r="F138" s="8" t="s">
        <v>10</v>
      </c>
      <c r="G138" s="12">
        <v>30.9</v>
      </c>
      <c r="H138" s="36">
        <v>40</v>
      </c>
      <c r="I138" s="8"/>
      <c r="J138" s="8">
        <v>43</v>
      </c>
      <c r="K138" s="12">
        <v>14.1</v>
      </c>
      <c r="L138" s="15">
        <v>3.6900000000000002E-2</v>
      </c>
      <c r="M138" s="8">
        <v>8.4099999999999994E-2</v>
      </c>
      <c r="N138" s="8">
        <v>321.80529999999999</v>
      </c>
      <c r="O138" s="8">
        <v>0.34300000000000003</v>
      </c>
      <c r="P138" s="8">
        <v>2755</v>
      </c>
      <c r="Q138" s="8">
        <v>0.20610000000000001</v>
      </c>
      <c r="R138" s="8">
        <v>4.8399999999999999E-2</v>
      </c>
      <c r="S138" s="8">
        <v>4.0820000000000007</v>
      </c>
      <c r="T138" s="8">
        <v>2.0277000000000003</v>
      </c>
      <c r="U138" s="8">
        <v>3</v>
      </c>
      <c r="V138" s="8">
        <v>815</v>
      </c>
      <c r="W138" s="8">
        <v>357.09999999999997</v>
      </c>
      <c r="X138" s="50">
        <v>1221.2</v>
      </c>
      <c r="Y138" s="8">
        <v>0.20610000000000001</v>
      </c>
      <c r="Z138" s="36">
        <v>4.8399999999999999E-2</v>
      </c>
      <c r="AA138" s="42"/>
      <c r="AB138" s="33">
        <f t="shared" si="25"/>
        <v>56.123662306777639</v>
      </c>
      <c r="AC138" s="5">
        <f t="shared" si="26"/>
        <v>0.1411078717201166</v>
      </c>
      <c r="AD138" s="5">
        <f t="shared" si="27"/>
        <v>0.23483745754488111</v>
      </c>
      <c r="AE138" s="5">
        <f t="shared" si="28"/>
        <v>0.23483745754488111</v>
      </c>
      <c r="AF138" s="33">
        <f t="shared" si="29"/>
        <v>8.5610771482011021</v>
      </c>
      <c r="AG138" s="33">
        <f t="shared" si="30"/>
        <v>66.488698347107444</v>
      </c>
      <c r="AH138" s="5">
        <f t="shared" si="31"/>
        <v>0.49674179323860851</v>
      </c>
      <c r="AI138" s="1">
        <f t="shared" si="32"/>
        <v>4.0820000000000007</v>
      </c>
      <c r="AJ138" s="5">
        <f t="shared" si="33"/>
        <v>0.43815950920245395</v>
      </c>
      <c r="AK138" s="1">
        <f t="shared" si="34"/>
        <v>3.419770372444694</v>
      </c>
      <c r="AL138" s="1">
        <v>14.1</v>
      </c>
      <c r="AN138" s="5"/>
    </row>
    <row r="139" spans="1:40" x14ac:dyDescent="0.25">
      <c r="A139" s="9">
        <v>42054</v>
      </c>
      <c r="B139" s="8">
        <v>2</v>
      </c>
      <c r="C139" s="8">
        <v>3</v>
      </c>
      <c r="D139" s="8">
        <v>8</v>
      </c>
      <c r="E139" s="1" t="str">
        <f t="shared" si="35"/>
        <v>Q2-3-8</v>
      </c>
      <c r="F139" s="8" t="s">
        <v>12</v>
      </c>
      <c r="G139" s="12">
        <v>8.1</v>
      </c>
      <c r="H139" s="36">
        <v>10</v>
      </c>
      <c r="I139" s="8"/>
      <c r="J139" s="8">
        <v>26</v>
      </c>
      <c r="K139" s="12">
        <v>2.7</v>
      </c>
      <c r="L139" s="15">
        <v>2.3999999999999998E-3</v>
      </c>
      <c r="M139" s="8">
        <v>4.4000000000000003E-3</v>
      </c>
      <c r="N139" s="8">
        <v>154.51599999999999</v>
      </c>
      <c r="O139" s="8">
        <v>4.8000000000000001E-2</v>
      </c>
      <c r="P139" s="8">
        <v>1306</v>
      </c>
      <c r="Q139" s="8">
        <v>1.52E-2</v>
      </c>
      <c r="R139" s="8">
        <v>6.1999999999999998E-3</v>
      </c>
      <c r="S139" s="8">
        <v>2.8000000000000001E-2</v>
      </c>
      <c r="T139" s="8">
        <v>2.0500000000000001E-2</v>
      </c>
      <c r="U139" s="8">
        <v>10</v>
      </c>
      <c r="V139" s="8">
        <v>4</v>
      </c>
      <c r="W139" s="8">
        <v>2.8</v>
      </c>
      <c r="X139" s="50">
        <v>93.5</v>
      </c>
      <c r="Y139" s="8">
        <v>0.1027</v>
      </c>
      <c r="Z139" s="36">
        <v>3.6799999999999999E-2</v>
      </c>
      <c r="AA139" s="42"/>
      <c r="AB139" s="33">
        <f t="shared" si="25"/>
        <v>45.45454545454546</v>
      </c>
      <c r="AC139" s="5">
        <f t="shared" si="26"/>
        <v>0.12916666666666665</v>
      </c>
      <c r="AD139" s="5">
        <f t="shared" si="27"/>
        <v>0.40789473684210525</v>
      </c>
      <c r="AE139" s="5">
        <f t="shared" si="28"/>
        <v>0.35832521908471276</v>
      </c>
      <c r="AF139" s="33">
        <f t="shared" si="29"/>
        <v>8.4521991250097077</v>
      </c>
      <c r="AG139" s="33">
        <f t="shared" si="30"/>
        <v>249.21935483870965</v>
      </c>
      <c r="AH139" s="5">
        <f t="shared" si="31"/>
        <v>0.73214285714285721</v>
      </c>
      <c r="AI139" s="1">
        <f t="shared" si="32"/>
        <v>2.8000000000000001E-2</v>
      </c>
      <c r="AJ139" s="5">
        <f t="shared" si="33"/>
        <v>0.7</v>
      </c>
      <c r="AK139" s="1">
        <f t="shared" si="34"/>
        <v>33.392857142857146</v>
      </c>
      <c r="AL139" s="1">
        <v>2.7</v>
      </c>
      <c r="AN139" s="5"/>
    </row>
    <row r="140" spans="1:40" x14ac:dyDescent="0.25">
      <c r="A140" s="9">
        <v>42054</v>
      </c>
      <c r="B140" s="8">
        <v>2</v>
      </c>
      <c r="C140" s="8">
        <v>3</v>
      </c>
      <c r="D140" s="8">
        <v>8</v>
      </c>
      <c r="E140" s="1" t="str">
        <f t="shared" si="35"/>
        <v>Q2-3-8</v>
      </c>
      <c r="F140" s="8" t="s">
        <v>11</v>
      </c>
      <c r="G140" s="12">
        <v>8.6</v>
      </c>
      <c r="H140" s="36">
        <v>20</v>
      </c>
      <c r="I140" s="8"/>
      <c r="J140" s="8">
        <v>15</v>
      </c>
      <c r="K140" s="12">
        <v>4.9000000000000004</v>
      </c>
      <c r="L140" s="15">
        <v>3.3999999999999998E-3</v>
      </c>
      <c r="M140" s="8">
        <v>4.7000000000000002E-3</v>
      </c>
      <c r="N140" s="8">
        <v>42.646900000000002</v>
      </c>
      <c r="O140" s="8">
        <v>3.3000000000000002E-2</v>
      </c>
      <c r="P140" s="8">
        <v>189</v>
      </c>
      <c r="Q140" s="8">
        <v>8.5999999999999983E-3</v>
      </c>
      <c r="R140" s="8">
        <v>3.5000000000000001E-3</v>
      </c>
      <c r="S140" s="8">
        <v>9.5000000000000001E-2</v>
      </c>
      <c r="T140" s="8">
        <v>3.2399999999999998E-2</v>
      </c>
      <c r="U140" s="8">
        <v>10</v>
      </c>
      <c r="V140" s="8">
        <v>20</v>
      </c>
      <c r="W140" s="8">
        <v>6.3</v>
      </c>
      <c r="Y140" s="8">
        <v>8.5999999999999983E-3</v>
      </c>
      <c r="Z140" s="36">
        <v>3.5000000000000001E-3</v>
      </c>
      <c r="AA140" s="42"/>
      <c r="AB140" s="33">
        <f t="shared" si="25"/>
        <v>27.659574468085111</v>
      </c>
      <c r="AC140" s="5">
        <f t="shared" si="26"/>
        <v>0.10606060606060606</v>
      </c>
      <c r="AD140" s="5">
        <f t="shared" si="27"/>
        <v>0.40697674418604662</v>
      </c>
      <c r="AE140" s="5">
        <f t="shared" si="28"/>
        <v>0.40697674418604662</v>
      </c>
      <c r="AF140" s="33">
        <f t="shared" si="29"/>
        <v>4.4317406423444607</v>
      </c>
      <c r="AG140" s="33">
        <f t="shared" si="30"/>
        <v>121.84828571428572</v>
      </c>
      <c r="AH140" s="5">
        <f t="shared" si="31"/>
        <v>0.34105263157894733</v>
      </c>
      <c r="AI140" s="1">
        <f t="shared" si="32"/>
        <v>9.5000000000000001E-2</v>
      </c>
      <c r="AJ140" s="5">
        <f t="shared" si="33"/>
        <v>0.315</v>
      </c>
      <c r="AK140" s="1">
        <f t="shared" si="34"/>
        <v>0</v>
      </c>
      <c r="AL140" s="1">
        <v>4.9000000000000004</v>
      </c>
      <c r="AN140" s="5"/>
    </row>
    <row r="141" spans="1:40" x14ac:dyDescent="0.25">
      <c r="A141" s="9">
        <v>42054</v>
      </c>
      <c r="B141" s="8">
        <v>2</v>
      </c>
      <c r="C141" s="8">
        <v>3</v>
      </c>
      <c r="D141" s="8">
        <v>8</v>
      </c>
      <c r="E141" s="1" t="str">
        <f t="shared" si="35"/>
        <v>Q2-3-8</v>
      </c>
      <c r="F141" s="8" t="s">
        <v>39</v>
      </c>
      <c r="G141" s="12">
        <v>6</v>
      </c>
      <c r="H141" s="36">
        <v>0.5</v>
      </c>
      <c r="I141" s="8"/>
      <c r="J141" s="8">
        <v>25</v>
      </c>
      <c r="K141" s="12">
        <v>1.8</v>
      </c>
      <c r="L141" s="15" t="s">
        <v>16</v>
      </c>
      <c r="M141" s="8" t="s">
        <v>16</v>
      </c>
      <c r="N141" s="8">
        <v>7.6985000000000001</v>
      </c>
      <c r="O141" s="8">
        <v>6.0000000000000001E-3</v>
      </c>
      <c r="P141" s="8">
        <v>31</v>
      </c>
      <c r="Q141" s="8">
        <v>3.2000000000000002E-3</v>
      </c>
      <c r="R141" s="8">
        <v>5.0000000000000001E-4</v>
      </c>
      <c r="S141" s="8">
        <v>0.03</v>
      </c>
      <c r="T141" s="8">
        <v>6.1999999999999998E-3</v>
      </c>
      <c r="U141" s="8">
        <v>30</v>
      </c>
      <c r="V141" s="8">
        <v>9</v>
      </c>
      <c r="W141" s="8">
        <v>2.9</v>
      </c>
      <c r="X141" s="12">
        <v>60.6</v>
      </c>
      <c r="Y141" s="8">
        <v>3.2000000000000002E-3</v>
      </c>
      <c r="Z141" s="36">
        <v>5.0000000000000001E-4</v>
      </c>
      <c r="AA141" s="42"/>
      <c r="AB141" s="33" t="e">
        <f t="shared" si="25"/>
        <v>#VALUE!</v>
      </c>
      <c r="AC141" s="5">
        <f t="shared" si="26"/>
        <v>8.3333333333333329E-2</v>
      </c>
      <c r="AD141" s="5">
        <f t="shared" si="27"/>
        <v>0.15625</v>
      </c>
      <c r="AE141" s="5">
        <f t="shared" si="28"/>
        <v>0.15625</v>
      </c>
      <c r="AF141" s="33">
        <f t="shared" si="29"/>
        <v>4.0267584594401509</v>
      </c>
      <c r="AG141" s="33">
        <f t="shared" si="30"/>
        <v>153.97</v>
      </c>
      <c r="AH141" s="5">
        <f t="shared" si="31"/>
        <v>0.20666666666666667</v>
      </c>
      <c r="AI141" s="1">
        <f t="shared" si="32"/>
        <v>0.03</v>
      </c>
      <c r="AJ141" s="5">
        <f t="shared" si="33"/>
        <v>0.32222222222222219</v>
      </c>
      <c r="AK141" s="1">
        <f t="shared" si="34"/>
        <v>20.896551724137932</v>
      </c>
      <c r="AL141" s="1">
        <v>1.8</v>
      </c>
      <c r="AN141" s="5"/>
    </row>
    <row r="142" spans="1:40" x14ac:dyDescent="0.25">
      <c r="A142" s="9">
        <v>42054</v>
      </c>
      <c r="B142" s="8">
        <v>2</v>
      </c>
      <c r="C142" s="8">
        <v>3</v>
      </c>
      <c r="D142" s="8">
        <v>10</v>
      </c>
      <c r="E142" s="1" t="str">
        <f t="shared" si="35"/>
        <v>Q2-3-10</v>
      </c>
      <c r="F142" s="8" t="s">
        <v>12</v>
      </c>
      <c r="G142" s="12">
        <v>7.4</v>
      </c>
      <c r="H142" s="36">
        <v>5</v>
      </c>
      <c r="I142" s="8"/>
      <c r="J142" s="8">
        <v>27</v>
      </c>
      <c r="K142" s="12">
        <v>2.5</v>
      </c>
      <c r="L142" s="15" t="s">
        <v>16</v>
      </c>
      <c r="M142" s="8" t="s">
        <v>16</v>
      </c>
      <c r="N142" s="8">
        <v>99.2958</v>
      </c>
      <c r="O142" s="8">
        <v>6.4000000000000001E-2</v>
      </c>
      <c r="P142" s="8">
        <v>748</v>
      </c>
      <c r="Q142" s="8">
        <v>1.32E-2</v>
      </c>
      <c r="R142" s="8">
        <v>3.8999999999999998E-3</v>
      </c>
      <c r="S142" s="8">
        <v>8.5000000000000006E-2</v>
      </c>
      <c r="T142" s="8">
        <v>3.1600000000000003E-2</v>
      </c>
      <c r="U142" s="8">
        <v>10</v>
      </c>
      <c r="V142" s="8">
        <v>7</v>
      </c>
      <c r="W142" s="8">
        <v>4.2</v>
      </c>
      <c r="X142" s="50">
        <v>69</v>
      </c>
      <c r="Y142" s="8">
        <v>1.32E-2</v>
      </c>
      <c r="Z142" s="36">
        <v>3.8999999999999998E-3</v>
      </c>
      <c r="AA142" s="42"/>
      <c r="AB142" s="33" t="e">
        <f t="shared" si="25"/>
        <v>#VALUE!</v>
      </c>
      <c r="AC142" s="5">
        <f t="shared" si="26"/>
        <v>6.0937499999999999E-2</v>
      </c>
      <c r="AD142" s="5">
        <f t="shared" si="27"/>
        <v>0.29545454545454547</v>
      </c>
      <c r="AE142" s="5">
        <f t="shared" si="28"/>
        <v>0.29545454545454547</v>
      </c>
      <c r="AF142" s="33">
        <f t="shared" si="29"/>
        <v>7.533047722058738</v>
      </c>
      <c r="AG142" s="33">
        <f t="shared" si="30"/>
        <v>254.60461538461539</v>
      </c>
      <c r="AH142" s="5">
        <f t="shared" si="31"/>
        <v>0.37176470588235294</v>
      </c>
      <c r="AI142" s="1">
        <f t="shared" si="32"/>
        <v>8.5000000000000006E-2</v>
      </c>
      <c r="AJ142" s="5">
        <f t="shared" si="33"/>
        <v>0.6</v>
      </c>
      <c r="AK142" s="1">
        <f t="shared" si="34"/>
        <v>16.428571428571427</v>
      </c>
      <c r="AL142" s="1">
        <v>2.5</v>
      </c>
      <c r="AN142" s="5"/>
    </row>
    <row r="143" spans="1:40" x14ac:dyDescent="0.25">
      <c r="A143" s="9">
        <v>42054</v>
      </c>
      <c r="B143" s="8">
        <v>2</v>
      </c>
      <c r="C143" s="8">
        <v>3</v>
      </c>
      <c r="D143" s="8">
        <v>10</v>
      </c>
      <c r="E143" s="1" t="str">
        <f t="shared" si="35"/>
        <v>Q2-3-10</v>
      </c>
      <c r="F143" s="8" t="s">
        <v>11</v>
      </c>
      <c r="G143" s="12">
        <v>9.1</v>
      </c>
      <c r="H143" s="36">
        <v>2</v>
      </c>
      <c r="I143" s="8"/>
      <c r="J143" s="8">
        <v>16</v>
      </c>
      <c r="K143" s="12">
        <v>5.6</v>
      </c>
      <c r="L143" s="15">
        <v>3.0999999999999999E-3</v>
      </c>
      <c r="M143" s="8">
        <v>4.4999999999999997E-3</v>
      </c>
      <c r="N143" s="8">
        <v>163.48740000000001</v>
      </c>
      <c r="O143" s="8">
        <v>0.155</v>
      </c>
      <c r="P143" s="8">
        <v>742</v>
      </c>
      <c r="Q143" s="8">
        <v>8.4699999999999998E-2</v>
      </c>
      <c r="R143" s="8">
        <v>1.6899999999999998E-2</v>
      </c>
      <c r="S143" s="8">
        <v>0.45200000000000001</v>
      </c>
      <c r="T143" s="8">
        <v>0.16369999999999998</v>
      </c>
      <c r="U143" s="8">
        <v>10</v>
      </c>
      <c r="V143" s="8">
        <v>33</v>
      </c>
      <c r="W143" s="8">
        <v>8.6</v>
      </c>
      <c r="X143" s="12">
        <v>28.799999999999997</v>
      </c>
      <c r="Y143" s="8">
        <v>8.4699999999999998E-2</v>
      </c>
      <c r="Z143" s="36">
        <v>1.6899999999999998E-2</v>
      </c>
      <c r="AA143" s="42"/>
      <c r="AB143" s="33">
        <f t="shared" si="25"/>
        <v>31.111111111111111</v>
      </c>
      <c r="AC143" s="5">
        <f t="shared" si="26"/>
        <v>0.10903225806451612</v>
      </c>
      <c r="AD143" s="5">
        <f t="shared" si="27"/>
        <v>0.19952774498229042</v>
      </c>
      <c r="AE143" s="5">
        <f t="shared" si="28"/>
        <v>0.19952774498229042</v>
      </c>
      <c r="AF143" s="33">
        <f t="shared" si="29"/>
        <v>4.5385760615191142</v>
      </c>
      <c r="AG143" s="33">
        <f t="shared" si="30"/>
        <v>96.738106508875759</v>
      </c>
      <c r="AH143" s="5">
        <f t="shared" si="31"/>
        <v>0.36216814159292032</v>
      </c>
      <c r="AI143" s="1">
        <f t="shared" si="32"/>
        <v>0.45200000000000001</v>
      </c>
      <c r="AJ143" s="5">
        <f t="shared" si="33"/>
        <v>0.26060606060606062</v>
      </c>
      <c r="AK143" s="1">
        <f t="shared" si="34"/>
        <v>3.3488372093023253</v>
      </c>
      <c r="AL143" s="1">
        <v>5.6</v>
      </c>
      <c r="AN143" s="5"/>
    </row>
    <row r="144" spans="1:40" x14ac:dyDescent="0.25">
      <c r="A144" s="9">
        <v>42054</v>
      </c>
      <c r="B144" s="8">
        <v>2</v>
      </c>
      <c r="C144" s="8">
        <v>3</v>
      </c>
      <c r="D144" s="8">
        <v>10</v>
      </c>
      <c r="E144" s="1" t="str">
        <f t="shared" si="35"/>
        <v>Q2-3-10</v>
      </c>
      <c r="F144" s="8" t="s">
        <v>13</v>
      </c>
      <c r="G144" s="12">
        <v>6.5</v>
      </c>
      <c r="H144" s="36">
        <v>20</v>
      </c>
      <c r="I144" s="8"/>
      <c r="J144" s="8">
        <v>23</v>
      </c>
      <c r="K144" s="12">
        <v>1.8</v>
      </c>
      <c r="L144" s="15">
        <v>3.8999999999999998E-3</v>
      </c>
      <c r="M144" s="8">
        <v>5.7000000000000002E-3</v>
      </c>
      <c r="N144" s="8">
        <v>18.082599999999999</v>
      </c>
      <c r="O144" s="8">
        <v>6.8000000000000005E-2</v>
      </c>
      <c r="P144" s="8">
        <v>120</v>
      </c>
      <c r="Q144" s="8">
        <v>3.7199999999999997E-2</v>
      </c>
      <c r="R144" s="8">
        <v>3.0999999999999999E-3</v>
      </c>
      <c r="S144" s="8">
        <v>0.1</v>
      </c>
      <c r="T144" s="8">
        <v>1.3100000000000001E-2</v>
      </c>
      <c r="U144" s="8">
        <v>10</v>
      </c>
      <c r="V144" s="8">
        <v>43</v>
      </c>
      <c r="W144" s="8">
        <v>5.3</v>
      </c>
      <c r="X144" s="50">
        <v>135</v>
      </c>
      <c r="Y144" s="8">
        <v>8.6999999999999994E-2</v>
      </c>
      <c r="Z144" s="36">
        <v>7.1999999999999998E-3</v>
      </c>
      <c r="AA144" s="42"/>
      <c r="AB144" s="33">
        <f t="shared" si="25"/>
        <v>31.578947368421058</v>
      </c>
      <c r="AC144" s="5">
        <f t="shared" si="26"/>
        <v>4.5588235294117645E-2</v>
      </c>
      <c r="AD144" s="5">
        <f t="shared" si="27"/>
        <v>8.3333333333333343E-2</v>
      </c>
      <c r="AE144" s="5">
        <f t="shared" si="28"/>
        <v>8.2758620689655171E-2</v>
      </c>
      <c r="AF144" s="33">
        <f t="shared" si="29"/>
        <v>6.6362138188092423</v>
      </c>
      <c r="AG144" s="33">
        <f t="shared" si="30"/>
        <v>58.330967741935481</v>
      </c>
      <c r="AH144" s="5">
        <f t="shared" si="31"/>
        <v>0.13100000000000001</v>
      </c>
      <c r="AI144" s="1">
        <f t="shared" si="32"/>
        <v>0.1</v>
      </c>
      <c r="AJ144" s="5">
        <f t="shared" si="33"/>
        <v>0.12325581395348836</v>
      </c>
      <c r="AK144" s="1">
        <f t="shared" si="34"/>
        <v>25.471698113207548</v>
      </c>
      <c r="AL144" s="1">
        <v>1.8</v>
      </c>
      <c r="AN144" s="5"/>
    </row>
    <row r="145" spans="1:40" x14ac:dyDescent="0.25">
      <c r="A145" s="9">
        <v>42054</v>
      </c>
      <c r="B145" s="8">
        <v>2</v>
      </c>
      <c r="C145" s="8">
        <v>3</v>
      </c>
      <c r="D145" s="8">
        <v>12</v>
      </c>
      <c r="E145" s="1" t="str">
        <f t="shared" si="35"/>
        <v>Q2-3-12</v>
      </c>
      <c r="F145" s="8" t="s">
        <v>15</v>
      </c>
      <c r="G145" s="12">
        <v>8.5</v>
      </c>
      <c r="H145" s="36">
        <v>0.5</v>
      </c>
      <c r="I145" s="8"/>
      <c r="J145" s="8">
        <v>22</v>
      </c>
      <c r="K145" s="12">
        <v>5</v>
      </c>
      <c r="L145" s="15">
        <v>7.6E-3</v>
      </c>
      <c r="M145" s="8">
        <v>8.8000000000000005E-3</v>
      </c>
      <c r="N145" s="8">
        <v>281.2663</v>
      </c>
      <c r="O145" s="8">
        <v>0.17</v>
      </c>
      <c r="P145" s="8">
        <v>1782</v>
      </c>
      <c r="Q145" s="8">
        <v>8.7999999999999995E-2</v>
      </c>
      <c r="R145" s="8">
        <v>2.2499999999999999E-2</v>
      </c>
      <c r="S145" s="8">
        <v>0.22700000000000001</v>
      </c>
      <c r="T145" s="8">
        <v>8.8599999999999998E-2</v>
      </c>
      <c r="U145" s="8">
        <v>10</v>
      </c>
      <c r="V145" s="8">
        <v>33</v>
      </c>
      <c r="W145" s="8">
        <v>13.2</v>
      </c>
      <c r="Y145" s="8">
        <v>8.7999999999999995E-2</v>
      </c>
      <c r="Z145" s="36">
        <v>2.2499999999999999E-2</v>
      </c>
      <c r="AA145" s="42"/>
      <c r="AB145" s="33">
        <f t="shared" si="25"/>
        <v>13.636363636363642</v>
      </c>
      <c r="AC145" s="5">
        <f t="shared" si="26"/>
        <v>0.13235294117647056</v>
      </c>
      <c r="AD145" s="5">
        <f t="shared" si="27"/>
        <v>0.25568181818181818</v>
      </c>
      <c r="AE145" s="5">
        <f t="shared" si="28"/>
        <v>0.25568181818181818</v>
      </c>
      <c r="AF145" s="33">
        <f t="shared" si="29"/>
        <v>6.3356328148804177</v>
      </c>
      <c r="AG145" s="33">
        <f t="shared" si="30"/>
        <v>125.00724444444444</v>
      </c>
      <c r="AH145" s="5">
        <f t="shared" si="31"/>
        <v>0.39030837004405283</v>
      </c>
      <c r="AI145" s="1">
        <f t="shared" si="32"/>
        <v>0.22700000000000001</v>
      </c>
      <c r="AJ145" s="5">
        <f t="shared" si="33"/>
        <v>0.39999999999999997</v>
      </c>
      <c r="AK145" s="1">
        <f t="shared" si="34"/>
        <v>0</v>
      </c>
      <c r="AL145" s="1">
        <v>5</v>
      </c>
      <c r="AN145" s="5"/>
    </row>
    <row r="146" spans="1:40" x14ac:dyDescent="0.25">
      <c r="A146" s="9">
        <v>42054</v>
      </c>
      <c r="B146" s="8">
        <v>2</v>
      </c>
      <c r="C146" s="8">
        <v>3</v>
      </c>
      <c r="D146" s="8">
        <v>12</v>
      </c>
      <c r="E146" s="1" t="str">
        <f t="shared" si="35"/>
        <v>Q2-3-12</v>
      </c>
      <c r="F146" s="8" t="s">
        <v>10</v>
      </c>
      <c r="G146" s="12">
        <v>36.5</v>
      </c>
      <c r="H146" s="36">
        <v>40</v>
      </c>
      <c r="I146" s="8"/>
      <c r="J146" s="8">
        <v>44</v>
      </c>
      <c r="K146" s="12">
        <v>13</v>
      </c>
      <c r="L146" s="15">
        <v>3.2199999999999999E-2</v>
      </c>
      <c r="M146" s="8">
        <v>5.3999999999999999E-2</v>
      </c>
      <c r="N146" s="8">
        <v>391.07580000000002</v>
      </c>
      <c r="O146" s="8">
        <v>0.372</v>
      </c>
      <c r="P146" s="8">
        <v>2669</v>
      </c>
      <c r="Q146" s="8">
        <v>0.26600000000000001</v>
      </c>
      <c r="R146" s="8">
        <v>5.8999999999999997E-2</v>
      </c>
      <c r="S146" s="8">
        <v>7.8480000000000008</v>
      </c>
      <c r="T146" s="8">
        <v>3.6871</v>
      </c>
      <c r="U146" s="8">
        <v>3</v>
      </c>
      <c r="V146" s="8">
        <v>624</v>
      </c>
      <c r="W146" s="8">
        <v>256.7</v>
      </c>
      <c r="X146" s="12">
        <v>1183.8000000000002</v>
      </c>
      <c r="Y146" s="8">
        <v>2.6213000000000002</v>
      </c>
      <c r="Z146" s="36">
        <v>0.88329999999999997</v>
      </c>
      <c r="AA146" s="42"/>
      <c r="AB146" s="33">
        <f t="shared" si="25"/>
        <v>40.370370370370374</v>
      </c>
      <c r="AC146" s="5">
        <f t="shared" si="26"/>
        <v>0.15860215053763441</v>
      </c>
      <c r="AD146" s="5">
        <f t="shared" si="27"/>
        <v>0.22180451127819548</v>
      </c>
      <c r="AE146" s="5">
        <f t="shared" si="28"/>
        <v>0.33697020562316404</v>
      </c>
      <c r="AF146" s="33">
        <f t="shared" si="29"/>
        <v>6.8247638948766447</v>
      </c>
      <c r="AG146" s="33">
        <f t="shared" si="30"/>
        <v>66.284033898305083</v>
      </c>
      <c r="AH146" s="5">
        <f t="shared" si="31"/>
        <v>0.46981396534148823</v>
      </c>
      <c r="AI146" s="1">
        <f t="shared" si="32"/>
        <v>7.8480000000000008</v>
      </c>
      <c r="AJ146" s="5">
        <f t="shared" si="33"/>
        <v>0.41137820512820511</v>
      </c>
      <c r="AK146" s="1">
        <f t="shared" si="34"/>
        <v>4.6116088819633827</v>
      </c>
      <c r="AL146" s="1">
        <v>13</v>
      </c>
      <c r="AN146" s="5"/>
    </row>
    <row r="147" spans="1:40" x14ac:dyDescent="0.25">
      <c r="A147" s="9">
        <v>42054</v>
      </c>
      <c r="B147" s="8">
        <v>2</v>
      </c>
      <c r="C147" s="8">
        <v>3</v>
      </c>
      <c r="D147" s="8">
        <v>12</v>
      </c>
      <c r="E147" s="1" t="str">
        <f t="shared" si="35"/>
        <v>Q2-3-12</v>
      </c>
      <c r="F147" s="8" t="s">
        <v>11</v>
      </c>
      <c r="G147" s="12">
        <v>3.3</v>
      </c>
      <c r="H147" s="36">
        <v>3</v>
      </c>
      <c r="I147" s="8"/>
      <c r="J147" s="8">
        <v>17</v>
      </c>
      <c r="K147" s="12">
        <v>6.8</v>
      </c>
      <c r="L147" s="15">
        <v>1.2800000000000001E-2</v>
      </c>
      <c r="M147" s="8">
        <v>1.52E-2</v>
      </c>
      <c r="N147" s="8">
        <v>143.66589999999999</v>
      </c>
      <c r="O147" s="8">
        <v>0.19900000000000001</v>
      </c>
      <c r="P147" s="8">
        <v>1018</v>
      </c>
      <c r="Q147" s="8">
        <v>0.14030000000000001</v>
      </c>
      <c r="R147" s="8">
        <v>2.5999999999999999E-2</v>
      </c>
      <c r="S147" s="8">
        <v>0.40500000000000003</v>
      </c>
      <c r="T147" s="8">
        <v>0.1527</v>
      </c>
      <c r="U147" s="8">
        <v>10</v>
      </c>
      <c r="V147" s="8">
        <v>28</v>
      </c>
      <c r="W147" s="8">
        <v>11.9</v>
      </c>
      <c r="Y147" s="8">
        <v>0.14030000000000001</v>
      </c>
      <c r="Z147" s="36">
        <v>2.5999999999999999E-2</v>
      </c>
      <c r="AA147" s="42"/>
      <c r="AB147" s="33">
        <f t="shared" si="25"/>
        <v>15.789473684210522</v>
      </c>
      <c r="AC147" s="5">
        <f t="shared" si="26"/>
        <v>0.13065326633165827</v>
      </c>
      <c r="AD147" s="5">
        <f t="shared" si="27"/>
        <v>0.18531717747683532</v>
      </c>
      <c r="AE147" s="5">
        <f t="shared" si="28"/>
        <v>0.18531717747683532</v>
      </c>
      <c r="AF147" s="33">
        <f t="shared" si="29"/>
        <v>7.085884681055143</v>
      </c>
      <c r="AG147" s="33">
        <f t="shared" si="30"/>
        <v>55.256115384615384</v>
      </c>
      <c r="AH147" s="5">
        <f t="shared" si="31"/>
        <v>0.377037037037037</v>
      </c>
      <c r="AI147" s="1">
        <f t="shared" si="32"/>
        <v>0.40500000000000003</v>
      </c>
      <c r="AJ147" s="5">
        <f t="shared" si="33"/>
        <v>0.42499999999999999</v>
      </c>
      <c r="AK147" s="1">
        <f t="shared" si="34"/>
        <v>0</v>
      </c>
      <c r="AL147" s="1">
        <v>6.8</v>
      </c>
      <c r="AN147" s="5"/>
    </row>
    <row r="148" spans="1:40" x14ac:dyDescent="0.25">
      <c r="A148" s="9">
        <v>42054</v>
      </c>
      <c r="B148" s="8">
        <v>2</v>
      </c>
      <c r="C148" s="8">
        <v>3</v>
      </c>
      <c r="D148" s="8">
        <v>14</v>
      </c>
      <c r="E148" s="1" t="str">
        <f t="shared" si="35"/>
        <v>Q2-3-14</v>
      </c>
      <c r="F148" s="8" t="s">
        <v>31</v>
      </c>
      <c r="G148" s="12">
        <v>8.4</v>
      </c>
      <c r="H148" s="36">
        <v>10</v>
      </c>
      <c r="I148" s="8"/>
      <c r="J148" s="8">
        <v>5</v>
      </c>
      <c r="K148" s="12">
        <v>8.1999999999999993</v>
      </c>
      <c r="L148" s="15">
        <v>1.29E-2</v>
      </c>
      <c r="M148" s="8">
        <v>1.61E-2</v>
      </c>
      <c r="N148" s="8">
        <v>102.5671</v>
      </c>
      <c r="O148" s="8">
        <v>0.17199999999999999</v>
      </c>
      <c r="P148" s="8">
        <v>281</v>
      </c>
      <c r="Q148" s="8">
        <v>0.11749999999999999</v>
      </c>
      <c r="R148" s="8">
        <v>2.0799999999999999E-2</v>
      </c>
      <c r="S148" s="8">
        <v>2.8740000000000001</v>
      </c>
      <c r="T148" s="8">
        <v>1.1819000000000002</v>
      </c>
      <c r="U148" s="8">
        <v>10</v>
      </c>
      <c r="V148" s="8">
        <v>79</v>
      </c>
      <c r="W148" s="8">
        <v>27.3</v>
      </c>
      <c r="X148" s="12">
        <v>325.39999999999998</v>
      </c>
      <c r="Y148" s="8">
        <v>0.33389999999999997</v>
      </c>
      <c r="Z148" s="36">
        <v>6.989999999999999E-2</v>
      </c>
      <c r="AA148" s="42"/>
      <c r="AB148" s="33">
        <f t="shared" si="25"/>
        <v>19.875776397515526</v>
      </c>
      <c r="AC148" s="5">
        <f t="shared" si="26"/>
        <v>0.12093023255813953</v>
      </c>
      <c r="AD148" s="5">
        <f t="shared" si="27"/>
        <v>0.17702127659574468</v>
      </c>
      <c r="AE148" s="5">
        <f t="shared" si="28"/>
        <v>0.20934411500449235</v>
      </c>
      <c r="AF148" s="33">
        <f t="shared" si="29"/>
        <v>2.739669933146204</v>
      </c>
      <c r="AG148" s="33">
        <f t="shared" si="30"/>
        <v>49.311105769230771</v>
      </c>
      <c r="AH148" s="5">
        <f t="shared" si="31"/>
        <v>0.4112386917188588</v>
      </c>
      <c r="AI148" s="1">
        <f t="shared" si="32"/>
        <v>2.8740000000000001</v>
      </c>
      <c r="AJ148" s="5">
        <f t="shared" si="33"/>
        <v>0.34556962025316457</v>
      </c>
      <c r="AK148" s="1">
        <f t="shared" si="34"/>
        <v>11.919413919413918</v>
      </c>
      <c r="AL148" s="1">
        <v>8.1999999999999993</v>
      </c>
      <c r="AN148" s="5"/>
    </row>
    <row r="149" spans="1:40" x14ac:dyDescent="0.25">
      <c r="A149" s="9">
        <v>42054</v>
      </c>
      <c r="B149" s="8">
        <v>2</v>
      </c>
      <c r="C149" s="8">
        <v>3</v>
      </c>
      <c r="D149" s="8">
        <v>14</v>
      </c>
      <c r="E149" s="1" t="str">
        <f t="shared" si="35"/>
        <v>Q2-3-14</v>
      </c>
      <c r="F149" s="8" t="s">
        <v>10</v>
      </c>
      <c r="G149" s="12">
        <v>16.3</v>
      </c>
      <c r="H149" s="36">
        <v>5</v>
      </c>
      <c r="I149" s="8"/>
      <c r="J149" s="8">
        <v>45</v>
      </c>
      <c r="K149" s="12">
        <v>11.2</v>
      </c>
      <c r="L149" s="15">
        <v>2.75E-2</v>
      </c>
      <c r="M149" s="8">
        <v>4.1300000000000003E-2</v>
      </c>
      <c r="N149" s="8">
        <v>95.549099999999996</v>
      </c>
      <c r="O149" s="8">
        <v>0.13400000000000001</v>
      </c>
      <c r="P149" s="8">
        <v>619</v>
      </c>
      <c r="Q149" s="8">
        <v>8.5000000000000006E-2</v>
      </c>
      <c r="R149" s="8">
        <v>1.8499999999999999E-2</v>
      </c>
      <c r="S149" s="8">
        <v>0.85299999999999998</v>
      </c>
      <c r="T149" s="8">
        <v>0.32669999999999999</v>
      </c>
      <c r="U149" s="8"/>
      <c r="V149" s="8">
        <v>267</v>
      </c>
      <c r="W149" s="8">
        <v>101.5</v>
      </c>
      <c r="X149" s="50">
        <v>497.40000000000003</v>
      </c>
      <c r="Y149" s="8">
        <v>8.5000000000000006E-2</v>
      </c>
      <c r="Z149" s="36">
        <v>1.8499999999999999E-2</v>
      </c>
      <c r="AA149" s="42"/>
      <c r="AB149" s="33">
        <f t="shared" si="25"/>
        <v>33.414043583535111</v>
      </c>
      <c r="AC149" s="5">
        <f t="shared" si="26"/>
        <v>0.1380597014925373</v>
      </c>
      <c r="AD149" s="5">
        <f t="shared" si="27"/>
        <v>0.21764705882352939</v>
      </c>
      <c r="AE149" s="5">
        <f t="shared" si="28"/>
        <v>0.21764705882352939</v>
      </c>
      <c r="AF149" s="33">
        <f t="shared" si="29"/>
        <v>6.4783446416554424</v>
      </c>
      <c r="AG149" s="33">
        <f t="shared" si="30"/>
        <v>51.648162162162158</v>
      </c>
      <c r="AH149" s="5">
        <f t="shared" si="31"/>
        <v>0.38300117233294256</v>
      </c>
      <c r="AI149" s="1">
        <f t="shared" si="32"/>
        <v>0.85299999999999998</v>
      </c>
      <c r="AJ149" s="5">
        <f t="shared" si="33"/>
        <v>0.38014981273408238</v>
      </c>
      <c r="AK149" s="1">
        <f t="shared" si="34"/>
        <v>4.9004926108374391</v>
      </c>
      <c r="AL149" s="1">
        <v>11.2</v>
      </c>
      <c r="AN149" s="5"/>
    </row>
    <row r="150" spans="1:40" x14ac:dyDescent="0.25">
      <c r="A150" s="9">
        <v>42054</v>
      </c>
      <c r="B150" s="8">
        <v>2</v>
      </c>
      <c r="C150" s="8">
        <v>3</v>
      </c>
      <c r="D150" s="8">
        <v>14</v>
      </c>
      <c r="E150" s="1" t="str">
        <f t="shared" si="35"/>
        <v>Q2-3-14</v>
      </c>
      <c r="F150" s="8" t="s">
        <v>12</v>
      </c>
      <c r="G150" s="12">
        <v>7.5</v>
      </c>
      <c r="H150" s="36">
        <v>2</v>
      </c>
      <c r="I150" s="8"/>
      <c r="J150" s="8">
        <v>28</v>
      </c>
      <c r="K150" s="12">
        <v>0.6</v>
      </c>
      <c r="L150" s="15">
        <v>1.6000000000000001E-3</v>
      </c>
      <c r="M150" s="8">
        <v>2.0999999999999999E-3</v>
      </c>
      <c r="N150" s="8">
        <v>42.690399999999997</v>
      </c>
      <c r="O150" s="8">
        <v>2.5000000000000001E-2</v>
      </c>
      <c r="P150" s="8">
        <v>213</v>
      </c>
      <c r="Q150" s="8">
        <v>9.4999999999999998E-3</v>
      </c>
      <c r="R150" s="8">
        <v>2.8999999999999998E-3</v>
      </c>
      <c r="S150" s="8">
        <v>3.4000000000000002E-2</v>
      </c>
      <c r="T150" s="8">
        <v>1.2699999999999999E-2</v>
      </c>
      <c r="U150" s="8">
        <v>10</v>
      </c>
      <c r="V150" s="8">
        <v>7</v>
      </c>
      <c r="W150" s="8">
        <v>2.6</v>
      </c>
      <c r="Y150" s="8">
        <v>2.8000000000000001E-2</v>
      </c>
      <c r="Z150" s="36">
        <v>9.0000000000000011E-3</v>
      </c>
      <c r="AA150" s="42"/>
      <c r="AB150" s="33">
        <f t="shared" si="25"/>
        <v>23.809523809523803</v>
      </c>
      <c r="AC150" s="5">
        <f t="shared" si="26"/>
        <v>0.11599999999999999</v>
      </c>
      <c r="AD150" s="5">
        <f t="shared" si="27"/>
        <v>0.30526315789473685</v>
      </c>
      <c r="AE150" s="5">
        <f t="shared" si="28"/>
        <v>0.32142857142857145</v>
      </c>
      <c r="AF150" s="33">
        <f t="shared" si="29"/>
        <v>4.9894121394974054</v>
      </c>
      <c r="AG150" s="33">
        <f t="shared" si="30"/>
        <v>147.20827586206897</v>
      </c>
      <c r="AH150" s="5">
        <f t="shared" si="31"/>
        <v>0.37352941176470583</v>
      </c>
      <c r="AI150" s="1">
        <f t="shared" si="32"/>
        <v>3.4000000000000002E-2</v>
      </c>
      <c r="AJ150" s="5">
        <f t="shared" si="33"/>
        <v>0.37142857142857144</v>
      </c>
      <c r="AK150" s="1">
        <f t="shared" si="34"/>
        <v>0</v>
      </c>
      <c r="AL150" s="1">
        <v>0.6</v>
      </c>
      <c r="AN150" s="5"/>
    </row>
    <row r="151" spans="1:40" x14ac:dyDescent="0.25">
      <c r="A151" s="9">
        <v>42054</v>
      </c>
      <c r="B151" s="8">
        <v>2</v>
      </c>
      <c r="C151" s="8">
        <v>3</v>
      </c>
      <c r="D151" s="8">
        <v>14</v>
      </c>
      <c r="E151" s="1" t="str">
        <f t="shared" si="35"/>
        <v>Q2-3-14</v>
      </c>
      <c r="F151" s="8" t="s">
        <v>11</v>
      </c>
      <c r="G151" s="12">
        <v>8.1999999999999993</v>
      </c>
      <c r="H151" s="36">
        <v>30</v>
      </c>
      <c r="I151" s="8"/>
      <c r="J151" s="8">
        <v>18</v>
      </c>
      <c r="K151" s="12">
        <v>2.4</v>
      </c>
      <c r="L151" s="15">
        <v>5.0000000000000001E-3</v>
      </c>
      <c r="M151" s="8">
        <v>6.7999999999999996E-3</v>
      </c>
      <c r="N151" s="8">
        <v>47.4955</v>
      </c>
      <c r="O151" s="8">
        <v>9.0999999999999998E-2</v>
      </c>
      <c r="P151" s="8">
        <v>211</v>
      </c>
      <c r="Q151" s="8">
        <v>0.05</v>
      </c>
      <c r="R151" s="8">
        <v>1.4500000000000001E-2</v>
      </c>
      <c r="S151" s="8">
        <v>0.28999999999999998</v>
      </c>
      <c r="T151" s="8">
        <v>8.5099999999999995E-2</v>
      </c>
      <c r="U151" s="8">
        <v>10</v>
      </c>
      <c r="V151" s="8">
        <v>8</v>
      </c>
      <c r="W151" s="8">
        <v>3.8</v>
      </c>
      <c r="X151" s="50">
        <v>39.4</v>
      </c>
      <c r="Y151" s="8">
        <v>0.05</v>
      </c>
      <c r="Z151" s="36">
        <v>1.4500000000000001E-2</v>
      </c>
      <c r="AA151" s="42"/>
      <c r="AB151" s="33">
        <f t="shared" si="25"/>
        <v>26.470588235294109</v>
      </c>
      <c r="AC151" s="5">
        <f t="shared" si="26"/>
        <v>0.15934065934065936</v>
      </c>
      <c r="AD151" s="5">
        <f t="shared" si="27"/>
        <v>0.28999999999999998</v>
      </c>
      <c r="AE151" s="5">
        <f t="shared" si="28"/>
        <v>0.28999999999999998</v>
      </c>
      <c r="AF151" s="33">
        <f t="shared" si="29"/>
        <v>4.4425261340548055</v>
      </c>
      <c r="AG151" s="33">
        <f t="shared" si="30"/>
        <v>32.755517241379309</v>
      </c>
      <c r="AH151" s="5">
        <f t="shared" si="31"/>
        <v>0.29344827586206895</v>
      </c>
      <c r="AI151" s="1">
        <f t="shared" si="32"/>
        <v>0.28999999999999998</v>
      </c>
      <c r="AJ151" s="5">
        <f t="shared" si="33"/>
        <v>0.47499999999999998</v>
      </c>
      <c r="AK151" s="1">
        <f t="shared" si="34"/>
        <v>10.368421052631579</v>
      </c>
      <c r="AL151" s="1">
        <v>2.4</v>
      </c>
      <c r="AN151" s="5"/>
    </row>
    <row r="152" spans="1:40" x14ac:dyDescent="0.25">
      <c r="A152" s="9">
        <v>42054</v>
      </c>
      <c r="B152" s="8">
        <v>2</v>
      </c>
      <c r="C152" s="8">
        <v>3</v>
      </c>
      <c r="D152" s="8">
        <v>14</v>
      </c>
      <c r="E152" s="1" t="str">
        <f t="shared" si="35"/>
        <v>Q2-3-14</v>
      </c>
      <c r="F152" s="8" t="s">
        <v>36</v>
      </c>
      <c r="G152" s="12">
        <v>4</v>
      </c>
      <c r="H152" s="36">
        <v>0.5</v>
      </c>
      <c r="I152" s="8"/>
      <c r="J152" s="8" t="s">
        <v>16</v>
      </c>
      <c r="K152" s="12"/>
      <c r="L152" s="15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Y152" s="8"/>
      <c r="Z152" s="36"/>
      <c r="AA152" s="42"/>
      <c r="AB152" s="33" t="e">
        <f t="shared" si="25"/>
        <v>#DIV/0!</v>
      </c>
      <c r="AC152" s="5" t="e">
        <f t="shared" si="26"/>
        <v>#DIV/0!</v>
      </c>
      <c r="AD152" s="5" t="e">
        <f t="shared" si="27"/>
        <v>#DIV/0!</v>
      </c>
      <c r="AE152" s="5" t="e">
        <f t="shared" si="28"/>
        <v>#DIV/0!</v>
      </c>
      <c r="AF152" s="33" t="e">
        <f t="shared" si="29"/>
        <v>#DIV/0!</v>
      </c>
      <c r="AG152" s="33" t="e">
        <f t="shared" si="30"/>
        <v>#DIV/0!</v>
      </c>
      <c r="AH152" s="5" t="e">
        <f t="shared" si="31"/>
        <v>#DIV/0!</v>
      </c>
      <c r="AI152" s="1">
        <f t="shared" si="32"/>
        <v>0</v>
      </c>
      <c r="AJ152" s="5" t="e">
        <f t="shared" si="33"/>
        <v>#DIV/0!</v>
      </c>
      <c r="AK152" s="1" t="e">
        <f t="shared" si="34"/>
        <v>#DIV/0!</v>
      </c>
      <c r="AL152" s="1"/>
      <c r="AN152" s="5"/>
    </row>
    <row r="153" spans="1:40" x14ac:dyDescent="0.25">
      <c r="A153" s="9">
        <v>42054</v>
      </c>
      <c r="B153" s="8">
        <v>2</v>
      </c>
      <c r="C153" s="8">
        <v>3</v>
      </c>
      <c r="D153" s="8">
        <v>14</v>
      </c>
      <c r="E153" s="1" t="str">
        <f t="shared" si="35"/>
        <v>Q2-3-14</v>
      </c>
      <c r="F153" s="8" t="s">
        <v>14</v>
      </c>
      <c r="G153" s="12">
        <v>2.7</v>
      </c>
      <c r="H153" s="36">
        <v>5</v>
      </c>
      <c r="I153" s="8"/>
      <c r="J153" s="8">
        <v>23</v>
      </c>
      <c r="K153" s="12">
        <v>0.4</v>
      </c>
      <c r="L153" s="15">
        <v>4.8999999999999998E-3</v>
      </c>
      <c r="M153" s="8">
        <v>5.7999999999999996E-3</v>
      </c>
      <c r="N153" s="8">
        <v>28.978100000000001</v>
      </c>
      <c r="O153" s="8">
        <v>7.9000000000000001E-2</v>
      </c>
      <c r="P153" s="8">
        <v>90</v>
      </c>
      <c r="Q153" s="8">
        <v>4.2000000000000003E-2</v>
      </c>
      <c r="R153" s="8">
        <v>4.7000000000000002E-3</v>
      </c>
      <c r="S153" s="8">
        <v>0.24099999999999999</v>
      </c>
      <c r="T153" s="8">
        <v>4.5499999999999999E-2</v>
      </c>
      <c r="U153" s="8">
        <v>30</v>
      </c>
      <c r="V153" s="8">
        <v>15</v>
      </c>
      <c r="W153" s="8">
        <v>2.4</v>
      </c>
      <c r="X153" s="50">
        <v>81</v>
      </c>
      <c r="Y153" s="8">
        <v>4.2000000000000003E-2</v>
      </c>
      <c r="Z153" s="36">
        <v>4.7000000000000002E-3</v>
      </c>
      <c r="AA153" s="42"/>
      <c r="AB153" s="33">
        <f t="shared" si="25"/>
        <v>15.51724137931034</v>
      </c>
      <c r="AC153" s="5">
        <f t="shared" si="26"/>
        <v>5.9493670886075954E-2</v>
      </c>
      <c r="AD153" s="5">
        <f t="shared" si="27"/>
        <v>0.1119047619047619</v>
      </c>
      <c r="AE153" s="5">
        <f t="shared" si="28"/>
        <v>0.1119047619047619</v>
      </c>
      <c r="AF153" s="33">
        <f t="shared" si="29"/>
        <v>3.1057936855763488</v>
      </c>
      <c r="AG153" s="33">
        <f t="shared" si="30"/>
        <v>61.655531914893615</v>
      </c>
      <c r="AH153" s="5">
        <f t="shared" si="31"/>
        <v>0.18879668049792531</v>
      </c>
      <c r="AI153" s="1">
        <f t="shared" si="32"/>
        <v>0.24099999999999999</v>
      </c>
      <c r="AJ153" s="5">
        <f t="shared" si="33"/>
        <v>0.16</v>
      </c>
      <c r="AK153" s="1">
        <f t="shared" si="34"/>
        <v>33.75</v>
      </c>
      <c r="AL153" s="1">
        <v>0.4</v>
      </c>
      <c r="AN153" s="5"/>
    </row>
    <row r="154" spans="1:40" x14ac:dyDescent="0.25">
      <c r="A154" s="9">
        <v>42054</v>
      </c>
      <c r="B154" s="8">
        <v>2</v>
      </c>
      <c r="C154" s="8">
        <v>3</v>
      </c>
      <c r="D154" s="8">
        <v>16</v>
      </c>
      <c r="E154" s="1" t="str">
        <f t="shared" si="35"/>
        <v>Q2-3-16</v>
      </c>
      <c r="F154" s="8" t="s">
        <v>15</v>
      </c>
      <c r="G154" s="12">
        <v>11.5</v>
      </c>
      <c r="H154" s="36">
        <v>40</v>
      </c>
      <c r="I154" s="8"/>
      <c r="J154" s="8">
        <v>23</v>
      </c>
      <c r="K154" s="12">
        <v>4</v>
      </c>
      <c r="L154" s="15">
        <v>4.4000000000000003E-3</v>
      </c>
      <c r="M154" s="8">
        <v>8.2000000000000007E-3</v>
      </c>
      <c r="N154" s="8">
        <v>372.01900000000001</v>
      </c>
      <c r="O154" s="8">
        <v>0.27400000000000002</v>
      </c>
      <c r="P154" s="8">
        <v>3061</v>
      </c>
      <c r="Q154" s="8">
        <v>0.15240000000000001</v>
      </c>
      <c r="R154" s="8">
        <v>3.2899999999999999E-2</v>
      </c>
      <c r="S154" s="8">
        <v>1.7030000000000001</v>
      </c>
      <c r="T154" s="8">
        <v>0.48670000000000002</v>
      </c>
      <c r="U154" s="8">
        <v>10</v>
      </c>
      <c r="V154" s="8">
        <v>49</v>
      </c>
      <c r="W154" s="8">
        <v>15</v>
      </c>
      <c r="X154" s="50">
        <v>305.40000000000003</v>
      </c>
      <c r="Y154" s="8">
        <v>1.0732999999999999</v>
      </c>
      <c r="Z154" s="36">
        <v>0.24369999999999997</v>
      </c>
      <c r="AA154" s="42"/>
      <c r="AB154" s="33">
        <f t="shared" si="25"/>
        <v>46.341463414634148</v>
      </c>
      <c r="AC154" s="5">
        <f t="shared" si="26"/>
        <v>0.12007299270072991</v>
      </c>
      <c r="AD154" s="5">
        <f t="shared" si="27"/>
        <v>0.2158792650918635</v>
      </c>
      <c r="AE154" s="5">
        <f t="shared" si="28"/>
        <v>0.2270567408925743</v>
      </c>
      <c r="AF154" s="33">
        <f t="shared" si="29"/>
        <v>8.228074372545489</v>
      </c>
      <c r="AG154" s="33">
        <f t="shared" si="30"/>
        <v>113.07568389057751</v>
      </c>
      <c r="AH154" s="5">
        <f t="shared" si="31"/>
        <v>0.28578978273634764</v>
      </c>
      <c r="AI154" s="1">
        <f t="shared" si="32"/>
        <v>1.7030000000000001</v>
      </c>
      <c r="AJ154" s="5">
        <f t="shared" si="33"/>
        <v>0.30612244897959184</v>
      </c>
      <c r="AK154" s="1">
        <f t="shared" si="34"/>
        <v>20.360000000000003</v>
      </c>
      <c r="AL154" s="1">
        <v>4</v>
      </c>
      <c r="AN154" s="5"/>
    </row>
    <row r="155" spans="1:40" x14ac:dyDescent="0.25">
      <c r="A155" s="9">
        <v>42054</v>
      </c>
      <c r="B155" s="8">
        <v>2</v>
      </c>
      <c r="C155" s="8">
        <v>3</v>
      </c>
      <c r="D155" s="8">
        <v>16</v>
      </c>
      <c r="E155" s="1" t="str">
        <f t="shared" si="35"/>
        <v>Q2-3-16</v>
      </c>
      <c r="F155" s="8" t="s">
        <v>10</v>
      </c>
      <c r="G155" s="12">
        <v>23</v>
      </c>
      <c r="H155" s="36">
        <v>5</v>
      </c>
      <c r="I155" s="8"/>
      <c r="J155" s="8">
        <v>46</v>
      </c>
      <c r="K155" s="12">
        <v>14.6</v>
      </c>
      <c r="L155" s="15">
        <v>1.2699999999999999E-2</v>
      </c>
      <c r="M155" s="8">
        <v>3.0800000000000001E-2</v>
      </c>
      <c r="N155" s="8">
        <v>242.22929999999999</v>
      </c>
      <c r="O155" s="8">
        <v>0.32300000000000001</v>
      </c>
      <c r="P155" s="8">
        <v>1232</v>
      </c>
      <c r="Q155" s="8">
        <v>0.19</v>
      </c>
      <c r="R155" s="8">
        <v>3.8199999999999998E-2</v>
      </c>
      <c r="S155" s="8">
        <v>3.81</v>
      </c>
      <c r="T155" s="8">
        <v>1.9092</v>
      </c>
      <c r="U155" s="8">
        <v>3</v>
      </c>
      <c r="V155" s="8">
        <v>832</v>
      </c>
      <c r="W155" s="8">
        <v>401.4</v>
      </c>
      <c r="X155" s="50">
        <v>1536</v>
      </c>
      <c r="Y155" s="8">
        <v>0.92290000000000005</v>
      </c>
      <c r="Z155" s="36">
        <v>0.2661</v>
      </c>
      <c r="AA155" s="42"/>
      <c r="AB155" s="33">
        <f t="shared" si="25"/>
        <v>58.766233766233768</v>
      </c>
      <c r="AC155" s="5">
        <f t="shared" si="26"/>
        <v>0.11826625386996903</v>
      </c>
      <c r="AD155" s="5">
        <f t="shared" si="27"/>
        <v>0.20105263157894734</v>
      </c>
      <c r="AE155" s="5">
        <f t="shared" si="28"/>
        <v>0.28833026330046591</v>
      </c>
      <c r="AF155" s="33">
        <f t="shared" si="29"/>
        <v>5.0860899156295298</v>
      </c>
      <c r="AG155" s="33">
        <f t="shared" si="30"/>
        <v>63.410811518324607</v>
      </c>
      <c r="AH155" s="5">
        <f t="shared" si="31"/>
        <v>0.50110236220472437</v>
      </c>
      <c r="AI155" s="1">
        <f t="shared" si="32"/>
        <v>3.81</v>
      </c>
      <c r="AJ155" s="5">
        <f t="shared" si="33"/>
        <v>0.48245192307692303</v>
      </c>
      <c r="AK155" s="1">
        <f t="shared" si="34"/>
        <v>3.8266068759342304</v>
      </c>
      <c r="AL155" s="1">
        <v>14.6</v>
      </c>
      <c r="AN155" s="5"/>
    </row>
    <row r="156" spans="1:40" x14ac:dyDescent="0.25">
      <c r="A156" s="9">
        <v>42054</v>
      </c>
      <c r="B156" s="8">
        <v>2</v>
      </c>
      <c r="C156" s="8">
        <v>3</v>
      </c>
      <c r="D156" s="8">
        <v>16</v>
      </c>
      <c r="E156" s="1" t="str">
        <f t="shared" si="35"/>
        <v>Q2-3-16</v>
      </c>
      <c r="F156" s="8" t="s">
        <v>12</v>
      </c>
      <c r="G156" s="12">
        <v>7.6</v>
      </c>
      <c r="H156" s="36">
        <v>1</v>
      </c>
      <c r="I156" s="8"/>
      <c r="J156" s="8">
        <v>29</v>
      </c>
      <c r="K156" s="12">
        <v>2.6</v>
      </c>
      <c r="L156" s="15">
        <v>2.2000000000000001E-3</v>
      </c>
      <c r="M156" s="8" t="s">
        <v>16</v>
      </c>
      <c r="N156" s="8">
        <v>92.545000000000002</v>
      </c>
      <c r="O156" s="8">
        <v>3.4000000000000002E-2</v>
      </c>
      <c r="P156" s="8">
        <v>543</v>
      </c>
      <c r="Q156" s="8">
        <v>1.0500000000000001E-2</v>
      </c>
      <c r="R156" s="8">
        <v>2.8999999999999998E-3</v>
      </c>
      <c r="S156" s="8">
        <v>3.4000000000000002E-2</v>
      </c>
      <c r="T156" s="8">
        <v>1.2900000000000002E-2</v>
      </c>
      <c r="U156" s="8">
        <v>10</v>
      </c>
      <c r="V156" s="8">
        <v>9</v>
      </c>
      <c r="W156" s="8">
        <v>3</v>
      </c>
      <c r="X156" s="12">
        <v>76.7</v>
      </c>
      <c r="Y156" s="8">
        <v>5.5E-2</v>
      </c>
      <c r="Z156" s="36">
        <v>1.9400000000000001E-2</v>
      </c>
      <c r="AA156" s="42"/>
      <c r="AB156" s="33" t="e">
        <f t="shared" si="25"/>
        <v>#VALUE!</v>
      </c>
      <c r="AC156" s="5">
        <f t="shared" si="26"/>
        <v>8.5294117647058812E-2</v>
      </c>
      <c r="AD156" s="5">
        <f t="shared" si="27"/>
        <v>0.27619047619047615</v>
      </c>
      <c r="AE156" s="5">
        <f t="shared" si="28"/>
        <v>0.35272727272727272</v>
      </c>
      <c r="AF156" s="33">
        <f t="shared" si="29"/>
        <v>5.8674158517477979</v>
      </c>
      <c r="AG156" s="33">
        <f t="shared" si="30"/>
        <v>319.12068965517244</v>
      </c>
      <c r="AH156" s="5">
        <f t="shared" si="31"/>
        <v>0.37941176470588239</v>
      </c>
      <c r="AI156" s="1">
        <f t="shared" si="32"/>
        <v>3.4000000000000002E-2</v>
      </c>
      <c r="AJ156" s="5">
        <f t="shared" si="33"/>
        <v>0.33333333333333331</v>
      </c>
      <c r="AK156" s="1">
        <f t="shared" si="34"/>
        <v>25.566666666666666</v>
      </c>
      <c r="AL156" s="1">
        <v>2.6</v>
      </c>
      <c r="AN156" s="5"/>
    </row>
    <row r="157" spans="1:40" x14ac:dyDescent="0.25">
      <c r="A157" s="9">
        <v>42054</v>
      </c>
      <c r="B157" s="8">
        <v>2</v>
      </c>
      <c r="C157" s="8">
        <v>3</v>
      </c>
      <c r="D157" s="8">
        <v>16</v>
      </c>
      <c r="E157" s="1" t="str">
        <f t="shared" si="35"/>
        <v>Q2-3-16</v>
      </c>
      <c r="F157" s="8" t="s">
        <v>21</v>
      </c>
      <c r="G157" s="12">
        <v>13</v>
      </c>
      <c r="H157" s="36">
        <v>3</v>
      </c>
      <c r="I157" s="8"/>
      <c r="J157" s="8">
        <v>14</v>
      </c>
      <c r="K157" s="12">
        <v>11.5</v>
      </c>
      <c r="L157" s="15">
        <v>1.7399999999999999E-2</v>
      </c>
      <c r="M157" s="8">
        <v>2.64E-2</v>
      </c>
      <c r="N157" s="8">
        <v>235.4563</v>
      </c>
      <c r="O157" s="8">
        <v>0.48799999999999999</v>
      </c>
      <c r="P157" s="8">
        <v>1720</v>
      </c>
      <c r="Q157" s="8">
        <v>0.25440000000000002</v>
      </c>
      <c r="R157" s="8">
        <v>5.0999999999999997E-2</v>
      </c>
      <c r="S157" s="8">
        <v>1.141</v>
      </c>
      <c r="T157" s="8">
        <v>0.38469999999999999</v>
      </c>
      <c r="U157" s="8">
        <v>7</v>
      </c>
      <c r="V157" s="8">
        <v>65</v>
      </c>
      <c r="W157" s="8">
        <v>17.100000000000001</v>
      </c>
      <c r="X157" s="50">
        <v>181.99999999999997</v>
      </c>
      <c r="Y157" s="8">
        <v>1.0074000000000001</v>
      </c>
      <c r="Z157" s="36">
        <v>0.3125</v>
      </c>
      <c r="AA157" s="42"/>
      <c r="AB157" s="33">
        <f t="shared" si="25"/>
        <v>34.090909090909093</v>
      </c>
      <c r="AC157" s="5">
        <f t="shared" si="26"/>
        <v>0.10450819672131147</v>
      </c>
      <c r="AD157" s="5">
        <f t="shared" si="27"/>
        <v>0.20047169811320753</v>
      </c>
      <c r="AE157" s="5">
        <f t="shared" si="28"/>
        <v>0.31020448679769702</v>
      </c>
      <c r="AF157" s="33">
        <f t="shared" si="29"/>
        <v>7.3049648703389973</v>
      </c>
      <c r="AG157" s="33">
        <f t="shared" si="30"/>
        <v>46.16790196078432</v>
      </c>
      <c r="AH157" s="5">
        <f t="shared" si="31"/>
        <v>0.3371603856266433</v>
      </c>
      <c r="AI157" s="1">
        <f t="shared" si="32"/>
        <v>1.141</v>
      </c>
      <c r="AJ157" s="5">
        <f t="shared" si="33"/>
        <v>0.2630769230769231</v>
      </c>
      <c r="AK157" s="1">
        <f t="shared" si="34"/>
        <v>10.643274853801167</v>
      </c>
      <c r="AL157" s="1">
        <v>11.5</v>
      </c>
      <c r="AN157" s="5"/>
    </row>
    <row r="158" spans="1:40" x14ac:dyDescent="0.25">
      <c r="A158" s="9">
        <v>42054</v>
      </c>
      <c r="B158" s="8">
        <v>2</v>
      </c>
      <c r="C158" s="8">
        <v>3</v>
      </c>
      <c r="D158" s="8">
        <v>16</v>
      </c>
      <c r="E158" s="1" t="str">
        <f t="shared" si="35"/>
        <v>Q2-3-16</v>
      </c>
      <c r="F158" s="8" t="s">
        <v>14</v>
      </c>
      <c r="G158" s="12">
        <v>5</v>
      </c>
      <c r="H158" s="36">
        <v>0.5</v>
      </c>
      <c r="I158" s="8"/>
      <c r="J158" s="8">
        <v>24</v>
      </c>
      <c r="K158" s="12">
        <v>0.3</v>
      </c>
      <c r="L158" s="15">
        <v>5.7999999999999996E-3</v>
      </c>
      <c r="M158" s="8">
        <v>6.7999999999999996E-3</v>
      </c>
      <c r="N158" s="8">
        <v>37.533700000000003</v>
      </c>
      <c r="O158" s="8">
        <v>6.8000000000000005E-2</v>
      </c>
      <c r="P158" s="8">
        <v>177</v>
      </c>
      <c r="Q158" s="8">
        <v>4.5999999999999999E-2</v>
      </c>
      <c r="R158" s="8">
        <v>4.7000000000000002E-3</v>
      </c>
      <c r="S158" s="8">
        <v>0.10199999999999999</v>
      </c>
      <c r="T158" s="8">
        <v>1.9400000000000001E-2</v>
      </c>
      <c r="U158" s="8">
        <v>30</v>
      </c>
      <c r="V158" s="8">
        <v>11</v>
      </c>
      <c r="W158" s="8">
        <v>2.4</v>
      </c>
      <c r="X158" s="12">
        <v>71.899999999999991</v>
      </c>
      <c r="Y158" s="8">
        <v>4.5999999999999999E-2</v>
      </c>
      <c r="Z158" s="36">
        <v>4.7000000000000002E-3</v>
      </c>
      <c r="AA158" s="42"/>
      <c r="AB158" s="33">
        <f t="shared" si="25"/>
        <v>14.705882352941178</v>
      </c>
      <c r="AC158" s="5">
        <f t="shared" si="26"/>
        <v>6.9117647058823534E-2</v>
      </c>
      <c r="AD158" s="5">
        <f t="shared" si="27"/>
        <v>0.10217391304347827</v>
      </c>
      <c r="AE158" s="5">
        <f t="shared" si="28"/>
        <v>0.10217391304347827</v>
      </c>
      <c r="AF158" s="33">
        <f t="shared" si="29"/>
        <v>4.7157621017911895</v>
      </c>
      <c r="AG158" s="33">
        <f t="shared" si="30"/>
        <v>79.858936170212772</v>
      </c>
      <c r="AH158" s="5">
        <f t="shared" si="31"/>
        <v>0.19019607843137257</v>
      </c>
      <c r="AI158" s="1">
        <f t="shared" si="32"/>
        <v>0.10199999999999999</v>
      </c>
      <c r="AJ158" s="5">
        <f t="shared" si="33"/>
        <v>0.21818181818181817</v>
      </c>
      <c r="AK158" s="1">
        <f t="shared" si="34"/>
        <v>29.958333333333332</v>
      </c>
      <c r="AL158" s="1">
        <v>0.3</v>
      </c>
      <c r="AN158" s="5"/>
    </row>
    <row r="159" spans="1:40" x14ac:dyDescent="0.25">
      <c r="A159" s="9">
        <v>42054</v>
      </c>
      <c r="B159" s="8">
        <v>2</v>
      </c>
      <c r="C159" s="8">
        <v>3</v>
      </c>
      <c r="D159" s="8">
        <v>18</v>
      </c>
      <c r="E159" s="1" t="str">
        <f t="shared" si="35"/>
        <v>Q2-3-18</v>
      </c>
      <c r="F159" s="8" t="s">
        <v>31</v>
      </c>
      <c r="G159" s="12">
        <v>17.399999999999999</v>
      </c>
      <c r="H159" s="36">
        <v>5</v>
      </c>
      <c r="I159" s="8"/>
      <c r="J159" s="8">
        <v>6</v>
      </c>
      <c r="K159" s="12">
        <v>16.2</v>
      </c>
      <c r="L159" s="15">
        <v>5.5999999999999999E-3</v>
      </c>
      <c r="M159" s="8">
        <v>6.7999999999999996E-3</v>
      </c>
      <c r="N159" s="8">
        <v>88.710400000000007</v>
      </c>
      <c r="O159" s="8">
        <v>0.17100000000000001</v>
      </c>
      <c r="P159" s="8">
        <v>342</v>
      </c>
      <c r="Q159" s="8">
        <v>7.7200000000000005E-2</v>
      </c>
      <c r="R159" s="8">
        <v>1.78E-2</v>
      </c>
      <c r="S159" s="8">
        <v>2.7389999999999999</v>
      </c>
      <c r="T159" s="8">
        <v>0.82269999999999999</v>
      </c>
      <c r="U159" s="8">
        <v>10</v>
      </c>
      <c r="V159" s="8">
        <v>275</v>
      </c>
      <c r="W159" s="8">
        <v>72.099999999999994</v>
      </c>
      <c r="Y159" s="8">
        <v>0.315</v>
      </c>
      <c r="Z159" s="36">
        <v>6.0299999999999999E-2</v>
      </c>
      <c r="AA159" s="42"/>
      <c r="AB159" s="33">
        <f t="shared" si="25"/>
        <v>17.647058823529409</v>
      </c>
      <c r="AC159" s="5">
        <f t="shared" si="26"/>
        <v>0.10409356725146197</v>
      </c>
      <c r="AD159" s="5">
        <f t="shared" si="27"/>
        <v>0.23056994818652848</v>
      </c>
      <c r="AE159" s="5">
        <f t="shared" si="28"/>
        <v>0.19142857142857142</v>
      </c>
      <c r="AF159" s="33">
        <f t="shared" si="29"/>
        <v>3.8552413245797559</v>
      </c>
      <c r="AG159" s="33">
        <f t="shared" si="30"/>
        <v>49.837303370786522</v>
      </c>
      <c r="AH159" s="5">
        <f t="shared" si="31"/>
        <v>0.30036509675063894</v>
      </c>
      <c r="AI159" s="1">
        <f t="shared" si="32"/>
        <v>2.7389999999999999</v>
      </c>
      <c r="AJ159" s="5">
        <f t="shared" si="33"/>
        <v>0.26218181818181818</v>
      </c>
      <c r="AK159" s="1">
        <f t="shared" si="34"/>
        <v>0</v>
      </c>
      <c r="AL159" s="1">
        <v>16.2</v>
      </c>
      <c r="AN159" s="5"/>
    </row>
    <row r="160" spans="1:40" x14ac:dyDescent="0.25">
      <c r="A160" s="9">
        <v>42054</v>
      </c>
      <c r="B160" s="8">
        <v>2</v>
      </c>
      <c r="C160" s="8">
        <v>3</v>
      </c>
      <c r="D160" s="8">
        <v>18</v>
      </c>
      <c r="E160" s="1" t="str">
        <f t="shared" si="35"/>
        <v>Q2-3-18</v>
      </c>
      <c r="F160" s="8" t="s">
        <v>10</v>
      </c>
      <c r="G160" s="12">
        <v>34.5</v>
      </c>
      <c r="H160" s="36">
        <v>5</v>
      </c>
      <c r="I160" s="8"/>
      <c r="J160" s="8">
        <v>47</v>
      </c>
      <c r="K160" s="12">
        <v>26</v>
      </c>
      <c r="L160" s="15">
        <v>2.7300000000000001E-2</v>
      </c>
      <c r="M160" s="8">
        <v>5.6899999999999999E-2</v>
      </c>
      <c r="N160" s="8">
        <v>150.16050000000001</v>
      </c>
      <c r="O160" s="8">
        <v>0.27900000000000003</v>
      </c>
      <c r="P160" s="8">
        <v>54</v>
      </c>
      <c r="Q160" s="8" t="s">
        <v>16</v>
      </c>
      <c r="R160" s="8">
        <v>3.9199999999999999E-2</v>
      </c>
      <c r="S160" s="8">
        <v>1.5069999999999999</v>
      </c>
      <c r="T160" s="8">
        <v>0.65890000000000004</v>
      </c>
      <c r="U160" s="8">
        <v>3</v>
      </c>
      <c r="V160" s="8">
        <v>632</v>
      </c>
      <c r="W160" s="8">
        <v>338</v>
      </c>
      <c r="X160" s="12">
        <v>1198.1999999999998</v>
      </c>
      <c r="Y160" s="8">
        <v>0.48199999999999998</v>
      </c>
      <c r="Z160" s="36">
        <v>0.1618</v>
      </c>
      <c r="AA160" s="42"/>
      <c r="AB160" s="33">
        <f t="shared" si="25"/>
        <v>52.021089630931456</v>
      </c>
      <c r="AC160" s="5">
        <f t="shared" si="26"/>
        <v>0.14050179211469532</v>
      </c>
      <c r="AD160" s="5" t="e">
        <f t="shared" si="27"/>
        <v>#VALUE!</v>
      </c>
      <c r="AE160" s="5">
        <f t="shared" si="28"/>
        <v>0.33568464730290459</v>
      </c>
      <c r="AF160" s="33">
        <f t="shared" si="29"/>
        <v>0.3596152117234559</v>
      </c>
      <c r="AG160" s="33">
        <f t="shared" si="30"/>
        <v>38.306250000000006</v>
      </c>
      <c r="AH160" s="5">
        <f t="shared" si="31"/>
        <v>0.43722627737226283</v>
      </c>
      <c r="AI160" s="1">
        <f t="shared" si="32"/>
        <v>1.5069999999999999</v>
      </c>
      <c r="AJ160" s="5">
        <f t="shared" si="33"/>
        <v>0.53481012658227844</v>
      </c>
      <c r="AK160" s="1">
        <f t="shared" si="34"/>
        <v>3.5449704142011829</v>
      </c>
      <c r="AL160" s="1">
        <v>26</v>
      </c>
      <c r="AN160" s="5"/>
    </row>
    <row r="161" spans="1:40" x14ac:dyDescent="0.25">
      <c r="A161" s="9">
        <v>42054</v>
      </c>
      <c r="B161" s="8">
        <v>2</v>
      </c>
      <c r="C161" s="8">
        <v>3</v>
      </c>
      <c r="D161" s="8">
        <v>18</v>
      </c>
      <c r="E161" s="1" t="str">
        <f t="shared" si="35"/>
        <v>Q2-3-18</v>
      </c>
      <c r="F161" s="8" t="s">
        <v>12</v>
      </c>
      <c r="G161" s="12">
        <v>10.9</v>
      </c>
      <c r="H161" s="36">
        <v>0.5</v>
      </c>
      <c r="I161" s="8"/>
      <c r="J161" s="8">
        <v>30</v>
      </c>
      <c r="K161" s="12">
        <v>0.8</v>
      </c>
      <c r="L161" s="15">
        <v>2.5000000000000001E-3</v>
      </c>
      <c r="M161" s="8">
        <v>3.8E-3</v>
      </c>
      <c r="N161" s="8">
        <v>82.966999999999999</v>
      </c>
      <c r="O161" s="8">
        <v>4.2000000000000003E-2</v>
      </c>
      <c r="P161" s="8">
        <v>525</v>
      </c>
      <c r="Q161" s="8">
        <v>1.9900000000000001E-2</v>
      </c>
      <c r="R161" s="8">
        <v>6.4000000000000003E-3</v>
      </c>
      <c r="S161" s="8">
        <v>8.3000000000000004E-2</v>
      </c>
      <c r="T161" s="8">
        <v>2.9900000000000003E-2</v>
      </c>
      <c r="U161" s="8">
        <v>10</v>
      </c>
      <c r="V161" s="8">
        <v>19</v>
      </c>
      <c r="W161" s="8">
        <v>6</v>
      </c>
      <c r="Y161" s="8">
        <v>0.05</v>
      </c>
      <c r="Z161" s="36">
        <v>1.9699999999999999E-2</v>
      </c>
      <c r="AA161" s="42"/>
      <c r="AB161" s="33">
        <f t="shared" si="25"/>
        <v>34.210526315789473</v>
      </c>
      <c r="AC161" s="5">
        <f t="shared" si="26"/>
        <v>0.15238095238095237</v>
      </c>
      <c r="AD161" s="5">
        <f t="shared" si="27"/>
        <v>0.32160804020100503</v>
      </c>
      <c r="AE161" s="5">
        <f t="shared" si="28"/>
        <v>0.39399999999999996</v>
      </c>
      <c r="AF161" s="33">
        <f t="shared" si="29"/>
        <v>6.3278170839008281</v>
      </c>
      <c r="AG161" s="33">
        <f t="shared" si="30"/>
        <v>129.63593750000001</v>
      </c>
      <c r="AH161" s="5">
        <f t="shared" si="31"/>
        <v>0.3602409638554217</v>
      </c>
      <c r="AI161" s="1">
        <f t="shared" si="32"/>
        <v>8.3000000000000004E-2</v>
      </c>
      <c r="AJ161" s="5">
        <f t="shared" si="33"/>
        <v>0.31578947368421051</v>
      </c>
      <c r="AK161" s="1">
        <f t="shared" si="34"/>
        <v>0</v>
      </c>
      <c r="AL161" s="1">
        <v>0.8</v>
      </c>
      <c r="AN161" s="5"/>
    </row>
    <row r="162" spans="1:40" x14ac:dyDescent="0.25">
      <c r="A162" s="9">
        <v>42054</v>
      </c>
      <c r="B162" s="8">
        <v>2</v>
      </c>
      <c r="C162" s="8">
        <v>3</v>
      </c>
      <c r="D162" s="8">
        <v>20</v>
      </c>
      <c r="E162" s="1" t="str">
        <f t="shared" si="35"/>
        <v>Q2-3-20</v>
      </c>
      <c r="F162" s="8" t="s">
        <v>15</v>
      </c>
      <c r="G162" s="12">
        <v>8.8000000000000007</v>
      </c>
      <c r="H162" s="36">
        <v>5</v>
      </c>
      <c r="I162" s="8"/>
      <c r="J162" s="8">
        <v>25</v>
      </c>
      <c r="K162" s="12">
        <v>7.5</v>
      </c>
      <c r="L162" s="15">
        <v>9.7999999999999997E-3</v>
      </c>
      <c r="M162" s="8">
        <v>1.15E-2</v>
      </c>
      <c r="N162" s="8">
        <v>163.21100000000001</v>
      </c>
      <c r="O162" s="8">
        <v>0.111</v>
      </c>
      <c r="P162" s="8">
        <v>1116</v>
      </c>
      <c r="Q162" s="8">
        <v>5.1999999999999998E-2</v>
      </c>
      <c r="R162" s="8">
        <v>1.1599999999999999E-2</v>
      </c>
      <c r="S162" s="8">
        <v>0.73199999999999998</v>
      </c>
      <c r="T162" s="8">
        <v>0.2056</v>
      </c>
      <c r="U162" s="8">
        <v>10</v>
      </c>
      <c r="V162" s="8">
        <v>68</v>
      </c>
      <c r="W162" s="8">
        <v>17.5</v>
      </c>
      <c r="X162" s="50">
        <v>231.5</v>
      </c>
      <c r="Y162" s="8">
        <v>0.35499999999999998</v>
      </c>
      <c r="Z162" s="36">
        <v>9.0399999999999994E-2</v>
      </c>
      <c r="AA162" s="42"/>
      <c r="AB162" s="33">
        <f t="shared" si="25"/>
        <v>14.782608695652176</v>
      </c>
      <c r="AC162" s="5">
        <f t="shared" si="26"/>
        <v>0.10450450450450449</v>
      </c>
      <c r="AD162" s="5">
        <f t="shared" si="27"/>
        <v>0.22307692307692306</v>
      </c>
      <c r="AE162" s="5">
        <f t="shared" si="28"/>
        <v>0.25464788732394367</v>
      </c>
      <c r="AF162" s="33">
        <f t="shared" si="29"/>
        <v>6.8377744147146942</v>
      </c>
      <c r="AG162" s="33">
        <f t="shared" si="30"/>
        <v>140.6991379310345</v>
      </c>
      <c r="AH162" s="5">
        <f t="shared" si="31"/>
        <v>0.28087431693989073</v>
      </c>
      <c r="AI162" s="1">
        <f t="shared" si="32"/>
        <v>0.73199999999999998</v>
      </c>
      <c r="AJ162" s="5">
        <f t="shared" si="33"/>
        <v>0.25735294117647056</v>
      </c>
      <c r="AK162" s="1">
        <f t="shared" si="34"/>
        <v>13.228571428571428</v>
      </c>
      <c r="AL162" s="1">
        <v>7.5</v>
      </c>
      <c r="AN162" s="5"/>
    </row>
    <row r="163" spans="1:40" x14ac:dyDescent="0.25">
      <c r="A163" s="9">
        <v>42054</v>
      </c>
      <c r="B163" s="8">
        <v>2</v>
      </c>
      <c r="C163" s="8">
        <v>3</v>
      </c>
      <c r="D163" s="8">
        <v>20</v>
      </c>
      <c r="E163" s="1" t="str">
        <f t="shared" si="35"/>
        <v>Q2-3-20</v>
      </c>
      <c r="F163" s="8" t="s">
        <v>14</v>
      </c>
      <c r="G163" s="12">
        <v>4.5</v>
      </c>
      <c r="H163" s="36">
        <v>0.5</v>
      </c>
      <c r="I163" s="8"/>
      <c r="J163" s="8">
        <v>25</v>
      </c>
      <c r="K163" s="12">
        <v>0.6</v>
      </c>
      <c r="L163" s="15">
        <v>2.8500000000000001E-2</v>
      </c>
      <c r="M163" s="8">
        <v>3.7400000000000003E-2</v>
      </c>
      <c r="N163" s="8">
        <v>74.3352</v>
      </c>
      <c r="O163" s="8">
        <v>0.189</v>
      </c>
      <c r="P163" s="8">
        <v>232</v>
      </c>
      <c r="Q163" s="8">
        <v>0.1152</v>
      </c>
      <c r="R163" s="8">
        <v>1.11E-2</v>
      </c>
      <c r="S163" s="8">
        <v>0.66600000000000004</v>
      </c>
      <c r="T163" s="8">
        <v>0.1321</v>
      </c>
      <c r="U163" s="8">
        <v>30</v>
      </c>
      <c r="V163" s="8">
        <v>21</v>
      </c>
      <c r="W163" s="8">
        <v>3.3</v>
      </c>
      <c r="Y163" s="8">
        <v>0.30599999999999999</v>
      </c>
      <c r="Z163" s="36">
        <v>3.2199999999999999E-2</v>
      </c>
      <c r="AA163" s="42"/>
      <c r="AB163" s="33">
        <f t="shared" si="25"/>
        <v>23.796791443850267</v>
      </c>
      <c r="AC163" s="5">
        <f t="shared" si="26"/>
        <v>5.873015873015873E-2</v>
      </c>
      <c r="AD163" s="5">
        <f t="shared" si="27"/>
        <v>9.6354166666666671E-2</v>
      </c>
      <c r="AE163" s="5">
        <f t="shared" si="28"/>
        <v>0.10522875816993464</v>
      </c>
      <c r="AF163" s="33">
        <f t="shared" si="29"/>
        <v>3.1209978583497455</v>
      </c>
      <c r="AG163" s="33">
        <f t="shared" si="30"/>
        <v>66.968648648648653</v>
      </c>
      <c r="AH163" s="5">
        <f t="shared" si="31"/>
        <v>0.19834834834834833</v>
      </c>
      <c r="AI163" s="1">
        <f t="shared" si="32"/>
        <v>0.66600000000000004</v>
      </c>
      <c r="AJ163" s="5">
        <f t="shared" si="33"/>
        <v>0.15714285714285714</v>
      </c>
      <c r="AK163" s="1">
        <f t="shared" si="34"/>
        <v>0</v>
      </c>
      <c r="AL163" s="1">
        <v>0.6</v>
      </c>
      <c r="AN163" s="5"/>
    </row>
    <row r="164" spans="1:40" x14ac:dyDescent="0.25">
      <c r="A164" s="9">
        <v>42054</v>
      </c>
      <c r="B164" s="8">
        <v>2</v>
      </c>
      <c r="C164" s="8">
        <v>3</v>
      </c>
      <c r="D164" s="8">
        <v>22</v>
      </c>
      <c r="E164" s="1" t="str">
        <f t="shared" si="35"/>
        <v>Q2-3-22</v>
      </c>
      <c r="F164" s="8" t="s">
        <v>15</v>
      </c>
      <c r="G164" s="12">
        <v>11</v>
      </c>
      <c r="H164" s="36">
        <v>10</v>
      </c>
      <c r="I164" s="8"/>
      <c r="J164" s="8">
        <v>24</v>
      </c>
      <c r="K164" s="12">
        <v>9.4</v>
      </c>
      <c r="L164" s="15">
        <v>1.24E-2</v>
      </c>
      <c r="M164" s="8">
        <v>1.55E-2</v>
      </c>
      <c r="N164" s="8">
        <v>489.07380000000001</v>
      </c>
      <c r="O164" s="8">
        <v>0.33</v>
      </c>
      <c r="P164" s="8">
        <v>3141</v>
      </c>
      <c r="Q164" s="8">
        <v>0.1804</v>
      </c>
      <c r="R164" s="8">
        <v>3.8899999999999997E-2</v>
      </c>
      <c r="S164" s="8">
        <v>0.30700000000000005</v>
      </c>
      <c r="T164" s="8">
        <v>0.1356</v>
      </c>
      <c r="U164" s="8">
        <v>10</v>
      </c>
      <c r="V164" s="8">
        <v>33</v>
      </c>
      <c r="W164" s="8">
        <v>20.9</v>
      </c>
      <c r="X164" s="50">
        <v>174.29999999999998</v>
      </c>
      <c r="Y164" s="8">
        <v>0.1804</v>
      </c>
      <c r="Z164" s="36">
        <v>3.8899999999999997E-2</v>
      </c>
      <c r="AA164" s="42"/>
      <c r="AB164" s="33">
        <f t="shared" si="25"/>
        <v>20.000000000000004</v>
      </c>
      <c r="AC164" s="5">
        <f t="shared" si="26"/>
        <v>0.11787878787878786</v>
      </c>
      <c r="AD164" s="5">
        <f t="shared" si="27"/>
        <v>0.21563192904656317</v>
      </c>
      <c r="AE164" s="5">
        <f t="shared" si="28"/>
        <v>0.21563192904656317</v>
      </c>
      <c r="AF164" s="33">
        <f t="shared" si="29"/>
        <v>6.4223436217601515</v>
      </c>
      <c r="AG164" s="33">
        <f t="shared" si="30"/>
        <v>125.72591259640103</v>
      </c>
      <c r="AH164" s="5">
        <f t="shared" si="31"/>
        <v>0.44169381107491851</v>
      </c>
      <c r="AI164" s="1">
        <f t="shared" si="32"/>
        <v>0.30700000000000005</v>
      </c>
      <c r="AJ164" s="5">
        <f t="shared" si="33"/>
        <v>0.6333333333333333</v>
      </c>
      <c r="AK164" s="1">
        <f t="shared" si="34"/>
        <v>8.3397129186602861</v>
      </c>
      <c r="AL164" s="1">
        <v>9.4</v>
      </c>
      <c r="AN164" s="5"/>
    </row>
    <row r="165" spans="1:40" x14ac:dyDescent="0.25">
      <c r="A165" s="9">
        <v>42054</v>
      </c>
      <c r="B165" s="8">
        <v>2</v>
      </c>
      <c r="C165" s="8">
        <v>3</v>
      </c>
      <c r="D165" s="8">
        <v>22</v>
      </c>
      <c r="E165" s="1" t="str">
        <f t="shared" si="35"/>
        <v>Q2-3-22</v>
      </c>
      <c r="F165" s="8" t="s">
        <v>10</v>
      </c>
      <c r="G165" s="12">
        <v>25</v>
      </c>
      <c r="H165" s="36">
        <v>10</v>
      </c>
      <c r="I165" s="8"/>
      <c r="J165" s="8">
        <v>48</v>
      </c>
      <c r="K165" s="12">
        <v>24</v>
      </c>
      <c r="L165" s="15">
        <v>2.3300000000000001E-2</v>
      </c>
      <c r="M165" s="8">
        <v>4.8000000000000001E-2</v>
      </c>
      <c r="N165" s="8">
        <v>276.93099999999998</v>
      </c>
      <c r="O165" s="8">
        <v>0.34699999999999998</v>
      </c>
      <c r="P165" s="8">
        <v>1490</v>
      </c>
      <c r="Q165" s="8">
        <v>0.23319999999999999</v>
      </c>
      <c r="R165" s="8">
        <v>5.0200000000000002E-2</v>
      </c>
      <c r="S165" s="8">
        <v>7.3680000000000003</v>
      </c>
      <c r="T165" s="8">
        <v>2.8308999999999997</v>
      </c>
      <c r="U165" s="8">
        <v>3</v>
      </c>
      <c r="V165" s="8">
        <v>629</v>
      </c>
      <c r="W165" s="8">
        <v>194.39999999999998</v>
      </c>
      <c r="X165" s="50">
        <v>975.90000000000009</v>
      </c>
      <c r="Y165" s="8">
        <v>2.2065000000000001</v>
      </c>
      <c r="Z165" s="36">
        <v>0.65310000000000001</v>
      </c>
      <c r="AA165" s="42"/>
      <c r="AB165" s="33">
        <f t="shared" si="25"/>
        <v>51.458333333333329</v>
      </c>
      <c r="AC165" s="5">
        <f t="shared" si="26"/>
        <v>0.14466858789625361</v>
      </c>
      <c r="AD165" s="5">
        <f t="shared" si="27"/>
        <v>0.21526586620926244</v>
      </c>
      <c r="AE165" s="5">
        <f t="shared" si="28"/>
        <v>0.29598912304554725</v>
      </c>
      <c r="AF165" s="33">
        <f t="shared" si="29"/>
        <v>5.3804016162870898</v>
      </c>
      <c r="AG165" s="33">
        <f t="shared" si="30"/>
        <v>55.165537848605574</v>
      </c>
      <c r="AH165" s="5">
        <f t="shared" si="31"/>
        <v>0.38421552660152003</v>
      </c>
      <c r="AI165" s="1">
        <f t="shared" si="32"/>
        <v>7.3680000000000003</v>
      </c>
      <c r="AJ165" s="5">
        <f t="shared" si="33"/>
        <v>0.30906200317965021</v>
      </c>
      <c r="AK165" s="1">
        <f t="shared" si="34"/>
        <v>5.0200617283950626</v>
      </c>
      <c r="AL165" s="1">
        <v>24</v>
      </c>
      <c r="AN165" s="5"/>
    </row>
    <row r="166" spans="1:40" x14ac:dyDescent="0.25">
      <c r="A166" s="9">
        <v>42054</v>
      </c>
      <c r="B166" s="8">
        <v>2</v>
      </c>
      <c r="C166" s="8">
        <v>3</v>
      </c>
      <c r="D166" s="8">
        <v>22</v>
      </c>
      <c r="E166" s="1" t="str">
        <f t="shared" si="35"/>
        <v>Q2-3-22</v>
      </c>
      <c r="F166" s="8" t="s">
        <v>20</v>
      </c>
      <c r="G166" s="12">
        <v>6.5</v>
      </c>
      <c r="H166" s="36">
        <v>1</v>
      </c>
      <c r="I166" s="8"/>
      <c r="J166" s="8">
        <v>22</v>
      </c>
      <c r="K166" s="12">
        <v>4.5</v>
      </c>
      <c r="L166" s="15">
        <v>2.5999999999999999E-3</v>
      </c>
      <c r="M166" s="8">
        <v>3.3E-3</v>
      </c>
      <c r="N166" s="8">
        <v>57.094999999999999</v>
      </c>
      <c r="O166" s="8">
        <v>4.8000000000000001E-2</v>
      </c>
      <c r="P166" s="8">
        <v>243</v>
      </c>
      <c r="Q166" s="8">
        <v>2.1999999999999999E-2</v>
      </c>
      <c r="R166" s="8">
        <v>4.4000000000000003E-3</v>
      </c>
      <c r="S166" s="8">
        <v>0.16</v>
      </c>
      <c r="T166" s="8">
        <v>3.3500000000000002E-2</v>
      </c>
      <c r="U166" s="8">
        <v>30</v>
      </c>
      <c r="V166" s="8">
        <v>7</v>
      </c>
      <c r="W166" s="8">
        <v>1.2</v>
      </c>
      <c r="X166" s="12">
        <v>37.299999999999997</v>
      </c>
      <c r="Y166" s="8">
        <v>2.1999999999999999E-2</v>
      </c>
      <c r="Z166" s="36">
        <v>4.4000000000000003E-3</v>
      </c>
      <c r="AA166" s="42"/>
      <c r="AB166" s="33">
        <f t="shared" si="25"/>
        <v>21.212121212121215</v>
      </c>
      <c r="AC166" s="5">
        <f t="shared" si="26"/>
        <v>9.1666666666666674E-2</v>
      </c>
      <c r="AD166" s="5">
        <f t="shared" si="27"/>
        <v>0.2</v>
      </c>
      <c r="AE166" s="5">
        <f t="shared" si="28"/>
        <v>0.2</v>
      </c>
      <c r="AF166" s="33">
        <f t="shared" si="29"/>
        <v>4.2560644539802084</v>
      </c>
      <c r="AG166" s="33">
        <f t="shared" si="30"/>
        <v>129.76136363636363</v>
      </c>
      <c r="AH166" s="5">
        <f t="shared" si="31"/>
        <v>0.20937500000000001</v>
      </c>
      <c r="AI166" s="1">
        <f t="shared" si="32"/>
        <v>0.16</v>
      </c>
      <c r="AJ166" s="5">
        <f t="shared" si="33"/>
        <v>0.17142857142857143</v>
      </c>
      <c r="AK166" s="1">
        <f t="shared" si="34"/>
        <v>31.083333333333332</v>
      </c>
      <c r="AL166" s="1">
        <v>4.5</v>
      </c>
      <c r="AN166" s="5"/>
    </row>
    <row r="167" spans="1:40" x14ac:dyDescent="0.25">
      <c r="A167" s="9">
        <v>42054</v>
      </c>
      <c r="B167" s="8">
        <v>2</v>
      </c>
      <c r="C167" s="8">
        <v>3</v>
      </c>
      <c r="D167" s="8">
        <v>22</v>
      </c>
      <c r="E167" s="1" t="str">
        <f t="shared" si="35"/>
        <v>Q2-3-22</v>
      </c>
      <c r="F167" s="8" t="s">
        <v>14</v>
      </c>
      <c r="G167" s="12">
        <v>5.5</v>
      </c>
      <c r="H167" s="36">
        <v>0.5</v>
      </c>
      <c r="I167" s="8"/>
      <c r="J167" s="8">
        <v>26</v>
      </c>
      <c r="K167" s="12">
        <v>7.2</v>
      </c>
      <c r="L167" s="15">
        <v>4.7000000000000002E-3</v>
      </c>
      <c r="M167" s="8">
        <v>5.7000000000000002E-3</v>
      </c>
      <c r="N167" s="8">
        <v>19.6006</v>
      </c>
      <c r="O167" s="8">
        <v>4.5999999999999999E-2</v>
      </c>
      <c r="P167" s="8">
        <v>37</v>
      </c>
      <c r="Q167" s="8">
        <v>3.2000000000000001E-2</v>
      </c>
      <c r="R167" s="8">
        <v>2.3999999999999998E-3</v>
      </c>
      <c r="S167" s="8">
        <v>0.13800000000000001</v>
      </c>
      <c r="T167" s="8">
        <v>2.1700000000000001E-2</v>
      </c>
      <c r="U167" s="8">
        <v>30</v>
      </c>
      <c r="V167" s="8">
        <v>17</v>
      </c>
      <c r="W167" s="8">
        <v>2.7</v>
      </c>
      <c r="X167" s="12">
        <v>77.100000000000009</v>
      </c>
      <c r="Y167" s="8">
        <v>3.2000000000000001E-2</v>
      </c>
      <c r="Z167" s="36">
        <v>2.3999999999999998E-3</v>
      </c>
      <c r="AA167" s="42"/>
      <c r="AB167" s="33">
        <f t="shared" si="25"/>
        <v>17.543859649122808</v>
      </c>
      <c r="AC167" s="5">
        <f t="shared" si="26"/>
        <v>5.2173913043478258E-2</v>
      </c>
      <c r="AD167" s="5">
        <f t="shared" si="27"/>
        <v>7.4999999999999997E-2</v>
      </c>
      <c r="AE167" s="5">
        <f t="shared" si="28"/>
        <v>7.4999999999999997E-2</v>
      </c>
      <c r="AF167" s="33">
        <f t="shared" si="29"/>
        <v>1.8876973153883045</v>
      </c>
      <c r="AG167" s="33">
        <f t="shared" si="30"/>
        <v>81.669166666666669</v>
      </c>
      <c r="AH167" s="5">
        <f t="shared" si="31"/>
        <v>0.1572463768115942</v>
      </c>
      <c r="AI167" s="1">
        <f t="shared" si="32"/>
        <v>0.13800000000000001</v>
      </c>
      <c r="AJ167" s="5">
        <f t="shared" si="33"/>
        <v>0.15882352941176472</v>
      </c>
      <c r="AK167" s="1">
        <f t="shared" si="34"/>
        <v>28.555555555555557</v>
      </c>
      <c r="AL167" s="1">
        <v>7.2</v>
      </c>
      <c r="AN167" s="5"/>
    </row>
    <row r="168" spans="1:40" x14ac:dyDescent="0.25">
      <c r="A168" s="9">
        <v>42054</v>
      </c>
      <c r="B168" s="8">
        <v>2</v>
      </c>
      <c r="C168" s="8">
        <v>3</v>
      </c>
      <c r="D168" s="8">
        <v>22</v>
      </c>
      <c r="E168" s="1" t="str">
        <f t="shared" si="35"/>
        <v>Q2-3-22</v>
      </c>
      <c r="F168" s="8" t="s">
        <v>39</v>
      </c>
      <c r="G168" s="12">
        <v>6.5</v>
      </c>
      <c r="H168" s="36">
        <v>0.5</v>
      </c>
      <c r="I168" s="8"/>
      <c r="J168" s="8">
        <v>25</v>
      </c>
      <c r="K168" s="12">
        <v>5.4</v>
      </c>
      <c r="L168" s="15">
        <v>1.5E-3</v>
      </c>
      <c r="M168" s="8">
        <v>2.8999999999999998E-3</v>
      </c>
      <c r="N168" s="8">
        <v>40.718299999999999</v>
      </c>
      <c r="O168" s="8">
        <v>3.6999999999999998E-2</v>
      </c>
      <c r="P168" s="8">
        <v>103</v>
      </c>
      <c r="Q168" s="8">
        <v>1.7299999999999999E-2</v>
      </c>
      <c r="R168" s="8">
        <v>2.7000000000000001E-3</v>
      </c>
      <c r="S168" s="8">
        <v>0.151</v>
      </c>
      <c r="T168" s="8">
        <v>3.61E-2</v>
      </c>
      <c r="U168" s="8">
        <v>30</v>
      </c>
      <c r="V168" s="8">
        <v>10</v>
      </c>
      <c r="W168" s="8">
        <v>2.8</v>
      </c>
      <c r="X168" s="12">
        <v>55.400000000000006</v>
      </c>
      <c r="Y168" s="8">
        <v>1.7299999999999999E-2</v>
      </c>
      <c r="Z168" s="36">
        <v>2.7000000000000001E-3</v>
      </c>
      <c r="AA168" s="42"/>
      <c r="AB168" s="33">
        <f t="shared" si="25"/>
        <v>48.275862068965516</v>
      </c>
      <c r="AC168" s="5">
        <f t="shared" si="26"/>
        <v>7.2972972972972977E-2</v>
      </c>
      <c r="AD168" s="5">
        <f t="shared" si="27"/>
        <v>0.15606936416184972</v>
      </c>
      <c r="AE168" s="5">
        <f t="shared" si="28"/>
        <v>0.15606936416184972</v>
      </c>
      <c r="AF168" s="33">
        <f t="shared" si="29"/>
        <v>2.5295751541690099</v>
      </c>
      <c r="AG168" s="33">
        <f t="shared" si="30"/>
        <v>150.8085185185185</v>
      </c>
      <c r="AH168" s="5">
        <f t="shared" si="31"/>
        <v>0.23907284768211923</v>
      </c>
      <c r="AI168" s="1">
        <f t="shared" si="32"/>
        <v>0.151</v>
      </c>
      <c r="AJ168" s="5">
        <f t="shared" si="33"/>
        <v>0.27999999999999997</v>
      </c>
      <c r="AK168" s="1">
        <f t="shared" si="34"/>
        <v>19.785714285714288</v>
      </c>
      <c r="AL168" s="1">
        <v>5.4</v>
      </c>
      <c r="AN168" s="5"/>
    </row>
    <row r="169" spans="1:40" x14ac:dyDescent="0.25">
      <c r="A169" s="9">
        <v>42054</v>
      </c>
      <c r="B169" s="8">
        <v>2</v>
      </c>
      <c r="C169" s="8">
        <v>3</v>
      </c>
      <c r="D169" s="8">
        <v>24</v>
      </c>
      <c r="E169" s="1" t="str">
        <f t="shared" si="35"/>
        <v>Q2-3-24</v>
      </c>
      <c r="F169" s="8" t="s">
        <v>15</v>
      </c>
      <c r="G169" s="12">
        <v>7</v>
      </c>
      <c r="H169" s="36">
        <v>0.5</v>
      </c>
      <c r="I169" s="8"/>
      <c r="J169" s="8">
        <v>26</v>
      </c>
      <c r="K169" s="12">
        <v>5.2</v>
      </c>
      <c r="L169" s="15">
        <v>1.54E-2</v>
      </c>
      <c r="M169" s="8">
        <v>1.7299999999999999E-2</v>
      </c>
      <c r="N169" s="8">
        <v>259.11340000000001</v>
      </c>
      <c r="O169" s="8">
        <v>0.22</v>
      </c>
      <c r="P169" s="8">
        <v>2022</v>
      </c>
      <c r="Q169" s="8">
        <v>0.16250000000000001</v>
      </c>
      <c r="R169" s="8">
        <v>2.7699999999999999E-2</v>
      </c>
      <c r="S169" s="8">
        <v>0.81299999999999994</v>
      </c>
      <c r="T169" s="8">
        <v>0.25950000000000001</v>
      </c>
      <c r="U169" s="8">
        <v>10</v>
      </c>
      <c r="V169" s="8">
        <v>50</v>
      </c>
      <c r="W169" s="8">
        <v>16</v>
      </c>
      <c r="Y169" s="8">
        <v>0.16250000000000001</v>
      </c>
      <c r="Z169" s="36">
        <v>2.7699999999999999E-2</v>
      </c>
      <c r="AA169" s="42"/>
      <c r="AB169" s="33">
        <f t="shared" si="25"/>
        <v>10.982658959537567</v>
      </c>
      <c r="AC169" s="5">
        <f t="shared" si="26"/>
        <v>0.12590909090909091</v>
      </c>
      <c r="AD169" s="5">
        <f t="shared" si="27"/>
        <v>0.17046153846153844</v>
      </c>
      <c r="AE169" s="5">
        <f t="shared" si="28"/>
        <v>0.17046153846153844</v>
      </c>
      <c r="AF169" s="33">
        <f t="shared" si="29"/>
        <v>7.8035331248789133</v>
      </c>
      <c r="AG169" s="33">
        <f t="shared" si="30"/>
        <v>93.542743682310487</v>
      </c>
      <c r="AH169" s="5">
        <f t="shared" si="31"/>
        <v>0.31918819188191883</v>
      </c>
      <c r="AI169" s="1">
        <f t="shared" si="32"/>
        <v>0.81299999999999994</v>
      </c>
      <c r="AJ169" s="5">
        <f t="shared" si="33"/>
        <v>0.32</v>
      </c>
      <c r="AK169" s="1">
        <f t="shared" si="34"/>
        <v>0</v>
      </c>
      <c r="AL169" s="1">
        <v>5.2</v>
      </c>
      <c r="AN169" s="5"/>
    </row>
    <row r="170" spans="1:40" x14ac:dyDescent="0.25">
      <c r="A170" s="9">
        <v>42054</v>
      </c>
      <c r="B170" s="8">
        <v>2</v>
      </c>
      <c r="C170" s="8">
        <v>3</v>
      </c>
      <c r="D170" s="8">
        <v>24</v>
      </c>
      <c r="E170" s="1" t="str">
        <f t="shared" si="35"/>
        <v>Q2-3-24</v>
      </c>
      <c r="F170" s="8" t="s">
        <v>10</v>
      </c>
      <c r="G170" s="12">
        <v>28.2</v>
      </c>
      <c r="H170" s="36">
        <v>5</v>
      </c>
      <c r="I170" s="8"/>
      <c r="J170" s="8">
        <v>49</v>
      </c>
      <c r="K170" s="12">
        <v>20</v>
      </c>
      <c r="L170" s="15">
        <v>2.2499999999999999E-2</v>
      </c>
      <c r="M170" s="8">
        <v>3.5099999999999999E-2</v>
      </c>
      <c r="N170" s="8">
        <v>132.19810000000001</v>
      </c>
      <c r="O170" s="8">
        <v>0.23100000000000001</v>
      </c>
      <c r="P170" s="8">
        <v>718</v>
      </c>
      <c r="Q170" s="8">
        <v>0.13550000000000001</v>
      </c>
      <c r="R170" s="8">
        <v>2.8000000000000001E-2</v>
      </c>
      <c r="S170" s="8">
        <v>0.91600000000000004</v>
      </c>
      <c r="T170" s="8">
        <v>0.374</v>
      </c>
      <c r="U170" s="8">
        <v>3</v>
      </c>
      <c r="V170" s="8">
        <v>567</v>
      </c>
      <c r="W170" s="8">
        <v>224.6</v>
      </c>
      <c r="Y170" s="8">
        <v>0.34300000000000003</v>
      </c>
      <c r="Z170" s="36">
        <v>0.1084</v>
      </c>
      <c r="AA170" s="42"/>
      <c r="AB170" s="33">
        <f t="shared" si="25"/>
        <v>35.897435897435898</v>
      </c>
      <c r="AC170" s="5">
        <f t="shared" si="26"/>
        <v>0.12121212121212122</v>
      </c>
      <c r="AD170" s="5">
        <f t="shared" si="27"/>
        <v>0.20664206642066418</v>
      </c>
      <c r="AE170" s="5">
        <f t="shared" si="28"/>
        <v>0.3160349854227405</v>
      </c>
      <c r="AF170" s="33">
        <f t="shared" si="29"/>
        <v>5.4312429603753758</v>
      </c>
      <c r="AG170" s="33">
        <f t="shared" si="30"/>
        <v>47.213607142857143</v>
      </c>
      <c r="AH170" s="5">
        <f t="shared" si="31"/>
        <v>0.40829694323144106</v>
      </c>
      <c r="AI170" s="1">
        <f t="shared" si="32"/>
        <v>0.91600000000000004</v>
      </c>
      <c r="AJ170" s="5">
        <f t="shared" si="33"/>
        <v>0.3961199294532628</v>
      </c>
      <c r="AK170" s="1">
        <f t="shared" si="34"/>
        <v>0</v>
      </c>
      <c r="AL170" s="1">
        <v>20</v>
      </c>
      <c r="AN170" s="5"/>
    </row>
    <row r="171" spans="1:40" x14ac:dyDescent="0.25">
      <c r="A171" s="9">
        <v>42054</v>
      </c>
      <c r="B171" s="8">
        <v>2</v>
      </c>
      <c r="C171" s="8">
        <v>3</v>
      </c>
      <c r="D171" s="8">
        <v>24</v>
      </c>
      <c r="E171" s="1" t="str">
        <f t="shared" si="35"/>
        <v>Q2-3-24</v>
      </c>
      <c r="F171" s="8" t="s">
        <v>20</v>
      </c>
      <c r="G171" s="12">
        <v>9.1999999999999993</v>
      </c>
      <c r="H171" s="36">
        <v>60</v>
      </c>
      <c r="I171" s="8"/>
      <c r="J171" s="8">
        <v>23</v>
      </c>
      <c r="K171" s="12">
        <v>3.4</v>
      </c>
      <c r="L171" s="15">
        <v>3.0000000000000001E-3</v>
      </c>
      <c r="M171" s="8">
        <v>3.5999999999999999E-3</v>
      </c>
      <c r="N171" s="8">
        <v>16.9361</v>
      </c>
      <c r="O171" s="8">
        <v>2.1000000000000001E-2</v>
      </c>
      <c r="P171" s="8">
        <v>50</v>
      </c>
      <c r="Q171" s="8">
        <v>0.01</v>
      </c>
      <c r="R171" s="8">
        <v>2.5000000000000001E-3</v>
      </c>
      <c r="S171" s="8">
        <v>8.3000000000000004E-2</v>
      </c>
      <c r="T171" s="8">
        <v>1.7299999999999999E-2</v>
      </c>
      <c r="U171" s="8">
        <v>30</v>
      </c>
      <c r="V171" s="8">
        <v>6</v>
      </c>
      <c r="W171" s="8">
        <v>1.1000000000000001</v>
      </c>
      <c r="Y171" s="8">
        <v>0.01</v>
      </c>
      <c r="Z171" s="36">
        <v>2.5000000000000001E-3</v>
      </c>
      <c r="AA171" s="42"/>
      <c r="AB171" s="33">
        <f t="shared" si="25"/>
        <v>16.666666666666664</v>
      </c>
      <c r="AC171" s="5">
        <f t="shared" si="26"/>
        <v>0.11904761904761904</v>
      </c>
      <c r="AD171" s="5">
        <f t="shared" si="27"/>
        <v>0.25</v>
      </c>
      <c r="AE171" s="5">
        <f t="shared" si="28"/>
        <v>0.25</v>
      </c>
      <c r="AF171" s="33">
        <f t="shared" si="29"/>
        <v>2.9522735458576652</v>
      </c>
      <c r="AG171" s="33">
        <f t="shared" si="30"/>
        <v>67.744399999999999</v>
      </c>
      <c r="AH171" s="5">
        <f t="shared" si="31"/>
        <v>0.20843373493975903</v>
      </c>
      <c r="AI171" s="1">
        <f t="shared" si="32"/>
        <v>8.3000000000000004E-2</v>
      </c>
      <c r="AJ171" s="5">
        <f t="shared" si="33"/>
        <v>0.18333333333333335</v>
      </c>
      <c r="AK171" s="1">
        <f t="shared" si="34"/>
        <v>0</v>
      </c>
      <c r="AL171" s="1">
        <v>3.4</v>
      </c>
      <c r="AN171" s="5"/>
    </row>
    <row r="172" spans="1:40" x14ac:dyDescent="0.25">
      <c r="A172" s="9">
        <v>42054</v>
      </c>
      <c r="B172" s="8">
        <v>2</v>
      </c>
      <c r="C172" s="8">
        <v>3</v>
      </c>
      <c r="D172" s="8">
        <v>24</v>
      </c>
      <c r="E172" s="1" t="str">
        <f t="shared" si="35"/>
        <v>Q2-3-24</v>
      </c>
      <c r="F172" s="8" t="s">
        <v>13</v>
      </c>
      <c r="G172" s="12">
        <v>7</v>
      </c>
      <c r="H172" s="36">
        <v>0.5</v>
      </c>
      <c r="I172" s="8"/>
      <c r="J172" s="8">
        <v>24</v>
      </c>
      <c r="K172" s="12">
        <v>2.6</v>
      </c>
      <c r="L172" s="15">
        <v>9.4500000000000001E-2</v>
      </c>
      <c r="M172" s="8">
        <v>0.10780000000000001</v>
      </c>
      <c r="N172" s="8">
        <v>22.0731</v>
      </c>
      <c r="O172" s="8">
        <v>0.33800000000000002</v>
      </c>
      <c r="P172" s="8">
        <v>47</v>
      </c>
      <c r="Q172" s="8">
        <v>0.23300000000000001</v>
      </c>
      <c r="R172" s="8">
        <v>4.2599999999999999E-2</v>
      </c>
      <c r="S172" s="8">
        <v>0.121</v>
      </c>
      <c r="T172" s="8">
        <v>2.35E-2</v>
      </c>
      <c r="U172" s="8">
        <v>5</v>
      </c>
      <c r="V172" s="8">
        <v>47</v>
      </c>
      <c r="W172" s="8">
        <v>4.8999999999999995</v>
      </c>
      <c r="X172" s="50">
        <v>106.5</v>
      </c>
      <c r="Y172" s="8">
        <v>0.23300000000000001</v>
      </c>
      <c r="Z172" s="36">
        <v>4.2599999999999999E-2</v>
      </c>
      <c r="AA172" s="42"/>
      <c r="AB172" s="33">
        <f t="shared" si="25"/>
        <v>12.337662337662342</v>
      </c>
      <c r="AC172" s="5">
        <f t="shared" si="26"/>
        <v>0.12603550295857988</v>
      </c>
      <c r="AD172" s="5">
        <f t="shared" si="27"/>
        <v>0.18283261802575107</v>
      </c>
      <c r="AE172" s="5">
        <f t="shared" si="28"/>
        <v>0.18283261802575107</v>
      </c>
      <c r="AF172" s="33">
        <f t="shared" si="29"/>
        <v>2.1292885910905128</v>
      </c>
      <c r="AG172" s="33">
        <f t="shared" si="30"/>
        <v>5.1814788732394366</v>
      </c>
      <c r="AH172" s="5">
        <f t="shared" si="31"/>
        <v>0.19421487603305787</v>
      </c>
      <c r="AI172" s="1">
        <f t="shared" si="32"/>
        <v>0.121</v>
      </c>
      <c r="AJ172" s="5">
        <f t="shared" si="33"/>
        <v>0.10425531914893615</v>
      </c>
      <c r="AK172" s="1">
        <f t="shared" si="34"/>
        <v>21.734693877551024</v>
      </c>
      <c r="AL172" s="1">
        <v>2.6</v>
      </c>
      <c r="AN172" s="5"/>
    </row>
    <row r="173" spans="1:40" x14ac:dyDescent="0.25">
      <c r="A173" s="9">
        <v>42054</v>
      </c>
      <c r="B173" s="8">
        <v>2</v>
      </c>
      <c r="C173" s="8">
        <v>3</v>
      </c>
      <c r="D173" s="8">
        <v>24</v>
      </c>
      <c r="E173" s="1" t="str">
        <f t="shared" si="35"/>
        <v>Q2-3-24</v>
      </c>
      <c r="F173" s="8" t="s">
        <v>14</v>
      </c>
      <c r="G173" s="12">
        <v>5.5</v>
      </c>
      <c r="H173" s="36">
        <v>10</v>
      </c>
      <c r="I173" s="8"/>
      <c r="J173" s="8">
        <v>27</v>
      </c>
      <c r="K173" s="12">
        <v>2.4</v>
      </c>
      <c r="L173" s="15">
        <v>2.3E-3</v>
      </c>
      <c r="M173" s="8">
        <v>3.5999999999999999E-3</v>
      </c>
      <c r="N173" s="8">
        <v>4.2175000000000002</v>
      </c>
      <c r="O173" s="8">
        <v>1.2999999999999999E-2</v>
      </c>
      <c r="P173" s="8">
        <v>11</v>
      </c>
      <c r="Q173" s="8">
        <v>0.01</v>
      </c>
      <c r="R173" s="8">
        <v>5.0000000000000001E-4</v>
      </c>
      <c r="S173" s="8">
        <v>8.3000000000000004E-2</v>
      </c>
      <c r="T173" s="8">
        <v>1.72E-2</v>
      </c>
      <c r="U173" s="8">
        <v>30</v>
      </c>
      <c r="V173" s="8">
        <v>13</v>
      </c>
      <c r="W173" s="8">
        <v>2.9</v>
      </c>
      <c r="X173" s="50">
        <v>0</v>
      </c>
      <c r="Y173" s="8">
        <v>0.01</v>
      </c>
      <c r="Z173" s="36">
        <v>5.0000000000000001E-4</v>
      </c>
      <c r="AA173" s="42"/>
      <c r="AB173" s="33">
        <f t="shared" si="25"/>
        <v>36.111111111111114</v>
      </c>
      <c r="AC173" s="5">
        <f t="shared" si="26"/>
        <v>3.8461538461538464E-2</v>
      </c>
      <c r="AD173" s="5">
        <f t="shared" si="27"/>
        <v>0.05</v>
      </c>
      <c r="AE173" s="5">
        <f t="shared" si="28"/>
        <v>0.05</v>
      </c>
      <c r="AF173" s="33">
        <f t="shared" si="29"/>
        <v>2.6081802015411975</v>
      </c>
      <c r="AG173" s="33">
        <f t="shared" si="30"/>
        <v>84.35</v>
      </c>
      <c r="AH173" s="5">
        <f t="shared" si="31"/>
        <v>0.20722891566265059</v>
      </c>
      <c r="AI173" s="1">
        <f t="shared" si="32"/>
        <v>8.3000000000000004E-2</v>
      </c>
      <c r="AJ173" s="5">
        <f t="shared" si="33"/>
        <v>0.22307692307692306</v>
      </c>
      <c r="AK173" s="1">
        <f t="shared" si="34"/>
        <v>0</v>
      </c>
      <c r="AL173" s="1">
        <v>2.4</v>
      </c>
      <c r="AN173" s="5"/>
    </row>
    <row r="174" spans="1:40" x14ac:dyDescent="0.25">
      <c r="A174" s="9">
        <v>42054</v>
      </c>
      <c r="B174" s="8">
        <v>2</v>
      </c>
      <c r="C174" s="8">
        <v>3</v>
      </c>
      <c r="D174" s="8">
        <v>24</v>
      </c>
      <c r="E174" s="1" t="str">
        <f t="shared" si="35"/>
        <v>Q2-3-24</v>
      </c>
      <c r="F174" s="8" t="s">
        <v>39</v>
      </c>
      <c r="G174" s="12">
        <v>6.7</v>
      </c>
      <c r="H174" s="36">
        <v>20</v>
      </c>
      <c r="I174" s="8"/>
      <c r="J174" s="8">
        <v>26</v>
      </c>
      <c r="K174" s="12">
        <v>3.5</v>
      </c>
      <c r="L174" s="15" t="s">
        <v>16</v>
      </c>
      <c r="M174" s="8" t="s">
        <v>16</v>
      </c>
      <c r="N174" s="8">
        <v>8.6829999999999998</v>
      </c>
      <c r="O174" s="8">
        <v>0.01</v>
      </c>
      <c r="P174" s="8">
        <v>24</v>
      </c>
      <c r="Q174" s="8">
        <v>4.4000000000000003E-3</v>
      </c>
      <c r="R174" s="8">
        <v>8.0000000000000004E-4</v>
      </c>
      <c r="S174" s="8">
        <v>0.107</v>
      </c>
      <c r="T174" s="8">
        <v>1.9900000000000001E-2</v>
      </c>
      <c r="U174" s="8">
        <v>30</v>
      </c>
      <c r="V174" s="8">
        <v>10</v>
      </c>
      <c r="W174" s="8">
        <v>2.8</v>
      </c>
      <c r="X174" s="12">
        <v>50.4</v>
      </c>
      <c r="Y174" s="8">
        <v>4.4000000000000003E-3</v>
      </c>
      <c r="Z174" s="36">
        <v>8.0000000000000004E-4</v>
      </c>
      <c r="AA174" s="42"/>
      <c r="AB174" s="33" t="e">
        <f t="shared" si="25"/>
        <v>#VALUE!</v>
      </c>
      <c r="AC174" s="5">
        <f t="shared" si="26"/>
        <v>0.08</v>
      </c>
      <c r="AD174" s="5">
        <f t="shared" si="27"/>
        <v>0.18181818181818182</v>
      </c>
      <c r="AE174" s="5">
        <f t="shared" si="28"/>
        <v>0.18181818181818182</v>
      </c>
      <c r="AF174" s="33">
        <f t="shared" si="29"/>
        <v>2.764021651502937</v>
      </c>
      <c r="AG174" s="33">
        <f t="shared" si="30"/>
        <v>108.53749999999999</v>
      </c>
      <c r="AH174" s="5">
        <f t="shared" si="31"/>
        <v>0.18598130841121496</v>
      </c>
      <c r="AI174" s="1">
        <f t="shared" si="32"/>
        <v>0.107</v>
      </c>
      <c r="AJ174" s="5">
        <f t="shared" si="33"/>
        <v>0.27999999999999997</v>
      </c>
      <c r="AK174" s="1">
        <f t="shared" si="34"/>
        <v>18</v>
      </c>
      <c r="AL174" s="1">
        <v>3.5</v>
      </c>
      <c r="AN174" s="5"/>
    </row>
    <row r="175" spans="1:40" x14ac:dyDescent="0.25">
      <c r="A175" s="9">
        <v>42054</v>
      </c>
      <c r="B175" s="8">
        <v>2</v>
      </c>
      <c r="C175" s="8">
        <v>3</v>
      </c>
      <c r="D175" s="8">
        <v>26</v>
      </c>
      <c r="E175" s="1" t="str">
        <f t="shared" si="35"/>
        <v>Q2-3-26</v>
      </c>
      <c r="F175" s="8" t="s">
        <v>19</v>
      </c>
      <c r="G175" s="12">
        <v>13.9</v>
      </c>
      <c r="H175" s="36">
        <v>30</v>
      </c>
      <c r="I175" s="8"/>
      <c r="J175" s="8">
        <v>24</v>
      </c>
      <c r="K175" s="12">
        <v>12.7</v>
      </c>
      <c r="L175" s="15">
        <v>1.7299999999999999E-2</v>
      </c>
      <c r="M175" s="8">
        <v>1.9199999999999998E-2</v>
      </c>
      <c r="N175" s="8">
        <v>27.5167</v>
      </c>
      <c r="O175" s="8">
        <v>9.5000000000000001E-2</v>
      </c>
      <c r="P175" s="8">
        <v>242</v>
      </c>
      <c r="Q175" s="8">
        <v>0.109</v>
      </c>
      <c r="R175" s="8">
        <v>3.5099999999999999E-2</v>
      </c>
      <c r="S175" s="8">
        <v>0.20200000000000001</v>
      </c>
      <c r="T175" s="8">
        <v>7.8200000000000006E-2</v>
      </c>
      <c r="U175" s="8">
        <v>10</v>
      </c>
      <c r="V175" s="8">
        <v>155</v>
      </c>
      <c r="W175" s="8">
        <v>63.6</v>
      </c>
      <c r="X175" s="50">
        <v>528.59999999999991</v>
      </c>
      <c r="Y175" s="8">
        <v>0.109</v>
      </c>
      <c r="Z175" s="36">
        <v>3.5099999999999999E-2</v>
      </c>
      <c r="AA175" s="42"/>
      <c r="AB175" s="33">
        <f t="shared" si="25"/>
        <v>9.8958333333333286</v>
      </c>
      <c r="AC175" s="5">
        <f t="shared" si="26"/>
        <v>0.36947368421052629</v>
      </c>
      <c r="AD175" s="5">
        <f t="shared" si="27"/>
        <v>0.3220183486238532</v>
      </c>
      <c r="AE175" s="5">
        <f t="shared" si="28"/>
        <v>0.3220183486238532</v>
      </c>
      <c r="AF175" s="33">
        <f t="shared" si="29"/>
        <v>8.7946592432958894</v>
      </c>
      <c r="AG175" s="33">
        <f t="shared" si="30"/>
        <v>7.83951566951567</v>
      </c>
      <c r="AH175" s="5">
        <f t="shared" si="31"/>
        <v>0.38712871287128714</v>
      </c>
      <c r="AI175" s="1">
        <f t="shared" si="32"/>
        <v>0.20200000000000001</v>
      </c>
      <c r="AJ175" s="5">
        <f t="shared" si="33"/>
        <v>0.41032258064516131</v>
      </c>
      <c r="AK175" s="1">
        <f t="shared" si="34"/>
        <v>8.311320754716979</v>
      </c>
      <c r="AL175" s="1">
        <v>12.7</v>
      </c>
      <c r="AN175" s="5"/>
    </row>
    <row r="176" spans="1:40" x14ac:dyDescent="0.25">
      <c r="A176" s="9">
        <v>42054</v>
      </c>
      <c r="B176" s="8">
        <v>2</v>
      </c>
      <c r="C176" s="8">
        <v>3</v>
      </c>
      <c r="D176" s="8">
        <v>26</v>
      </c>
      <c r="E176" s="1" t="str">
        <f t="shared" si="35"/>
        <v>Q2-3-26</v>
      </c>
      <c r="F176" s="8" t="s">
        <v>10</v>
      </c>
      <c r="G176" s="12">
        <v>28</v>
      </c>
      <c r="H176" s="36">
        <v>10</v>
      </c>
      <c r="I176" s="8"/>
      <c r="J176" s="8">
        <v>50</v>
      </c>
      <c r="K176" s="12">
        <v>14</v>
      </c>
      <c r="L176" s="15">
        <v>1.1599999999999999E-2</v>
      </c>
      <c r="M176" s="8">
        <v>2.63E-2</v>
      </c>
      <c r="N176" s="8">
        <v>414.18400000000003</v>
      </c>
      <c r="O176" s="8">
        <v>0.27200000000000002</v>
      </c>
      <c r="P176" s="8">
        <v>2747</v>
      </c>
      <c r="Q176" s="8">
        <v>0.17699999999999999</v>
      </c>
      <c r="R176" s="8">
        <v>4.36E-2</v>
      </c>
      <c r="S176" s="8">
        <v>1.8580000000000001</v>
      </c>
      <c r="T176" s="8">
        <v>0.76639999999999997</v>
      </c>
      <c r="U176" s="8">
        <v>3</v>
      </c>
      <c r="V176" s="8">
        <v>383</v>
      </c>
      <c r="W176" s="8">
        <v>143.1</v>
      </c>
      <c r="X176" s="50">
        <v>0</v>
      </c>
      <c r="Y176" s="8">
        <v>1.36</v>
      </c>
      <c r="Z176" s="36">
        <v>0.4778</v>
      </c>
      <c r="AA176" s="42"/>
      <c r="AB176" s="33">
        <f t="shared" si="25"/>
        <v>55.893536121673009</v>
      </c>
      <c r="AC176" s="5">
        <f t="shared" si="26"/>
        <v>0.16029411764705881</v>
      </c>
      <c r="AD176" s="5">
        <f t="shared" si="27"/>
        <v>0.24632768361581922</v>
      </c>
      <c r="AE176" s="5">
        <f t="shared" si="28"/>
        <v>0.3513235294117647</v>
      </c>
      <c r="AF176" s="33">
        <f t="shared" si="29"/>
        <v>6.6323180035926059</v>
      </c>
      <c r="AG176" s="33">
        <f t="shared" si="30"/>
        <v>94.996330275229354</v>
      </c>
      <c r="AH176" s="5">
        <f t="shared" si="31"/>
        <v>0.41248654467168994</v>
      </c>
      <c r="AI176" s="1">
        <f t="shared" si="32"/>
        <v>1.8580000000000001</v>
      </c>
      <c r="AJ176" s="5">
        <f t="shared" si="33"/>
        <v>0.37362924281984333</v>
      </c>
      <c r="AK176" s="1">
        <f t="shared" si="34"/>
        <v>0</v>
      </c>
      <c r="AL176" s="1">
        <v>14</v>
      </c>
      <c r="AN176" s="5"/>
    </row>
    <row r="177" spans="1:40" x14ac:dyDescent="0.25">
      <c r="A177" s="9">
        <v>42054</v>
      </c>
      <c r="B177" s="8">
        <v>2</v>
      </c>
      <c r="C177" s="8">
        <v>3</v>
      </c>
      <c r="D177" s="8">
        <v>26</v>
      </c>
      <c r="E177" s="1" t="str">
        <f t="shared" si="35"/>
        <v>Q2-3-26</v>
      </c>
      <c r="F177" s="8" t="s">
        <v>21</v>
      </c>
      <c r="G177" s="12">
        <v>19.5</v>
      </c>
      <c r="H177" s="36">
        <v>10</v>
      </c>
      <c r="I177" s="8"/>
      <c r="J177" s="8">
        <v>15</v>
      </c>
      <c r="K177" s="12">
        <v>6</v>
      </c>
      <c r="L177" s="15">
        <v>3.2199999999999999E-2</v>
      </c>
      <c r="M177" s="8">
        <v>6.0499999999999998E-2</v>
      </c>
      <c r="N177" s="8">
        <v>138.34710000000001</v>
      </c>
      <c r="O177" s="8">
        <v>0.36499999999999999</v>
      </c>
      <c r="P177" s="8">
        <v>676</v>
      </c>
      <c r="Q177" s="8">
        <v>0.23760000000000001</v>
      </c>
      <c r="R177" s="8">
        <v>4.1300000000000003E-2</v>
      </c>
      <c r="S177" s="8">
        <v>1.923</v>
      </c>
      <c r="T177" s="8">
        <v>0.78909999999999991</v>
      </c>
      <c r="U177" s="8">
        <v>10</v>
      </c>
      <c r="V177" s="8">
        <v>70</v>
      </c>
      <c r="W177" s="8">
        <v>21.5</v>
      </c>
      <c r="X177" s="50">
        <v>232.00000000000003</v>
      </c>
      <c r="Y177" s="8">
        <v>0.92679999999999996</v>
      </c>
      <c r="Z177" s="36">
        <v>0.25119999999999998</v>
      </c>
      <c r="AA177" s="42"/>
      <c r="AB177" s="33">
        <f t="shared" si="25"/>
        <v>46.776859504132233</v>
      </c>
      <c r="AC177" s="5">
        <f t="shared" si="26"/>
        <v>0.11315068493150686</v>
      </c>
      <c r="AD177" s="5">
        <f t="shared" si="27"/>
        <v>0.17382154882154882</v>
      </c>
      <c r="AE177" s="5">
        <f t="shared" si="28"/>
        <v>0.27104013810962452</v>
      </c>
      <c r="AF177" s="33">
        <f t="shared" si="29"/>
        <v>4.8862607167045784</v>
      </c>
      <c r="AG177" s="33">
        <f t="shared" si="30"/>
        <v>33.498087167070217</v>
      </c>
      <c r="AH177" s="5">
        <f t="shared" si="31"/>
        <v>0.41034841393655741</v>
      </c>
      <c r="AI177" s="1">
        <f t="shared" si="32"/>
        <v>1.923</v>
      </c>
      <c r="AJ177" s="5">
        <f t="shared" si="33"/>
        <v>0.30714285714285716</v>
      </c>
      <c r="AK177" s="1">
        <f t="shared" si="34"/>
        <v>10.790697674418606</v>
      </c>
      <c r="AL177" s="1">
        <v>6</v>
      </c>
      <c r="AN177" s="5"/>
    </row>
    <row r="178" spans="1:40" x14ac:dyDescent="0.25">
      <c r="A178" s="9">
        <v>42054</v>
      </c>
      <c r="B178" s="8">
        <v>2</v>
      </c>
      <c r="C178" s="8">
        <v>3</v>
      </c>
      <c r="D178" s="8">
        <v>28</v>
      </c>
      <c r="E178" s="1" t="str">
        <f t="shared" si="35"/>
        <v>Q2-3-28</v>
      </c>
      <c r="F178" s="8" t="s">
        <v>19</v>
      </c>
      <c r="G178" s="12">
        <v>15</v>
      </c>
      <c r="H178" s="36">
        <v>40</v>
      </c>
      <c r="I178" s="8"/>
      <c r="J178" s="8">
        <v>25</v>
      </c>
      <c r="K178" s="12">
        <v>8.1999999999999993</v>
      </c>
      <c r="L178" s="15">
        <v>7.9000000000000008E-3</v>
      </c>
      <c r="M178" s="8">
        <v>9.1000000000000004E-3</v>
      </c>
      <c r="N178" s="8">
        <v>454.82979999999998</v>
      </c>
      <c r="O178" s="8">
        <v>0.251</v>
      </c>
      <c r="P178" s="8">
        <v>4596</v>
      </c>
      <c r="Q178" s="8">
        <v>0.1132</v>
      </c>
      <c r="R178" s="8">
        <v>2.7699999999999999E-2</v>
      </c>
      <c r="S178" s="8">
        <v>0.36899999999999999</v>
      </c>
      <c r="T178" s="8">
        <v>0.16319999999999998</v>
      </c>
      <c r="U178" s="8">
        <v>10</v>
      </c>
      <c r="V178" s="8">
        <v>87</v>
      </c>
      <c r="W178" s="8">
        <v>34.799999999999997</v>
      </c>
      <c r="X178" s="50">
        <v>481.20000000000005</v>
      </c>
      <c r="Y178" s="8">
        <v>0.37859999999999999</v>
      </c>
      <c r="Z178" s="36">
        <v>0.1067</v>
      </c>
      <c r="AA178" s="42"/>
      <c r="AB178" s="33">
        <f t="shared" si="25"/>
        <v>13.186813186813183</v>
      </c>
      <c r="AC178" s="5">
        <f t="shared" si="26"/>
        <v>0.11035856573705179</v>
      </c>
      <c r="AD178" s="5">
        <f t="shared" si="27"/>
        <v>0.24469964664310953</v>
      </c>
      <c r="AE178" s="5">
        <f t="shared" si="28"/>
        <v>0.28182778658214475</v>
      </c>
      <c r="AF178" s="33">
        <f t="shared" si="29"/>
        <v>10.104878792022863</v>
      </c>
      <c r="AG178" s="33">
        <f t="shared" si="30"/>
        <v>164.19848375451264</v>
      </c>
      <c r="AH178" s="5">
        <f t="shared" si="31"/>
        <v>0.44227642276422763</v>
      </c>
      <c r="AI178" s="1">
        <f t="shared" si="32"/>
        <v>0.36899999999999999</v>
      </c>
      <c r="AJ178" s="5">
        <f t="shared" si="33"/>
        <v>0.39999999999999997</v>
      </c>
      <c r="AK178" s="1">
        <f t="shared" si="34"/>
        <v>13.827586206896553</v>
      </c>
      <c r="AL178" s="1">
        <v>8.1999999999999993</v>
      </c>
      <c r="AN178" s="5"/>
    </row>
    <row r="179" spans="1:40" x14ac:dyDescent="0.25">
      <c r="A179" s="9">
        <v>42054</v>
      </c>
      <c r="B179" s="8">
        <v>2</v>
      </c>
      <c r="C179" s="8">
        <v>3</v>
      </c>
      <c r="D179" s="8">
        <v>28</v>
      </c>
      <c r="E179" s="1" t="str">
        <f t="shared" si="35"/>
        <v>Q2-3-28</v>
      </c>
      <c r="F179" s="8" t="s">
        <v>12</v>
      </c>
      <c r="G179" s="12">
        <v>5.4</v>
      </c>
      <c r="H179" s="36">
        <v>0.5</v>
      </c>
      <c r="I179" s="8"/>
      <c r="J179" s="8">
        <v>31</v>
      </c>
      <c r="K179" s="12">
        <v>3.4</v>
      </c>
      <c r="L179" s="15">
        <v>8.0000000000000004E-4</v>
      </c>
      <c r="M179" s="8">
        <v>1.5E-3</v>
      </c>
      <c r="N179" s="8">
        <v>45.9876</v>
      </c>
      <c r="O179" s="8">
        <v>1.7999999999999999E-2</v>
      </c>
      <c r="P179" s="8">
        <v>314</v>
      </c>
      <c r="Q179" s="8">
        <v>7.0000000000000001E-3</v>
      </c>
      <c r="R179" s="8">
        <v>2.3E-3</v>
      </c>
      <c r="S179" s="8">
        <v>5.0000000000000001E-3</v>
      </c>
      <c r="T179" s="8">
        <v>4.5999999999999999E-3</v>
      </c>
      <c r="U179" s="8">
        <v>8</v>
      </c>
      <c r="V179" s="8">
        <v>2</v>
      </c>
      <c r="W179" s="8">
        <v>2.1</v>
      </c>
      <c r="Y179" s="8">
        <v>2.8000000000000001E-2</v>
      </c>
      <c r="Z179" s="36">
        <v>1.0999999999999999E-2</v>
      </c>
      <c r="AA179" s="42"/>
      <c r="AB179" s="33">
        <f t="shared" si="25"/>
        <v>46.666666666666664</v>
      </c>
      <c r="AC179" s="5">
        <f t="shared" si="26"/>
        <v>0.1277777777777778</v>
      </c>
      <c r="AD179" s="5">
        <f t="shared" si="27"/>
        <v>0.32857142857142857</v>
      </c>
      <c r="AE179" s="5">
        <f t="shared" si="28"/>
        <v>0.39285714285714285</v>
      </c>
      <c r="AF179" s="33">
        <f t="shared" si="29"/>
        <v>6.8279275282902345</v>
      </c>
      <c r="AG179" s="33">
        <f t="shared" si="30"/>
        <v>199.94608695652175</v>
      </c>
      <c r="AH179" s="5">
        <f t="shared" si="31"/>
        <v>0.91999999999999993</v>
      </c>
      <c r="AI179" s="1">
        <f t="shared" si="32"/>
        <v>5.0000000000000001E-3</v>
      </c>
      <c r="AJ179" s="5">
        <f t="shared" si="33"/>
        <v>1.05</v>
      </c>
      <c r="AK179" s="1">
        <f t="shared" si="34"/>
        <v>0</v>
      </c>
      <c r="AL179" s="1">
        <v>3.4</v>
      </c>
      <c r="AN179" s="5"/>
    </row>
    <row r="180" spans="1:40" x14ac:dyDescent="0.25">
      <c r="A180" s="9">
        <v>42054</v>
      </c>
      <c r="B180" s="8">
        <v>2</v>
      </c>
      <c r="C180" s="8">
        <v>3</v>
      </c>
      <c r="D180" s="8">
        <v>28</v>
      </c>
      <c r="E180" s="1" t="str">
        <f t="shared" si="35"/>
        <v>Q2-3-28</v>
      </c>
      <c r="F180" s="8" t="s">
        <v>22</v>
      </c>
      <c r="G180" s="12">
        <v>6.5</v>
      </c>
      <c r="H180" s="36">
        <v>5</v>
      </c>
      <c r="I180" s="8"/>
      <c r="J180" s="8">
        <v>13</v>
      </c>
      <c r="K180" s="12">
        <v>2.7</v>
      </c>
      <c r="L180" s="15">
        <v>1.35E-2</v>
      </c>
      <c r="M180" s="8">
        <v>1.67E-2</v>
      </c>
      <c r="N180" s="8">
        <v>53.551299999999998</v>
      </c>
      <c r="O180" s="8">
        <v>9.4E-2</v>
      </c>
      <c r="P180" s="8">
        <v>176</v>
      </c>
      <c r="Q180" s="8">
        <v>5.2999999999999999E-2</v>
      </c>
      <c r="R180" s="8">
        <v>8.0000000000000002E-3</v>
      </c>
      <c r="S180" s="8">
        <v>0.32900000000000001</v>
      </c>
      <c r="T180" s="8">
        <v>6.7699999999999996E-2</v>
      </c>
      <c r="U180" s="8">
        <v>30</v>
      </c>
      <c r="V180" s="8">
        <v>80</v>
      </c>
      <c r="W180" s="8">
        <v>17.600000000000001</v>
      </c>
      <c r="X180" s="12">
        <v>336.1</v>
      </c>
      <c r="Y180" s="8">
        <v>5.2999999999999999E-2</v>
      </c>
      <c r="Z180" s="36">
        <v>8.0000000000000002E-3</v>
      </c>
      <c r="AA180" s="42"/>
      <c r="AB180" s="33">
        <f t="shared" si="25"/>
        <v>19.161676646706585</v>
      </c>
      <c r="AC180" s="5">
        <f t="shared" si="26"/>
        <v>8.5106382978723402E-2</v>
      </c>
      <c r="AD180" s="5">
        <f t="shared" si="27"/>
        <v>0.15094339622641509</v>
      </c>
      <c r="AE180" s="5">
        <f t="shared" si="28"/>
        <v>0.15094339622641509</v>
      </c>
      <c r="AF180" s="33">
        <f t="shared" si="29"/>
        <v>3.2865682065608119</v>
      </c>
      <c r="AG180" s="33">
        <f t="shared" si="30"/>
        <v>66.93912499999999</v>
      </c>
      <c r="AH180" s="5">
        <f t="shared" si="31"/>
        <v>0.20577507598784192</v>
      </c>
      <c r="AI180" s="1">
        <f t="shared" si="32"/>
        <v>0.32900000000000001</v>
      </c>
      <c r="AJ180" s="5">
        <f t="shared" si="33"/>
        <v>0.22000000000000003</v>
      </c>
      <c r="AK180" s="1">
        <f t="shared" si="34"/>
        <v>19.09659090909091</v>
      </c>
      <c r="AL180" s="1">
        <v>2.7</v>
      </c>
      <c r="AN180" s="5"/>
    </row>
    <row r="181" spans="1:40" x14ac:dyDescent="0.25">
      <c r="A181" s="9">
        <v>42054</v>
      </c>
      <c r="B181" s="8">
        <v>2</v>
      </c>
      <c r="C181" s="8">
        <v>3</v>
      </c>
      <c r="D181" s="8">
        <v>28</v>
      </c>
      <c r="E181" s="1" t="str">
        <f t="shared" si="35"/>
        <v>Q2-3-28</v>
      </c>
      <c r="F181" s="8" t="s">
        <v>20</v>
      </c>
      <c r="G181" s="12">
        <v>8.5</v>
      </c>
      <c r="H181" s="36">
        <v>60</v>
      </c>
      <c r="I181" s="8"/>
      <c r="J181" s="8">
        <v>24</v>
      </c>
      <c r="K181" s="12">
        <v>2.9</v>
      </c>
      <c r="L181" s="15">
        <v>2.8999999999999998E-3</v>
      </c>
      <c r="M181" s="8">
        <v>3.7000000000000002E-3</v>
      </c>
      <c r="N181" s="8">
        <v>26.463200000000001</v>
      </c>
      <c r="O181" s="8">
        <v>3.4000000000000002E-2</v>
      </c>
      <c r="P181" s="8">
        <v>81</v>
      </c>
      <c r="Q181" s="8">
        <v>1.7999999999999999E-2</v>
      </c>
      <c r="R181" s="8">
        <v>4.4000000000000003E-3</v>
      </c>
      <c r="S181" s="8">
        <v>9.7000000000000003E-2</v>
      </c>
      <c r="T181" s="8">
        <v>2.23E-2</v>
      </c>
      <c r="U181" s="8">
        <v>30</v>
      </c>
      <c r="V181" s="8">
        <v>4</v>
      </c>
      <c r="W181" s="8">
        <v>1.5</v>
      </c>
      <c r="X181" s="12">
        <v>31.6</v>
      </c>
      <c r="Y181" s="8">
        <v>1.7999999999999999E-2</v>
      </c>
      <c r="Z181" s="36">
        <v>4.4000000000000003E-3</v>
      </c>
      <c r="AA181" s="42"/>
      <c r="AB181" s="33">
        <f t="shared" si="25"/>
        <v>21.621621621621632</v>
      </c>
      <c r="AC181" s="5">
        <f t="shared" si="26"/>
        <v>0.12941176470588237</v>
      </c>
      <c r="AD181" s="5">
        <f t="shared" si="27"/>
        <v>0.24444444444444446</v>
      </c>
      <c r="AE181" s="5">
        <f t="shared" si="28"/>
        <v>0.24444444444444446</v>
      </c>
      <c r="AF181" s="33">
        <f t="shared" si="29"/>
        <v>3.0608543184497718</v>
      </c>
      <c r="AG181" s="33">
        <f t="shared" si="30"/>
        <v>60.143636363636361</v>
      </c>
      <c r="AH181" s="5">
        <f t="shared" si="31"/>
        <v>0.22989690721649483</v>
      </c>
      <c r="AI181" s="1">
        <f t="shared" si="32"/>
        <v>9.7000000000000003E-2</v>
      </c>
      <c r="AJ181" s="5">
        <f t="shared" si="33"/>
        <v>0.375</v>
      </c>
      <c r="AK181" s="1">
        <f t="shared" si="34"/>
        <v>21.066666666666666</v>
      </c>
      <c r="AL181" s="1">
        <v>2.9</v>
      </c>
      <c r="AN181" s="5"/>
    </row>
    <row r="182" spans="1:40" x14ac:dyDescent="0.25">
      <c r="A182" s="9">
        <v>42054</v>
      </c>
      <c r="B182" s="8">
        <v>2</v>
      </c>
      <c r="C182" s="8">
        <v>3</v>
      </c>
      <c r="D182" s="8">
        <v>28</v>
      </c>
      <c r="E182" s="1" t="str">
        <f t="shared" si="35"/>
        <v>Q2-3-28</v>
      </c>
      <c r="F182" s="8" t="s">
        <v>41</v>
      </c>
      <c r="G182" s="12">
        <v>3.4</v>
      </c>
      <c r="H182" s="36">
        <v>0.5</v>
      </c>
      <c r="I182" s="8"/>
      <c r="J182" s="8">
        <v>1</v>
      </c>
      <c r="K182" s="12">
        <v>3.5</v>
      </c>
      <c r="L182" s="15">
        <v>1.46E-2</v>
      </c>
      <c r="M182" s="8">
        <v>1.6199999999999999E-2</v>
      </c>
      <c r="N182" s="8">
        <v>50.006799999999998</v>
      </c>
      <c r="O182" s="8">
        <v>0.106</v>
      </c>
      <c r="P182" s="8">
        <v>245</v>
      </c>
      <c r="Q182" s="8">
        <v>8.4000000000000005E-2</v>
      </c>
      <c r="R182" s="8">
        <v>1.84E-2</v>
      </c>
      <c r="S182" s="8">
        <v>7.2999999999999995E-2</v>
      </c>
      <c r="T182" s="8">
        <v>2.0899999999999998E-2</v>
      </c>
      <c r="U182" s="8">
        <v>30</v>
      </c>
      <c r="V182" s="8">
        <v>19</v>
      </c>
      <c r="W182" s="8">
        <v>7</v>
      </c>
      <c r="Y182" s="8">
        <v>8.4000000000000005E-2</v>
      </c>
      <c r="Z182" s="36">
        <v>1.84E-2</v>
      </c>
      <c r="AA182" s="42"/>
      <c r="AB182" s="33">
        <f t="shared" si="25"/>
        <v>9.8765432098765373</v>
      </c>
      <c r="AC182" s="5">
        <f t="shared" si="26"/>
        <v>0.17358490566037735</v>
      </c>
      <c r="AD182" s="5">
        <f t="shared" si="27"/>
        <v>0.21904761904761902</v>
      </c>
      <c r="AE182" s="5">
        <f t="shared" si="28"/>
        <v>0.21904761904761902</v>
      </c>
      <c r="AF182" s="33">
        <f t="shared" si="29"/>
        <v>4.899333690618076</v>
      </c>
      <c r="AG182" s="33">
        <f t="shared" si="30"/>
        <v>27.177608695652175</v>
      </c>
      <c r="AH182" s="5">
        <f t="shared" si="31"/>
        <v>0.28630136986301369</v>
      </c>
      <c r="AI182" s="1">
        <f t="shared" si="32"/>
        <v>7.2999999999999995E-2</v>
      </c>
      <c r="AJ182" s="5">
        <f t="shared" si="33"/>
        <v>0.36842105263157893</v>
      </c>
      <c r="AK182" s="1">
        <f t="shared" si="34"/>
        <v>0</v>
      </c>
      <c r="AL182" s="1">
        <v>3.5</v>
      </c>
      <c r="AN182" s="5"/>
    </row>
    <row r="183" spans="1:40" x14ac:dyDescent="0.25">
      <c r="A183" s="9">
        <v>42054</v>
      </c>
      <c r="B183" s="8">
        <v>2</v>
      </c>
      <c r="C183" s="8">
        <v>3</v>
      </c>
      <c r="D183" s="8">
        <v>28</v>
      </c>
      <c r="E183" s="1" t="str">
        <f t="shared" si="35"/>
        <v>Q2-3-28</v>
      </c>
      <c r="F183" s="8" t="s">
        <v>42</v>
      </c>
      <c r="G183" s="12">
        <v>1.2</v>
      </c>
      <c r="H183" s="36">
        <v>0.5</v>
      </c>
      <c r="I183" s="8"/>
      <c r="J183" s="8">
        <v>2</v>
      </c>
      <c r="K183" s="12">
        <v>2</v>
      </c>
      <c r="L183" s="15" t="s">
        <v>16</v>
      </c>
      <c r="M183" s="8" t="s">
        <v>16</v>
      </c>
      <c r="N183" s="8">
        <v>24.374099999999999</v>
      </c>
      <c r="O183" s="8">
        <v>5.1999999999999998E-2</v>
      </c>
      <c r="P183" s="8">
        <v>55</v>
      </c>
      <c r="Q183" s="8">
        <v>3.5999999999999997E-2</v>
      </c>
      <c r="R183" s="8">
        <v>3.0999999999999999E-3</v>
      </c>
      <c r="S183" s="8">
        <v>6.9000000000000006E-2</v>
      </c>
      <c r="T183" s="8">
        <v>1.2200000000000001E-2</v>
      </c>
      <c r="U183" s="8">
        <v>10</v>
      </c>
      <c r="V183" s="8">
        <v>23</v>
      </c>
      <c r="W183" s="8">
        <v>4.3</v>
      </c>
      <c r="Y183" s="8">
        <v>3.5999999999999997E-2</v>
      </c>
      <c r="Z183" s="36">
        <v>3.0999999999999999E-3</v>
      </c>
      <c r="AA183" s="42"/>
      <c r="AB183" s="33" t="e">
        <f t="shared" si="25"/>
        <v>#VALUE!</v>
      </c>
      <c r="AC183" s="5">
        <f t="shared" si="26"/>
        <v>5.9615384615384619E-2</v>
      </c>
      <c r="AD183" s="5">
        <f t="shared" si="27"/>
        <v>8.611111111111111E-2</v>
      </c>
      <c r="AE183" s="5">
        <f t="shared" si="28"/>
        <v>8.611111111111111E-2</v>
      </c>
      <c r="AF183" s="33">
        <f t="shared" si="29"/>
        <v>2.2564935730960323</v>
      </c>
      <c r="AG183" s="33">
        <f t="shared" si="30"/>
        <v>78.626129032258063</v>
      </c>
      <c r="AH183" s="5">
        <f t="shared" si="31"/>
        <v>0.17681159420289855</v>
      </c>
      <c r="AI183" s="1">
        <f t="shared" si="32"/>
        <v>6.9000000000000006E-2</v>
      </c>
      <c r="AJ183" s="5">
        <f t="shared" si="33"/>
        <v>0.18695652173913044</v>
      </c>
      <c r="AK183" s="1">
        <f t="shared" si="34"/>
        <v>0</v>
      </c>
      <c r="AL183" s="1">
        <v>2</v>
      </c>
      <c r="AN183" s="5"/>
    </row>
    <row r="184" spans="1:40" x14ac:dyDescent="0.25">
      <c r="A184" s="9">
        <v>42054</v>
      </c>
      <c r="B184" s="8">
        <v>2</v>
      </c>
      <c r="C184" s="8">
        <v>3</v>
      </c>
      <c r="D184" s="8">
        <v>28</v>
      </c>
      <c r="E184" s="1" t="str">
        <f t="shared" si="35"/>
        <v>Q2-3-28</v>
      </c>
      <c r="F184" s="8" t="s">
        <v>21</v>
      </c>
      <c r="G184" s="12">
        <v>17.5</v>
      </c>
      <c r="H184" s="36">
        <v>10</v>
      </c>
      <c r="I184" s="8"/>
      <c r="J184" s="8">
        <v>16</v>
      </c>
      <c r="K184" s="12">
        <v>18</v>
      </c>
      <c r="L184" s="15">
        <v>3.0599999999999999E-2</v>
      </c>
      <c r="M184" s="8">
        <v>3.9100000000000003E-2</v>
      </c>
      <c r="N184" s="8">
        <v>253.26830000000001</v>
      </c>
      <c r="O184" s="8">
        <v>0.191</v>
      </c>
      <c r="P184" s="8">
        <v>2387</v>
      </c>
      <c r="Q184" s="8">
        <v>0.15179999999999999</v>
      </c>
      <c r="R184" s="8">
        <v>3.3799999999999997E-2</v>
      </c>
      <c r="S184" s="8">
        <v>1.095</v>
      </c>
      <c r="T184" s="8">
        <v>0.55730000000000002</v>
      </c>
      <c r="U184" s="8">
        <v>6</v>
      </c>
      <c r="V184" s="8">
        <v>780</v>
      </c>
      <c r="W184" s="8">
        <v>324.5</v>
      </c>
      <c r="Y184" s="8">
        <v>0.61029999999999995</v>
      </c>
      <c r="Z184" s="36">
        <v>0.16949999999999998</v>
      </c>
      <c r="AA184" s="42"/>
      <c r="AB184" s="33">
        <f t="shared" si="25"/>
        <v>21.739130434782616</v>
      </c>
      <c r="AC184" s="5">
        <f t="shared" si="26"/>
        <v>0.17696335078534028</v>
      </c>
      <c r="AD184" s="5">
        <f t="shared" si="27"/>
        <v>0.22266139657444003</v>
      </c>
      <c r="AE184" s="5">
        <f t="shared" si="28"/>
        <v>0.27773226282156316</v>
      </c>
      <c r="AF184" s="33">
        <f t="shared" si="29"/>
        <v>9.4247878633054345</v>
      </c>
      <c r="AG184" s="33">
        <f t="shared" si="30"/>
        <v>74.931449704142025</v>
      </c>
      <c r="AH184" s="5">
        <f t="shared" si="31"/>
        <v>0.50894977168949773</v>
      </c>
      <c r="AI184" s="1">
        <f t="shared" si="32"/>
        <v>1.095</v>
      </c>
      <c r="AJ184" s="5">
        <f t="shared" si="33"/>
        <v>0.41602564102564105</v>
      </c>
      <c r="AK184" s="1">
        <f t="shared" si="34"/>
        <v>0</v>
      </c>
      <c r="AL184" s="1">
        <v>18</v>
      </c>
      <c r="AN184" s="5"/>
    </row>
    <row r="185" spans="1:40" x14ac:dyDescent="0.25">
      <c r="A185" s="9">
        <v>42054</v>
      </c>
      <c r="B185" s="8">
        <v>2</v>
      </c>
      <c r="C185" s="8">
        <v>3</v>
      </c>
      <c r="D185" s="8">
        <v>28</v>
      </c>
      <c r="E185" s="1" t="str">
        <f t="shared" si="35"/>
        <v>Q2-3-28</v>
      </c>
      <c r="F185" s="8" t="s">
        <v>14</v>
      </c>
      <c r="G185" s="12">
        <v>5</v>
      </c>
      <c r="H185" s="36">
        <v>1</v>
      </c>
      <c r="I185" s="8"/>
      <c r="J185" s="8">
        <v>28</v>
      </c>
      <c r="K185" s="12">
        <v>6.8</v>
      </c>
      <c r="L185" s="15" t="s">
        <v>16</v>
      </c>
      <c r="M185" s="8" t="s">
        <v>16</v>
      </c>
      <c r="N185" s="8">
        <v>1.5245</v>
      </c>
      <c r="O185" s="8">
        <v>4.0000000000000001E-3</v>
      </c>
      <c r="P185" s="8">
        <v>16</v>
      </c>
      <c r="Q185" s="8">
        <v>2.2000000000000001E-3</v>
      </c>
      <c r="R185" s="8">
        <v>1.0000000000000001E-5</v>
      </c>
      <c r="S185" s="8">
        <v>5.1999999999999998E-2</v>
      </c>
      <c r="T185" s="8">
        <v>8.0000000000000002E-3</v>
      </c>
      <c r="U185" s="8">
        <v>30</v>
      </c>
      <c r="V185" s="8">
        <v>8</v>
      </c>
      <c r="W185" s="8">
        <v>2.2000000000000002</v>
      </c>
      <c r="X185" s="12">
        <v>82.5</v>
      </c>
      <c r="Y185" s="8">
        <v>2.2000000000000001E-3</v>
      </c>
      <c r="Z185" s="36">
        <v>1.0000000000000001E-5</v>
      </c>
      <c r="AA185" s="42"/>
      <c r="AB185" s="33" t="e">
        <f t="shared" si="25"/>
        <v>#VALUE!</v>
      </c>
      <c r="AC185" s="5">
        <f t="shared" si="26"/>
        <v>2.5000000000000001E-3</v>
      </c>
      <c r="AD185" s="5">
        <f t="shared" si="27"/>
        <v>4.5454545454545452E-3</v>
      </c>
      <c r="AE185" s="5">
        <f t="shared" si="28"/>
        <v>4.5454545454545452E-3</v>
      </c>
      <c r="AF185" s="33">
        <f t="shared" si="29"/>
        <v>10.495244342407346</v>
      </c>
      <c r="AG185" s="33">
        <f t="shared" si="30"/>
        <v>1524.4999999999998</v>
      </c>
      <c r="AH185" s="5">
        <f t="shared" si="31"/>
        <v>0.15384615384615385</v>
      </c>
      <c r="AI185" s="1">
        <f t="shared" si="32"/>
        <v>5.1999999999999998E-2</v>
      </c>
      <c r="AJ185" s="5">
        <f t="shared" si="33"/>
        <v>0.27500000000000002</v>
      </c>
      <c r="AK185" s="1">
        <f t="shared" si="34"/>
        <v>37.5</v>
      </c>
      <c r="AL185" s="1">
        <v>6.8</v>
      </c>
      <c r="AN185" s="5"/>
    </row>
    <row r="186" spans="1:40" x14ac:dyDescent="0.25">
      <c r="A186" s="9">
        <v>42054</v>
      </c>
      <c r="B186" s="8">
        <v>2</v>
      </c>
      <c r="C186" s="8">
        <v>3</v>
      </c>
      <c r="D186" s="8">
        <v>30</v>
      </c>
      <c r="E186" s="1" t="str">
        <f t="shared" si="35"/>
        <v>Q2-3-30</v>
      </c>
      <c r="F186" s="8" t="s">
        <v>19</v>
      </c>
      <c r="G186" s="12">
        <v>14</v>
      </c>
      <c r="H186" s="36">
        <v>60</v>
      </c>
      <c r="I186" s="8"/>
      <c r="J186" s="8">
        <v>26</v>
      </c>
      <c r="K186" s="12">
        <v>14</v>
      </c>
      <c r="L186" s="15">
        <v>1.5599999999999999E-2</v>
      </c>
      <c r="M186" s="8">
        <v>1.66E-2</v>
      </c>
      <c r="N186" s="8">
        <v>19.8735</v>
      </c>
      <c r="O186" s="8">
        <v>3.7999999999999999E-2</v>
      </c>
      <c r="P186" s="8">
        <v>89</v>
      </c>
      <c r="Q186" s="8">
        <v>3.1199999999999999E-2</v>
      </c>
      <c r="R186" s="8">
        <v>1.2E-2</v>
      </c>
      <c r="S186" s="8">
        <v>9.2999999999999999E-2</v>
      </c>
      <c r="T186" s="8">
        <v>4.0099999999999997E-2</v>
      </c>
      <c r="U186" s="8">
        <v>9</v>
      </c>
      <c r="V186" s="8">
        <v>61</v>
      </c>
      <c r="W186" s="8">
        <v>25.9</v>
      </c>
      <c r="X186" s="50">
        <v>219.4</v>
      </c>
      <c r="Y186" s="8">
        <v>0.16</v>
      </c>
      <c r="Z186" s="36">
        <v>4.6200000000000005E-2</v>
      </c>
      <c r="AA186" s="42"/>
      <c r="AB186" s="33">
        <f t="shared" si="25"/>
        <v>6.0240963855421743</v>
      </c>
      <c r="AC186" s="5">
        <f t="shared" si="26"/>
        <v>0.31578947368421056</v>
      </c>
      <c r="AD186" s="5">
        <f t="shared" si="27"/>
        <v>0.38461538461538464</v>
      </c>
      <c r="AE186" s="5">
        <f t="shared" si="28"/>
        <v>0.28875000000000001</v>
      </c>
      <c r="AF186" s="33">
        <f t="shared" si="29"/>
        <v>4.4783254082069091</v>
      </c>
      <c r="AG186" s="33">
        <f t="shared" si="30"/>
        <v>16.561250000000001</v>
      </c>
      <c r="AH186" s="5">
        <f t="shared" si="31"/>
        <v>0.4311827956989247</v>
      </c>
      <c r="AI186" s="1">
        <f t="shared" si="32"/>
        <v>9.2999999999999999E-2</v>
      </c>
      <c r="AJ186" s="5">
        <f t="shared" si="33"/>
        <v>0.42459016393442622</v>
      </c>
      <c r="AK186" s="1">
        <f t="shared" si="34"/>
        <v>8.4710424710424714</v>
      </c>
      <c r="AL186" s="1">
        <v>14</v>
      </c>
      <c r="AN186" s="5"/>
    </row>
    <row r="187" spans="1:40" x14ac:dyDescent="0.25">
      <c r="A187" s="9">
        <v>42054</v>
      </c>
      <c r="B187" s="8">
        <v>2</v>
      </c>
      <c r="C187" s="8">
        <v>3</v>
      </c>
      <c r="D187" s="8">
        <v>30</v>
      </c>
      <c r="E187" s="1" t="str">
        <f t="shared" si="35"/>
        <v>Q2-3-30</v>
      </c>
      <c r="F187" s="8" t="s">
        <v>22</v>
      </c>
      <c r="G187" s="12">
        <v>5.3</v>
      </c>
      <c r="H187" s="36">
        <v>3</v>
      </c>
      <c r="I187" s="8"/>
      <c r="J187" s="8">
        <v>14</v>
      </c>
      <c r="K187" s="12">
        <v>28</v>
      </c>
      <c r="L187" s="15">
        <v>3.2000000000000002E-3</v>
      </c>
      <c r="M187" s="8">
        <v>3.8E-3</v>
      </c>
      <c r="N187" s="8">
        <v>8.5469000000000008</v>
      </c>
      <c r="O187" s="8">
        <v>0.02</v>
      </c>
      <c r="P187" s="8">
        <v>12</v>
      </c>
      <c r="Q187" s="8">
        <v>8.9999999999999993E-3</v>
      </c>
      <c r="R187" s="8">
        <v>1E-3</v>
      </c>
      <c r="S187" s="8">
        <v>0.14199999999999999</v>
      </c>
      <c r="T187" s="8">
        <v>3.4099999999999998E-2</v>
      </c>
      <c r="U187" s="8">
        <v>30</v>
      </c>
      <c r="V187" s="8">
        <v>51</v>
      </c>
      <c r="W187" s="8">
        <v>14</v>
      </c>
      <c r="X187" s="12">
        <v>239.5</v>
      </c>
      <c r="Y187" s="8">
        <v>8.9999999999999993E-3</v>
      </c>
      <c r="Z187" s="36">
        <v>1E-3</v>
      </c>
      <c r="AA187" s="42"/>
      <c r="AB187" s="33">
        <f t="shared" si="25"/>
        <v>15.789473684210522</v>
      </c>
      <c r="AC187" s="5">
        <f t="shared" si="26"/>
        <v>0.05</v>
      </c>
      <c r="AD187" s="5">
        <f t="shared" si="27"/>
        <v>0.11111111111111112</v>
      </c>
      <c r="AE187" s="5">
        <f t="shared" si="28"/>
        <v>0.11111111111111112</v>
      </c>
      <c r="AF187" s="33">
        <f t="shared" si="29"/>
        <v>1.4040178310264539</v>
      </c>
      <c r="AG187" s="33">
        <f t="shared" si="30"/>
        <v>85.469000000000008</v>
      </c>
      <c r="AH187" s="5">
        <f t="shared" si="31"/>
        <v>0.24014084507042255</v>
      </c>
      <c r="AI187" s="1">
        <f t="shared" si="32"/>
        <v>0.14199999999999999</v>
      </c>
      <c r="AJ187" s="5">
        <f t="shared" si="33"/>
        <v>0.27450980392156865</v>
      </c>
      <c r="AK187" s="1">
        <f t="shared" si="34"/>
        <v>17.107142857142858</v>
      </c>
      <c r="AL187" s="1">
        <v>28</v>
      </c>
      <c r="AN187" s="5"/>
    </row>
    <row r="188" spans="1:40" x14ac:dyDescent="0.25">
      <c r="A188" s="9">
        <v>42054</v>
      </c>
      <c r="B188" s="8">
        <v>2</v>
      </c>
      <c r="C188" s="8">
        <v>3</v>
      </c>
      <c r="D188" s="8">
        <v>30</v>
      </c>
      <c r="E188" s="1" t="str">
        <f t="shared" si="35"/>
        <v>Q2-3-30</v>
      </c>
      <c r="F188" s="8" t="s">
        <v>20</v>
      </c>
      <c r="G188" s="12">
        <v>7.3</v>
      </c>
      <c r="H188" s="36">
        <v>60</v>
      </c>
      <c r="I188" s="8"/>
      <c r="J188" s="8">
        <v>25</v>
      </c>
      <c r="K188" s="12">
        <v>30</v>
      </c>
      <c r="L188" s="15">
        <v>3.3999999999999998E-3</v>
      </c>
      <c r="M188" s="8">
        <v>4.5999999999999999E-3</v>
      </c>
      <c r="N188" s="8">
        <v>31.091899999999999</v>
      </c>
      <c r="O188" s="8">
        <v>4.2999999999999997E-2</v>
      </c>
      <c r="P188" s="8">
        <v>96</v>
      </c>
      <c r="Q188" s="8">
        <v>2.1999999999999999E-2</v>
      </c>
      <c r="R188" s="8">
        <v>5.8999999999999999E-3</v>
      </c>
      <c r="S188" s="8">
        <v>7.0999999999999994E-2</v>
      </c>
      <c r="T188" s="8">
        <v>1.4199999999999999E-2</v>
      </c>
      <c r="U188" s="8">
        <v>30</v>
      </c>
      <c r="V188" s="8">
        <v>4</v>
      </c>
      <c r="W188" s="8">
        <v>1.5</v>
      </c>
      <c r="Y188" s="8">
        <v>2.1999999999999999E-2</v>
      </c>
      <c r="Z188" s="36">
        <v>5.8999999999999999E-3</v>
      </c>
      <c r="AA188" s="42"/>
      <c r="AB188" s="33">
        <f t="shared" si="25"/>
        <v>26.086956521739133</v>
      </c>
      <c r="AC188" s="5">
        <f t="shared" si="26"/>
        <v>0.1372093023255814</v>
      </c>
      <c r="AD188" s="5">
        <f t="shared" si="27"/>
        <v>0.26818181818181819</v>
      </c>
      <c r="AE188" s="5">
        <f t="shared" si="28"/>
        <v>0.26818181818181819</v>
      </c>
      <c r="AF188" s="33">
        <f t="shared" si="29"/>
        <v>3.0876208916148582</v>
      </c>
      <c r="AG188" s="33">
        <f t="shared" si="30"/>
        <v>52.698135593220343</v>
      </c>
      <c r="AH188" s="5">
        <f t="shared" si="31"/>
        <v>0.2</v>
      </c>
      <c r="AI188" s="1">
        <f t="shared" si="32"/>
        <v>7.0999999999999994E-2</v>
      </c>
      <c r="AJ188" s="5">
        <f t="shared" si="33"/>
        <v>0.375</v>
      </c>
      <c r="AK188" s="1">
        <f t="shared" si="34"/>
        <v>0</v>
      </c>
      <c r="AL188" s="1">
        <v>30</v>
      </c>
      <c r="AN188" s="5"/>
    </row>
    <row r="189" spans="1:40" x14ac:dyDescent="0.25">
      <c r="A189" s="9">
        <v>42054</v>
      </c>
      <c r="B189" s="8">
        <v>2</v>
      </c>
      <c r="C189" s="8">
        <v>3</v>
      </c>
      <c r="D189" s="8">
        <v>30</v>
      </c>
      <c r="E189" s="1" t="str">
        <f t="shared" si="35"/>
        <v>Q2-3-30</v>
      </c>
      <c r="F189" s="8" t="s">
        <v>42</v>
      </c>
      <c r="G189" s="12">
        <v>5.9</v>
      </c>
      <c r="H189" s="36">
        <v>1</v>
      </c>
      <c r="I189" s="8"/>
      <c r="J189" s="8">
        <v>3</v>
      </c>
      <c r="K189" s="12">
        <v>1.7</v>
      </c>
      <c r="L189" s="15">
        <v>7.3000000000000001E-3</v>
      </c>
      <c r="M189" s="8">
        <v>7.6E-3</v>
      </c>
      <c r="N189" s="8">
        <v>19.051300000000001</v>
      </c>
      <c r="O189" s="8">
        <v>3.7999999999999999E-2</v>
      </c>
      <c r="P189" s="8">
        <v>60</v>
      </c>
      <c r="Q189" s="8">
        <v>3.1E-2</v>
      </c>
      <c r="R189" s="8">
        <v>5.0000000000000001E-3</v>
      </c>
      <c r="S189" s="8">
        <v>0.06</v>
      </c>
      <c r="T189" s="8">
        <v>9.1000000000000004E-3</v>
      </c>
      <c r="U189" s="8">
        <v>10</v>
      </c>
      <c r="V189" s="8">
        <v>16</v>
      </c>
      <c r="W189" s="8">
        <v>2.4</v>
      </c>
      <c r="X189" s="12">
        <v>49.5</v>
      </c>
      <c r="Y189" s="8">
        <v>3.1E-2</v>
      </c>
      <c r="Z189" s="36">
        <v>5.0000000000000001E-3</v>
      </c>
      <c r="AA189" s="42"/>
      <c r="AB189" s="33">
        <f t="shared" si="25"/>
        <v>3.9473684210526305</v>
      </c>
      <c r="AC189" s="5">
        <f t="shared" si="26"/>
        <v>0.13157894736842105</v>
      </c>
      <c r="AD189" s="5">
        <f t="shared" si="27"/>
        <v>0.16129032258064516</v>
      </c>
      <c r="AE189" s="5">
        <f t="shared" si="28"/>
        <v>0.16129032258064516</v>
      </c>
      <c r="AF189" s="33">
        <f t="shared" si="29"/>
        <v>3.1493913801157922</v>
      </c>
      <c r="AG189" s="33">
        <f t="shared" si="30"/>
        <v>38.102600000000002</v>
      </c>
      <c r="AH189" s="5">
        <f t="shared" si="31"/>
        <v>0.15166666666666667</v>
      </c>
      <c r="AI189" s="1">
        <f t="shared" si="32"/>
        <v>0.06</v>
      </c>
      <c r="AJ189" s="5">
        <f t="shared" si="33"/>
        <v>0.15</v>
      </c>
      <c r="AK189" s="1">
        <f t="shared" si="34"/>
        <v>20.625</v>
      </c>
      <c r="AL189" s="1">
        <v>1.7</v>
      </c>
      <c r="AN189" s="5"/>
    </row>
    <row r="190" spans="1:40" x14ac:dyDescent="0.25">
      <c r="A190" s="9">
        <v>42054</v>
      </c>
      <c r="B190" s="8">
        <v>2</v>
      </c>
      <c r="C190" s="8">
        <v>3</v>
      </c>
      <c r="D190" s="8">
        <v>30</v>
      </c>
      <c r="E190" s="1" t="str">
        <f t="shared" si="35"/>
        <v>Q2-3-30</v>
      </c>
      <c r="F190" s="8" t="s">
        <v>21</v>
      </c>
      <c r="G190" s="12">
        <v>12</v>
      </c>
      <c r="H190" s="36">
        <v>5</v>
      </c>
      <c r="I190" s="8"/>
      <c r="J190" s="8">
        <v>17</v>
      </c>
      <c r="K190" s="12">
        <v>8</v>
      </c>
      <c r="L190" s="15">
        <v>1.77E-2</v>
      </c>
      <c r="M190" s="8">
        <v>2.53E-2</v>
      </c>
      <c r="N190" s="8">
        <v>232.17429999999999</v>
      </c>
      <c r="O190" s="8">
        <v>0.22500000000000001</v>
      </c>
      <c r="P190" s="8">
        <v>2409</v>
      </c>
      <c r="Q190" s="8">
        <v>0.1234</v>
      </c>
      <c r="R190" s="8">
        <v>3.09E-2</v>
      </c>
      <c r="S190" s="8">
        <v>1.1200000000000001</v>
      </c>
      <c r="T190" s="8">
        <v>0.63880000000000003</v>
      </c>
      <c r="U190" s="8">
        <v>10</v>
      </c>
      <c r="V190" s="8">
        <v>108</v>
      </c>
      <c r="W190" s="8">
        <v>39.4</v>
      </c>
      <c r="X190" s="50">
        <v>468.99999999999994</v>
      </c>
      <c r="Y190" s="8">
        <v>0.56479999999999997</v>
      </c>
      <c r="Z190" s="36">
        <v>0.17320000000000002</v>
      </c>
      <c r="AA190" s="42"/>
      <c r="AB190" s="33">
        <f t="shared" si="25"/>
        <v>30.039525691699602</v>
      </c>
      <c r="AC190" s="5">
        <f t="shared" si="26"/>
        <v>0.13733333333333334</v>
      </c>
      <c r="AD190" s="5">
        <f t="shared" si="27"/>
        <v>0.25040518638573744</v>
      </c>
      <c r="AE190" s="5">
        <f t="shared" si="28"/>
        <v>0.30665722379603405</v>
      </c>
      <c r="AF190" s="33">
        <f t="shared" si="29"/>
        <v>10.375825403586875</v>
      </c>
      <c r="AG190" s="33">
        <f t="shared" si="30"/>
        <v>75.137313915857604</v>
      </c>
      <c r="AH190" s="5">
        <f t="shared" si="31"/>
        <v>0.57035714285714278</v>
      </c>
      <c r="AI190" s="1">
        <f t="shared" si="32"/>
        <v>1.1200000000000001</v>
      </c>
      <c r="AJ190" s="5">
        <f t="shared" si="33"/>
        <v>0.36481481481481481</v>
      </c>
      <c r="AK190" s="1">
        <f t="shared" si="34"/>
        <v>11.903553299492385</v>
      </c>
      <c r="AL190" s="1">
        <v>8</v>
      </c>
      <c r="AN190" s="5"/>
    </row>
    <row r="191" spans="1:40" x14ac:dyDescent="0.25">
      <c r="A191" s="9">
        <v>42054</v>
      </c>
      <c r="B191" s="8">
        <v>2</v>
      </c>
      <c r="C191" s="8">
        <v>3</v>
      </c>
      <c r="D191" s="8">
        <v>30</v>
      </c>
      <c r="E191" s="1" t="str">
        <f t="shared" si="35"/>
        <v>Q2-3-30</v>
      </c>
      <c r="F191" s="8" t="s">
        <v>14</v>
      </c>
      <c r="G191" s="12">
        <v>3.3</v>
      </c>
      <c r="H191" s="36">
        <v>0.5</v>
      </c>
      <c r="I191" s="8"/>
      <c r="J191" s="8" t="s">
        <v>16</v>
      </c>
      <c r="K191" s="12"/>
      <c r="L191" s="15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Y191" s="8"/>
      <c r="Z191" s="36"/>
      <c r="AA191" s="42"/>
      <c r="AB191" s="33" t="e">
        <f t="shared" si="25"/>
        <v>#DIV/0!</v>
      </c>
      <c r="AC191" s="5" t="e">
        <f t="shared" si="26"/>
        <v>#DIV/0!</v>
      </c>
      <c r="AD191" s="5" t="e">
        <f t="shared" si="27"/>
        <v>#DIV/0!</v>
      </c>
      <c r="AE191" s="5" t="e">
        <f t="shared" si="28"/>
        <v>#DIV/0!</v>
      </c>
      <c r="AF191" s="33" t="e">
        <f t="shared" si="29"/>
        <v>#DIV/0!</v>
      </c>
      <c r="AG191" s="33" t="e">
        <f t="shared" si="30"/>
        <v>#DIV/0!</v>
      </c>
      <c r="AH191" s="5" t="e">
        <f t="shared" si="31"/>
        <v>#DIV/0!</v>
      </c>
      <c r="AI191" s="1">
        <f t="shared" si="32"/>
        <v>0</v>
      </c>
      <c r="AJ191" s="5" t="e">
        <f t="shared" si="33"/>
        <v>#DIV/0!</v>
      </c>
      <c r="AK191" s="1" t="e">
        <f t="shared" si="34"/>
        <v>#DIV/0!</v>
      </c>
      <c r="AL191" s="1"/>
      <c r="AN191" s="5"/>
    </row>
    <row r="192" spans="1:40" x14ac:dyDescent="0.25">
      <c r="A192" s="9">
        <v>42054</v>
      </c>
      <c r="B192" s="8">
        <v>2</v>
      </c>
      <c r="C192" s="8">
        <v>3</v>
      </c>
      <c r="D192" s="8">
        <v>30</v>
      </c>
      <c r="E192" s="1" t="str">
        <f t="shared" si="35"/>
        <v>Q2-3-30</v>
      </c>
      <c r="F192" s="8" t="s">
        <v>43</v>
      </c>
      <c r="G192" s="12">
        <v>5.5</v>
      </c>
      <c r="H192" s="36">
        <v>3</v>
      </c>
      <c r="I192" s="8"/>
      <c r="J192" s="8">
        <v>2</v>
      </c>
      <c r="K192" s="12">
        <v>2.5</v>
      </c>
      <c r="L192" s="15">
        <v>8.8000000000000005E-3</v>
      </c>
      <c r="M192" s="8">
        <v>1.06E-2</v>
      </c>
      <c r="N192" s="8">
        <v>30.325299999999999</v>
      </c>
      <c r="O192" s="8">
        <v>7.8E-2</v>
      </c>
      <c r="P192" s="8">
        <v>60</v>
      </c>
      <c r="Q192" s="8">
        <v>4.8600000000000004E-2</v>
      </c>
      <c r="R192" s="8">
        <v>5.7999999999999996E-3</v>
      </c>
      <c r="S192" s="8">
        <v>0.41199999999999998</v>
      </c>
      <c r="T192" s="8">
        <v>7.2400000000000006E-2</v>
      </c>
      <c r="U192" s="8">
        <v>5</v>
      </c>
      <c r="V192" s="8">
        <v>149</v>
      </c>
      <c r="W192" s="8">
        <v>22.700000000000003</v>
      </c>
      <c r="X192" s="12">
        <v>202</v>
      </c>
      <c r="Y192" s="8">
        <v>4.8600000000000004E-2</v>
      </c>
      <c r="Z192" s="36">
        <v>5.7999999999999996E-3</v>
      </c>
      <c r="AA192" s="42"/>
      <c r="AB192" s="33">
        <f t="shared" si="25"/>
        <v>16.981132075471692</v>
      </c>
      <c r="AC192" s="5">
        <f t="shared" si="26"/>
        <v>7.4358974358974358E-2</v>
      </c>
      <c r="AD192" s="5">
        <f t="shared" si="27"/>
        <v>0.11934156378600821</v>
      </c>
      <c r="AE192" s="5">
        <f t="shared" si="28"/>
        <v>0.11934156378600821</v>
      </c>
      <c r="AF192" s="33">
        <f t="shared" si="29"/>
        <v>1.9785459665691685</v>
      </c>
      <c r="AG192" s="33">
        <f t="shared" si="30"/>
        <v>52.284999999999997</v>
      </c>
      <c r="AH192" s="5">
        <f t="shared" si="31"/>
        <v>0.17572815533980585</v>
      </c>
      <c r="AI192" s="1">
        <f t="shared" si="32"/>
        <v>0.41199999999999998</v>
      </c>
      <c r="AJ192" s="5">
        <f t="shared" si="33"/>
        <v>0.15234899328859061</v>
      </c>
      <c r="AK192" s="1">
        <f t="shared" si="34"/>
        <v>8.8986784140969153</v>
      </c>
      <c r="AL192" s="1">
        <v>2.5</v>
      </c>
      <c r="AN192" s="5"/>
    </row>
    <row r="193" spans="1:40" x14ac:dyDescent="0.25">
      <c r="A193" s="9">
        <v>42054</v>
      </c>
      <c r="B193" s="8">
        <v>2</v>
      </c>
      <c r="C193" s="8">
        <v>3</v>
      </c>
      <c r="D193" s="8">
        <v>32</v>
      </c>
      <c r="E193" s="1" t="str">
        <f t="shared" si="35"/>
        <v>Q2-3-32</v>
      </c>
      <c r="F193" s="8" t="s">
        <v>19</v>
      </c>
      <c r="G193" s="12">
        <v>10.199999999999999</v>
      </c>
      <c r="H193" s="36">
        <v>40</v>
      </c>
      <c r="I193" s="8"/>
      <c r="J193" s="8">
        <v>27</v>
      </c>
      <c r="K193" s="12">
        <v>12.9</v>
      </c>
      <c r="L193" s="15">
        <v>3.0099999999999998E-2</v>
      </c>
      <c r="M193" s="8">
        <v>3.1600000000000003E-2</v>
      </c>
      <c r="N193" s="8">
        <v>70.4405</v>
      </c>
      <c r="O193" s="8">
        <v>0.12</v>
      </c>
      <c r="P193" s="8">
        <v>501</v>
      </c>
      <c r="Q193" s="8">
        <v>0.13320000000000001</v>
      </c>
      <c r="R193" s="8">
        <v>5.4600000000000003E-2</v>
      </c>
      <c r="S193" s="8">
        <v>0.36199999999999999</v>
      </c>
      <c r="T193" s="8">
        <v>0.13800000000000001</v>
      </c>
      <c r="U193" s="8">
        <v>10</v>
      </c>
      <c r="V193" s="8">
        <v>166</v>
      </c>
      <c r="W193" s="8">
        <v>65.199999999999989</v>
      </c>
      <c r="X193" s="50">
        <v>806.8</v>
      </c>
      <c r="Y193" s="8">
        <v>0.36399999999999999</v>
      </c>
      <c r="Z193" s="36">
        <v>0.1472</v>
      </c>
      <c r="AA193" s="42"/>
      <c r="AB193" s="33">
        <f t="shared" si="25"/>
        <v>4.7468354430379893</v>
      </c>
      <c r="AC193" s="5">
        <f t="shared" si="26"/>
        <v>0.45500000000000002</v>
      </c>
      <c r="AD193" s="5">
        <f t="shared" si="27"/>
        <v>0.40990990990990989</v>
      </c>
      <c r="AE193" s="5">
        <f t="shared" si="28"/>
        <v>0.4043956043956044</v>
      </c>
      <c r="AF193" s="33">
        <f t="shared" si="29"/>
        <v>7.1123856304256785</v>
      </c>
      <c r="AG193" s="33">
        <f t="shared" si="30"/>
        <v>12.901190476190475</v>
      </c>
      <c r="AH193" s="5">
        <f t="shared" si="31"/>
        <v>0.38121546961325969</v>
      </c>
      <c r="AI193" s="1">
        <f t="shared" si="32"/>
        <v>0.36199999999999999</v>
      </c>
      <c r="AJ193" s="5">
        <f t="shared" si="33"/>
        <v>0.39277108433734931</v>
      </c>
      <c r="AK193" s="1">
        <f t="shared" si="34"/>
        <v>12.374233128834357</v>
      </c>
      <c r="AL193" s="1">
        <v>12.9</v>
      </c>
      <c r="AN193" s="5"/>
    </row>
    <row r="194" spans="1:40" x14ac:dyDescent="0.25">
      <c r="A194" s="9">
        <v>42054</v>
      </c>
      <c r="B194" s="8">
        <v>2</v>
      </c>
      <c r="C194" s="8">
        <v>3</v>
      </c>
      <c r="D194" s="8">
        <v>32</v>
      </c>
      <c r="E194" s="1" t="str">
        <f t="shared" si="35"/>
        <v>Q2-3-32</v>
      </c>
      <c r="F194" s="8" t="s">
        <v>22</v>
      </c>
      <c r="G194" s="12">
        <v>5.4</v>
      </c>
      <c r="H194" s="36">
        <v>10</v>
      </c>
      <c r="I194" s="8"/>
      <c r="J194" s="8">
        <v>15</v>
      </c>
      <c r="K194" s="12">
        <v>2.7</v>
      </c>
      <c r="L194" s="15">
        <v>5.1000000000000004E-3</v>
      </c>
      <c r="M194" s="8">
        <v>7.4999999999999997E-3</v>
      </c>
      <c r="N194" s="8">
        <v>28.795200000000001</v>
      </c>
      <c r="O194" s="8">
        <v>5.0999999999999997E-2</v>
      </c>
      <c r="P194" s="8">
        <v>128</v>
      </c>
      <c r="Q194" s="8">
        <v>3.5200000000000002E-2</v>
      </c>
      <c r="R194" s="8">
        <v>3.5000000000000001E-3</v>
      </c>
      <c r="S194" s="8">
        <v>0.20799999999999999</v>
      </c>
      <c r="T194" s="8">
        <v>4.07E-2</v>
      </c>
      <c r="U194" s="8">
        <v>30</v>
      </c>
      <c r="V194" s="8">
        <v>54</v>
      </c>
      <c r="W194" s="8">
        <v>12.4</v>
      </c>
      <c r="Y194" s="8">
        <v>3.5200000000000002E-2</v>
      </c>
      <c r="Z194" s="36">
        <v>3.5000000000000001E-3</v>
      </c>
      <c r="AA194" s="42"/>
      <c r="AB194" s="33">
        <f t="shared" ref="AB194:AB257" si="36">100*(M194-L194)/M194</f>
        <v>31.999999999999993</v>
      </c>
      <c r="AC194" s="5">
        <f t="shared" ref="AC194:AC257" si="37">R194/O194</f>
        <v>6.8627450980392163E-2</v>
      </c>
      <c r="AD194" s="5">
        <f t="shared" ref="AD194:AD257" si="38">R194/Q194</f>
        <v>9.9431818181818177E-2</v>
      </c>
      <c r="AE194" s="5">
        <f t="shared" ref="AE194:AE257" si="39">Z194/Y194</f>
        <v>9.9431818181818177E-2</v>
      </c>
      <c r="AF194" s="33">
        <f t="shared" ref="AF194:AF257" si="40">P194/N194</f>
        <v>4.4451853086625546</v>
      </c>
      <c r="AG194" s="33">
        <f t="shared" ref="AG194:AG257" si="41">N194/R194/100</f>
        <v>82.272000000000006</v>
      </c>
      <c r="AH194" s="5">
        <f t="shared" ref="AH194:AH257" si="42">T194/S194</f>
        <v>0.19567307692307692</v>
      </c>
      <c r="AI194" s="1">
        <f t="shared" ref="AI194:AI257" si="43">S194</f>
        <v>0.20799999999999999</v>
      </c>
      <c r="AJ194" s="5">
        <f t="shared" ref="AJ194:AJ257" si="44">W194/V194</f>
        <v>0.22962962962962963</v>
      </c>
      <c r="AK194" s="1">
        <f t="shared" ref="AK194:AK257" si="45">X194/W194</f>
        <v>0</v>
      </c>
      <c r="AL194" s="1">
        <v>2.7</v>
      </c>
      <c r="AN194" s="5"/>
    </row>
    <row r="195" spans="1:40" x14ac:dyDescent="0.25">
      <c r="A195" s="9">
        <v>42054</v>
      </c>
      <c r="B195" s="8">
        <v>2</v>
      </c>
      <c r="C195" s="8">
        <v>3</v>
      </c>
      <c r="D195" s="8">
        <v>32</v>
      </c>
      <c r="E195" s="1" t="str">
        <f t="shared" ref="E195:E258" si="46">CONCATENATE("Q",B195,"-",C195,"-",D195)</f>
        <v>Q2-3-32</v>
      </c>
      <c r="F195" s="8" t="s">
        <v>20</v>
      </c>
      <c r="G195" s="12">
        <v>6.4</v>
      </c>
      <c r="H195" s="36">
        <v>50</v>
      </c>
      <c r="I195" s="8"/>
      <c r="J195" s="8">
        <v>24</v>
      </c>
      <c r="K195" s="12">
        <v>4.5</v>
      </c>
      <c r="L195" s="15">
        <v>2.7000000000000001E-3</v>
      </c>
      <c r="M195" s="8">
        <v>3.3999999999999998E-3</v>
      </c>
      <c r="N195" s="8">
        <v>29.665900000000001</v>
      </c>
      <c r="O195" s="8">
        <v>3.3000000000000002E-2</v>
      </c>
      <c r="P195" s="8">
        <v>70</v>
      </c>
      <c r="Q195" s="8">
        <v>1.9E-2</v>
      </c>
      <c r="R195" s="8">
        <v>3.3999999999999998E-3</v>
      </c>
      <c r="S195" s="8">
        <v>0.105</v>
      </c>
      <c r="T195" s="8">
        <v>2.24E-2</v>
      </c>
      <c r="U195" s="8">
        <v>30</v>
      </c>
      <c r="V195" s="8">
        <v>4</v>
      </c>
      <c r="W195" s="8">
        <v>0.5</v>
      </c>
      <c r="Y195" s="8">
        <v>1.9E-2</v>
      </c>
      <c r="Z195" s="36">
        <v>3.3999999999999998E-3</v>
      </c>
      <c r="AA195" s="42"/>
      <c r="AB195" s="33">
        <f t="shared" si="36"/>
        <v>20.588235294117638</v>
      </c>
      <c r="AC195" s="5">
        <f t="shared" si="37"/>
        <v>0.10303030303030301</v>
      </c>
      <c r="AD195" s="5">
        <f t="shared" si="38"/>
        <v>0.17894736842105263</v>
      </c>
      <c r="AE195" s="5">
        <f t="shared" si="39"/>
        <v>0.17894736842105263</v>
      </c>
      <c r="AF195" s="33">
        <f t="shared" si="40"/>
        <v>2.3596115405229572</v>
      </c>
      <c r="AG195" s="33">
        <f t="shared" si="41"/>
        <v>87.252647058823527</v>
      </c>
      <c r="AH195" s="5">
        <f t="shared" si="42"/>
        <v>0.21333333333333335</v>
      </c>
      <c r="AI195" s="1">
        <f t="shared" si="43"/>
        <v>0.105</v>
      </c>
      <c r="AJ195" s="5">
        <f t="shared" si="44"/>
        <v>0.125</v>
      </c>
      <c r="AK195" s="1">
        <f t="shared" si="45"/>
        <v>0</v>
      </c>
      <c r="AL195" s="1">
        <v>4.5</v>
      </c>
      <c r="AN195" s="5"/>
    </row>
    <row r="196" spans="1:40" x14ac:dyDescent="0.25">
      <c r="A196" s="9">
        <v>42054</v>
      </c>
      <c r="B196" s="8">
        <v>2</v>
      </c>
      <c r="C196" s="8">
        <v>3</v>
      </c>
      <c r="D196" s="8">
        <v>32</v>
      </c>
      <c r="E196" s="1" t="str">
        <f t="shared" si="46"/>
        <v>Q2-3-32</v>
      </c>
      <c r="F196" s="8" t="s">
        <v>42</v>
      </c>
      <c r="G196" s="12">
        <v>5</v>
      </c>
      <c r="H196" s="36">
        <v>0.5</v>
      </c>
      <c r="I196" s="8"/>
      <c r="J196" s="8">
        <v>4</v>
      </c>
      <c r="K196" s="12">
        <v>2.2999999999999998</v>
      </c>
      <c r="L196" s="15" t="s">
        <v>16</v>
      </c>
      <c r="M196" s="8" t="s">
        <v>16</v>
      </c>
      <c r="N196" s="8">
        <v>22.573499999999999</v>
      </c>
      <c r="O196" s="8">
        <v>4.7E-2</v>
      </c>
      <c r="P196" s="8">
        <v>61</v>
      </c>
      <c r="Q196" s="8">
        <v>2.5000000000000001E-2</v>
      </c>
      <c r="R196" s="8">
        <v>5.9999999999999995E-4</v>
      </c>
      <c r="S196" s="8">
        <v>8.5000000000000006E-2</v>
      </c>
      <c r="T196" s="8">
        <v>1.38E-2</v>
      </c>
      <c r="U196" s="8">
        <v>10</v>
      </c>
      <c r="V196" s="8">
        <v>30</v>
      </c>
      <c r="W196" s="8">
        <v>5.5</v>
      </c>
      <c r="Y196" s="8">
        <v>2.5000000000000001E-2</v>
      </c>
      <c r="Z196" s="36">
        <v>5.9999999999999995E-4</v>
      </c>
      <c r="AA196" s="42"/>
      <c r="AB196" s="33" t="e">
        <f t="shared" si="36"/>
        <v>#VALUE!</v>
      </c>
      <c r="AC196" s="5">
        <f>R196/O196</f>
        <v>1.276595744680851E-2</v>
      </c>
      <c r="AD196" s="5">
        <f t="shared" si="38"/>
        <v>2.3999999999999997E-2</v>
      </c>
      <c r="AE196" s="5">
        <f t="shared" si="39"/>
        <v>2.3999999999999997E-2</v>
      </c>
      <c r="AF196" s="33">
        <f t="shared" si="40"/>
        <v>2.7022836511839103</v>
      </c>
      <c r="AG196" s="33">
        <f t="shared" si="41"/>
        <v>376.22500000000002</v>
      </c>
      <c r="AH196" s="5">
        <f t="shared" si="42"/>
        <v>0.16235294117647056</v>
      </c>
      <c r="AI196" s="1">
        <f t="shared" si="43"/>
        <v>8.5000000000000006E-2</v>
      </c>
      <c r="AJ196" s="5">
        <f t="shared" si="44"/>
        <v>0.18333333333333332</v>
      </c>
      <c r="AK196" s="1">
        <f t="shared" si="45"/>
        <v>0</v>
      </c>
      <c r="AL196" s="1">
        <v>2.2999999999999998</v>
      </c>
      <c r="AN196" s="5"/>
    </row>
    <row r="197" spans="1:40" x14ac:dyDescent="0.25">
      <c r="A197" s="9">
        <v>42054</v>
      </c>
      <c r="B197" s="8">
        <v>2</v>
      </c>
      <c r="C197" s="8">
        <v>3</v>
      </c>
      <c r="D197" s="8">
        <v>32</v>
      </c>
      <c r="E197" s="1" t="str">
        <f t="shared" si="46"/>
        <v>Q2-3-32</v>
      </c>
      <c r="F197" s="8" t="s">
        <v>21</v>
      </c>
      <c r="G197" s="12">
        <v>11</v>
      </c>
      <c r="H197" s="36">
        <v>2</v>
      </c>
      <c r="I197" s="8"/>
      <c r="J197" s="8">
        <v>18</v>
      </c>
      <c r="K197" s="12">
        <v>11.5</v>
      </c>
      <c r="L197" s="15">
        <v>1.8100000000000002E-2</v>
      </c>
      <c r="M197" s="8">
        <v>2.9100000000000001E-2</v>
      </c>
      <c r="N197" s="8">
        <v>529.0865</v>
      </c>
      <c r="O197" s="8">
        <v>0.33100000000000002</v>
      </c>
      <c r="P197" s="8">
        <v>5923</v>
      </c>
      <c r="Q197" s="8">
        <v>0.21440000000000001</v>
      </c>
      <c r="R197" s="8">
        <v>5.5199999999999999E-2</v>
      </c>
      <c r="S197" s="8">
        <v>1.32</v>
      </c>
      <c r="T197" s="8">
        <v>0.65069999999999995</v>
      </c>
      <c r="U197" s="8" t="s">
        <v>16</v>
      </c>
      <c r="V197" s="8" t="s">
        <v>16</v>
      </c>
      <c r="W197" s="8" t="s">
        <v>16</v>
      </c>
      <c r="Y197" s="8">
        <v>0.21440000000000001</v>
      </c>
      <c r="Z197" s="36">
        <v>5.5199999999999999E-2</v>
      </c>
      <c r="AA197" s="42"/>
      <c r="AB197" s="33">
        <f t="shared" si="36"/>
        <v>37.800687285223361</v>
      </c>
      <c r="AC197" s="5">
        <f t="shared" si="37"/>
        <v>0.16676737160120844</v>
      </c>
      <c r="AD197" s="5">
        <f t="shared" si="38"/>
        <v>0.25746268656716415</v>
      </c>
      <c r="AE197" s="5">
        <f t="shared" si="39"/>
        <v>0.25746268656716415</v>
      </c>
      <c r="AF197" s="33">
        <f t="shared" si="40"/>
        <v>11.194766829242477</v>
      </c>
      <c r="AG197" s="33">
        <f t="shared" si="41"/>
        <v>95.849003623188395</v>
      </c>
      <c r="AH197" s="5">
        <f t="shared" si="42"/>
        <v>0.49295454545454537</v>
      </c>
      <c r="AI197" s="1">
        <f t="shared" si="43"/>
        <v>1.32</v>
      </c>
      <c r="AJ197" s="5" t="e">
        <f t="shared" si="44"/>
        <v>#VALUE!</v>
      </c>
      <c r="AK197" s="1" t="e">
        <f t="shared" si="45"/>
        <v>#VALUE!</v>
      </c>
      <c r="AL197" s="1">
        <v>11.5</v>
      </c>
      <c r="AN197" s="5"/>
    </row>
    <row r="198" spans="1:40" x14ac:dyDescent="0.25">
      <c r="A198" s="9">
        <v>42054</v>
      </c>
      <c r="B198" s="8">
        <v>2</v>
      </c>
      <c r="C198" s="8">
        <v>3</v>
      </c>
      <c r="D198" s="8">
        <v>32</v>
      </c>
      <c r="E198" s="1" t="str">
        <f t="shared" si="46"/>
        <v>Q2-3-32</v>
      </c>
      <c r="F198" s="8" t="s">
        <v>25</v>
      </c>
      <c r="G198" s="12">
        <v>34.4</v>
      </c>
      <c r="H198" s="36">
        <v>5</v>
      </c>
      <c r="I198" s="8"/>
      <c r="J198" s="8">
        <v>7</v>
      </c>
      <c r="K198" s="12">
        <v>36</v>
      </c>
      <c r="L198" s="15">
        <v>2.7300000000000001E-2</v>
      </c>
      <c r="M198" s="8">
        <v>4.9299999999999997E-2</v>
      </c>
      <c r="N198" s="8">
        <v>173.62049999999999</v>
      </c>
      <c r="O198" s="8">
        <v>0.85</v>
      </c>
      <c r="P198" s="8">
        <v>593</v>
      </c>
      <c r="Q198" s="8">
        <v>0.67249999999999999</v>
      </c>
      <c r="R198" s="8">
        <v>0.14099999999999999</v>
      </c>
      <c r="S198" s="8">
        <v>40.52000000000001</v>
      </c>
      <c r="T198" s="8">
        <v>20.468699999999998</v>
      </c>
      <c r="U198" s="8">
        <v>3</v>
      </c>
      <c r="V198" s="8">
        <v>1767</v>
      </c>
      <c r="W198" s="8">
        <v>767.3</v>
      </c>
      <c r="X198" s="12">
        <v>2520.1</v>
      </c>
      <c r="Y198" s="8">
        <v>2.0937000000000001</v>
      </c>
      <c r="Z198" s="36">
        <v>0.64260000000000006</v>
      </c>
      <c r="AA198" s="42"/>
      <c r="AB198" s="33">
        <f t="shared" si="36"/>
        <v>44.624746450304258</v>
      </c>
      <c r="AC198" s="5">
        <f t="shared" si="37"/>
        <v>0.16588235294117645</v>
      </c>
      <c r="AD198" s="5">
        <f t="shared" si="38"/>
        <v>0.20966542750929368</v>
      </c>
      <c r="AE198" s="5">
        <f t="shared" si="39"/>
        <v>0.3069207622868606</v>
      </c>
      <c r="AF198" s="33">
        <f t="shared" si="40"/>
        <v>3.4154952900147162</v>
      </c>
      <c r="AG198" s="33">
        <f t="shared" si="41"/>
        <v>12.313510638297874</v>
      </c>
      <c r="AH198" s="5">
        <f t="shared" si="42"/>
        <v>0.50515054294175699</v>
      </c>
      <c r="AI198" s="1">
        <f t="shared" si="43"/>
        <v>40.52000000000001</v>
      </c>
      <c r="AJ198" s="5">
        <f t="shared" si="44"/>
        <v>0.4342388228636106</v>
      </c>
      <c r="AK198" s="1">
        <f t="shared" si="45"/>
        <v>3.2843737781832401</v>
      </c>
      <c r="AL198" s="1">
        <v>36</v>
      </c>
      <c r="AN198" s="5"/>
    </row>
    <row r="199" spans="1:40" x14ac:dyDescent="0.25">
      <c r="A199" s="9">
        <v>42054</v>
      </c>
      <c r="B199" s="8">
        <v>2</v>
      </c>
      <c r="C199" s="8">
        <v>3</v>
      </c>
      <c r="D199" s="8">
        <v>32</v>
      </c>
      <c r="E199" s="1" t="str">
        <f t="shared" si="46"/>
        <v>Q2-3-32</v>
      </c>
      <c r="F199" s="8" t="s">
        <v>14</v>
      </c>
      <c r="G199" s="12">
        <v>3.5</v>
      </c>
      <c r="H199" s="36">
        <v>0.5</v>
      </c>
      <c r="I199" s="8"/>
      <c r="J199" s="8">
        <v>29</v>
      </c>
      <c r="K199" s="12">
        <v>2.5</v>
      </c>
      <c r="L199" s="15">
        <v>5.0000000000000001E-3</v>
      </c>
      <c r="M199" s="8">
        <v>5.4999999999999997E-3</v>
      </c>
      <c r="N199" s="8">
        <v>7.8619000000000003</v>
      </c>
      <c r="O199" s="8">
        <v>2.4E-2</v>
      </c>
      <c r="P199" s="8">
        <v>21</v>
      </c>
      <c r="Q199" s="8">
        <v>1.5800000000000002E-2</v>
      </c>
      <c r="R199" s="8">
        <v>1.5E-3</v>
      </c>
      <c r="S199" s="8">
        <v>4.8000000000000001E-2</v>
      </c>
      <c r="T199" s="8">
        <v>6.1000000000000004E-3</v>
      </c>
      <c r="U199" s="8">
        <v>23</v>
      </c>
      <c r="V199" s="8">
        <v>11</v>
      </c>
      <c r="W199" s="8">
        <v>1.7</v>
      </c>
      <c r="X199" s="12">
        <v>90.9</v>
      </c>
      <c r="Y199" s="8">
        <v>1.5800000000000002E-2</v>
      </c>
      <c r="Z199" s="36">
        <v>1.5E-3</v>
      </c>
      <c r="AA199" s="42"/>
      <c r="AB199" s="33">
        <f t="shared" si="36"/>
        <v>9.0909090909090846</v>
      </c>
      <c r="AC199" s="5">
        <f t="shared" si="37"/>
        <v>6.25E-2</v>
      </c>
      <c r="AD199" s="5">
        <f t="shared" si="38"/>
        <v>9.4936708860759486E-2</v>
      </c>
      <c r="AE199" s="5">
        <f t="shared" si="39"/>
        <v>9.4936708860759486E-2</v>
      </c>
      <c r="AF199" s="33">
        <f t="shared" si="40"/>
        <v>2.6711100370139533</v>
      </c>
      <c r="AG199" s="33">
        <f t="shared" si="41"/>
        <v>52.412666666666667</v>
      </c>
      <c r="AH199" s="5">
        <f t="shared" si="42"/>
        <v>0.12708333333333333</v>
      </c>
      <c r="AI199" s="1">
        <f t="shared" si="43"/>
        <v>4.8000000000000001E-2</v>
      </c>
      <c r="AJ199" s="5">
        <f t="shared" si="44"/>
        <v>0.15454545454545454</v>
      </c>
      <c r="AK199" s="1">
        <f t="shared" si="45"/>
        <v>53.470588235294123</v>
      </c>
      <c r="AL199" s="1">
        <v>2.5</v>
      </c>
      <c r="AN199" s="5"/>
    </row>
    <row r="200" spans="1:40" x14ac:dyDescent="0.25">
      <c r="A200" s="9">
        <v>42054</v>
      </c>
      <c r="B200" s="8">
        <v>2</v>
      </c>
      <c r="C200" s="8">
        <v>3</v>
      </c>
      <c r="D200" s="8">
        <v>32</v>
      </c>
      <c r="E200" s="1" t="str">
        <f t="shared" si="46"/>
        <v>Q2-3-32</v>
      </c>
      <c r="F200" s="8" t="s">
        <v>43</v>
      </c>
      <c r="G200" s="12">
        <v>4</v>
      </c>
      <c r="H200" s="36">
        <v>1</v>
      </c>
      <c r="I200" s="8"/>
      <c r="J200" s="8">
        <v>3</v>
      </c>
      <c r="K200" s="12">
        <v>0.9</v>
      </c>
      <c r="L200" s="15">
        <v>6.3E-3</v>
      </c>
      <c r="M200" s="8">
        <v>8.0999999999999996E-3</v>
      </c>
      <c r="N200" s="8">
        <v>23.055299999999999</v>
      </c>
      <c r="O200" s="8">
        <v>4.8000000000000001E-2</v>
      </c>
      <c r="P200" s="8">
        <v>67</v>
      </c>
      <c r="Q200" s="8">
        <v>2.6100000000000005E-2</v>
      </c>
      <c r="R200" s="8">
        <v>2.5000000000000001E-3</v>
      </c>
      <c r="S200" s="8">
        <v>0.42599999999999999</v>
      </c>
      <c r="T200" s="8">
        <v>6.4100000000000004E-2</v>
      </c>
      <c r="U200" s="8">
        <v>5</v>
      </c>
      <c r="V200" s="8">
        <v>175</v>
      </c>
      <c r="W200" s="8">
        <v>26.3</v>
      </c>
      <c r="X200" s="50">
        <v>0</v>
      </c>
      <c r="Y200" s="8">
        <v>2.6100000000000005E-2</v>
      </c>
      <c r="Z200" s="36">
        <v>2.5000000000000001E-3</v>
      </c>
      <c r="AA200" s="42"/>
      <c r="AB200" s="33">
        <f t="shared" si="36"/>
        <v>22.222222222222214</v>
      </c>
      <c r="AC200" s="5">
        <f t="shared" si="37"/>
        <v>5.2083333333333336E-2</v>
      </c>
      <c r="AD200" s="5">
        <f t="shared" si="38"/>
        <v>9.5785440613026809E-2</v>
      </c>
      <c r="AE200" s="5">
        <f t="shared" si="39"/>
        <v>9.5785440613026809E-2</v>
      </c>
      <c r="AF200" s="33">
        <f t="shared" si="40"/>
        <v>2.9060563080940174</v>
      </c>
      <c r="AG200" s="33">
        <f t="shared" si="41"/>
        <v>92.221199999999996</v>
      </c>
      <c r="AH200" s="5">
        <f t="shared" si="42"/>
        <v>0.15046948356807513</v>
      </c>
      <c r="AI200" s="1">
        <f t="shared" si="43"/>
        <v>0.42599999999999999</v>
      </c>
      <c r="AJ200" s="5">
        <f t="shared" si="44"/>
        <v>0.1502857142857143</v>
      </c>
      <c r="AK200" s="1">
        <f t="shared" si="45"/>
        <v>0</v>
      </c>
      <c r="AL200" s="1">
        <v>0.9</v>
      </c>
      <c r="AN200" s="5"/>
    </row>
    <row r="201" spans="1:40" x14ac:dyDescent="0.25">
      <c r="A201" s="9">
        <v>42054</v>
      </c>
      <c r="B201" s="8">
        <v>2</v>
      </c>
      <c r="C201" s="8">
        <v>3</v>
      </c>
      <c r="D201" s="8">
        <v>34</v>
      </c>
      <c r="E201" s="1" t="str">
        <f t="shared" si="46"/>
        <v>Q2-3-34</v>
      </c>
      <c r="F201" s="8" t="s">
        <v>23</v>
      </c>
      <c r="G201" s="12">
        <v>9</v>
      </c>
      <c r="H201" s="36">
        <v>3</v>
      </c>
      <c r="I201" s="8"/>
      <c r="J201" s="8">
        <v>35</v>
      </c>
      <c r="K201" s="12">
        <v>13</v>
      </c>
      <c r="L201" s="15">
        <v>2.3999999999999998E-3</v>
      </c>
      <c r="M201" s="8">
        <v>2.5999999999999999E-3</v>
      </c>
      <c r="N201" s="8">
        <v>251.14070000000001</v>
      </c>
      <c r="O201" s="8">
        <v>0.156</v>
      </c>
      <c r="P201" s="8">
        <v>2416</v>
      </c>
      <c r="Q201" s="8">
        <v>5.8000000000000003E-2</v>
      </c>
      <c r="R201" s="8">
        <v>2.1000000000000001E-2</v>
      </c>
      <c r="S201" s="8">
        <v>1.125</v>
      </c>
      <c r="T201" s="8">
        <v>0.44359999999999999</v>
      </c>
      <c r="U201" s="8">
        <v>10</v>
      </c>
      <c r="V201" s="8">
        <v>93</v>
      </c>
      <c r="W201" s="8">
        <v>41.9</v>
      </c>
      <c r="X201" s="12">
        <v>416.9</v>
      </c>
      <c r="Y201" s="8">
        <v>5.8000000000000003E-2</v>
      </c>
      <c r="Z201" s="36">
        <v>2.1000000000000001E-2</v>
      </c>
      <c r="AA201" s="42"/>
      <c r="AB201" s="33">
        <f t="shared" si="36"/>
        <v>7.692307692307697</v>
      </c>
      <c r="AC201" s="5">
        <f t="shared" si="37"/>
        <v>0.13461538461538464</v>
      </c>
      <c r="AD201" s="5">
        <f t="shared" si="38"/>
        <v>0.36206896551724138</v>
      </c>
      <c r="AE201" s="5">
        <f t="shared" si="39"/>
        <v>0.36206896551724138</v>
      </c>
      <c r="AF201" s="33">
        <f t="shared" si="40"/>
        <v>9.6201053831577283</v>
      </c>
      <c r="AG201" s="33">
        <f t="shared" si="41"/>
        <v>119.59080952380951</v>
      </c>
      <c r="AH201" s="5">
        <f t="shared" si="42"/>
        <v>0.39431111111111111</v>
      </c>
      <c r="AI201" s="1">
        <f t="shared" si="43"/>
        <v>1.125</v>
      </c>
      <c r="AJ201" s="5">
        <f t="shared" si="44"/>
        <v>0.45053763440860212</v>
      </c>
      <c r="AK201" s="1">
        <f t="shared" si="45"/>
        <v>9.949880668257757</v>
      </c>
      <c r="AL201" s="1">
        <v>13</v>
      </c>
      <c r="AN201" s="5"/>
    </row>
    <row r="202" spans="1:40" x14ac:dyDescent="0.25">
      <c r="A202" s="9">
        <v>42054</v>
      </c>
      <c r="B202" s="8">
        <v>2</v>
      </c>
      <c r="C202" s="8">
        <v>3</v>
      </c>
      <c r="D202" s="8">
        <v>34</v>
      </c>
      <c r="E202" s="1" t="str">
        <f t="shared" si="46"/>
        <v>Q2-3-34</v>
      </c>
      <c r="F202" s="8" t="s">
        <v>19</v>
      </c>
      <c r="G202" s="12">
        <v>14</v>
      </c>
      <c r="H202" s="36">
        <v>40</v>
      </c>
      <c r="I202" s="8"/>
      <c r="J202" s="8">
        <v>28</v>
      </c>
      <c r="K202" s="12">
        <v>11.8</v>
      </c>
      <c r="L202" s="15">
        <v>6.7999999999999996E-3</v>
      </c>
      <c r="M202" s="8">
        <v>8.3999999999999995E-3</v>
      </c>
      <c r="N202" s="8">
        <v>178.2346</v>
      </c>
      <c r="O202" s="8">
        <v>0.12</v>
      </c>
      <c r="P202" s="8">
        <v>1782</v>
      </c>
      <c r="Q202" s="8">
        <v>4.7899999999999998E-2</v>
      </c>
      <c r="R202" s="8">
        <v>1.54E-2</v>
      </c>
      <c r="S202" s="8">
        <v>0.34799999999999998</v>
      </c>
      <c r="T202" s="8">
        <v>0.1628</v>
      </c>
      <c r="U202" s="8">
        <v>10</v>
      </c>
      <c r="V202" s="8">
        <v>153</v>
      </c>
      <c r="W202" s="8">
        <v>66.3</v>
      </c>
      <c r="X202" s="50">
        <v>568.6</v>
      </c>
      <c r="Y202" s="8">
        <v>4.7899999999999998E-2</v>
      </c>
      <c r="Z202" s="36">
        <v>1.54E-2</v>
      </c>
      <c r="AA202" s="42"/>
      <c r="AB202" s="33">
        <f t="shared" si="36"/>
        <v>19.047619047619047</v>
      </c>
      <c r="AC202" s="5">
        <f t="shared" si="37"/>
        <v>0.12833333333333335</v>
      </c>
      <c r="AD202" s="5">
        <f t="shared" si="38"/>
        <v>0.32150313152400839</v>
      </c>
      <c r="AE202" s="5">
        <f t="shared" si="39"/>
        <v>0.32150313152400839</v>
      </c>
      <c r="AF202" s="33">
        <f t="shared" si="40"/>
        <v>9.9980587383145583</v>
      </c>
      <c r="AG202" s="33">
        <f t="shared" si="41"/>
        <v>115.73675324675325</v>
      </c>
      <c r="AH202" s="5">
        <f t="shared" si="42"/>
        <v>0.46781609195402302</v>
      </c>
      <c r="AI202" s="1">
        <f t="shared" si="43"/>
        <v>0.34799999999999998</v>
      </c>
      <c r="AJ202" s="5">
        <f t="shared" si="44"/>
        <v>0.43333333333333329</v>
      </c>
      <c r="AK202" s="1">
        <f t="shared" si="45"/>
        <v>8.5761689291101071</v>
      </c>
      <c r="AL202" s="1">
        <v>11.8</v>
      </c>
      <c r="AN202" s="5"/>
    </row>
    <row r="203" spans="1:40" x14ac:dyDescent="0.25">
      <c r="A203" s="9">
        <v>42054</v>
      </c>
      <c r="B203" s="8">
        <v>2</v>
      </c>
      <c r="C203" s="8">
        <v>3</v>
      </c>
      <c r="D203" s="8">
        <v>34</v>
      </c>
      <c r="E203" s="1" t="str">
        <f t="shared" si="46"/>
        <v>Q2-3-34</v>
      </c>
      <c r="F203" s="8" t="s">
        <v>10</v>
      </c>
      <c r="G203" s="12">
        <v>16.5</v>
      </c>
      <c r="H203" s="36">
        <v>3</v>
      </c>
      <c r="I203" s="8"/>
      <c r="J203" s="8">
        <v>51</v>
      </c>
      <c r="K203" s="12">
        <v>13.8</v>
      </c>
      <c r="L203" s="15">
        <v>2.2200000000000001E-2</v>
      </c>
      <c r="M203" s="8">
        <v>4.4999999999999998E-2</v>
      </c>
      <c r="N203" s="8">
        <v>63.039900000000003</v>
      </c>
      <c r="O203" s="8">
        <v>0.104</v>
      </c>
      <c r="P203" s="8">
        <v>226</v>
      </c>
      <c r="Q203" s="8">
        <v>6.1699999999999998E-2</v>
      </c>
      <c r="R203" s="8">
        <v>1.3100000000000001E-2</v>
      </c>
      <c r="S203" s="8">
        <v>0.78400000000000003</v>
      </c>
      <c r="T203" s="8">
        <v>0.2525</v>
      </c>
      <c r="U203" s="8">
        <v>3</v>
      </c>
      <c r="V203" s="8">
        <v>382</v>
      </c>
      <c r="W203" s="8">
        <v>128.80000000000001</v>
      </c>
      <c r="X203" s="12">
        <v>800.8</v>
      </c>
      <c r="Y203" s="8">
        <v>0.38700000000000001</v>
      </c>
      <c r="Z203" s="36">
        <v>0.1216</v>
      </c>
      <c r="AA203" s="42"/>
      <c r="AB203" s="33">
        <f t="shared" si="36"/>
        <v>50.666666666666664</v>
      </c>
      <c r="AC203" s="5">
        <f t="shared" si="37"/>
        <v>0.12596153846153849</v>
      </c>
      <c r="AD203" s="5">
        <f t="shared" si="38"/>
        <v>0.21231766612641817</v>
      </c>
      <c r="AE203" s="5">
        <f t="shared" si="39"/>
        <v>0.31421188630490954</v>
      </c>
      <c r="AF203" s="33">
        <f t="shared" si="40"/>
        <v>3.5850310676254242</v>
      </c>
      <c r="AG203" s="33">
        <f t="shared" si="41"/>
        <v>48.122061068702287</v>
      </c>
      <c r="AH203" s="5">
        <f t="shared" si="42"/>
        <v>0.32206632653061223</v>
      </c>
      <c r="AI203" s="1">
        <f t="shared" si="43"/>
        <v>0.78400000000000003</v>
      </c>
      <c r="AJ203" s="5">
        <f t="shared" si="44"/>
        <v>0.33717277486910996</v>
      </c>
      <c r="AK203" s="1">
        <f t="shared" si="45"/>
        <v>6.2173913043478253</v>
      </c>
      <c r="AL203" s="1">
        <v>13.8</v>
      </c>
      <c r="AN203" s="5"/>
    </row>
    <row r="204" spans="1:40" x14ac:dyDescent="0.25">
      <c r="A204" s="9">
        <v>42054</v>
      </c>
      <c r="B204" s="8">
        <v>2</v>
      </c>
      <c r="C204" s="8">
        <v>3</v>
      </c>
      <c r="D204" s="8">
        <v>34</v>
      </c>
      <c r="E204" s="1" t="str">
        <f t="shared" si="46"/>
        <v>Q2-3-34</v>
      </c>
      <c r="F204" s="8" t="s">
        <v>22</v>
      </c>
      <c r="G204" s="12">
        <v>5.5</v>
      </c>
      <c r="H204" s="36">
        <v>5</v>
      </c>
      <c r="I204" s="8"/>
      <c r="J204" s="8">
        <v>16</v>
      </c>
      <c r="K204" s="12">
        <v>5</v>
      </c>
      <c r="L204" s="15">
        <v>1.6299999999999999E-2</v>
      </c>
      <c r="M204" s="8">
        <v>1.9800000000000002E-2</v>
      </c>
      <c r="N204" s="8">
        <v>42.569499999999998</v>
      </c>
      <c r="O204" s="8">
        <v>9.4E-2</v>
      </c>
      <c r="P204" s="8">
        <v>165</v>
      </c>
      <c r="Q204" s="8">
        <v>0.06</v>
      </c>
      <c r="R204" s="8">
        <v>8.0000000000000002E-3</v>
      </c>
      <c r="S204" s="8">
        <v>0.85499999999999998</v>
      </c>
      <c r="T204" s="8">
        <v>0.17530000000000001</v>
      </c>
      <c r="U204" s="8">
        <v>30</v>
      </c>
      <c r="V204" s="8">
        <v>89</v>
      </c>
      <c r="W204" s="8">
        <v>21.3</v>
      </c>
      <c r="Y204" s="8">
        <v>0.06</v>
      </c>
      <c r="Z204" s="36">
        <v>8.0000000000000002E-3</v>
      </c>
      <c r="AA204" s="42"/>
      <c r="AB204" s="33">
        <f t="shared" si="36"/>
        <v>17.676767676767692</v>
      </c>
      <c r="AC204" s="5">
        <f t="shared" si="37"/>
        <v>8.5106382978723402E-2</v>
      </c>
      <c r="AD204" s="5">
        <f t="shared" si="38"/>
        <v>0.13333333333333333</v>
      </c>
      <c r="AE204" s="5">
        <f t="shared" si="39"/>
        <v>0.13333333333333333</v>
      </c>
      <c r="AF204" s="33">
        <f t="shared" si="40"/>
        <v>3.8760145174361926</v>
      </c>
      <c r="AG204" s="33">
        <f t="shared" si="41"/>
        <v>53.211874999999999</v>
      </c>
      <c r="AH204" s="5">
        <f t="shared" si="42"/>
        <v>0.20502923976608189</v>
      </c>
      <c r="AI204" s="1">
        <f t="shared" si="43"/>
        <v>0.85499999999999998</v>
      </c>
      <c r="AJ204" s="5">
        <f t="shared" si="44"/>
        <v>0.23932584269662921</v>
      </c>
      <c r="AK204" s="1">
        <f t="shared" si="45"/>
        <v>0</v>
      </c>
      <c r="AL204" s="1">
        <v>5</v>
      </c>
      <c r="AN204" s="5"/>
    </row>
    <row r="205" spans="1:40" x14ac:dyDescent="0.25">
      <c r="A205" s="9">
        <v>42054</v>
      </c>
      <c r="B205" s="8">
        <v>2</v>
      </c>
      <c r="C205" s="8">
        <v>3</v>
      </c>
      <c r="D205" s="8">
        <v>34</v>
      </c>
      <c r="E205" s="1" t="str">
        <f t="shared" si="46"/>
        <v>Q2-3-34</v>
      </c>
      <c r="F205" s="8" t="s">
        <v>20</v>
      </c>
      <c r="G205" s="12">
        <v>8.5</v>
      </c>
      <c r="H205" s="36">
        <v>60</v>
      </c>
      <c r="I205" s="8"/>
      <c r="J205" s="8">
        <v>25</v>
      </c>
      <c r="K205" s="12">
        <v>4.5</v>
      </c>
      <c r="L205" s="15">
        <v>1.8E-3</v>
      </c>
      <c r="M205" s="8">
        <v>2.8999999999999998E-3</v>
      </c>
      <c r="N205" s="8">
        <v>17.328399999999998</v>
      </c>
      <c r="O205" s="8">
        <v>1.9E-2</v>
      </c>
      <c r="P205" s="8">
        <v>64</v>
      </c>
      <c r="Q205" s="8">
        <v>8.9999999999999993E-3</v>
      </c>
      <c r="R205" s="8">
        <v>2.2000000000000001E-3</v>
      </c>
      <c r="S205" s="8">
        <v>8.6999999999999994E-2</v>
      </c>
      <c r="T205" s="8">
        <v>1.8000000000000002E-2</v>
      </c>
      <c r="U205" s="8">
        <v>30</v>
      </c>
      <c r="V205" s="8">
        <v>6</v>
      </c>
      <c r="W205" s="8">
        <v>2.1</v>
      </c>
      <c r="Y205" s="8">
        <v>8.9999999999999993E-3</v>
      </c>
      <c r="Z205" s="36">
        <v>2.2000000000000001E-3</v>
      </c>
      <c r="AA205" s="42"/>
      <c r="AB205" s="33">
        <f t="shared" si="36"/>
        <v>37.931034482758619</v>
      </c>
      <c r="AC205" s="5">
        <f t="shared" si="37"/>
        <v>0.11578947368421054</v>
      </c>
      <c r="AD205" s="5">
        <f t="shared" si="38"/>
        <v>0.24444444444444446</v>
      </c>
      <c r="AE205" s="5">
        <f t="shared" si="39"/>
        <v>0.24444444444444446</v>
      </c>
      <c r="AF205" s="33">
        <f t="shared" si="40"/>
        <v>3.6933588790655807</v>
      </c>
      <c r="AG205" s="33">
        <f t="shared" si="41"/>
        <v>78.765454545454531</v>
      </c>
      <c r="AH205" s="5">
        <f t="shared" si="42"/>
        <v>0.20689655172413796</v>
      </c>
      <c r="AI205" s="1">
        <f t="shared" si="43"/>
        <v>8.6999999999999994E-2</v>
      </c>
      <c r="AJ205" s="5">
        <f t="shared" si="44"/>
        <v>0.35000000000000003</v>
      </c>
      <c r="AK205" s="1">
        <f t="shared" si="45"/>
        <v>0</v>
      </c>
      <c r="AL205" s="1">
        <v>4.5</v>
      </c>
      <c r="AN205" s="5"/>
    </row>
    <row r="206" spans="1:40" x14ac:dyDescent="0.25">
      <c r="A206" s="9">
        <v>42054</v>
      </c>
      <c r="B206" s="8">
        <v>2</v>
      </c>
      <c r="C206" s="8">
        <v>3</v>
      </c>
      <c r="D206" s="8">
        <v>34</v>
      </c>
      <c r="E206" s="1" t="str">
        <f t="shared" si="46"/>
        <v>Q2-3-34</v>
      </c>
      <c r="F206" s="8" t="s">
        <v>14</v>
      </c>
      <c r="G206" s="12">
        <v>5</v>
      </c>
      <c r="H206" s="36">
        <v>0.5</v>
      </c>
      <c r="I206" s="8"/>
      <c r="J206" s="8">
        <v>30</v>
      </c>
      <c r="K206" s="12">
        <v>2</v>
      </c>
      <c r="L206" s="15">
        <v>1.9E-2</v>
      </c>
      <c r="M206" s="8">
        <v>2.0400000000000001E-2</v>
      </c>
      <c r="N206" s="8">
        <v>42.967700000000001</v>
      </c>
      <c r="O206" s="8">
        <v>0.27700000000000002</v>
      </c>
      <c r="P206" s="8">
        <v>154</v>
      </c>
      <c r="Q206" s="8">
        <v>0.23599999999999999</v>
      </c>
      <c r="R206" s="8">
        <v>3.15E-2</v>
      </c>
      <c r="S206" s="8">
        <v>0.34</v>
      </c>
      <c r="T206" s="8">
        <v>6.4399999999999999E-2</v>
      </c>
      <c r="U206" s="8">
        <v>30</v>
      </c>
      <c r="V206" s="8">
        <v>77</v>
      </c>
      <c r="W206" s="8">
        <v>16.100000000000001</v>
      </c>
      <c r="X206" s="12">
        <v>473.09999999999997</v>
      </c>
      <c r="Y206" s="8">
        <v>0.23599999999999999</v>
      </c>
      <c r="Z206" s="36">
        <v>3.15E-2</v>
      </c>
      <c r="AA206" s="42"/>
      <c r="AB206" s="33">
        <f t="shared" si="36"/>
        <v>6.8627450980392242</v>
      </c>
      <c r="AC206" s="5">
        <f t="shared" si="37"/>
        <v>0.11371841155234656</v>
      </c>
      <c r="AD206" s="5">
        <f t="shared" si="38"/>
        <v>0.13347457627118645</v>
      </c>
      <c r="AE206" s="5">
        <f t="shared" si="39"/>
        <v>0.13347457627118645</v>
      </c>
      <c r="AF206" s="33">
        <f t="shared" si="40"/>
        <v>3.5840875820674598</v>
      </c>
      <c r="AG206" s="33">
        <f t="shared" si="41"/>
        <v>13.640539682539684</v>
      </c>
      <c r="AH206" s="5">
        <f t="shared" si="42"/>
        <v>0.18941176470588234</v>
      </c>
      <c r="AI206" s="1">
        <f t="shared" si="43"/>
        <v>0.34</v>
      </c>
      <c r="AJ206" s="5">
        <f t="shared" si="44"/>
        <v>0.20909090909090911</v>
      </c>
      <c r="AK206" s="1">
        <f t="shared" si="45"/>
        <v>29.385093167701857</v>
      </c>
      <c r="AL206" s="1">
        <v>2</v>
      </c>
      <c r="AN206" s="5"/>
    </row>
    <row r="207" spans="1:40" x14ac:dyDescent="0.25">
      <c r="A207" s="9">
        <v>42054</v>
      </c>
      <c r="B207" s="8">
        <v>2</v>
      </c>
      <c r="C207" s="8">
        <v>3</v>
      </c>
      <c r="D207" s="8">
        <v>34</v>
      </c>
      <c r="E207" s="1" t="str">
        <f t="shared" si="46"/>
        <v>Q2-3-34</v>
      </c>
      <c r="F207" s="8" t="s">
        <v>43</v>
      </c>
      <c r="G207" s="12">
        <v>6</v>
      </c>
      <c r="H207" s="36">
        <v>3</v>
      </c>
      <c r="I207" s="8"/>
      <c r="J207" s="8">
        <v>4</v>
      </c>
      <c r="K207" s="12">
        <v>2.2999999999999998</v>
      </c>
      <c r="L207" s="15">
        <v>3.2500000000000001E-2</v>
      </c>
      <c r="M207" s="8">
        <v>3.4700000000000002E-2</v>
      </c>
      <c r="N207" s="8">
        <v>61.390799999999999</v>
      </c>
      <c r="O207" s="8">
        <v>0.193</v>
      </c>
      <c r="P207" s="8">
        <v>164</v>
      </c>
      <c r="Q207" s="8">
        <v>0.1303</v>
      </c>
      <c r="R207" s="8">
        <v>1.72E-2</v>
      </c>
      <c r="S207" s="8">
        <v>4.5549999999999997</v>
      </c>
      <c r="T207" s="8">
        <v>0.29710000000000003</v>
      </c>
      <c r="U207" s="8">
        <v>5</v>
      </c>
      <c r="V207" s="8">
        <v>335.9</v>
      </c>
      <c r="W207" s="8">
        <v>74.399999999999991</v>
      </c>
      <c r="Y207" s="8">
        <v>0.1303</v>
      </c>
      <c r="Z207" s="36">
        <v>1.72E-2</v>
      </c>
      <c r="AA207" s="42"/>
      <c r="AB207" s="33">
        <f t="shared" si="36"/>
        <v>6.3400576368876091</v>
      </c>
      <c r="AC207" s="5">
        <f t="shared" si="37"/>
        <v>8.9119170984455959E-2</v>
      </c>
      <c r="AD207" s="5">
        <f t="shared" si="38"/>
        <v>0.13200306983883348</v>
      </c>
      <c r="AE207" s="5">
        <f t="shared" si="39"/>
        <v>0.13200306983883348</v>
      </c>
      <c r="AF207" s="33">
        <f t="shared" si="40"/>
        <v>2.6714100484111625</v>
      </c>
      <c r="AG207" s="33">
        <f t="shared" si="41"/>
        <v>35.692325581395352</v>
      </c>
      <c r="AH207" s="5">
        <f t="shared" si="42"/>
        <v>6.5225027442371034E-2</v>
      </c>
      <c r="AI207" s="1">
        <f t="shared" si="43"/>
        <v>4.5549999999999997</v>
      </c>
      <c r="AJ207" s="5">
        <f t="shared" si="44"/>
        <v>0.2214944924084549</v>
      </c>
      <c r="AK207" s="1">
        <f t="shared" si="45"/>
        <v>0</v>
      </c>
      <c r="AL207" s="1">
        <v>2.2999999999999998</v>
      </c>
      <c r="AN207" s="5"/>
    </row>
    <row r="208" spans="1:40" x14ac:dyDescent="0.25">
      <c r="A208" s="9">
        <v>42054</v>
      </c>
      <c r="B208" s="8">
        <v>2</v>
      </c>
      <c r="C208" s="8">
        <v>3</v>
      </c>
      <c r="D208" s="8">
        <v>36</v>
      </c>
      <c r="E208" s="1" t="str">
        <f t="shared" si="46"/>
        <v>Q2-3-36</v>
      </c>
      <c r="F208" s="8" t="s">
        <v>23</v>
      </c>
      <c r="G208" s="12">
        <v>17.5</v>
      </c>
      <c r="H208" s="36">
        <v>30</v>
      </c>
      <c r="I208" s="8"/>
      <c r="J208" s="8">
        <v>36</v>
      </c>
      <c r="K208" s="12">
        <v>9.5</v>
      </c>
      <c r="L208" s="15">
        <v>9.7000000000000003E-3</v>
      </c>
      <c r="M208" s="8">
        <v>1.12E-2</v>
      </c>
      <c r="N208" s="8">
        <v>134.3022</v>
      </c>
      <c r="O208" s="8">
        <v>0.14199999999999999</v>
      </c>
      <c r="P208" s="8">
        <v>736</v>
      </c>
      <c r="Q208" s="8">
        <v>9.1600000000000001E-2</v>
      </c>
      <c r="R208" s="8">
        <v>2.7699999999999999E-2</v>
      </c>
      <c r="S208" s="8">
        <v>2.0339999999999998</v>
      </c>
      <c r="T208" s="8">
        <v>0.95640000000000003</v>
      </c>
      <c r="U208" s="8">
        <v>10</v>
      </c>
      <c r="V208" s="8">
        <v>193</v>
      </c>
      <c r="W208" s="8">
        <v>76.399999999999991</v>
      </c>
      <c r="X208" s="12">
        <v>1189.2</v>
      </c>
      <c r="Y208" s="8">
        <v>0.4461</v>
      </c>
      <c r="Z208" s="36">
        <v>0.1482</v>
      </c>
      <c r="AA208" s="42"/>
      <c r="AB208" s="33">
        <f t="shared" si="36"/>
        <v>13.392857142857141</v>
      </c>
      <c r="AC208" s="5">
        <f t="shared" si="37"/>
        <v>0.19507042253521129</v>
      </c>
      <c r="AD208" s="5">
        <f t="shared" si="38"/>
        <v>0.30240174672489084</v>
      </c>
      <c r="AE208" s="5">
        <f t="shared" si="39"/>
        <v>0.33221250840618693</v>
      </c>
      <c r="AF208" s="33">
        <f t="shared" si="40"/>
        <v>5.4801782844957119</v>
      </c>
      <c r="AG208" s="33">
        <f t="shared" si="41"/>
        <v>48.484548736462095</v>
      </c>
      <c r="AH208" s="5">
        <f t="shared" si="42"/>
        <v>0.47020648967551626</v>
      </c>
      <c r="AI208" s="1">
        <f t="shared" si="43"/>
        <v>2.0339999999999998</v>
      </c>
      <c r="AJ208" s="5">
        <f t="shared" si="44"/>
        <v>0.39585492227979269</v>
      </c>
      <c r="AK208" s="1">
        <f t="shared" si="45"/>
        <v>15.565445026178013</v>
      </c>
      <c r="AL208" s="1">
        <v>9.5</v>
      </c>
      <c r="AN208" s="5"/>
    </row>
    <row r="209" spans="1:40" x14ac:dyDescent="0.25">
      <c r="A209" s="9">
        <v>42054</v>
      </c>
      <c r="B209" s="8">
        <v>2</v>
      </c>
      <c r="C209" s="8">
        <v>3</v>
      </c>
      <c r="D209" s="8">
        <v>36</v>
      </c>
      <c r="E209" s="1" t="str">
        <f t="shared" si="46"/>
        <v>Q2-3-36</v>
      </c>
      <c r="F209" s="8" t="s">
        <v>19</v>
      </c>
      <c r="G209" s="12">
        <v>13.5</v>
      </c>
      <c r="H209" s="36">
        <v>20</v>
      </c>
      <c r="I209" s="8"/>
      <c r="J209" s="8">
        <v>29</v>
      </c>
      <c r="K209" s="12">
        <v>9.5</v>
      </c>
      <c r="L209" s="15">
        <v>3.1600000000000003E-2</v>
      </c>
      <c r="M209" s="8">
        <v>3.61E-2</v>
      </c>
      <c r="N209" s="8">
        <v>264.47300000000001</v>
      </c>
      <c r="O209" s="8">
        <v>0.18</v>
      </c>
      <c r="P209" s="8">
        <v>2039</v>
      </c>
      <c r="Q209" s="8">
        <v>0.1065</v>
      </c>
      <c r="R209" s="8">
        <v>4.0800000000000003E-2</v>
      </c>
      <c r="S209" s="8">
        <v>0.4</v>
      </c>
      <c r="T209" s="8">
        <v>0.18989999999999999</v>
      </c>
      <c r="U209" s="8">
        <v>10</v>
      </c>
      <c r="V209" s="8">
        <v>85</v>
      </c>
      <c r="W209" s="8">
        <v>35.299999999999997</v>
      </c>
      <c r="Y209" s="8">
        <v>0.65769999999999995</v>
      </c>
      <c r="Z209" s="36">
        <v>0.2586</v>
      </c>
      <c r="AA209" s="42"/>
      <c r="AB209" s="33">
        <f t="shared" si="36"/>
        <v>12.465373961218829</v>
      </c>
      <c r="AC209" s="5">
        <f t="shared" si="37"/>
        <v>0.22666666666666668</v>
      </c>
      <c r="AD209" s="5">
        <f t="shared" si="38"/>
        <v>0.38309859154929582</v>
      </c>
      <c r="AE209" s="5">
        <f t="shared" si="39"/>
        <v>0.39318838376159343</v>
      </c>
      <c r="AF209" s="33">
        <f t="shared" si="40"/>
        <v>7.709671686712821</v>
      </c>
      <c r="AG209" s="33">
        <f t="shared" si="41"/>
        <v>64.821813725490188</v>
      </c>
      <c r="AH209" s="5">
        <f t="shared" si="42"/>
        <v>0.47474999999999995</v>
      </c>
      <c r="AI209" s="1">
        <f t="shared" si="43"/>
        <v>0.4</v>
      </c>
      <c r="AJ209" s="5">
        <f t="shared" si="44"/>
        <v>0.41529411764705881</v>
      </c>
      <c r="AK209" s="1">
        <f t="shared" si="45"/>
        <v>0</v>
      </c>
      <c r="AL209" s="1">
        <v>9.5</v>
      </c>
      <c r="AN209" s="5"/>
    </row>
    <row r="210" spans="1:40" x14ac:dyDescent="0.25">
      <c r="A210" s="9">
        <v>42054</v>
      </c>
      <c r="B210" s="8">
        <v>2</v>
      </c>
      <c r="C210" s="8">
        <v>3</v>
      </c>
      <c r="D210" s="8">
        <v>38</v>
      </c>
      <c r="E210" s="1" t="str">
        <f t="shared" si="46"/>
        <v>Q2-3-38</v>
      </c>
      <c r="F210" s="8" t="s">
        <v>23</v>
      </c>
      <c r="G210" s="12">
        <v>19</v>
      </c>
      <c r="H210" s="36">
        <v>30</v>
      </c>
      <c r="I210" s="8"/>
      <c r="J210" s="8">
        <v>37</v>
      </c>
      <c r="K210" s="12">
        <v>12.5</v>
      </c>
      <c r="L210" s="15">
        <v>3.2000000000000002E-3</v>
      </c>
      <c r="M210" s="8">
        <v>4.7999999999999996E-3</v>
      </c>
      <c r="N210" s="8">
        <v>384.84179999999998</v>
      </c>
      <c r="O210" s="8">
        <v>0.221</v>
      </c>
      <c r="P210" s="8">
        <v>3051</v>
      </c>
      <c r="Q210" s="8" t="s">
        <v>16</v>
      </c>
      <c r="R210" s="8">
        <v>3.6999999999999998E-2</v>
      </c>
      <c r="S210" s="8">
        <v>1.2470000000000001</v>
      </c>
      <c r="T210" s="8">
        <v>0.61990000000000001</v>
      </c>
      <c r="U210" s="8">
        <v>10</v>
      </c>
      <c r="V210" s="8">
        <v>64</v>
      </c>
      <c r="W210" s="8">
        <v>26</v>
      </c>
      <c r="X210" s="50">
        <v>569.4</v>
      </c>
      <c r="Y210" s="8">
        <v>0.70930000000000004</v>
      </c>
      <c r="Z210" s="36">
        <v>0.20710000000000001</v>
      </c>
      <c r="AA210" s="42"/>
      <c r="AB210" s="33">
        <f t="shared" si="36"/>
        <v>33.333333333333329</v>
      </c>
      <c r="AC210" s="5">
        <f t="shared" si="37"/>
        <v>0.167420814479638</v>
      </c>
      <c r="AD210" s="5" t="e">
        <f t="shared" si="38"/>
        <v>#VALUE!</v>
      </c>
      <c r="AE210" s="5">
        <f t="shared" si="39"/>
        <v>0.29197800648526717</v>
      </c>
      <c r="AF210" s="33">
        <f t="shared" si="40"/>
        <v>7.9279329844107371</v>
      </c>
      <c r="AG210" s="33">
        <f t="shared" si="41"/>
        <v>104.01129729729729</v>
      </c>
      <c r="AH210" s="5">
        <f t="shared" si="42"/>
        <v>0.49711307137129107</v>
      </c>
      <c r="AI210" s="1">
        <f t="shared" si="43"/>
        <v>1.2470000000000001</v>
      </c>
      <c r="AJ210" s="5">
        <f t="shared" si="44"/>
        <v>0.40625</v>
      </c>
      <c r="AK210" s="1">
        <f t="shared" si="45"/>
        <v>21.9</v>
      </c>
      <c r="AL210" s="1">
        <v>12.5</v>
      </c>
      <c r="AN210" s="5"/>
    </row>
    <row r="211" spans="1:40" x14ac:dyDescent="0.25">
      <c r="A211" s="9">
        <v>42054</v>
      </c>
      <c r="B211" s="8">
        <v>2</v>
      </c>
      <c r="C211" s="8">
        <v>3</v>
      </c>
      <c r="D211" s="8">
        <v>38</v>
      </c>
      <c r="E211" s="1" t="str">
        <f t="shared" si="46"/>
        <v>Q2-3-38</v>
      </c>
      <c r="F211" s="8" t="s">
        <v>19</v>
      </c>
      <c r="G211" s="12">
        <v>16</v>
      </c>
      <c r="H211" s="36">
        <v>10</v>
      </c>
      <c r="I211" s="8"/>
      <c r="J211" s="8">
        <v>30</v>
      </c>
      <c r="K211" s="12">
        <v>8.6</v>
      </c>
      <c r="L211" s="15">
        <v>1.9300000000000001E-2</v>
      </c>
      <c r="M211" s="8">
        <v>2.1499999999999998E-2</v>
      </c>
      <c r="N211" s="8">
        <v>191.92519999999999</v>
      </c>
      <c r="O211" s="8">
        <v>0.127</v>
      </c>
      <c r="P211" s="8">
        <v>2135</v>
      </c>
      <c r="Q211" s="8">
        <v>6.5299999999999997E-2</v>
      </c>
      <c r="R211" s="8">
        <v>2.1100000000000001E-2</v>
      </c>
      <c r="S211" s="8">
        <v>0.17599999999999999</v>
      </c>
      <c r="T211" s="8">
        <v>6.2300000000000001E-2</v>
      </c>
      <c r="U211" s="8">
        <v>10</v>
      </c>
      <c r="V211" s="8">
        <v>91</v>
      </c>
      <c r="W211" s="8">
        <v>31</v>
      </c>
      <c r="Y211" s="8">
        <v>0.13400000000000001</v>
      </c>
      <c r="Z211" s="36">
        <v>3.8600000000000002E-2</v>
      </c>
      <c r="AA211" s="42"/>
      <c r="AB211" s="33">
        <f t="shared" si="36"/>
        <v>10.23255813953487</v>
      </c>
      <c r="AC211" s="5">
        <f t="shared" si="37"/>
        <v>0.16614173228346457</v>
      </c>
      <c r="AD211" s="5">
        <f t="shared" si="38"/>
        <v>0.32312404287901991</v>
      </c>
      <c r="AE211" s="5">
        <f t="shared" si="39"/>
        <v>0.28805970149253729</v>
      </c>
      <c r="AF211" s="33">
        <f t="shared" si="40"/>
        <v>11.12412544053621</v>
      </c>
      <c r="AG211" s="33">
        <f t="shared" si="41"/>
        <v>90.959810426540287</v>
      </c>
      <c r="AH211" s="5">
        <f t="shared" si="42"/>
        <v>0.35397727272727275</v>
      </c>
      <c r="AI211" s="1">
        <f t="shared" si="43"/>
        <v>0.17599999999999999</v>
      </c>
      <c r="AJ211" s="5">
        <f t="shared" si="44"/>
        <v>0.34065934065934067</v>
      </c>
      <c r="AK211" s="1">
        <f t="shared" si="45"/>
        <v>0</v>
      </c>
      <c r="AL211" s="1">
        <v>8.6</v>
      </c>
      <c r="AN211" s="5"/>
    </row>
    <row r="212" spans="1:40" x14ac:dyDescent="0.25">
      <c r="A212" s="9">
        <v>42054</v>
      </c>
      <c r="B212" s="8">
        <v>2</v>
      </c>
      <c r="C212" s="8">
        <v>3</v>
      </c>
      <c r="D212" s="8">
        <v>38</v>
      </c>
      <c r="E212" s="1" t="str">
        <f t="shared" si="46"/>
        <v>Q2-3-38</v>
      </c>
      <c r="F212" s="8" t="s">
        <v>22</v>
      </c>
      <c r="G212" s="12">
        <v>5</v>
      </c>
      <c r="H212" s="36">
        <v>1</v>
      </c>
      <c r="I212" s="8"/>
      <c r="J212" s="8">
        <v>17</v>
      </c>
      <c r="K212" s="12">
        <v>3.8</v>
      </c>
      <c r="L212" s="15">
        <v>9.4999999999999998E-3</v>
      </c>
      <c r="M212" s="8">
        <v>1.0800000000000001E-2</v>
      </c>
      <c r="N212" s="8">
        <v>84.645200000000003</v>
      </c>
      <c r="O212" s="8">
        <v>0.105</v>
      </c>
      <c r="P212" s="8">
        <v>443</v>
      </c>
      <c r="Q212" s="8">
        <v>6.4799999999999996E-2</v>
      </c>
      <c r="R212" s="8">
        <v>1.03E-2</v>
      </c>
      <c r="S212" s="8">
        <v>0.42599999999999999</v>
      </c>
      <c r="T212" s="8">
        <v>0.1018</v>
      </c>
      <c r="U212" s="8">
        <v>30</v>
      </c>
      <c r="V212" s="8">
        <v>90</v>
      </c>
      <c r="W212" s="8">
        <v>25.5</v>
      </c>
      <c r="X212" s="12">
        <v>384.8</v>
      </c>
      <c r="Y212" s="8">
        <v>6.4799999999999996E-2</v>
      </c>
      <c r="Z212" s="36">
        <v>1.03E-2</v>
      </c>
      <c r="AA212" s="42"/>
      <c r="AB212" s="33">
        <f t="shared" si="36"/>
        <v>12.037037037037045</v>
      </c>
      <c r="AC212" s="5">
        <f t="shared" si="37"/>
        <v>9.8095238095238096E-2</v>
      </c>
      <c r="AD212" s="5">
        <f t="shared" si="38"/>
        <v>0.15895061728395063</v>
      </c>
      <c r="AE212" s="5">
        <f t="shared" si="39"/>
        <v>0.15895061728395063</v>
      </c>
      <c r="AF212" s="33">
        <f t="shared" si="40"/>
        <v>5.2336104114586535</v>
      </c>
      <c r="AG212" s="33">
        <f t="shared" si="41"/>
        <v>82.179805825242724</v>
      </c>
      <c r="AH212" s="5">
        <f t="shared" si="42"/>
        <v>0.23896713615023474</v>
      </c>
      <c r="AI212" s="1">
        <f t="shared" si="43"/>
        <v>0.42599999999999999</v>
      </c>
      <c r="AJ212" s="5">
        <f t="shared" si="44"/>
        <v>0.28333333333333333</v>
      </c>
      <c r="AK212" s="1">
        <f t="shared" si="45"/>
        <v>15.090196078431372</v>
      </c>
      <c r="AL212" s="1">
        <v>3.8</v>
      </c>
      <c r="AN212" s="5"/>
    </row>
    <row r="213" spans="1:40" x14ac:dyDescent="0.25">
      <c r="A213" s="9">
        <v>42054</v>
      </c>
      <c r="B213" s="8">
        <v>2</v>
      </c>
      <c r="C213" s="8">
        <v>3</v>
      </c>
      <c r="D213" s="8">
        <v>40</v>
      </c>
      <c r="E213" s="1" t="str">
        <f t="shared" si="46"/>
        <v>Q2-3-40</v>
      </c>
      <c r="F213" s="8" t="s">
        <v>23</v>
      </c>
      <c r="G213" s="12">
        <v>26</v>
      </c>
      <c r="H213" s="36">
        <v>30</v>
      </c>
      <c r="I213" s="8"/>
      <c r="J213" s="8">
        <v>38</v>
      </c>
      <c r="K213" s="12">
        <v>20.100000000000001</v>
      </c>
      <c r="L213" s="15">
        <v>1.04E-2</v>
      </c>
      <c r="M213" s="8">
        <v>1.32E-2</v>
      </c>
      <c r="N213" s="8">
        <v>620.49580000000003</v>
      </c>
      <c r="O213" s="8">
        <v>0.28299999999999997</v>
      </c>
      <c r="P213" s="8">
        <v>6829</v>
      </c>
      <c r="Q213" s="8">
        <v>0.12509999999999999</v>
      </c>
      <c r="R213" s="8">
        <v>3.09E-2</v>
      </c>
      <c r="S213" s="8">
        <v>0.749</v>
      </c>
      <c r="T213" s="8">
        <v>0.51449999999999996</v>
      </c>
      <c r="U213" s="8">
        <v>10</v>
      </c>
      <c r="V213" s="8">
        <v>57</v>
      </c>
      <c r="W213" s="8">
        <v>35.700000000000003</v>
      </c>
      <c r="X213" s="50">
        <v>447</v>
      </c>
      <c r="Y213" s="8">
        <v>0.36990000000000001</v>
      </c>
      <c r="Z213" s="36">
        <v>0.12510000000000002</v>
      </c>
      <c r="AA213" s="42"/>
      <c r="AB213" s="33">
        <f t="shared" si="36"/>
        <v>21.212121212121215</v>
      </c>
      <c r="AC213" s="5">
        <f t="shared" si="37"/>
        <v>0.10918727915194347</v>
      </c>
      <c r="AD213" s="5">
        <f t="shared" si="38"/>
        <v>0.24700239808153479</v>
      </c>
      <c r="AE213" s="5">
        <f t="shared" si="39"/>
        <v>0.33819951338199516</v>
      </c>
      <c r="AF213" s="33">
        <f t="shared" si="40"/>
        <v>11.005715107177195</v>
      </c>
      <c r="AG213" s="33">
        <f t="shared" si="41"/>
        <v>200.80770226537217</v>
      </c>
      <c r="AH213" s="5">
        <f t="shared" si="42"/>
        <v>0.6869158878504672</v>
      </c>
      <c r="AI213" s="1">
        <f t="shared" si="43"/>
        <v>0.749</v>
      </c>
      <c r="AJ213" s="5">
        <f t="shared" si="44"/>
        <v>0.62631578947368427</v>
      </c>
      <c r="AK213" s="1">
        <f t="shared" si="45"/>
        <v>12.521008403361343</v>
      </c>
      <c r="AL213" s="1">
        <v>20.100000000000001</v>
      </c>
      <c r="AN213" s="5"/>
    </row>
    <row r="214" spans="1:40" x14ac:dyDescent="0.25">
      <c r="A214" s="9">
        <v>42054</v>
      </c>
      <c r="B214" s="8">
        <v>2</v>
      </c>
      <c r="C214" s="8">
        <v>3</v>
      </c>
      <c r="D214" s="8">
        <v>40</v>
      </c>
      <c r="E214" s="1" t="str">
        <f t="shared" si="46"/>
        <v>Q2-3-40</v>
      </c>
      <c r="F214" s="8" t="s">
        <v>19</v>
      </c>
      <c r="G214" s="12">
        <v>12.3</v>
      </c>
      <c r="H214" s="36">
        <v>5</v>
      </c>
      <c r="I214" s="8"/>
      <c r="J214" s="8">
        <v>31</v>
      </c>
      <c r="K214" s="12">
        <v>9.4</v>
      </c>
      <c r="L214" s="15">
        <v>5.7999999999999996E-3</v>
      </c>
      <c r="M214" s="8">
        <v>8.3999999999999995E-3</v>
      </c>
      <c r="N214" s="8">
        <v>449.96929999999998</v>
      </c>
      <c r="O214" s="8">
        <v>0.159</v>
      </c>
      <c r="P214" s="8">
        <v>4397</v>
      </c>
      <c r="Q214" s="8">
        <v>7.4499999999999997E-2</v>
      </c>
      <c r="R214" s="8">
        <v>1.9400000000000001E-2</v>
      </c>
      <c r="S214" s="8">
        <v>0.90800000000000003</v>
      </c>
      <c r="T214" s="8">
        <v>0.42900000000000005</v>
      </c>
      <c r="U214" s="8">
        <v>10</v>
      </c>
      <c r="V214" s="8">
        <v>182</v>
      </c>
      <c r="W214" s="8">
        <v>73.899999999999991</v>
      </c>
      <c r="X214" s="12">
        <v>606.4</v>
      </c>
      <c r="Y214" s="8">
        <v>0.45450000000000002</v>
      </c>
      <c r="Z214" s="36">
        <v>0.15859999999999999</v>
      </c>
      <c r="AA214" s="42"/>
      <c r="AB214" s="33">
        <f t="shared" si="36"/>
        <v>30.952380952380956</v>
      </c>
      <c r="AC214" s="5">
        <f t="shared" si="37"/>
        <v>0.1220125786163522</v>
      </c>
      <c r="AD214" s="5">
        <f t="shared" si="38"/>
        <v>0.26040268456375842</v>
      </c>
      <c r="AE214" s="5">
        <f t="shared" si="39"/>
        <v>0.34895489548954894</v>
      </c>
      <c r="AF214" s="33">
        <f t="shared" si="40"/>
        <v>9.7717777635051988</v>
      </c>
      <c r="AG214" s="33">
        <f t="shared" si="41"/>
        <v>231.9429381443299</v>
      </c>
      <c r="AH214" s="5">
        <f t="shared" si="42"/>
        <v>0.47246696035242297</v>
      </c>
      <c r="AI214" s="1">
        <f t="shared" si="43"/>
        <v>0.90800000000000003</v>
      </c>
      <c r="AJ214" s="5">
        <f t="shared" si="44"/>
        <v>0.40604395604395599</v>
      </c>
      <c r="AK214" s="1">
        <f t="shared" si="45"/>
        <v>8.2056833558863342</v>
      </c>
      <c r="AL214" s="1">
        <v>9.4</v>
      </c>
      <c r="AN214" s="5"/>
    </row>
    <row r="215" spans="1:40" x14ac:dyDescent="0.25">
      <c r="A215" s="9">
        <v>42054</v>
      </c>
      <c r="B215" s="8">
        <v>2</v>
      </c>
      <c r="C215" s="8">
        <v>3</v>
      </c>
      <c r="D215" s="8">
        <v>42</v>
      </c>
      <c r="E215" s="1" t="str">
        <f t="shared" si="46"/>
        <v>Q2-3-42</v>
      </c>
      <c r="F215" s="8" t="s">
        <v>23</v>
      </c>
      <c r="G215" s="12">
        <v>32.5</v>
      </c>
      <c r="H215" s="36">
        <v>60</v>
      </c>
      <c r="I215" s="8"/>
      <c r="J215" s="8">
        <v>39</v>
      </c>
      <c r="K215" s="12">
        <v>15.5</v>
      </c>
      <c r="L215" s="15" t="s">
        <v>16</v>
      </c>
      <c r="M215" s="8" t="s">
        <v>16</v>
      </c>
      <c r="N215" s="8">
        <v>11.032299999999999</v>
      </c>
      <c r="O215" s="8">
        <v>1.2999999999999999E-2</v>
      </c>
      <c r="P215" s="8">
        <v>39</v>
      </c>
      <c r="Q215" s="8">
        <v>5.0000000000000001E-3</v>
      </c>
      <c r="R215" s="8">
        <v>1.1000000000000001E-3</v>
      </c>
      <c r="S215" s="8">
        <v>0.42200000000000004</v>
      </c>
      <c r="T215" s="8">
        <v>0.1966</v>
      </c>
      <c r="U215" s="8">
        <v>10</v>
      </c>
      <c r="V215" s="8">
        <v>86</v>
      </c>
      <c r="W215" s="8">
        <v>35.4</v>
      </c>
      <c r="X215" s="12">
        <v>783.4</v>
      </c>
      <c r="Y215" s="8">
        <v>5.0000000000000001E-3</v>
      </c>
      <c r="Z215" s="36">
        <v>1.1000000000000001E-3</v>
      </c>
      <c r="AA215" s="42"/>
      <c r="AB215" s="33" t="e">
        <f t="shared" si="36"/>
        <v>#VALUE!</v>
      </c>
      <c r="AC215" s="5">
        <f t="shared" si="37"/>
        <v>8.461538461538462E-2</v>
      </c>
      <c r="AD215" s="5">
        <f t="shared" si="38"/>
        <v>0.22</v>
      </c>
      <c r="AE215" s="5">
        <f t="shared" si="39"/>
        <v>0.22</v>
      </c>
      <c r="AF215" s="33">
        <f t="shared" si="40"/>
        <v>3.5350742818813847</v>
      </c>
      <c r="AG215" s="33">
        <f t="shared" si="41"/>
        <v>100.29363636363637</v>
      </c>
      <c r="AH215" s="5">
        <f t="shared" si="42"/>
        <v>0.46587677725118476</v>
      </c>
      <c r="AI215" s="1">
        <f t="shared" si="43"/>
        <v>0.42200000000000004</v>
      </c>
      <c r="AJ215" s="5">
        <f t="shared" si="44"/>
        <v>0.41162790697674417</v>
      </c>
      <c r="AK215" s="1">
        <f t="shared" si="45"/>
        <v>22.129943502824858</v>
      </c>
      <c r="AL215" s="1">
        <v>15.5</v>
      </c>
      <c r="AN215" s="5"/>
    </row>
    <row r="216" spans="1:40" x14ac:dyDescent="0.25">
      <c r="A216" s="9">
        <v>42054</v>
      </c>
      <c r="B216" s="8">
        <v>2</v>
      </c>
      <c r="C216" s="8">
        <v>3</v>
      </c>
      <c r="D216" s="8">
        <v>42</v>
      </c>
      <c r="E216" s="1" t="str">
        <f t="shared" si="46"/>
        <v>Q2-3-42</v>
      </c>
      <c r="F216" s="8" t="s">
        <v>24</v>
      </c>
      <c r="G216" s="12">
        <v>28.4</v>
      </c>
      <c r="H216" s="36">
        <v>20</v>
      </c>
      <c r="I216" s="8"/>
      <c r="J216" s="8">
        <v>18</v>
      </c>
      <c r="K216" s="12">
        <v>13.5</v>
      </c>
      <c r="L216" s="15">
        <v>3.0999999999999999E-3</v>
      </c>
      <c r="M216" s="8">
        <v>4.4999999999999997E-3</v>
      </c>
      <c r="N216" s="8">
        <v>761.57150000000001</v>
      </c>
      <c r="O216" s="8">
        <v>0.26200000000000001</v>
      </c>
      <c r="P216" s="8">
        <v>7819</v>
      </c>
      <c r="Q216" s="8">
        <v>9.3200000000000005E-2</v>
      </c>
      <c r="R216" s="8">
        <v>2.3199999999999998E-2</v>
      </c>
      <c r="S216" s="8">
        <v>7.7</v>
      </c>
      <c r="T216" s="8">
        <v>3.4836</v>
      </c>
      <c r="U216" s="8">
        <v>10</v>
      </c>
      <c r="V216" s="8">
        <v>134</v>
      </c>
      <c r="W216" s="8">
        <v>47.800000000000004</v>
      </c>
      <c r="X216" s="12">
        <v>1009.8000000000001</v>
      </c>
      <c r="Y216" s="8">
        <v>0.33660000000000001</v>
      </c>
      <c r="Z216" s="36">
        <v>9.2600000000000002E-2</v>
      </c>
      <c r="AA216" s="42"/>
      <c r="AB216" s="33">
        <f t="shared" si="36"/>
        <v>31.111111111111111</v>
      </c>
      <c r="AC216" s="5">
        <f t="shared" si="37"/>
        <v>8.8549618320610674E-2</v>
      </c>
      <c r="AD216" s="5">
        <f t="shared" si="38"/>
        <v>0.24892703862660942</v>
      </c>
      <c r="AE216" s="5">
        <f t="shared" si="39"/>
        <v>0.27510398098633393</v>
      </c>
      <c r="AF216" s="33">
        <f t="shared" si="40"/>
        <v>10.266928318614864</v>
      </c>
      <c r="AG216" s="33">
        <f t="shared" si="41"/>
        <v>328.26357758620696</v>
      </c>
      <c r="AH216" s="5">
        <f t="shared" si="42"/>
        <v>0.45241558441558438</v>
      </c>
      <c r="AI216" s="1">
        <f t="shared" si="43"/>
        <v>7.7</v>
      </c>
      <c r="AJ216" s="5">
        <f t="shared" si="44"/>
        <v>0.35671641791044778</v>
      </c>
      <c r="AK216" s="1">
        <f t="shared" si="45"/>
        <v>21.1255230125523</v>
      </c>
      <c r="AL216" s="1">
        <v>13.5</v>
      </c>
      <c r="AN216" s="5"/>
    </row>
    <row r="217" spans="1:40" x14ac:dyDescent="0.25">
      <c r="A217" s="9">
        <v>42054</v>
      </c>
      <c r="B217" s="8">
        <v>2</v>
      </c>
      <c r="C217" s="8">
        <v>3</v>
      </c>
      <c r="D217" s="8">
        <v>44</v>
      </c>
      <c r="E217" s="1" t="str">
        <f t="shared" si="46"/>
        <v>Q2-3-44</v>
      </c>
      <c r="F217" s="8" t="s">
        <v>23</v>
      </c>
      <c r="G217" s="12">
        <v>34.9</v>
      </c>
      <c r="H217" s="36">
        <v>20</v>
      </c>
      <c r="I217" s="8"/>
      <c r="J217" s="8">
        <v>40</v>
      </c>
      <c r="K217" s="12">
        <v>28</v>
      </c>
      <c r="L217" s="15">
        <v>8.6999999999999994E-3</v>
      </c>
      <c r="M217" s="8">
        <v>1.0500000000000001E-2</v>
      </c>
      <c r="N217" s="8">
        <v>607.2586</v>
      </c>
      <c r="O217" s="8">
        <v>0.249</v>
      </c>
      <c r="P217" s="8">
        <v>5555</v>
      </c>
      <c r="Q217" s="8">
        <v>9.2499999999999999E-2</v>
      </c>
      <c r="R217" s="8">
        <v>3.4700000000000002E-2</v>
      </c>
      <c r="S217" s="8">
        <v>3.31</v>
      </c>
      <c r="T217" s="8">
        <v>2.1369000000000002</v>
      </c>
      <c r="U217" s="8">
        <v>10</v>
      </c>
      <c r="V217" s="8">
        <v>140</v>
      </c>
      <c r="W217" s="8">
        <v>85.1</v>
      </c>
      <c r="X217" s="50">
        <v>862.5</v>
      </c>
      <c r="Y217" s="8">
        <v>0.77610000000000001</v>
      </c>
      <c r="Z217" s="36">
        <v>0.30170000000000002</v>
      </c>
      <c r="AA217" s="42"/>
      <c r="AB217" s="33">
        <f t="shared" si="36"/>
        <v>17.142857142857153</v>
      </c>
      <c r="AC217" s="5">
        <f t="shared" si="37"/>
        <v>0.13935742971887552</v>
      </c>
      <c r="AD217" s="5">
        <f t="shared" si="38"/>
        <v>0.37513513513513513</v>
      </c>
      <c r="AE217" s="5">
        <f t="shared" si="39"/>
        <v>0.38873856461796163</v>
      </c>
      <c r="AF217" s="33">
        <f t="shared" si="40"/>
        <v>9.1476678963459719</v>
      </c>
      <c r="AG217" s="33">
        <f t="shared" si="41"/>
        <v>175.00247838616713</v>
      </c>
      <c r="AH217" s="5">
        <f t="shared" si="42"/>
        <v>0.64558912386706957</v>
      </c>
      <c r="AI217" s="1">
        <f t="shared" si="43"/>
        <v>3.31</v>
      </c>
      <c r="AJ217" s="5">
        <f t="shared" si="44"/>
        <v>0.60785714285714276</v>
      </c>
      <c r="AK217" s="1">
        <f t="shared" si="45"/>
        <v>10.135135135135135</v>
      </c>
      <c r="AL217" s="1">
        <v>28</v>
      </c>
      <c r="AN217" s="5"/>
    </row>
    <row r="218" spans="1:40" x14ac:dyDescent="0.25">
      <c r="A218" s="9">
        <v>42054</v>
      </c>
      <c r="B218" s="8">
        <v>2</v>
      </c>
      <c r="C218" s="8">
        <v>3</v>
      </c>
      <c r="D218" s="8">
        <v>44</v>
      </c>
      <c r="E218" s="1" t="str">
        <f t="shared" si="46"/>
        <v>Q2-3-44</v>
      </c>
      <c r="F218" s="8" t="s">
        <v>24</v>
      </c>
      <c r="G218" s="12">
        <v>29.5</v>
      </c>
      <c r="H218" s="36">
        <v>60</v>
      </c>
      <c r="I218" s="8"/>
      <c r="J218" s="8">
        <v>19</v>
      </c>
      <c r="K218" s="12">
        <v>25.6</v>
      </c>
      <c r="L218" s="15">
        <v>9.7000000000000003E-3</v>
      </c>
      <c r="M218" s="8">
        <v>1.14E-2</v>
      </c>
      <c r="N218" s="8">
        <v>948.36969999999997</v>
      </c>
      <c r="O218" s="8">
        <v>0.56100000000000005</v>
      </c>
      <c r="P218" s="8">
        <v>10849</v>
      </c>
      <c r="Q218" s="8">
        <v>0.23649999999999999</v>
      </c>
      <c r="R218" s="8">
        <v>7.0400000000000004E-2</v>
      </c>
      <c r="S218" s="8">
        <v>1.7090000000000001</v>
      </c>
      <c r="T218" s="8">
        <v>0.74780000000000002</v>
      </c>
      <c r="U218" s="8">
        <v>10</v>
      </c>
      <c r="V218" s="8">
        <v>288</v>
      </c>
      <c r="W218" s="8">
        <v>101.4</v>
      </c>
      <c r="X218" s="50">
        <v>1730.2</v>
      </c>
      <c r="Y218" s="8">
        <v>0.23649999999999999</v>
      </c>
      <c r="Z218" s="36">
        <v>7.0400000000000004E-2</v>
      </c>
      <c r="AA218" s="42"/>
      <c r="AB218" s="33">
        <f t="shared" si="36"/>
        <v>14.912280701754387</v>
      </c>
      <c r="AC218" s="5">
        <f t="shared" si="37"/>
        <v>0.12549019607843137</v>
      </c>
      <c r="AD218" s="5">
        <f t="shared" si="38"/>
        <v>0.29767441860465121</v>
      </c>
      <c r="AE218" s="5">
        <f t="shared" si="39"/>
        <v>0.29767441860465121</v>
      </c>
      <c r="AF218" s="33">
        <f t="shared" si="40"/>
        <v>11.439631612017973</v>
      </c>
      <c r="AG218" s="33">
        <f t="shared" si="41"/>
        <v>134.71160511363635</v>
      </c>
      <c r="AH218" s="5">
        <f t="shared" si="42"/>
        <v>0.43756582796957283</v>
      </c>
      <c r="AI218" s="1">
        <f t="shared" si="43"/>
        <v>1.7090000000000001</v>
      </c>
      <c r="AJ218" s="5">
        <f t="shared" si="44"/>
        <v>0.35208333333333336</v>
      </c>
      <c r="AK218" s="1">
        <f t="shared" si="45"/>
        <v>17.063116370808679</v>
      </c>
      <c r="AL218" s="1">
        <v>25.6</v>
      </c>
      <c r="AN218" s="5"/>
    </row>
    <row r="219" spans="1:40" x14ac:dyDescent="0.25">
      <c r="A219" s="9">
        <v>42054</v>
      </c>
      <c r="B219" s="8">
        <v>2</v>
      </c>
      <c r="C219" s="8">
        <v>3</v>
      </c>
      <c r="D219" s="8">
        <v>46</v>
      </c>
      <c r="E219" s="1" t="str">
        <f t="shared" si="46"/>
        <v>Q2-3-46</v>
      </c>
      <c r="F219" s="8" t="s">
        <v>23</v>
      </c>
      <c r="G219" s="12">
        <v>34.6</v>
      </c>
      <c r="H219" s="36">
        <v>15</v>
      </c>
      <c r="I219" s="8"/>
      <c r="J219" s="8">
        <v>41</v>
      </c>
      <c r="K219" s="12">
        <v>21.7</v>
      </c>
      <c r="L219" s="15">
        <v>8.6E-3</v>
      </c>
      <c r="M219" s="8">
        <v>1.03E-2</v>
      </c>
      <c r="N219" s="8">
        <v>519.78869999999995</v>
      </c>
      <c r="O219" s="8">
        <v>0.23</v>
      </c>
      <c r="P219" s="8">
        <v>1255</v>
      </c>
      <c r="Q219" s="8">
        <v>0.11799999999999999</v>
      </c>
      <c r="R219" s="8">
        <v>3.1300000000000001E-2</v>
      </c>
      <c r="S219" s="8">
        <v>0.68899999999999995</v>
      </c>
      <c r="T219" s="8">
        <v>0.41290000000000004</v>
      </c>
      <c r="U219" s="8">
        <v>10</v>
      </c>
      <c r="V219" s="8">
        <v>75</v>
      </c>
      <c r="W219" s="8">
        <v>37.1</v>
      </c>
      <c r="X219" s="50">
        <v>492.90000000000003</v>
      </c>
      <c r="Y219" s="8">
        <v>0.2268</v>
      </c>
      <c r="Z219" s="36">
        <v>7.22E-2</v>
      </c>
      <c r="AA219" s="42"/>
      <c r="AB219" s="33">
        <f t="shared" si="36"/>
        <v>16.50485436893204</v>
      </c>
      <c r="AC219" s="5">
        <f t="shared" si="37"/>
        <v>0.13608695652173913</v>
      </c>
      <c r="AD219" s="5">
        <f t="shared" si="38"/>
        <v>0.26525423728813563</v>
      </c>
      <c r="AE219" s="5">
        <f t="shared" si="39"/>
        <v>0.31834215167548502</v>
      </c>
      <c r="AF219" s="33">
        <f t="shared" si="40"/>
        <v>2.4144426379411481</v>
      </c>
      <c r="AG219" s="33">
        <f t="shared" si="41"/>
        <v>166.06667731629389</v>
      </c>
      <c r="AH219" s="5">
        <f t="shared" si="42"/>
        <v>0.59927431059506542</v>
      </c>
      <c r="AI219" s="1">
        <f t="shared" si="43"/>
        <v>0.68899999999999995</v>
      </c>
      <c r="AJ219" s="5">
        <f t="shared" si="44"/>
        <v>0.4946666666666667</v>
      </c>
      <c r="AK219" s="1">
        <f t="shared" si="45"/>
        <v>13.285714285714286</v>
      </c>
      <c r="AL219" s="1">
        <v>21.7</v>
      </c>
      <c r="AN219" s="5"/>
    </row>
    <row r="220" spans="1:40" x14ac:dyDescent="0.25">
      <c r="A220" s="9">
        <v>42054</v>
      </c>
      <c r="B220" s="8">
        <v>2</v>
      </c>
      <c r="C220" s="8">
        <v>3</v>
      </c>
      <c r="D220" s="8">
        <v>46</v>
      </c>
      <c r="E220" s="1" t="str">
        <f t="shared" si="46"/>
        <v>Q2-3-46</v>
      </c>
      <c r="F220" s="8" t="s">
        <v>24</v>
      </c>
      <c r="G220" s="12">
        <v>29</v>
      </c>
      <c r="H220" s="36">
        <v>60</v>
      </c>
      <c r="I220" s="8"/>
      <c r="J220" s="8">
        <v>20</v>
      </c>
      <c r="K220" s="12">
        <v>19.7</v>
      </c>
      <c r="L220" s="15">
        <v>4.8999999999999998E-3</v>
      </c>
      <c r="M220" s="8">
        <v>6.4999999999999997E-3</v>
      </c>
      <c r="N220" s="8">
        <v>325.29899999999998</v>
      </c>
      <c r="O220" s="8">
        <v>0.14599999999999999</v>
      </c>
      <c r="P220" s="8">
        <v>592</v>
      </c>
      <c r="Q220" s="8">
        <v>7.1499999999999994E-2</v>
      </c>
      <c r="R220" s="8">
        <v>1.77E-2</v>
      </c>
      <c r="S220" s="8">
        <v>1.161</v>
      </c>
      <c r="T220" s="8">
        <v>0.51</v>
      </c>
      <c r="U220" s="8">
        <v>10</v>
      </c>
      <c r="V220" s="8">
        <v>306</v>
      </c>
      <c r="W220" s="8">
        <v>127.5</v>
      </c>
      <c r="X220" s="12">
        <v>1956.4</v>
      </c>
      <c r="Y220" s="8">
        <v>0.27689999999999998</v>
      </c>
      <c r="Z220" s="36">
        <v>7.2399999999999992E-2</v>
      </c>
      <c r="AA220" s="42"/>
      <c r="AB220" s="33">
        <f t="shared" si="36"/>
        <v>24.615384615384613</v>
      </c>
      <c r="AC220" s="5">
        <f t="shared" si="37"/>
        <v>0.12123287671232878</v>
      </c>
      <c r="AD220" s="5">
        <f t="shared" si="38"/>
        <v>0.24755244755244757</v>
      </c>
      <c r="AE220" s="5">
        <f t="shared" si="39"/>
        <v>0.26146623329721919</v>
      </c>
      <c r="AF220" s="33">
        <f t="shared" si="40"/>
        <v>1.8198641864868936</v>
      </c>
      <c r="AG220" s="33">
        <f t="shared" si="41"/>
        <v>183.78474576271185</v>
      </c>
      <c r="AH220" s="5">
        <f t="shared" si="42"/>
        <v>0.43927648578811368</v>
      </c>
      <c r="AI220" s="1">
        <f t="shared" si="43"/>
        <v>1.161</v>
      </c>
      <c r="AJ220" s="5">
        <f t="shared" si="44"/>
        <v>0.41666666666666669</v>
      </c>
      <c r="AK220" s="1">
        <f t="shared" si="45"/>
        <v>15.344313725490197</v>
      </c>
      <c r="AL220" s="1">
        <v>19.7</v>
      </c>
      <c r="AN220" s="5"/>
    </row>
    <row r="221" spans="1:40" x14ac:dyDescent="0.25">
      <c r="A221" s="9">
        <v>42054</v>
      </c>
      <c r="B221" s="8">
        <v>2</v>
      </c>
      <c r="C221" s="8">
        <v>3</v>
      </c>
      <c r="D221" s="8">
        <v>46</v>
      </c>
      <c r="E221" s="1" t="str">
        <f t="shared" si="46"/>
        <v>Q2-3-46</v>
      </c>
      <c r="F221" s="8" t="s">
        <v>27</v>
      </c>
      <c r="G221" s="12">
        <v>9.5</v>
      </c>
      <c r="H221" s="36">
        <v>40</v>
      </c>
      <c r="I221" s="8"/>
      <c r="J221" s="8">
        <v>21</v>
      </c>
      <c r="K221" s="12">
        <v>6.3</v>
      </c>
      <c r="L221" s="15">
        <v>2.6800000000000001E-2</v>
      </c>
      <c r="M221" s="8">
        <v>2.8500000000000001E-2</v>
      </c>
      <c r="N221" s="8">
        <v>55.780099999999997</v>
      </c>
      <c r="O221" s="8">
        <v>0.15</v>
      </c>
      <c r="P221" s="8">
        <v>108</v>
      </c>
      <c r="Q221" s="8">
        <v>0.1512</v>
      </c>
      <c r="R221" s="8">
        <v>2.7699999999999999E-2</v>
      </c>
      <c r="S221" s="8">
        <v>0.51200000000000001</v>
      </c>
      <c r="T221" s="8">
        <v>0.126</v>
      </c>
      <c r="U221" s="8">
        <v>10</v>
      </c>
      <c r="V221" s="8">
        <v>326</v>
      </c>
      <c r="W221" s="8">
        <v>83</v>
      </c>
      <c r="X221" s="12">
        <v>1200.8</v>
      </c>
      <c r="Y221" s="8">
        <v>0.40300000000000002</v>
      </c>
      <c r="Z221" s="36">
        <v>9.0400000000000008E-2</v>
      </c>
      <c r="AA221" s="42"/>
      <c r="AB221" s="33">
        <f t="shared" si="36"/>
        <v>5.9649122807017543</v>
      </c>
      <c r="AC221" s="5">
        <f t="shared" si="37"/>
        <v>0.18466666666666667</v>
      </c>
      <c r="AD221" s="5">
        <f t="shared" si="38"/>
        <v>0.1832010582010582</v>
      </c>
      <c r="AE221" s="5">
        <f t="shared" si="39"/>
        <v>0.22431761786600496</v>
      </c>
      <c r="AF221" s="33">
        <f t="shared" si="40"/>
        <v>1.9361743704295977</v>
      </c>
      <c r="AG221" s="33">
        <f t="shared" si="41"/>
        <v>20.137220216606497</v>
      </c>
      <c r="AH221" s="5">
        <f t="shared" si="42"/>
        <v>0.24609375</v>
      </c>
      <c r="AI221" s="1">
        <f t="shared" si="43"/>
        <v>0.51200000000000001</v>
      </c>
      <c r="AJ221" s="5">
        <f t="shared" si="44"/>
        <v>0.254601226993865</v>
      </c>
      <c r="AK221" s="1">
        <f t="shared" si="45"/>
        <v>14.467469879518072</v>
      </c>
      <c r="AL221" s="1">
        <v>6.3</v>
      </c>
      <c r="AN221" s="5"/>
    </row>
    <row r="222" spans="1:40" x14ac:dyDescent="0.25">
      <c r="A222" s="9">
        <v>42054</v>
      </c>
      <c r="B222" s="8">
        <v>2</v>
      </c>
      <c r="C222" s="8">
        <v>3</v>
      </c>
      <c r="D222" s="8">
        <v>48</v>
      </c>
      <c r="E222" s="1" t="str">
        <f t="shared" si="46"/>
        <v>Q2-3-48</v>
      </c>
      <c r="F222" s="8" t="s">
        <v>23</v>
      </c>
      <c r="G222" s="12">
        <v>38</v>
      </c>
      <c r="H222" s="36">
        <v>30</v>
      </c>
      <c r="I222" s="8"/>
      <c r="J222" s="8">
        <v>42</v>
      </c>
      <c r="K222" s="12">
        <v>29.5</v>
      </c>
      <c r="L222" s="15">
        <v>6.3E-3</v>
      </c>
      <c r="M222" s="8">
        <v>8.0999999999999996E-3</v>
      </c>
      <c r="N222" s="8">
        <v>491.41669999999999</v>
      </c>
      <c r="O222" s="8">
        <v>0.245</v>
      </c>
      <c r="P222" s="8">
        <v>885</v>
      </c>
      <c r="Q222" s="8">
        <v>0.12809999999999999</v>
      </c>
      <c r="R222" s="8">
        <v>4.65E-2</v>
      </c>
      <c r="S222" s="8">
        <v>2.759999999999998</v>
      </c>
      <c r="T222" s="8">
        <v>1.4802000000000002</v>
      </c>
      <c r="U222" s="8">
        <v>10</v>
      </c>
      <c r="V222" s="8">
        <v>186</v>
      </c>
      <c r="W222" s="8">
        <v>81.8</v>
      </c>
      <c r="X222" s="50">
        <v>874</v>
      </c>
      <c r="Y222" s="8">
        <v>0.12809999999999999</v>
      </c>
      <c r="Z222" s="36">
        <v>4.65E-2</v>
      </c>
      <c r="AA222" s="42"/>
      <c r="AB222" s="33">
        <f t="shared" si="36"/>
        <v>22.222222222222214</v>
      </c>
      <c r="AC222" s="5">
        <f t="shared" si="37"/>
        <v>0.18979591836734694</v>
      </c>
      <c r="AD222" s="5">
        <f t="shared" si="38"/>
        <v>0.36299765807962531</v>
      </c>
      <c r="AE222" s="5">
        <f t="shared" si="39"/>
        <v>0.36299765807962531</v>
      </c>
      <c r="AF222" s="33">
        <f t="shared" si="40"/>
        <v>1.8009155976994677</v>
      </c>
      <c r="AG222" s="33">
        <f t="shared" si="41"/>
        <v>105.68101075268817</v>
      </c>
      <c r="AH222" s="5">
        <f t="shared" si="42"/>
        <v>0.53630434782608738</v>
      </c>
      <c r="AI222" s="1">
        <f t="shared" si="43"/>
        <v>2.759999999999998</v>
      </c>
      <c r="AJ222" s="5">
        <f t="shared" si="44"/>
        <v>0.43978494623655912</v>
      </c>
      <c r="AK222" s="1">
        <f t="shared" si="45"/>
        <v>10.684596577017116</v>
      </c>
      <c r="AL222" s="1">
        <v>29.5</v>
      </c>
      <c r="AN222" s="5"/>
    </row>
    <row r="223" spans="1:40" x14ac:dyDescent="0.25">
      <c r="A223" s="9">
        <v>42054</v>
      </c>
      <c r="B223" s="8">
        <v>2</v>
      </c>
      <c r="C223" s="8">
        <v>3</v>
      </c>
      <c r="D223" s="8">
        <v>48</v>
      </c>
      <c r="E223" s="1" t="str">
        <f t="shared" si="46"/>
        <v>Q2-3-48</v>
      </c>
      <c r="F223" s="8" t="s">
        <v>24</v>
      </c>
      <c r="G223" s="12">
        <v>13.5</v>
      </c>
      <c r="H223" s="36">
        <v>5</v>
      </c>
      <c r="I223" s="8"/>
      <c r="J223" s="8">
        <v>21</v>
      </c>
      <c r="K223" s="12">
        <v>17.7</v>
      </c>
      <c r="L223" s="15">
        <v>5.0000000000000001E-3</v>
      </c>
      <c r="M223" s="8">
        <v>5.8999999999999999E-3</v>
      </c>
      <c r="N223" s="8">
        <v>122.3432</v>
      </c>
      <c r="O223" s="8">
        <v>8.8999999999999996E-2</v>
      </c>
      <c r="P223" s="8">
        <v>1030</v>
      </c>
      <c r="Q223" s="8">
        <v>3.1099999999999999E-2</v>
      </c>
      <c r="R223" s="8">
        <v>8.2000000000000007E-3</v>
      </c>
      <c r="S223" s="8">
        <v>1.2909999999999999</v>
      </c>
      <c r="T223" s="8">
        <v>0.44679999999999997</v>
      </c>
      <c r="U223" s="8">
        <v>10</v>
      </c>
      <c r="V223" s="8">
        <v>177</v>
      </c>
      <c r="W223" s="8">
        <v>63.3</v>
      </c>
      <c r="X223" s="50">
        <v>1089</v>
      </c>
      <c r="Y223" s="8">
        <v>0.155</v>
      </c>
      <c r="Z223" s="36">
        <v>3.3500000000000002E-2</v>
      </c>
      <c r="AA223" s="42"/>
      <c r="AB223" s="33">
        <f t="shared" si="36"/>
        <v>15.254237288135588</v>
      </c>
      <c r="AC223" s="5">
        <f t="shared" si="37"/>
        <v>9.2134831460674166E-2</v>
      </c>
      <c r="AD223" s="5">
        <f t="shared" si="38"/>
        <v>0.2636655948553055</v>
      </c>
      <c r="AE223" s="5">
        <f t="shared" si="39"/>
        <v>0.21612903225806454</v>
      </c>
      <c r="AF223" s="33">
        <f t="shared" si="40"/>
        <v>8.418939507876205</v>
      </c>
      <c r="AG223" s="33">
        <f t="shared" si="41"/>
        <v>149.19902439024389</v>
      </c>
      <c r="AH223" s="5">
        <f t="shared" si="42"/>
        <v>0.34608830364058868</v>
      </c>
      <c r="AI223" s="1">
        <f t="shared" si="43"/>
        <v>1.2909999999999999</v>
      </c>
      <c r="AJ223" s="5">
        <f t="shared" si="44"/>
        <v>0.35762711864406777</v>
      </c>
      <c r="AK223" s="1">
        <f t="shared" si="45"/>
        <v>17.203791469194314</v>
      </c>
      <c r="AL223" s="1">
        <v>17.7</v>
      </c>
      <c r="AN223" s="5"/>
    </row>
    <row r="224" spans="1:40" x14ac:dyDescent="0.25">
      <c r="A224" s="9">
        <v>42054</v>
      </c>
      <c r="B224" s="8">
        <v>2</v>
      </c>
      <c r="C224" s="8">
        <v>3</v>
      </c>
      <c r="D224" s="8">
        <v>48</v>
      </c>
      <c r="E224" s="1" t="str">
        <f t="shared" si="46"/>
        <v>Q2-3-48</v>
      </c>
      <c r="F224" s="8" t="s">
        <v>19</v>
      </c>
      <c r="G224" s="12">
        <v>19</v>
      </c>
      <c r="H224" s="36">
        <v>2</v>
      </c>
      <c r="I224" s="8"/>
      <c r="J224" s="8">
        <v>32</v>
      </c>
      <c r="K224" s="12">
        <v>17.5</v>
      </c>
      <c r="L224" s="15" t="s">
        <v>16</v>
      </c>
      <c r="M224" s="8" t="s">
        <v>16</v>
      </c>
      <c r="N224" s="8">
        <v>3.7519999999999998</v>
      </c>
      <c r="O224" s="8">
        <v>5.0000000000000001E-3</v>
      </c>
      <c r="P224" s="8">
        <v>18</v>
      </c>
      <c r="Q224" s="8">
        <v>2.3999999999999998E-3</v>
      </c>
      <c r="R224" s="8">
        <v>2.9999999999999997E-4</v>
      </c>
      <c r="S224" s="8">
        <v>0.29899999999999999</v>
      </c>
      <c r="T224" s="8">
        <v>0.13389999999999999</v>
      </c>
      <c r="U224" s="8">
        <v>10</v>
      </c>
      <c r="V224" s="8">
        <v>232</v>
      </c>
      <c r="W224" s="8">
        <v>100.6</v>
      </c>
      <c r="X224" s="50">
        <v>1042.3999999999999</v>
      </c>
      <c r="Y224" s="8">
        <v>0.05</v>
      </c>
      <c r="Z224" s="36">
        <v>1.89E-2</v>
      </c>
      <c r="AA224" s="42"/>
      <c r="AB224" s="33" t="e">
        <f t="shared" si="36"/>
        <v>#VALUE!</v>
      </c>
      <c r="AC224" s="5">
        <f t="shared" si="37"/>
        <v>5.9999999999999991E-2</v>
      </c>
      <c r="AD224" s="5">
        <f t="shared" si="38"/>
        <v>0.125</v>
      </c>
      <c r="AE224" s="5">
        <f t="shared" si="39"/>
        <v>0.378</v>
      </c>
      <c r="AF224" s="33">
        <f t="shared" si="40"/>
        <v>4.797441364605544</v>
      </c>
      <c r="AG224" s="33">
        <f t="shared" si="41"/>
        <v>125.06666666666668</v>
      </c>
      <c r="AH224" s="5">
        <f t="shared" si="42"/>
        <v>0.44782608695652171</v>
      </c>
      <c r="AI224" s="1">
        <f t="shared" si="43"/>
        <v>0.29899999999999999</v>
      </c>
      <c r="AJ224" s="5">
        <f t="shared" si="44"/>
        <v>0.43362068965517236</v>
      </c>
      <c r="AK224" s="1">
        <f t="shared" si="45"/>
        <v>10.36182902584493</v>
      </c>
      <c r="AL224" s="1">
        <v>17.5</v>
      </c>
      <c r="AN224" s="5"/>
    </row>
    <row r="225" spans="1:40" x14ac:dyDescent="0.25">
      <c r="A225" s="9">
        <v>42054</v>
      </c>
      <c r="B225" s="8">
        <v>2</v>
      </c>
      <c r="C225" s="8">
        <v>3</v>
      </c>
      <c r="D225" s="8">
        <v>48</v>
      </c>
      <c r="E225" s="1" t="str">
        <f t="shared" si="46"/>
        <v>Q2-3-48</v>
      </c>
      <c r="F225" s="8" t="s">
        <v>27</v>
      </c>
      <c r="G225" s="12">
        <v>6.5</v>
      </c>
      <c r="H225" s="36">
        <v>40</v>
      </c>
      <c r="I225" s="8"/>
      <c r="J225" s="8">
        <v>22</v>
      </c>
      <c r="K225" s="12">
        <v>3.6</v>
      </c>
      <c r="L225" s="15">
        <v>3.0700000000000002E-2</v>
      </c>
      <c r="M225" s="8">
        <v>3.4000000000000002E-2</v>
      </c>
      <c r="N225" s="8">
        <v>30.6508</v>
      </c>
      <c r="O225" s="8">
        <v>0.122</v>
      </c>
      <c r="P225" s="8">
        <v>42</v>
      </c>
      <c r="Q225" s="8">
        <v>0.10440000000000001</v>
      </c>
      <c r="R225" s="8">
        <v>2.2499999999999999E-2</v>
      </c>
      <c r="S225" s="8">
        <v>0.74299999999999999</v>
      </c>
      <c r="T225" s="8">
        <v>0.22950000000000001</v>
      </c>
      <c r="U225" s="8">
        <v>5</v>
      </c>
      <c r="V225" s="8">
        <v>385</v>
      </c>
      <c r="W225" s="8">
        <v>117.9</v>
      </c>
      <c r="X225" s="12">
        <v>1199.6000000000001</v>
      </c>
      <c r="Y225" s="8">
        <v>0.42699999999999999</v>
      </c>
      <c r="Z225" s="36">
        <v>0.10700000000000001</v>
      </c>
      <c r="AA225" s="42"/>
      <c r="AB225" s="33">
        <f t="shared" si="36"/>
        <v>9.7058823529411775</v>
      </c>
      <c r="AC225" s="5">
        <f t="shared" si="37"/>
        <v>0.18442622950819673</v>
      </c>
      <c r="AD225" s="5">
        <f t="shared" si="38"/>
        <v>0.21551724137931033</v>
      </c>
      <c r="AE225" s="5">
        <f t="shared" si="39"/>
        <v>0.25058548009367687</v>
      </c>
      <c r="AF225" s="33">
        <f t="shared" si="40"/>
        <v>1.3702741853393712</v>
      </c>
      <c r="AG225" s="33">
        <f t="shared" si="41"/>
        <v>13.622577777777778</v>
      </c>
      <c r="AH225" s="5">
        <f t="shared" si="42"/>
        <v>0.30888290713324362</v>
      </c>
      <c r="AI225" s="1">
        <f t="shared" si="43"/>
        <v>0.74299999999999999</v>
      </c>
      <c r="AJ225" s="5">
        <f t="shared" si="44"/>
        <v>0.30623376623376625</v>
      </c>
      <c r="AK225" s="1">
        <f t="shared" si="45"/>
        <v>10.174724342663275</v>
      </c>
      <c r="AL225" s="1">
        <v>3.6</v>
      </c>
      <c r="AN225" s="5"/>
    </row>
    <row r="226" spans="1:40" x14ac:dyDescent="0.25">
      <c r="A226" s="9">
        <v>42054</v>
      </c>
      <c r="B226" s="8">
        <v>2</v>
      </c>
      <c r="C226" s="8">
        <v>3</v>
      </c>
      <c r="D226" s="8">
        <v>50</v>
      </c>
      <c r="E226" s="1" t="str">
        <f t="shared" si="46"/>
        <v>Q2-3-50</v>
      </c>
      <c r="F226" s="8" t="s">
        <v>23</v>
      </c>
      <c r="G226" s="12">
        <v>18</v>
      </c>
      <c r="H226" s="36">
        <v>15</v>
      </c>
      <c r="I226" s="8"/>
      <c r="J226" s="8">
        <v>43</v>
      </c>
      <c r="K226" s="12">
        <v>18.2</v>
      </c>
      <c r="L226" s="15">
        <v>8.3000000000000001E-3</v>
      </c>
      <c r="M226" s="8">
        <v>9.9000000000000008E-3</v>
      </c>
      <c r="N226" s="8">
        <v>214.40860000000001</v>
      </c>
      <c r="O226" s="8">
        <v>0.12</v>
      </c>
      <c r="P226" s="8">
        <v>1681</v>
      </c>
      <c r="Q226" s="8">
        <v>6.1400000000000003E-2</v>
      </c>
      <c r="R226" s="8">
        <v>1.7999999999999999E-2</v>
      </c>
      <c r="S226" s="8">
        <v>0.40600000000000003</v>
      </c>
      <c r="T226" s="8">
        <v>0.32750000000000001</v>
      </c>
      <c r="U226" s="8">
        <v>9</v>
      </c>
      <c r="V226" s="8">
        <v>46</v>
      </c>
      <c r="W226" s="8">
        <v>30.099999999999998</v>
      </c>
      <c r="X226" s="50">
        <v>302.39999999999998</v>
      </c>
      <c r="Y226" s="8">
        <v>0.2419</v>
      </c>
      <c r="Z226" s="36">
        <v>6.8500000000000005E-2</v>
      </c>
      <c r="AA226" s="42"/>
      <c r="AB226" s="33">
        <f t="shared" si="36"/>
        <v>16.16161616161617</v>
      </c>
      <c r="AC226" s="5">
        <f t="shared" si="37"/>
        <v>0.15</v>
      </c>
      <c r="AD226" s="5">
        <f t="shared" si="38"/>
        <v>0.29315960912052114</v>
      </c>
      <c r="AE226" s="5">
        <f t="shared" si="39"/>
        <v>0.28317486564696159</v>
      </c>
      <c r="AF226" s="33">
        <f t="shared" si="40"/>
        <v>7.8401705901722227</v>
      </c>
      <c r="AG226" s="33">
        <f t="shared" si="41"/>
        <v>119.11588888888889</v>
      </c>
      <c r="AH226" s="5">
        <f t="shared" si="42"/>
        <v>0.80665024630541871</v>
      </c>
      <c r="AI226" s="1">
        <f t="shared" si="43"/>
        <v>0.40600000000000003</v>
      </c>
      <c r="AJ226" s="5">
        <f t="shared" si="44"/>
        <v>0.65434782608695652</v>
      </c>
      <c r="AK226" s="1">
        <f t="shared" si="45"/>
        <v>10.046511627906977</v>
      </c>
      <c r="AL226" s="1">
        <v>18.2</v>
      </c>
      <c r="AN226" s="5"/>
    </row>
    <row r="227" spans="1:40" x14ac:dyDescent="0.25">
      <c r="A227" s="9">
        <v>42054</v>
      </c>
      <c r="B227" s="8">
        <v>2</v>
      </c>
      <c r="C227" s="8">
        <v>3</v>
      </c>
      <c r="D227" s="8">
        <v>50</v>
      </c>
      <c r="E227" s="1" t="str">
        <f t="shared" si="46"/>
        <v>Q2-3-50</v>
      </c>
      <c r="F227" s="8" t="s">
        <v>24</v>
      </c>
      <c r="G227" s="12">
        <v>8.5</v>
      </c>
      <c r="H227" s="36">
        <v>1</v>
      </c>
      <c r="I227" s="8"/>
      <c r="J227" s="8">
        <v>22</v>
      </c>
      <c r="K227" s="12">
        <v>11.9</v>
      </c>
      <c r="L227" s="15">
        <v>1.2500000000000001E-2</v>
      </c>
      <c r="M227" s="8">
        <v>1.3599999999999999E-2</v>
      </c>
      <c r="N227" s="8">
        <v>350.99959999999999</v>
      </c>
      <c r="O227" s="8">
        <v>0.32200000000000001</v>
      </c>
      <c r="P227" s="8">
        <v>3494</v>
      </c>
      <c r="Q227" s="8" t="s">
        <v>16</v>
      </c>
      <c r="R227" s="8">
        <v>3.0300000000000001E-2</v>
      </c>
      <c r="S227" s="8">
        <v>1.056</v>
      </c>
      <c r="T227" s="8">
        <v>0.48239999999999994</v>
      </c>
      <c r="U227" s="8">
        <v>10</v>
      </c>
      <c r="V227" s="8">
        <v>178</v>
      </c>
      <c r="W227" s="8">
        <v>73.899999999999991</v>
      </c>
      <c r="X227" s="50">
        <v>985.39999999999986</v>
      </c>
      <c r="Y227" s="8">
        <v>0.92220000000000002</v>
      </c>
      <c r="Z227" s="36">
        <v>0.25680000000000003</v>
      </c>
      <c r="AA227" s="42"/>
      <c r="AB227" s="33">
        <f t="shared" si="36"/>
        <v>8.0882352941176361</v>
      </c>
      <c r="AC227" s="5">
        <f t="shared" si="37"/>
        <v>9.4099378881987578E-2</v>
      </c>
      <c r="AD227" s="5" t="e">
        <f t="shared" si="38"/>
        <v>#VALUE!</v>
      </c>
      <c r="AE227" s="5">
        <f t="shared" si="39"/>
        <v>0.27846454131424858</v>
      </c>
      <c r="AF227" s="33">
        <f t="shared" si="40"/>
        <v>9.9544272984926483</v>
      </c>
      <c r="AG227" s="33">
        <f t="shared" si="41"/>
        <v>115.84145214521452</v>
      </c>
      <c r="AH227" s="5">
        <f t="shared" si="42"/>
        <v>0.45681818181818173</v>
      </c>
      <c r="AI227" s="1">
        <f t="shared" si="43"/>
        <v>1.056</v>
      </c>
      <c r="AJ227" s="5">
        <f t="shared" si="44"/>
        <v>0.41516853932584263</v>
      </c>
      <c r="AK227" s="1">
        <f t="shared" si="45"/>
        <v>13.334235453315291</v>
      </c>
      <c r="AL227" s="1">
        <v>11.9</v>
      </c>
      <c r="AN227" s="5"/>
    </row>
    <row r="228" spans="1:40" x14ac:dyDescent="0.25">
      <c r="A228" s="9">
        <v>42054</v>
      </c>
      <c r="B228" s="8">
        <v>2</v>
      </c>
      <c r="C228" s="8">
        <v>3</v>
      </c>
      <c r="D228" s="8">
        <v>50</v>
      </c>
      <c r="E228" s="1" t="str">
        <f t="shared" si="46"/>
        <v>Q2-3-50</v>
      </c>
      <c r="F228" s="8" t="s">
        <v>45</v>
      </c>
      <c r="G228" s="12">
        <v>2.5</v>
      </c>
      <c r="H228" s="36">
        <v>2</v>
      </c>
      <c r="I228" s="8"/>
      <c r="J228" s="8">
        <v>8</v>
      </c>
      <c r="K228" s="12">
        <v>9.9</v>
      </c>
      <c r="L228" s="15">
        <v>2.0199999999999999E-2</v>
      </c>
      <c r="M228" s="8">
        <v>2.3099999999999999E-2</v>
      </c>
      <c r="N228" s="8">
        <v>119.1927</v>
      </c>
      <c r="O228" s="8">
        <v>0.39600000000000002</v>
      </c>
      <c r="P228" s="8">
        <v>447</v>
      </c>
      <c r="Q228" s="8">
        <v>0.4652</v>
      </c>
      <c r="R228" s="8">
        <v>0.1149</v>
      </c>
      <c r="S228" s="8">
        <v>1.149</v>
      </c>
      <c r="T228" s="8">
        <v>0.46599999999999997</v>
      </c>
      <c r="U228" s="8">
        <v>10</v>
      </c>
      <c r="V228" s="8">
        <v>191</v>
      </c>
      <c r="W228" s="8">
        <v>68.2</v>
      </c>
      <c r="X228" s="50">
        <v>561.6</v>
      </c>
      <c r="Y228" s="8">
        <v>0.4652</v>
      </c>
      <c r="Z228" s="36">
        <v>0.1149</v>
      </c>
      <c r="AA228" s="42"/>
      <c r="AB228" s="33">
        <f t="shared" si="36"/>
        <v>12.554112554112553</v>
      </c>
      <c r="AC228" s="5">
        <f t="shared" si="37"/>
        <v>0.29015151515151516</v>
      </c>
      <c r="AD228" s="5">
        <f t="shared" si="38"/>
        <v>0.24699054170249354</v>
      </c>
      <c r="AE228" s="5">
        <f t="shared" si="39"/>
        <v>0.24699054170249354</v>
      </c>
      <c r="AF228" s="33">
        <f t="shared" si="40"/>
        <v>3.7502296701056355</v>
      </c>
      <c r="AG228" s="33">
        <f t="shared" si="41"/>
        <v>10.37360313315927</v>
      </c>
      <c r="AH228" s="5">
        <f t="shared" si="42"/>
        <v>0.40557006092254133</v>
      </c>
      <c r="AI228" s="1">
        <f t="shared" si="43"/>
        <v>1.149</v>
      </c>
      <c r="AJ228" s="5">
        <f t="shared" si="44"/>
        <v>0.35706806282722514</v>
      </c>
      <c r="AK228" s="1">
        <f t="shared" si="45"/>
        <v>8.2346041055718473</v>
      </c>
      <c r="AL228" s="1">
        <v>9.9</v>
      </c>
      <c r="AN228" s="5"/>
    </row>
    <row r="229" spans="1:40" x14ac:dyDescent="0.25">
      <c r="A229" s="9">
        <v>42054</v>
      </c>
      <c r="B229" s="8">
        <v>2</v>
      </c>
      <c r="C229" s="8">
        <v>3</v>
      </c>
      <c r="D229" s="8">
        <v>50</v>
      </c>
      <c r="E229" s="1" t="str">
        <f t="shared" si="46"/>
        <v>Q2-3-50</v>
      </c>
      <c r="F229" s="8" t="s">
        <v>44</v>
      </c>
      <c r="G229" s="12">
        <v>3</v>
      </c>
      <c r="H229" s="36">
        <v>0.5</v>
      </c>
      <c r="I229" s="8"/>
      <c r="J229" s="8">
        <v>1</v>
      </c>
      <c r="K229" s="12">
        <v>5.5</v>
      </c>
      <c r="L229" s="15">
        <v>6.1000000000000004E-3</v>
      </c>
      <c r="M229" s="8">
        <v>6.4999999999999997E-3</v>
      </c>
      <c r="N229" s="8">
        <v>100.9713</v>
      </c>
      <c r="O229" s="8">
        <v>5.0999999999999997E-2</v>
      </c>
      <c r="P229" s="8">
        <v>675</v>
      </c>
      <c r="Q229" s="8">
        <v>2.7E-2</v>
      </c>
      <c r="R229" s="8">
        <v>8.3000000000000001E-3</v>
      </c>
      <c r="S229" s="8">
        <v>0.127</v>
      </c>
      <c r="T229" s="8">
        <v>6.8599999999999994E-2</v>
      </c>
      <c r="U229" s="8">
        <v>30</v>
      </c>
      <c r="V229" s="8">
        <v>33</v>
      </c>
      <c r="W229" s="8">
        <v>15.7</v>
      </c>
      <c r="X229" s="12">
        <v>285.40000000000003</v>
      </c>
      <c r="Y229" s="8">
        <v>2.7E-2</v>
      </c>
      <c r="Z229" s="36">
        <v>8.3000000000000001E-3</v>
      </c>
      <c r="AA229" s="42"/>
      <c r="AB229" s="33">
        <f t="shared" si="36"/>
        <v>6.1538461538461435</v>
      </c>
      <c r="AC229" s="5">
        <f t="shared" si="37"/>
        <v>0.16274509803921569</v>
      </c>
      <c r="AD229" s="5">
        <f t="shared" si="38"/>
        <v>0.30740740740740741</v>
      </c>
      <c r="AE229" s="5">
        <f t="shared" si="39"/>
        <v>0.30740740740740741</v>
      </c>
      <c r="AF229" s="33">
        <f t="shared" si="40"/>
        <v>6.6850679351459279</v>
      </c>
      <c r="AG229" s="33">
        <f t="shared" si="41"/>
        <v>121.65216867469879</v>
      </c>
      <c r="AH229" s="5">
        <f t="shared" si="42"/>
        <v>0.54015748031496058</v>
      </c>
      <c r="AI229" s="1">
        <f t="shared" si="43"/>
        <v>0.127</v>
      </c>
      <c r="AJ229" s="5">
        <f t="shared" si="44"/>
        <v>0.47575757575757571</v>
      </c>
      <c r="AK229" s="1">
        <f t="shared" si="45"/>
        <v>18.178343949044589</v>
      </c>
      <c r="AL229" s="1">
        <v>5.5</v>
      </c>
      <c r="AN229" s="5"/>
    </row>
    <row r="230" spans="1:40" x14ac:dyDescent="0.25">
      <c r="A230" s="9">
        <v>42054</v>
      </c>
      <c r="B230" s="8">
        <v>2</v>
      </c>
      <c r="C230" s="8">
        <v>3</v>
      </c>
      <c r="D230" s="8">
        <v>50</v>
      </c>
      <c r="E230" s="1" t="str">
        <f t="shared" si="46"/>
        <v>Q2-3-50</v>
      </c>
      <c r="F230" s="8" t="s">
        <v>27</v>
      </c>
      <c r="G230" s="12">
        <v>3</v>
      </c>
      <c r="H230" s="36">
        <v>50</v>
      </c>
      <c r="I230" s="8"/>
      <c r="J230" s="8">
        <v>23</v>
      </c>
      <c r="K230" s="12">
        <v>1</v>
      </c>
      <c r="L230" s="15">
        <v>3.1300000000000001E-2</v>
      </c>
      <c r="M230" s="8">
        <v>3.4500000000000003E-2</v>
      </c>
      <c r="N230" s="8">
        <v>15.8728</v>
      </c>
      <c r="O230" s="8">
        <v>9.0999999999999998E-2</v>
      </c>
      <c r="P230" s="8">
        <v>12</v>
      </c>
      <c r="Q230" s="8">
        <v>8.7400000000000005E-2</v>
      </c>
      <c r="R230" s="8">
        <v>2.2200000000000001E-2</v>
      </c>
      <c r="S230" s="8">
        <v>0.496</v>
      </c>
      <c r="T230" s="8">
        <v>0.1477</v>
      </c>
      <c r="U230" s="8">
        <v>5</v>
      </c>
      <c r="V230" s="8">
        <v>206</v>
      </c>
      <c r="W230" s="8">
        <v>70.7</v>
      </c>
      <c r="X230" s="12">
        <v>555.4</v>
      </c>
      <c r="Y230" s="8">
        <v>0.312</v>
      </c>
      <c r="Z230" s="36">
        <v>7.1599999999999997E-2</v>
      </c>
      <c r="AA230" s="42"/>
      <c r="AB230" s="33">
        <f t="shared" si="36"/>
        <v>9.2753623188405836</v>
      </c>
      <c r="AC230" s="5">
        <f t="shared" si="37"/>
        <v>0.24395604395604398</v>
      </c>
      <c r="AD230" s="5">
        <f t="shared" si="38"/>
        <v>0.25400457665903892</v>
      </c>
      <c r="AE230" s="5">
        <f t="shared" si="39"/>
        <v>0.22948717948717948</v>
      </c>
      <c r="AF230" s="33">
        <f t="shared" si="40"/>
        <v>0.75601028173983165</v>
      </c>
      <c r="AG230" s="33">
        <f t="shared" si="41"/>
        <v>7.1499099099099093</v>
      </c>
      <c r="AH230" s="5">
        <f t="shared" si="42"/>
        <v>0.29778225806451614</v>
      </c>
      <c r="AI230" s="1">
        <f t="shared" si="43"/>
        <v>0.496</v>
      </c>
      <c r="AJ230" s="5">
        <f t="shared" si="44"/>
        <v>0.34320388349514563</v>
      </c>
      <c r="AK230" s="1">
        <f t="shared" si="45"/>
        <v>7.855728429985855</v>
      </c>
      <c r="AL230" s="1">
        <v>1</v>
      </c>
      <c r="AN230" s="5"/>
    </row>
    <row r="231" spans="1:40" x14ac:dyDescent="0.25">
      <c r="A231" s="9">
        <v>42054</v>
      </c>
      <c r="B231" s="8">
        <v>2</v>
      </c>
      <c r="C231" s="8">
        <v>3</v>
      </c>
      <c r="D231" s="8">
        <v>50</v>
      </c>
      <c r="E231" s="1" t="str">
        <f t="shared" si="46"/>
        <v>Q2-3-50</v>
      </c>
      <c r="F231" s="8" t="s">
        <v>29</v>
      </c>
      <c r="G231" s="12">
        <v>7.5</v>
      </c>
      <c r="H231" s="36">
        <v>1</v>
      </c>
      <c r="I231" s="8"/>
      <c r="J231" s="8">
        <v>5</v>
      </c>
      <c r="K231" s="12">
        <v>12.1</v>
      </c>
      <c r="L231" s="15">
        <v>5.4999999999999997E-3</v>
      </c>
      <c r="M231" s="8">
        <v>6.3E-3</v>
      </c>
      <c r="N231" s="8">
        <v>58.274000000000001</v>
      </c>
      <c r="O231" s="8">
        <v>6.5000000000000002E-2</v>
      </c>
      <c r="P231" s="8">
        <v>193</v>
      </c>
      <c r="Q231" s="8">
        <v>4.1300000000000003E-2</v>
      </c>
      <c r="R231" s="8">
        <v>1.6799999999999999E-2</v>
      </c>
      <c r="S231" s="8">
        <v>0.56200000000000006</v>
      </c>
      <c r="T231" s="8">
        <v>0.33339999999999997</v>
      </c>
      <c r="U231" s="8">
        <v>10</v>
      </c>
      <c r="V231" s="8">
        <v>39</v>
      </c>
      <c r="W231" s="8">
        <v>21.9</v>
      </c>
      <c r="X231" s="12">
        <v>205.7</v>
      </c>
      <c r="Y231" s="8">
        <v>4.1300000000000003E-2</v>
      </c>
      <c r="Z231" s="36">
        <v>1.6799999999999999E-2</v>
      </c>
      <c r="AA231" s="42"/>
      <c r="AB231" s="33">
        <f t="shared" si="36"/>
        <v>12.698412698412705</v>
      </c>
      <c r="AC231" s="5">
        <f t="shared" si="37"/>
        <v>0.25846153846153841</v>
      </c>
      <c r="AD231" s="5">
        <f t="shared" si="38"/>
        <v>0.40677966101694907</v>
      </c>
      <c r="AE231" s="5">
        <f t="shared" si="39"/>
        <v>0.40677966101694907</v>
      </c>
      <c r="AF231" s="33">
        <f t="shared" si="40"/>
        <v>3.3119401448330299</v>
      </c>
      <c r="AG231" s="33">
        <f t="shared" si="41"/>
        <v>34.686904761904763</v>
      </c>
      <c r="AH231" s="5">
        <f t="shared" si="42"/>
        <v>0.59323843416370092</v>
      </c>
      <c r="AI231" s="1">
        <f t="shared" si="43"/>
        <v>0.56200000000000006</v>
      </c>
      <c r="AJ231" s="5">
        <f t="shared" si="44"/>
        <v>0.56153846153846154</v>
      </c>
      <c r="AK231" s="1">
        <f t="shared" si="45"/>
        <v>9.3926940639269407</v>
      </c>
      <c r="AL231" s="1">
        <v>12.1</v>
      </c>
      <c r="AN231" s="5"/>
    </row>
    <row r="232" spans="1:40" x14ac:dyDescent="0.25">
      <c r="A232" s="9">
        <v>42054</v>
      </c>
      <c r="B232" s="8">
        <v>2</v>
      </c>
      <c r="C232" s="8">
        <v>3</v>
      </c>
      <c r="D232" s="8">
        <v>52</v>
      </c>
      <c r="E232" s="1" t="str">
        <f t="shared" si="46"/>
        <v>Q2-3-52</v>
      </c>
      <c r="F232" s="8" t="s">
        <v>24</v>
      </c>
      <c r="G232" s="12">
        <v>13</v>
      </c>
      <c r="H232" s="36">
        <v>5</v>
      </c>
      <c r="I232" s="8"/>
      <c r="J232" s="8">
        <v>23</v>
      </c>
      <c r="K232" s="12">
        <v>6.5</v>
      </c>
      <c r="L232" s="15">
        <v>1.04E-2</v>
      </c>
      <c r="M232" s="8">
        <v>1.06E-2</v>
      </c>
      <c r="N232" s="8">
        <v>365.38490000000002</v>
      </c>
      <c r="O232" s="8">
        <v>0.23899999999999999</v>
      </c>
      <c r="P232" s="8">
        <v>3570</v>
      </c>
      <c r="Q232" s="8">
        <v>0.13619999999999999</v>
      </c>
      <c r="R232" s="8">
        <v>3.5200000000000002E-2</v>
      </c>
      <c r="S232" s="8">
        <v>1.0149999999999999</v>
      </c>
      <c r="T232" s="8">
        <v>0.28789999999999999</v>
      </c>
      <c r="U232" s="8">
        <v>10</v>
      </c>
      <c r="V232" s="8">
        <v>271</v>
      </c>
      <c r="W232" s="8">
        <v>85.3</v>
      </c>
      <c r="X232" s="12">
        <v>1285</v>
      </c>
      <c r="Y232" s="8">
        <v>0.13619999999999999</v>
      </c>
      <c r="Z232" s="36">
        <v>3.5200000000000002E-2</v>
      </c>
      <c r="AA232" s="42"/>
      <c r="AB232" s="33">
        <f t="shared" si="36"/>
        <v>1.8867924528301936</v>
      </c>
      <c r="AC232" s="5">
        <f t="shared" si="37"/>
        <v>0.14728033472803348</v>
      </c>
      <c r="AD232" s="5">
        <f t="shared" si="38"/>
        <v>0.25844346549192371</v>
      </c>
      <c r="AE232" s="5">
        <f t="shared" si="39"/>
        <v>0.25844346549192371</v>
      </c>
      <c r="AF232" s="33">
        <f t="shared" si="40"/>
        <v>9.7705187050696392</v>
      </c>
      <c r="AG232" s="33">
        <f t="shared" si="41"/>
        <v>103.8025284090909</v>
      </c>
      <c r="AH232" s="5">
        <f t="shared" si="42"/>
        <v>0.28364532019704436</v>
      </c>
      <c r="AI232" s="1">
        <f t="shared" si="43"/>
        <v>1.0149999999999999</v>
      </c>
      <c r="AJ232" s="5">
        <f t="shared" si="44"/>
        <v>0.31476014760147603</v>
      </c>
      <c r="AK232" s="1">
        <f t="shared" si="45"/>
        <v>15.064478311840563</v>
      </c>
      <c r="AL232" s="1">
        <v>6.5</v>
      </c>
      <c r="AN232" s="5"/>
    </row>
    <row r="233" spans="1:40" x14ac:dyDescent="0.25">
      <c r="A233" s="9">
        <v>42054</v>
      </c>
      <c r="B233" s="8">
        <v>2</v>
      </c>
      <c r="C233" s="8">
        <v>3</v>
      </c>
      <c r="D233" s="8">
        <v>52</v>
      </c>
      <c r="E233" s="1" t="str">
        <f t="shared" si="46"/>
        <v>Q2-3-52</v>
      </c>
      <c r="F233" s="8" t="s">
        <v>45</v>
      </c>
      <c r="G233" s="12">
        <v>4.4000000000000004</v>
      </c>
      <c r="H233" s="36">
        <v>0.5</v>
      </c>
      <c r="I233" s="8"/>
      <c r="J233" s="8">
        <v>9</v>
      </c>
      <c r="K233" s="12">
        <v>9.1</v>
      </c>
      <c r="L233" s="15">
        <v>9.3700000000000006E-2</v>
      </c>
      <c r="M233" s="8">
        <v>9.8799999999999999E-2</v>
      </c>
      <c r="N233" s="8">
        <v>25.619499999999999</v>
      </c>
      <c r="O233" s="8">
        <v>0.19</v>
      </c>
      <c r="P233" s="8">
        <v>136</v>
      </c>
      <c r="Q233" s="8">
        <v>0.19789999999999999</v>
      </c>
      <c r="R233" s="8">
        <v>0.06</v>
      </c>
      <c r="S233" s="8">
        <v>0.626</v>
      </c>
      <c r="T233" s="8">
        <v>0.17860000000000001</v>
      </c>
      <c r="U233" s="8">
        <v>5</v>
      </c>
      <c r="V233" s="8">
        <v>202</v>
      </c>
      <c r="W233" s="8">
        <v>72.8</v>
      </c>
      <c r="X233" s="12">
        <v>354.7</v>
      </c>
      <c r="Y233" s="8">
        <v>0.254</v>
      </c>
      <c r="Z233" s="36" t="s">
        <v>65</v>
      </c>
      <c r="AA233" s="42"/>
      <c r="AB233" s="33">
        <f t="shared" si="36"/>
        <v>5.1619433198380502</v>
      </c>
      <c r="AC233" s="5">
        <f t="shared" si="37"/>
        <v>0.31578947368421051</v>
      </c>
      <c r="AD233" s="5">
        <f t="shared" si="38"/>
        <v>0.30318342597271347</v>
      </c>
      <c r="AE233" s="5" t="e">
        <f t="shared" si="39"/>
        <v>#VALUE!</v>
      </c>
      <c r="AF233" s="33">
        <f t="shared" si="40"/>
        <v>5.3084564491890944</v>
      </c>
      <c r="AG233" s="33">
        <f t="shared" si="41"/>
        <v>4.269916666666667</v>
      </c>
      <c r="AH233" s="5">
        <f t="shared" si="42"/>
        <v>0.2853035143769968</v>
      </c>
      <c r="AI233" s="1">
        <f t="shared" si="43"/>
        <v>0.626</v>
      </c>
      <c r="AJ233" s="5">
        <f t="shared" si="44"/>
        <v>0.36039603960396038</v>
      </c>
      <c r="AK233" s="1">
        <f t="shared" si="45"/>
        <v>4.8722527472527473</v>
      </c>
      <c r="AL233" s="1">
        <v>9.1</v>
      </c>
      <c r="AN233" s="5"/>
    </row>
    <row r="234" spans="1:40" x14ac:dyDescent="0.25">
      <c r="A234" s="9">
        <v>42054</v>
      </c>
      <c r="B234" s="8">
        <v>2</v>
      </c>
      <c r="C234" s="8">
        <v>3</v>
      </c>
      <c r="D234" s="8">
        <v>52</v>
      </c>
      <c r="E234" s="1" t="str">
        <f t="shared" si="46"/>
        <v>Q2-3-52</v>
      </c>
      <c r="F234" s="8" t="s">
        <v>30</v>
      </c>
      <c r="G234" s="12">
        <v>4.8</v>
      </c>
      <c r="H234" s="36">
        <v>0.5</v>
      </c>
      <c r="I234" s="8"/>
      <c r="J234" s="8">
        <v>13</v>
      </c>
      <c r="K234" s="12">
        <v>4.5</v>
      </c>
      <c r="L234" s="15">
        <v>2.29E-2</v>
      </c>
      <c r="M234" s="8">
        <v>2.4199999999999999E-2</v>
      </c>
      <c r="N234" s="8">
        <v>21.3428</v>
      </c>
      <c r="O234" s="8">
        <v>4.3999999999999997E-2</v>
      </c>
      <c r="P234" s="8">
        <v>127</v>
      </c>
      <c r="Q234" s="8">
        <v>6.2E-2</v>
      </c>
      <c r="R234" s="8">
        <v>2.52E-2</v>
      </c>
      <c r="S234" s="8">
        <v>0.16400000000000001</v>
      </c>
      <c r="T234" s="8">
        <v>8.14E-2</v>
      </c>
      <c r="U234" s="8">
        <v>30</v>
      </c>
      <c r="V234" s="8">
        <v>36</v>
      </c>
      <c r="W234" s="8">
        <v>19.8</v>
      </c>
      <c r="X234" s="50">
        <v>161.30000000000001</v>
      </c>
      <c r="Y234" s="8">
        <v>6.2E-2</v>
      </c>
      <c r="Z234" s="36">
        <v>2.52E-2</v>
      </c>
      <c r="AA234" s="42"/>
      <c r="AB234" s="33">
        <f t="shared" si="36"/>
        <v>5.3719008264462769</v>
      </c>
      <c r="AC234" s="5">
        <f t="shared" si="37"/>
        <v>0.57272727272727275</v>
      </c>
      <c r="AD234" s="5">
        <f t="shared" si="38"/>
        <v>0.40645161290322579</v>
      </c>
      <c r="AE234" s="5">
        <f t="shared" si="39"/>
        <v>0.40645161290322579</v>
      </c>
      <c r="AF234" s="33">
        <f t="shared" si="40"/>
        <v>5.9504844725153214</v>
      </c>
      <c r="AG234" s="33">
        <f t="shared" si="41"/>
        <v>8.4693650793650797</v>
      </c>
      <c r="AH234" s="5">
        <f t="shared" si="42"/>
        <v>0.49634146341463414</v>
      </c>
      <c r="AI234" s="1">
        <f t="shared" si="43"/>
        <v>0.16400000000000001</v>
      </c>
      <c r="AJ234" s="5">
        <f t="shared" si="44"/>
        <v>0.55000000000000004</v>
      </c>
      <c r="AK234" s="1">
        <f t="shared" si="45"/>
        <v>8.1464646464646471</v>
      </c>
      <c r="AL234" s="1">
        <v>4.5</v>
      </c>
      <c r="AN234" s="5"/>
    </row>
    <row r="235" spans="1:40" x14ac:dyDescent="0.25">
      <c r="A235" s="9">
        <v>42054</v>
      </c>
      <c r="B235" s="8">
        <v>2</v>
      </c>
      <c r="C235" s="8">
        <v>3</v>
      </c>
      <c r="D235" s="8">
        <v>52</v>
      </c>
      <c r="E235" s="1" t="str">
        <f t="shared" si="46"/>
        <v>Q2-3-52</v>
      </c>
      <c r="F235" s="8" t="s">
        <v>27</v>
      </c>
      <c r="G235" s="12">
        <v>5</v>
      </c>
      <c r="H235" s="36">
        <v>90</v>
      </c>
      <c r="I235" s="8"/>
      <c r="J235" s="8">
        <v>24</v>
      </c>
      <c r="K235" s="12">
        <v>0.3</v>
      </c>
      <c r="L235" s="15">
        <v>3.5499999999999997E-2</v>
      </c>
      <c r="M235" s="8">
        <v>3.78E-2</v>
      </c>
      <c r="N235" s="8">
        <v>30.040900000000001</v>
      </c>
      <c r="O235" s="8">
        <v>0.14499999999999999</v>
      </c>
      <c r="P235" s="8">
        <v>29</v>
      </c>
      <c r="Q235" s="8">
        <v>0.1439</v>
      </c>
      <c r="R235" s="8">
        <v>2.92E-2</v>
      </c>
      <c r="S235" s="8">
        <v>0.39400000000000002</v>
      </c>
      <c r="T235" s="8">
        <v>0.10999999999999999</v>
      </c>
      <c r="U235" s="8">
        <v>5</v>
      </c>
      <c r="V235" s="8">
        <v>206</v>
      </c>
      <c r="W235" s="8">
        <v>64.199999999999989</v>
      </c>
      <c r="X235" s="12">
        <v>275.39999999999998</v>
      </c>
      <c r="Y235" s="8">
        <v>0.33200000000000002</v>
      </c>
      <c r="Z235" s="36">
        <v>8.1900000000000001E-2</v>
      </c>
      <c r="AA235" s="42"/>
      <c r="AB235" s="33">
        <f t="shared" si="36"/>
        <v>6.0846560846560935</v>
      </c>
      <c r="AC235" s="5">
        <f t="shared" si="37"/>
        <v>0.20137931034482759</v>
      </c>
      <c r="AD235" s="5">
        <f t="shared" si="38"/>
        <v>0.20291869353717859</v>
      </c>
      <c r="AE235" s="5">
        <f t="shared" si="39"/>
        <v>0.24668674698795179</v>
      </c>
      <c r="AF235" s="33">
        <f t="shared" si="40"/>
        <v>0.96535057205343378</v>
      </c>
      <c r="AG235" s="33">
        <f t="shared" si="41"/>
        <v>10.287979452054794</v>
      </c>
      <c r="AH235" s="5">
        <f t="shared" si="42"/>
        <v>0.2791878172588832</v>
      </c>
      <c r="AI235" s="1">
        <f t="shared" si="43"/>
        <v>0.39400000000000002</v>
      </c>
      <c r="AJ235" s="5">
        <f t="shared" si="44"/>
        <v>0.31165048543689317</v>
      </c>
      <c r="AK235" s="1">
        <f t="shared" si="45"/>
        <v>4.2897196261682247</v>
      </c>
      <c r="AL235" s="1">
        <v>0.3</v>
      </c>
      <c r="AN235" s="5"/>
    </row>
    <row r="236" spans="1:40" x14ac:dyDescent="0.25">
      <c r="A236" s="9">
        <v>42054</v>
      </c>
      <c r="B236" s="8">
        <v>2</v>
      </c>
      <c r="C236" s="8">
        <v>3</v>
      </c>
      <c r="D236" s="8">
        <v>52</v>
      </c>
      <c r="E236" s="1" t="str">
        <f t="shared" si="46"/>
        <v>Q2-3-52</v>
      </c>
      <c r="F236" s="8" t="s">
        <v>34</v>
      </c>
      <c r="G236" s="12">
        <v>5.5</v>
      </c>
      <c r="H236" s="36">
        <v>0.5</v>
      </c>
      <c r="I236" s="8"/>
      <c r="J236" s="8">
        <v>2</v>
      </c>
      <c r="K236" s="12">
        <v>0.6</v>
      </c>
      <c r="L236" s="15">
        <v>4.2999999999999997E-2</v>
      </c>
      <c r="M236" s="8">
        <v>4.5600000000000002E-2</v>
      </c>
      <c r="N236" s="8">
        <v>35.316800000000001</v>
      </c>
      <c r="O236" s="8">
        <v>0.14899999999999999</v>
      </c>
      <c r="P236" s="8">
        <v>48</v>
      </c>
      <c r="Q236" s="8">
        <v>0.1605</v>
      </c>
      <c r="R236" s="8">
        <v>3.6799999999999999E-2</v>
      </c>
      <c r="S236" s="8">
        <v>9.7899999999999991</v>
      </c>
      <c r="T236" s="8">
        <v>3.6677999999999997</v>
      </c>
      <c r="U236" s="8">
        <v>30</v>
      </c>
      <c r="V236" s="8">
        <v>21</v>
      </c>
      <c r="W236" s="8">
        <v>10.7</v>
      </c>
      <c r="X236" s="12">
        <v>97.6</v>
      </c>
      <c r="Y236" s="8">
        <v>1.5169999999999999</v>
      </c>
      <c r="Z236" s="36">
        <v>0.41320000000000001</v>
      </c>
      <c r="AA236" s="42"/>
      <c r="AB236" s="33">
        <f t="shared" si="36"/>
        <v>5.7017543859649233</v>
      </c>
      <c r="AC236" s="5">
        <f t="shared" si="37"/>
        <v>0.24697986577181208</v>
      </c>
      <c r="AD236" s="5">
        <f t="shared" si="38"/>
        <v>0.2292834890965732</v>
      </c>
      <c r="AE236" s="5">
        <f t="shared" si="39"/>
        <v>0.27237969676994067</v>
      </c>
      <c r="AF236" s="33">
        <f t="shared" si="40"/>
        <v>1.3591265346803787</v>
      </c>
      <c r="AG236" s="33">
        <f t="shared" si="41"/>
        <v>9.5969565217391306</v>
      </c>
      <c r="AH236" s="5">
        <f t="shared" si="42"/>
        <v>0.3746475995914198</v>
      </c>
      <c r="AI236" s="1">
        <f t="shared" si="43"/>
        <v>9.7899999999999991</v>
      </c>
      <c r="AJ236" s="5">
        <f t="shared" si="44"/>
        <v>0.50952380952380949</v>
      </c>
      <c r="AK236" s="1">
        <f t="shared" si="45"/>
        <v>9.121495327102803</v>
      </c>
      <c r="AL236" s="1">
        <v>0.6</v>
      </c>
      <c r="AN236" s="5"/>
    </row>
    <row r="237" spans="1:40" x14ac:dyDescent="0.25">
      <c r="A237" s="9">
        <v>42054</v>
      </c>
      <c r="B237" s="8">
        <v>2</v>
      </c>
      <c r="C237" s="8">
        <v>3</v>
      </c>
      <c r="D237" s="8">
        <v>52</v>
      </c>
      <c r="E237" s="1" t="str">
        <f t="shared" si="46"/>
        <v>Q2-3-52</v>
      </c>
      <c r="F237" s="8" t="s">
        <v>29</v>
      </c>
      <c r="G237" s="12">
        <v>6.4</v>
      </c>
      <c r="H237" s="36">
        <v>0.5</v>
      </c>
      <c r="I237" s="8"/>
      <c r="J237" s="8">
        <v>6</v>
      </c>
      <c r="K237" s="12">
        <v>4</v>
      </c>
      <c r="L237" s="15">
        <v>3.5999999999999999E-3</v>
      </c>
      <c r="M237" s="8">
        <v>3.8E-3</v>
      </c>
      <c r="N237" s="8">
        <v>253.4143</v>
      </c>
      <c r="O237" s="8">
        <v>0.14699999999999999</v>
      </c>
      <c r="P237" s="8">
        <v>1762</v>
      </c>
      <c r="Q237" s="8">
        <v>9.06E-2</v>
      </c>
      <c r="R237" s="8">
        <v>3.5900000000000001E-2</v>
      </c>
      <c r="S237" s="8">
        <v>0.35499999999999998</v>
      </c>
      <c r="T237" s="8">
        <v>0.15430000000000002</v>
      </c>
      <c r="U237" s="8">
        <v>10</v>
      </c>
      <c r="V237" s="8">
        <v>19</v>
      </c>
      <c r="W237" s="8">
        <v>9.5</v>
      </c>
      <c r="X237" s="12">
        <v>79.900000000000006</v>
      </c>
      <c r="Y237" s="8">
        <v>9.06E-2</v>
      </c>
      <c r="Z237" s="8">
        <v>3.5900000000000001E-2</v>
      </c>
      <c r="AA237" s="36"/>
      <c r="AB237" s="33">
        <f t="shared" si="36"/>
        <v>5.2631578947368451</v>
      </c>
      <c r="AC237" s="5">
        <f t="shared" si="37"/>
        <v>0.24421768707482996</v>
      </c>
      <c r="AD237" s="5">
        <f t="shared" si="38"/>
        <v>0.39624724061810157</v>
      </c>
      <c r="AE237" s="5">
        <f t="shared" si="39"/>
        <v>0.39624724061810157</v>
      </c>
      <c r="AF237" s="33">
        <f t="shared" si="40"/>
        <v>6.9530409294187425</v>
      </c>
      <c r="AG237" s="33">
        <f t="shared" si="41"/>
        <v>70.58894150417828</v>
      </c>
      <c r="AH237" s="5">
        <f t="shared" si="42"/>
        <v>0.43464788732394372</v>
      </c>
      <c r="AI237" s="1">
        <f t="shared" si="43"/>
        <v>0.35499999999999998</v>
      </c>
      <c r="AJ237" s="5">
        <f t="shared" si="44"/>
        <v>0.5</v>
      </c>
      <c r="AK237" s="1">
        <f t="shared" si="45"/>
        <v>8.4105263157894736</v>
      </c>
      <c r="AL237" s="1">
        <v>4</v>
      </c>
      <c r="AN237" s="5"/>
    </row>
    <row r="238" spans="1:40" x14ac:dyDescent="0.25">
      <c r="A238" s="9">
        <v>42054</v>
      </c>
      <c r="B238" s="8">
        <v>2</v>
      </c>
      <c r="C238" s="8">
        <v>3</v>
      </c>
      <c r="D238" s="8">
        <v>52</v>
      </c>
      <c r="E238" s="1" t="str">
        <f t="shared" si="46"/>
        <v>Q2-3-52</v>
      </c>
      <c r="F238" s="8" t="s">
        <v>33</v>
      </c>
      <c r="G238" s="12">
        <v>6</v>
      </c>
      <c r="H238" s="36">
        <v>10</v>
      </c>
      <c r="I238" s="8"/>
      <c r="J238" s="8">
        <v>1</v>
      </c>
      <c r="K238" s="12">
        <v>12.9</v>
      </c>
      <c r="L238" s="15">
        <v>1.2200000000000001E-2</v>
      </c>
      <c r="M238" s="8">
        <v>1.35E-2</v>
      </c>
      <c r="N238" s="8">
        <v>5.4843999999999999</v>
      </c>
      <c r="O238" s="8">
        <v>2.8000000000000001E-2</v>
      </c>
      <c r="P238" s="8">
        <v>7</v>
      </c>
      <c r="Q238" s="8">
        <v>1.9099999999999999E-2</v>
      </c>
      <c r="R238" s="8">
        <v>5.5999999999999999E-3</v>
      </c>
      <c r="S238" s="8">
        <v>0.21199999999999999</v>
      </c>
      <c r="T238" s="8">
        <v>5.7299999999999997E-2</v>
      </c>
      <c r="U238" s="8">
        <v>5</v>
      </c>
      <c r="V238" s="8">
        <v>39</v>
      </c>
      <c r="W238" s="8">
        <v>14.3</v>
      </c>
      <c r="X238" s="12">
        <v>106.89999999999999</v>
      </c>
      <c r="Y238" s="8">
        <v>1.9099999999999999E-2</v>
      </c>
      <c r="Z238" s="36">
        <v>5.5999999999999999E-3</v>
      </c>
      <c r="AA238" s="42"/>
      <c r="AB238" s="33">
        <f t="shared" si="36"/>
        <v>9.6296296296296227</v>
      </c>
      <c r="AC238" s="5">
        <f t="shared" si="37"/>
        <v>0.19999999999999998</v>
      </c>
      <c r="AD238" s="5">
        <f t="shared" si="38"/>
        <v>0.29319371727748694</v>
      </c>
      <c r="AE238" s="5">
        <f t="shared" si="39"/>
        <v>0.29319371727748694</v>
      </c>
      <c r="AF238" s="33">
        <f t="shared" si="40"/>
        <v>1.2763474582452046</v>
      </c>
      <c r="AG238" s="33">
        <f t="shared" si="41"/>
        <v>9.793571428571429</v>
      </c>
      <c r="AH238" s="5">
        <f t="shared" si="42"/>
        <v>0.2702830188679245</v>
      </c>
      <c r="AI238" s="1">
        <f t="shared" si="43"/>
        <v>0.21199999999999999</v>
      </c>
      <c r="AJ238" s="5">
        <f t="shared" si="44"/>
        <v>0.3666666666666667</v>
      </c>
      <c r="AK238" s="1">
        <f t="shared" si="45"/>
        <v>7.475524475524475</v>
      </c>
      <c r="AL238" s="1">
        <v>12.9</v>
      </c>
      <c r="AN238" s="5"/>
    </row>
    <row r="239" spans="1:40" x14ac:dyDescent="0.25">
      <c r="A239" s="9">
        <v>42054</v>
      </c>
      <c r="B239" s="8">
        <v>2</v>
      </c>
      <c r="C239" s="8">
        <v>3</v>
      </c>
      <c r="D239" s="8">
        <v>54</v>
      </c>
      <c r="E239" s="1" t="str">
        <f t="shared" si="46"/>
        <v>Q2-3-54</v>
      </c>
      <c r="F239" s="8" t="s">
        <v>23</v>
      </c>
      <c r="G239" s="12">
        <v>4</v>
      </c>
      <c r="H239" s="36">
        <v>0.5</v>
      </c>
      <c r="I239" s="8"/>
      <c r="J239" s="8">
        <v>44</v>
      </c>
      <c r="K239" s="12">
        <v>8.1999999999999993</v>
      </c>
      <c r="L239" s="15">
        <v>9.4999999999999998E-3</v>
      </c>
      <c r="M239" s="8">
        <v>1.01E-2</v>
      </c>
      <c r="N239" s="8">
        <v>123.4966</v>
      </c>
      <c r="O239" s="8">
        <v>0.11899999999999999</v>
      </c>
      <c r="P239" s="8">
        <v>857</v>
      </c>
      <c r="Q239" s="8">
        <v>6.3E-2</v>
      </c>
      <c r="R239" s="8">
        <v>1.4E-2</v>
      </c>
      <c r="S239" s="8">
        <v>0.47599999999999998</v>
      </c>
      <c r="T239" s="8">
        <v>0.18839999999999998</v>
      </c>
      <c r="U239" s="8">
        <v>10</v>
      </c>
      <c r="V239" s="8">
        <v>35</v>
      </c>
      <c r="W239" s="8">
        <v>13.700000000000001</v>
      </c>
      <c r="X239" s="50">
        <v>261.2</v>
      </c>
      <c r="Y239" s="8">
        <v>6.3E-2</v>
      </c>
      <c r="Z239" s="36">
        <v>1.4E-2</v>
      </c>
      <c r="AA239" s="42"/>
      <c r="AB239" s="33">
        <f t="shared" si="36"/>
        <v>5.9405940594059397</v>
      </c>
      <c r="AC239" s="5">
        <f t="shared" si="37"/>
        <v>0.11764705882352942</v>
      </c>
      <c r="AD239" s="5">
        <f t="shared" si="38"/>
        <v>0.22222222222222224</v>
      </c>
      <c r="AE239" s="5">
        <f t="shared" si="39"/>
        <v>0.22222222222222224</v>
      </c>
      <c r="AF239" s="33">
        <f t="shared" si="40"/>
        <v>6.939462300986424</v>
      </c>
      <c r="AG239" s="33">
        <f t="shared" si="41"/>
        <v>88.211857142857127</v>
      </c>
      <c r="AH239" s="5">
        <f t="shared" si="42"/>
        <v>0.39579831932773107</v>
      </c>
      <c r="AI239" s="1">
        <f t="shared" si="43"/>
        <v>0.47599999999999998</v>
      </c>
      <c r="AJ239" s="5">
        <f t="shared" si="44"/>
        <v>0.39142857142857146</v>
      </c>
      <c r="AK239" s="1">
        <f t="shared" si="45"/>
        <v>19.065693430656932</v>
      </c>
      <c r="AL239" s="1">
        <v>8.1999999999999993</v>
      </c>
      <c r="AN239" s="5"/>
    </row>
    <row r="240" spans="1:40" x14ac:dyDescent="0.25">
      <c r="A240" s="9">
        <v>42054</v>
      </c>
      <c r="B240" s="8">
        <v>2</v>
      </c>
      <c r="C240" s="8">
        <v>3</v>
      </c>
      <c r="D240" s="8">
        <v>54</v>
      </c>
      <c r="E240" s="1" t="str">
        <f t="shared" si="46"/>
        <v>Q2-3-54</v>
      </c>
      <c r="F240" s="8" t="s">
        <v>24</v>
      </c>
      <c r="G240" s="12">
        <v>2.5</v>
      </c>
      <c r="H240" s="36">
        <v>0.5</v>
      </c>
      <c r="I240" s="8"/>
      <c r="J240" s="8">
        <v>24</v>
      </c>
      <c r="K240" s="12">
        <v>3.8</v>
      </c>
      <c r="L240" s="15">
        <v>7.9000000000000008E-3</v>
      </c>
      <c r="M240" s="8">
        <v>8.8999999999999999E-3</v>
      </c>
      <c r="N240" s="8">
        <v>266.7312</v>
      </c>
      <c r="O240" s="8">
        <v>0.14199999999999999</v>
      </c>
      <c r="P240" s="8">
        <v>1692</v>
      </c>
      <c r="Q240" s="8" t="s">
        <v>16</v>
      </c>
      <c r="R240" s="8">
        <v>2.0799999999999999E-2</v>
      </c>
      <c r="S240" s="8">
        <v>0.88700000000000001</v>
      </c>
      <c r="T240" s="8">
        <v>0.28749999999999998</v>
      </c>
      <c r="U240" s="8">
        <v>10</v>
      </c>
      <c r="V240" s="8">
        <v>107</v>
      </c>
      <c r="W240" s="8">
        <v>31.4</v>
      </c>
      <c r="X240" s="50">
        <v>609.6</v>
      </c>
      <c r="Y240" s="8">
        <v>0.18820000000000001</v>
      </c>
      <c r="Z240" s="36">
        <v>5.4800000000000001E-2</v>
      </c>
      <c r="AA240" s="42"/>
      <c r="AB240" s="33">
        <f t="shared" si="36"/>
        <v>11.235955056179767</v>
      </c>
      <c r="AC240" s="5">
        <f t="shared" si="37"/>
        <v>0.14647887323943662</v>
      </c>
      <c r="AD240" s="5" t="e">
        <f t="shared" si="38"/>
        <v>#VALUE!</v>
      </c>
      <c r="AE240" s="5">
        <f t="shared" si="39"/>
        <v>0.29117959617428268</v>
      </c>
      <c r="AF240" s="33">
        <f t="shared" si="40"/>
        <v>6.3434648814986776</v>
      </c>
      <c r="AG240" s="33">
        <f t="shared" si="41"/>
        <v>128.23615384615385</v>
      </c>
      <c r="AH240" s="5">
        <f t="shared" si="42"/>
        <v>0.32412626832018038</v>
      </c>
      <c r="AI240" s="1">
        <f t="shared" si="43"/>
        <v>0.88700000000000001</v>
      </c>
      <c r="AJ240" s="5">
        <f t="shared" si="44"/>
        <v>0.29345794392523361</v>
      </c>
      <c r="AK240" s="1">
        <f t="shared" si="45"/>
        <v>19.414012738853504</v>
      </c>
      <c r="AL240" s="1">
        <v>3.8</v>
      </c>
      <c r="AN240" s="5"/>
    </row>
    <row r="241" spans="1:40" x14ac:dyDescent="0.25">
      <c r="A241" s="9">
        <v>42054</v>
      </c>
      <c r="B241" s="8">
        <v>2</v>
      </c>
      <c r="C241" s="8">
        <v>3</v>
      </c>
      <c r="D241" s="8">
        <v>54</v>
      </c>
      <c r="E241" s="1" t="str">
        <f t="shared" si="46"/>
        <v>Q2-3-54</v>
      </c>
      <c r="F241" s="8" t="s">
        <v>28</v>
      </c>
      <c r="G241" s="12">
        <v>27</v>
      </c>
      <c r="H241" s="36">
        <v>20</v>
      </c>
      <c r="I241" s="8"/>
      <c r="J241" s="8">
        <v>8</v>
      </c>
      <c r="K241" s="12">
        <v>35.200000000000003</v>
      </c>
      <c r="L241" s="15">
        <v>1.7299999999999999E-2</v>
      </c>
      <c r="M241" s="8">
        <v>1.89E-2</v>
      </c>
      <c r="N241" s="8">
        <v>130.54259999999999</v>
      </c>
      <c r="O241" s="8">
        <v>0.109</v>
      </c>
      <c r="P241" s="8">
        <v>793</v>
      </c>
      <c r="Q241" s="8">
        <v>6.7100000000000007E-2</v>
      </c>
      <c r="R241" s="8">
        <v>1.6400000000000001E-2</v>
      </c>
      <c r="S241" s="8">
        <v>6.4080000000000004</v>
      </c>
      <c r="T241" s="8">
        <v>3.3188</v>
      </c>
      <c r="U241" s="8">
        <v>10</v>
      </c>
      <c r="V241" s="8">
        <v>77</v>
      </c>
      <c r="W241" s="8">
        <v>35.700000000000003</v>
      </c>
      <c r="X241" s="50">
        <v>259.2</v>
      </c>
      <c r="Y241" s="8">
        <v>1.2492000000000001</v>
      </c>
      <c r="Z241" s="36">
        <v>0.56759999999999999</v>
      </c>
      <c r="AA241" s="42"/>
      <c r="AB241" s="33">
        <f t="shared" si="36"/>
        <v>8.4656084656084705</v>
      </c>
      <c r="AC241" s="5">
        <f t="shared" si="37"/>
        <v>0.15045871559633028</v>
      </c>
      <c r="AD241" s="5">
        <f t="shared" si="38"/>
        <v>0.24441132637853949</v>
      </c>
      <c r="AE241" s="5">
        <f t="shared" si="39"/>
        <v>0.45437079731027852</v>
      </c>
      <c r="AF241" s="33">
        <f t="shared" si="40"/>
        <v>6.0746453648081165</v>
      </c>
      <c r="AG241" s="33">
        <f t="shared" si="41"/>
        <v>79.599146341463396</v>
      </c>
      <c r="AH241" s="5">
        <f t="shared" si="42"/>
        <v>0.51791510611735325</v>
      </c>
      <c r="AI241" s="1">
        <f t="shared" si="43"/>
        <v>6.4080000000000004</v>
      </c>
      <c r="AJ241" s="5">
        <f t="shared" si="44"/>
        <v>0.46363636363636368</v>
      </c>
      <c r="AK241" s="1">
        <f t="shared" si="45"/>
        <v>7.2605042016806713</v>
      </c>
      <c r="AL241" s="1">
        <v>35.200000000000003</v>
      </c>
      <c r="AN241" s="5"/>
    </row>
    <row r="242" spans="1:40" x14ac:dyDescent="0.25">
      <c r="A242" s="9">
        <v>42054</v>
      </c>
      <c r="B242" s="8">
        <v>2</v>
      </c>
      <c r="C242" s="8">
        <v>3</v>
      </c>
      <c r="D242" s="8">
        <v>54</v>
      </c>
      <c r="E242" s="1" t="str">
        <f t="shared" si="46"/>
        <v>Q2-3-54</v>
      </c>
      <c r="F242" s="8" t="s">
        <v>30</v>
      </c>
      <c r="G242" s="12">
        <v>3.6</v>
      </c>
      <c r="H242" s="36">
        <v>0.5</v>
      </c>
      <c r="I242" s="8"/>
      <c r="J242" s="8">
        <v>14</v>
      </c>
      <c r="K242" s="12">
        <v>3.4</v>
      </c>
      <c r="L242" s="15">
        <v>9.2999999999999992E-3</v>
      </c>
      <c r="M242" s="8">
        <v>1.14E-2</v>
      </c>
      <c r="N242" s="8">
        <v>30.2437</v>
      </c>
      <c r="O242" s="8">
        <v>0.216</v>
      </c>
      <c r="P242" s="8">
        <v>97</v>
      </c>
      <c r="Q242" s="8">
        <v>0.245</v>
      </c>
      <c r="R242" s="8">
        <v>9.9000000000000005E-2</v>
      </c>
      <c r="S242" s="8">
        <v>0.18</v>
      </c>
      <c r="T242" s="8">
        <v>0.1047</v>
      </c>
      <c r="U242" s="8">
        <v>30</v>
      </c>
      <c r="V242" s="8">
        <v>23</v>
      </c>
      <c r="W242" s="8">
        <v>14.1</v>
      </c>
      <c r="X242" s="12">
        <v>99.4</v>
      </c>
      <c r="Y242" s="8">
        <v>0.245</v>
      </c>
      <c r="Z242" s="36">
        <v>9.9000000000000005E-2</v>
      </c>
      <c r="AA242" s="42"/>
      <c r="AB242" s="33">
        <f t="shared" si="36"/>
        <v>18.421052631578959</v>
      </c>
      <c r="AC242" s="5">
        <f t="shared" si="37"/>
        <v>0.45833333333333337</v>
      </c>
      <c r="AD242" s="5">
        <f t="shared" si="38"/>
        <v>0.40408163265306124</v>
      </c>
      <c r="AE242" s="5">
        <f t="shared" si="39"/>
        <v>0.40408163265306124</v>
      </c>
      <c r="AF242" s="33">
        <f t="shared" si="40"/>
        <v>3.2072795325968713</v>
      </c>
      <c r="AG242" s="33">
        <f t="shared" si="41"/>
        <v>3.0549191919191916</v>
      </c>
      <c r="AH242" s="5">
        <f t="shared" si="42"/>
        <v>0.58166666666666667</v>
      </c>
      <c r="AI242" s="1">
        <f t="shared" si="43"/>
        <v>0.18</v>
      </c>
      <c r="AJ242" s="5">
        <f t="shared" si="44"/>
        <v>0.61304347826086958</v>
      </c>
      <c r="AK242" s="1">
        <f t="shared" si="45"/>
        <v>7.0496453900709222</v>
      </c>
      <c r="AL242" s="1">
        <v>3.4</v>
      </c>
      <c r="AN242" s="5"/>
    </row>
    <row r="243" spans="1:40" x14ac:dyDescent="0.25">
      <c r="A243" s="9">
        <v>42054</v>
      </c>
      <c r="B243" s="8">
        <v>2</v>
      </c>
      <c r="C243" s="8">
        <v>3</v>
      </c>
      <c r="D243" s="8">
        <v>54</v>
      </c>
      <c r="E243" s="1" t="str">
        <f t="shared" si="46"/>
        <v>Q2-3-54</v>
      </c>
      <c r="F243" s="8" t="s">
        <v>27</v>
      </c>
      <c r="G243" s="12">
        <v>1</v>
      </c>
      <c r="H243" s="36">
        <v>10</v>
      </c>
      <c r="I243" s="8"/>
      <c r="J243" s="8">
        <v>25</v>
      </c>
      <c r="K243" s="12">
        <v>0.6</v>
      </c>
      <c r="L243" s="15">
        <v>3.4099999999999998E-2</v>
      </c>
      <c r="M243" s="8">
        <v>3.73E-2</v>
      </c>
      <c r="N243" s="8">
        <v>6.9119999999999999</v>
      </c>
      <c r="O243" s="8">
        <v>5.1999999999999998E-2</v>
      </c>
      <c r="P243" s="8">
        <v>15</v>
      </c>
      <c r="Q243" s="8">
        <v>0.1646</v>
      </c>
      <c r="R243" s="8" t="s">
        <v>16</v>
      </c>
      <c r="S243" s="8">
        <v>0.19900000000000001</v>
      </c>
      <c r="T243" s="8">
        <v>5.4600000000000003E-2</v>
      </c>
      <c r="U243" s="8">
        <v>5</v>
      </c>
      <c r="V243" s="8">
        <v>139</v>
      </c>
      <c r="W243" s="8">
        <v>42.4</v>
      </c>
      <c r="X243" s="50">
        <v>370.2</v>
      </c>
      <c r="Y243" s="8">
        <v>0.47</v>
      </c>
      <c r="Z243" s="36" t="s">
        <v>16</v>
      </c>
      <c r="AA243" s="42"/>
      <c r="AB243" s="33">
        <f t="shared" si="36"/>
        <v>8.5790884718498699</v>
      </c>
      <c r="AC243" s="5" t="e">
        <f t="shared" si="37"/>
        <v>#VALUE!</v>
      </c>
      <c r="AD243" s="5" t="e">
        <f t="shared" si="38"/>
        <v>#VALUE!</v>
      </c>
      <c r="AE243" s="5" t="e">
        <f t="shared" si="39"/>
        <v>#VALUE!</v>
      </c>
      <c r="AF243" s="33">
        <f t="shared" si="40"/>
        <v>2.1701388888888888</v>
      </c>
      <c r="AG243" s="33" t="e">
        <f t="shared" si="41"/>
        <v>#VALUE!</v>
      </c>
      <c r="AH243" s="5">
        <f t="shared" si="42"/>
        <v>0.27437185929648239</v>
      </c>
      <c r="AI243" s="1">
        <f t="shared" si="43"/>
        <v>0.19900000000000001</v>
      </c>
      <c r="AJ243" s="5">
        <f t="shared" si="44"/>
        <v>0.30503597122302156</v>
      </c>
      <c r="AK243" s="1">
        <f t="shared" si="45"/>
        <v>8.7311320754716988</v>
      </c>
      <c r="AL243" s="1">
        <v>0.6</v>
      </c>
      <c r="AN243" s="5"/>
    </row>
    <row r="244" spans="1:40" x14ac:dyDescent="0.25">
      <c r="A244" s="9">
        <v>42054</v>
      </c>
      <c r="B244" s="8">
        <v>2</v>
      </c>
      <c r="C244" s="8">
        <v>3</v>
      </c>
      <c r="D244" s="8">
        <v>54</v>
      </c>
      <c r="E244" s="1" t="str">
        <f t="shared" si="46"/>
        <v>Q2-3-54</v>
      </c>
      <c r="F244" s="8" t="s">
        <v>32</v>
      </c>
      <c r="G244" s="12">
        <v>2.4</v>
      </c>
      <c r="H244" s="36">
        <v>0.5</v>
      </c>
      <c r="I244" s="8"/>
      <c r="J244" s="8">
        <v>1</v>
      </c>
      <c r="K244" s="12">
        <v>4.4000000000000004</v>
      </c>
      <c r="L244" s="15">
        <v>3.7999999999999999E-2</v>
      </c>
      <c r="M244" s="8">
        <v>4.1200000000000001E-2</v>
      </c>
      <c r="N244" s="8">
        <v>9.1683000000000003</v>
      </c>
      <c r="O244" s="8">
        <v>5.1999999999999998E-2</v>
      </c>
      <c r="P244" s="8">
        <v>40</v>
      </c>
      <c r="Q244" s="8">
        <v>5.7000000000000002E-2</v>
      </c>
      <c r="R244" s="8">
        <v>1.6E-2</v>
      </c>
      <c r="S244" s="8">
        <v>8.8999999999999996E-2</v>
      </c>
      <c r="T244" s="8">
        <v>2.3399999999999997E-2</v>
      </c>
      <c r="U244" s="8">
        <v>5</v>
      </c>
      <c r="V244" s="8">
        <v>34</v>
      </c>
      <c r="W244" s="8">
        <v>7.2</v>
      </c>
      <c r="X244" s="12">
        <v>93</v>
      </c>
      <c r="Y244" s="8">
        <v>5.7000000000000002E-2</v>
      </c>
      <c r="Z244" s="36">
        <v>1.6E-2</v>
      </c>
      <c r="AA244" s="42"/>
      <c r="AB244" s="33">
        <f t="shared" si="36"/>
        <v>7.7669902912621405</v>
      </c>
      <c r="AC244" s="5">
        <f t="shared" si="37"/>
        <v>0.30769230769230771</v>
      </c>
      <c r="AD244" s="5">
        <f t="shared" si="38"/>
        <v>0.2807017543859649</v>
      </c>
      <c r="AE244" s="5">
        <f t="shared" si="39"/>
        <v>0.2807017543859649</v>
      </c>
      <c r="AF244" s="33">
        <f t="shared" si="40"/>
        <v>4.3628589814905707</v>
      </c>
      <c r="AG244" s="33">
        <f t="shared" si="41"/>
        <v>5.7301874999999995</v>
      </c>
      <c r="AH244" s="5">
        <f t="shared" si="42"/>
        <v>0.26292134831460673</v>
      </c>
      <c r="AI244" s="1">
        <f t="shared" si="43"/>
        <v>8.8999999999999996E-2</v>
      </c>
      <c r="AJ244" s="5">
        <f t="shared" si="44"/>
        <v>0.21176470588235294</v>
      </c>
      <c r="AK244" s="1">
        <f t="shared" si="45"/>
        <v>12.916666666666666</v>
      </c>
      <c r="AL244" s="1">
        <v>4.4000000000000004</v>
      </c>
      <c r="AN244" s="5"/>
    </row>
    <row r="245" spans="1:40" x14ac:dyDescent="0.25">
      <c r="A245" s="9">
        <v>42054</v>
      </c>
      <c r="B245" s="8">
        <v>2</v>
      </c>
      <c r="C245" s="8">
        <v>3</v>
      </c>
      <c r="D245" s="8">
        <v>54</v>
      </c>
      <c r="E245" s="1" t="str">
        <f t="shared" si="46"/>
        <v>Q2-3-54</v>
      </c>
      <c r="F245" s="8" t="s">
        <v>33</v>
      </c>
      <c r="G245" s="12">
        <v>0.5</v>
      </c>
      <c r="H245" s="36">
        <v>0.5</v>
      </c>
      <c r="I245" s="8"/>
      <c r="J245" s="8">
        <v>2</v>
      </c>
      <c r="K245" s="12">
        <v>0.6</v>
      </c>
      <c r="L245" s="15">
        <v>1.29E-2</v>
      </c>
      <c r="M245" s="8">
        <v>1.38E-2</v>
      </c>
      <c r="N245" s="8">
        <v>4.6159999999999997</v>
      </c>
      <c r="O245" s="8">
        <v>2.8000000000000001E-2</v>
      </c>
      <c r="P245" s="8">
        <v>9</v>
      </c>
      <c r="Q245" s="8">
        <v>3.2000000000000001E-2</v>
      </c>
      <c r="R245" s="8">
        <v>5.0000000000000001E-3</v>
      </c>
      <c r="S245" s="8">
        <v>0.111</v>
      </c>
      <c r="T245" s="8">
        <v>3.2000000000000001E-2</v>
      </c>
      <c r="U245" s="8">
        <v>30</v>
      </c>
      <c r="V245" s="8">
        <v>48</v>
      </c>
      <c r="W245" s="8">
        <v>15.9</v>
      </c>
      <c r="X245" s="12">
        <v>159</v>
      </c>
      <c r="Y245" s="8">
        <v>3.2000000000000001E-2</v>
      </c>
      <c r="Z245" s="36">
        <v>5.0000000000000001E-3</v>
      </c>
      <c r="AA245" s="42"/>
      <c r="AB245" s="33">
        <f t="shared" si="36"/>
        <v>6.5217391304347805</v>
      </c>
      <c r="AC245" s="5">
        <f t="shared" si="37"/>
        <v>0.17857142857142858</v>
      </c>
      <c r="AD245" s="5">
        <f t="shared" si="38"/>
        <v>0.15625</v>
      </c>
      <c r="AE245" s="5">
        <f t="shared" si="39"/>
        <v>0.15625</v>
      </c>
      <c r="AF245" s="33">
        <f t="shared" si="40"/>
        <v>1.9497400346620453</v>
      </c>
      <c r="AG245" s="33">
        <f t="shared" si="41"/>
        <v>9.2319999999999993</v>
      </c>
      <c r="AH245" s="5">
        <f t="shared" si="42"/>
        <v>0.28828828828828829</v>
      </c>
      <c r="AI245" s="1">
        <f t="shared" si="43"/>
        <v>0.111</v>
      </c>
      <c r="AJ245" s="5">
        <f t="shared" si="44"/>
        <v>0.33124999999999999</v>
      </c>
      <c r="AK245" s="1">
        <f t="shared" si="45"/>
        <v>10</v>
      </c>
      <c r="AL245" s="1">
        <v>0.6</v>
      </c>
      <c r="AN245" s="5"/>
    </row>
    <row r="246" spans="1:40" x14ac:dyDescent="0.25">
      <c r="A246" s="9">
        <v>42055</v>
      </c>
      <c r="B246" s="8">
        <v>2</v>
      </c>
      <c r="C246" s="8">
        <v>5</v>
      </c>
      <c r="D246" s="8">
        <v>0</v>
      </c>
      <c r="E246" s="1" t="str">
        <f t="shared" si="46"/>
        <v>Q2-5-0</v>
      </c>
      <c r="F246" s="8" t="s">
        <v>10</v>
      </c>
      <c r="G246" s="12">
        <v>60.5</v>
      </c>
      <c r="H246" s="36">
        <v>100</v>
      </c>
      <c r="I246" s="8"/>
      <c r="J246" s="8">
        <v>52</v>
      </c>
      <c r="K246" s="12">
        <v>34</v>
      </c>
      <c r="L246" s="15">
        <v>3.2000000000000001E-2</v>
      </c>
      <c r="M246" s="8">
        <v>5.7299999999999997E-2</v>
      </c>
      <c r="N246" s="8">
        <v>67.683099999999996</v>
      </c>
      <c r="O246" s="8">
        <v>9.4E-2</v>
      </c>
      <c r="P246" s="8">
        <v>483</v>
      </c>
      <c r="Q246" s="8">
        <v>6.3799999999999996E-2</v>
      </c>
      <c r="R246" s="8">
        <v>1.7100000000000001E-2</v>
      </c>
      <c r="S246" s="8">
        <v>2.774</v>
      </c>
      <c r="T246" s="8">
        <v>0.92130000000000001</v>
      </c>
      <c r="U246" s="8">
        <v>3</v>
      </c>
      <c r="V246" s="8">
        <v>646</v>
      </c>
      <c r="W246" s="8">
        <v>198.4</v>
      </c>
      <c r="X246" s="50">
        <v>1319.4</v>
      </c>
      <c r="Y246" s="8">
        <v>6.3799999999999996E-2</v>
      </c>
      <c r="Z246" s="36">
        <v>1.7100000000000001E-2</v>
      </c>
      <c r="AA246" s="42"/>
      <c r="AB246" s="33">
        <f t="shared" si="36"/>
        <v>44.153577661431065</v>
      </c>
      <c r="AC246" s="5">
        <f t="shared" si="37"/>
        <v>0.18191489361702129</v>
      </c>
      <c r="AD246" s="5">
        <f t="shared" si="38"/>
        <v>0.26802507836990597</v>
      </c>
      <c r="AE246" s="5">
        <f t="shared" si="39"/>
        <v>0.26802507836990597</v>
      </c>
      <c r="AF246" s="33">
        <f t="shared" si="40"/>
        <v>7.1361979578358561</v>
      </c>
      <c r="AG246" s="33">
        <f t="shared" si="41"/>
        <v>39.580760233918127</v>
      </c>
      <c r="AH246" s="5">
        <f t="shared" si="42"/>
        <v>0.33211968276856524</v>
      </c>
      <c r="AI246" s="1">
        <f t="shared" si="43"/>
        <v>2.774</v>
      </c>
      <c r="AJ246" s="5">
        <f t="shared" si="44"/>
        <v>0.30712074303405573</v>
      </c>
      <c r="AK246" s="1">
        <f t="shared" si="45"/>
        <v>6.650201612903226</v>
      </c>
      <c r="AL246" s="1">
        <v>34</v>
      </c>
      <c r="AN246" s="5"/>
    </row>
    <row r="247" spans="1:40" x14ac:dyDescent="0.25">
      <c r="A247" s="9">
        <v>42055</v>
      </c>
      <c r="B247" s="8">
        <v>2</v>
      </c>
      <c r="C247" s="8">
        <v>5</v>
      </c>
      <c r="D247" s="8">
        <v>2</v>
      </c>
      <c r="E247" s="1" t="str">
        <f t="shared" si="46"/>
        <v>Q2-5-2</v>
      </c>
      <c r="F247" s="8" t="s">
        <v>15</v>
      </c>
      <c r="G247" s="12">
        <v>8.1999999999999993</v>
      </c>
      <c r="H247" s="36">
        <v>30</v>
      </c>
      <c r="I247" s="8"/>
      <c r="J247" s="8">
        <v>27</v>
      </c>
      <c r="K247" s="12">
        <v>8</v>
      </c>
      <c r="L247" s="15">
        <v>5.4999999999999997E-3</v>
      </c>
      <c r="M247" s="8">
        <v>7.1999999999999998E-3</v>
      </c>
      <c r="N247" s="8">
        <v>129.32740000000001</v>
      </c>
      <c r="O247" s="8">
        <v>0.105</v>
      </c>
      <c r="P247" s="8">
        <v>172</v>
      </c>
      <c r="Q247" s="8">
        <v>5.1900000000000002E-2</v>
      </c>
      <c r="R247" s="8">
        <v>1.11E-2</v>
      </c>
      <c r="S247" s="8">
        <v>0.28799999999999998</v>
      </c>
      <c r="T247" s="8">
        <v>6.4500000000000002E-2</v>
      </c>
      <c r="U247" s="8">
        <v>10</v>
      </c>
      <c r="V247" s="8">
        <v>40</v>
      </c>
      <c r="W247" s="8">
        <v>10.8</v>
      </c>
      <c r="X247" s="50">
        <v>236.39999999999998</v>
      </c>
      <c r="Y247" s="8">
        <v>5.1900000000000002E-2</v>
      </c>
      <c r="Z247" s="36">
        <v>1.11E-2</v>
      </c>
      <c r="AA247" s="42"/>
      <c r="AB247" s="33">
        <f t="shared" si="36"/>
        <v>23.611111111111114</v>
      </c>
      <c r="AC247" s="5">
        <f t="shared" si="37"/>
        <v>0.10571428571428572</v>
      </c>
      <c r="AD247" s="5">
        <f t="shared" si="38"/>
        <v>0.2138728323699422</v>
      </c>
      <c r="AE247" s="5">
        <f t="shared" si="39"/>
        <v>0.2138728323699422</v>
      </c>
      <c r="AF247" s="33">
        <f t="shared" si="40"/>
        <v>1.3299579207499723</v>
      </c>
      <c r="AG247" s="33">
        <f t="shared" si="41"/>
        <v>116.51117117117117</v>
      </c>
      <c r="AH247" s="5">
        <f t="shared" si="42"/>
        <v>0.22395833333333334</v>
      </c>
      <c r="AI247" s="1">
        <f t="shared" si="43"/>
        <v>0.28799999999999998</v>
      </c>
      <c r="AJ247" s="5">
        <f t="shared" si="44"/>
        <v>0.27</v>
      </c>
      <c r="AK247" s="1">
        <f t="shared" si="45"/>
        <v>21.888888888888886</v>
      </c>
      <c r="AL247" s="1">
        <v>8</v>
      </c>
      <c r="AN247" s="5"/>
    </row>
    <row r="248" spans="1:40" x14ac:dyDescent="0.25">
      <c r="A248" s="9">
        <v>42055</v>
      </c>
      <c r="B248" s="8">
        <v>2</v>
      </c>
      <c r="C248" s="8">
        <v>5</v>
      </c>
      <c r="D248" s="8">
        <v>2</v>
      </c>
      <c r="E248" s="1" t="str">
        <f t="shared" si="46"/>
        <v>Q2-5-2</v>
      </c>
      <c r="F248" s="8" t="s">
        <v>10</v>
      </c>
      <c r="G248" s="12">
        <v>26.5</v>
      </c>
      <c r="H248" s="36">
        <v>10</v>
      </c>
      <c r="I248" s="8"/>
      <c r="J248" s="8">
        <v>53</v>
      </c>
      <c r="K248" s="12">
        <v>14.5</v>
      </c>
      <c r="L248" s="15">
        <v>5.1000000000000004E-3</v>
      </c>
      <c r="M248" s="8">
        <v>8.6999999999999994E-3</v>
      </c>
      <c r="N248" s="8">
        <v>266.94170000000003</v>
      </c>
      <c r="O248" s="8">
        <v>0.222</v>
      </c>
      <c r="P248" s="8">
        <v>2519</v>
      </c>
      <c r="Q248" s="8">
        <v>0.15</v>
      </c>
      <c r="R248" s="8">
        <v>2.69E-2</v>
      </c>
      <c r="S248" s="8">
        <v>1.9910000000000001</v>
      </c>
      <c r="T248" s="8">
        <v>0.63890000000000002</v>
      </c>
      <c r="U248" s="8">
        <v>3</v>
      </c>
      <c r="V248" s="8">
        <v>126</v>
      </c>
      <c r="W248" s="8">
        <v>35.799999999999997</v>
      </c>
      <c r="X248" s="50">
        <v>211.79999999999998</v>
      </c>
      <c r="Y248" s="8">
        <v>0.46450000000000002</v>
      </c>
      <c r="Z248" s="36">
        <v>0.1016</v>
      </c>
      <c r="AA248" s="42"/>
      <c r="AB248" s="33">
        <f t="shared" si="36"/>
        <v>41.379310344827573</v>
      </c>
      <c r="AC248" s="5">
        <f t="shared" si="37"/>
        <v>0.12117117117117117</v>
      </c>
      <c r="AD248" s="5">
        <f t="shared" si="38"/>
        <v>0.17933333333333334</v>
      </c>
      <c r="AE248" s="5">
        <f t="shared" si="39"/>
        <v>0.21872981700753497</v>
      </c>
      <c r="AF248" s="33">
        <f t="shared" si="40"/>
        <v>9.4365174118543482</v>
      </c>
      <c r="AG248" s="33">
        <f t="shared" si="41"/>
        <v>99.234832713754656</v>
      </c>
      <c r="AH248" s="5">
        <f t="shared" si="42"/>
        <v>0.32089402310396786</v>
      </c>
      <c r="AI248" s="1">
        <f t="shared" si="43"/>
        <v>1.9910000000000001</v>
      </c>
      <c r="AJ248" s="5">
        <f t="shared" si="44"/>
        <v>0.28412698412698412</v>
      </c>
      <c r="AK248" s="1">
        <f t="shared" si="45"/>
        <v>5.9162011173184359</v>
      </c>
      <c r="AL248" s="1">
        <v>14.5</v>
      </c>
      <c r="AN248" s="5"/>
    </row>
    <row r="249" spans="1:40" x14ac:dyDescent="0.25">
      <c r="A249" s="9">
        <v>42055</v>
      </c>
      <c r="B249" s="8">
        <v>2</v>
      </c>
      <c r="C249" s="8">
        <v>5</v>
      </c>
      <c r="D249" s="8">
        <v>4</v>
      </c>
      <c r="E249" s="1" t="str">
        <f t="shared" si="46"/>
        <v>Q2-5-4</v>
      </c>
      <c r="F249" s="8" t="s">
        <v>15</v>
      </c>
      <c r="G249" s="12">
        <v>12.4</v>
      </c>
      <c r="H249" s="36">
        <v>20</v>
      </c>
      <c r="I249" s="8"/>
      <c r="J249" s="8">
        <v>28</v>
      </c>
      <c r="K249" s="12">
        <v>109</v>
      </c>
      <c r="L249" s="15">
        <v>8.6E-3</v>
      </c>
      <c r="M249" s="8">
        <v>1.1900000000000001E-2</v>
      </c>
      <c r="N249" s="8">
        <v>316.18689999999998</v>
      </c>
      <c r="O249" s="8">
        <v>0.27</v>
      </c>
      <c r="P249" s="8">
        <v>1882</v>
      </c>
      <c r="Q249" s="8">
        <v>0.14230000000000001</v>
      </c>
      <c r="R249" s="8">
        <v>2.76E-2</v>
      </c>
      <c r="S249" s="8">
        <v>0.82399999999999995</v>
      </c>
      <c r="T249" s="8">
        <v>0.20100000000000001</v>
      </c>
      <c r="U249" s="8">
        <v>10</v>
      </c>
      <c r="V249" s="8">
        <v>22</v>
      </c>
      <c r="W249" s="8">
        <v>9</v>
      </c>
      <c r="X249" s="50">
        <v>127.49999999999999</v>
      </c>
      <c r="Y249" s="8">
        <v>0.14230000000000001</v>
      </c>
      <c r="Z249" s="36">
        <v>2.76E-2</v>
      </c>
      <c r="AA249" s="42"/>
      <c r="AB249" s="33">
        <f t="shared" si="36"/>
        <v>27.731092436974794</v>
      </c>
      <c r="AC249" s="5">
        <f t="shared" si="37"/>
        <v>0.10222222222222221</v>
      </c>
      <c r="AD249" s="5">
        <f t="shared" si="38"/>
        <v>0.19395643007730146</v>
      </c>
      <c r="AE249" s="5">
        <f t="shared" si="39"/>
        <v>0.19395643007730146</v>
      </c>
      <c r="AF249" s="33">
        <f t="shared" si="40"/>
        <v>5.95217575427698</v>
      </c>
      <c r="AG249" s="33">
        <f t="shared" si="41"/>
        <v>114.56047101449275</v>
      </c>
      <c r="AH249" s="5">
        <f t="shared" si="42"/>
        <v>0.24393203883495149</v>
      </c>
      <c r="AI249" s="1">
        <f t="shared" si="43"/>
        <v>0.82399999999999995</v>
      </c>
      <c r="AJ249" s="5">
        <f t="shared" si="44"/>
        <v>0.40909090909090912</v>
      </c>
      <c r="AK249" s="1">
        <f t="shared" si="45"/>
        <v>14.166666666666664</v>
      </c>
      <c r="AL249" s="1">
        <v>109</v>
      </c>
      <c r="AN249" s="5"/>
    </row>
    <row r="250" spans="1:40" x14ac:dyDescent="0.25">
      <c r="A250" s="9">
        <v>42055</v>
      </c>
      <c r="B250" s="8">
        <v>2</v>
      </c>
      <c r="C250" s="8">
        <v>5</v>
      </c>
      <c r="D250" s="8">
        <v>4</v>
      </c>
      <c r="E250" s="1" t="str">
        <f t="shared" si="46"/>
        <v>Q2-5-4</v>
      </c>
      <c r="F250" s="8" t="s">
        <v>10</v>
      </c>
      <c r="G250" s="12">
        <v>25.5</v>
      </c>
      <c r="H250" s="36">
        <v>5</v>
      </c>
      <c r="I250" s="8"/>
      <c r="J250" s="8">
        <v>54</v>
      </c>
      <c r="K250" s="12">
        <v>20</v>
      </c>
      <c r="L250" s="15">
        <v>2.0500000000000001E-2</v>
      </c>
      <c r="M250" s="8">
        <v>3.6499999999999998E-2</v>
      </c>
      <c r="N250" s="8">
        <v>152.80840000000001</v>
      </c>
      <c r="O250" s="8">
        <v>0.27200000000000002</v>
      </c>
      <c r="P250" s="8">
        <v>869</v>
      </c>
      <c r="Q250" s="8">
        <v>0.152</v>
      </c>
      <c r="R250" s="8">
        <v>3.32E-2</v>
      </c>
      <c r="S250" s="8">
        <v>1.5780000000000001</v>
      </c>
      <c r="T250" s="8">
        <v>0.49080000000000001</v>
      </c>
      <c r="U250" s="8">
        <v>3</v>
      </c>
      <c r="V250" s="8">
        <v>460</v>
      </c>
      <c r="W250" s="8">
        <v>135.30000000000001</v>
      </c>
      <c r="X250" s="50">
        <v>784.19999999999993</v>
      </c>
      <c r="Y250" s="8">
        <v>0.152</v>
      </c>
      <c r="Z250" s="36">
        <v>3.32E-2</v>
      </c>
      <c r="AA250" s="42"/>
      <c r="AB250" s="33">
        <f t="shared" si="36"/>
        <v>43.835616438356155</v>
      </c>
      <c r="AC250" s="5">
        <f t="shared" si="37"/>
        <v>0.12205882352941176</v>
      </c>
      <c r="AD250" s="5">
        <f t="shared" si="38"/>
        <v>0.21842105263157896</v>
      </c>
      <c r="AE250" s="5">
        <f t="shared" si="39"/>
        <v>0.21842105263157896</v>
      </c>
      <c r="AF250" s="33">
        <f t="shared" si="40"/>
        <v>5.6868601464317408</v>
      </c>
      <c r="AG250" s="33">
        <f t="shared" si="41"/>
        <v>46.026626506024094</v>
      </c>
      <c r="AH250" s="5">
        <f t="shared" si="42"/>
        <v>0.31102661596958175</v>
      </c>
      <c r="AI250" s="1">
        <f t="shared" si="43"/>
        <v>1.5780000000000001</v>
      </c>
      <c r="AJ250" s="5">
        <f t="shared" si="44"/>
        <v>0.2941304347826087</v>
      </c>
      <c r="AK250" s="1">
        <f t="shared" si="45"/>
        <v>5.7960088691795999</v>
      </c>
      <c r="AL250" s="1">
        <v>20</v>
      </c>
      <c r="AN250" s="5"/>
    </row>
    <row r="251" spans="1:40" x14ac:dyDescent="0.25">
      <c r="A251" s="9">
        <v>42055</v>
      </c>
      <c r="B251" s="8">
        <v>2</v>
      </c>
      <c r="C251" s="8">
        <v>5</v>
      </c>
      <c r="D251" s="8">
        <v>6</v>
      </c>
      <c r="E251" s="1" t="str">
        <f t="shared" si="46"/>
        <v>Q2-5-6</v>
      </c>
      <c r="F251" s="8" t="s">
        <v>31</v>
      </c>
      <c r="G251" s="12">
        <v>18.600000000000001</v>
      </c>
      <c r="H251" s="36">
        <v>5</v>
      </c>
      <c r="I251" s="8"/>
      <c r="J251" s="8">
        <v>7</v>
      </c>
      <c r="K251" s="12">
        <v>10.1</v>
      </c>
      <c r="L251" s="15">
        <v>1.01E-2</v>
      </c>
      <c r="M251" s="8">
        <v>1.46E-2</v>
      </c>
      <c r="N251" s="8">
        <v>82.635900000000007</v>
      </c>
      <c r="O251" s="8">
        <v>0.14299999999999999</v>
      </c>
      <c r="P251" s="8">
        <v>524</v>
      </c>
      <c r="Q251" s="8">
        <v>8.4199999999999997E-2</v>
      </c>
      <c r="R251" s="8">
        <v>1.61E-2</v>
      </c>
      <c r="S251" s="8">
        <v>1.0660000000000001</v>
      </c>
      <c r="T251" s="8">
        <v>0.20129999999999998</v>
      </c>
      <c r="U251" s="8">
        <v>10</v>
      </c>
      <c r="V251" s="8">
        <v>115</v>
      </c>
      <c r="W251" s="8">
        <v>32.099999999999994</v>
      </c>
      <c r="X251" s="12">
        <v>666.5</v>
      </c>
      <c r="Y251" s="8">
        <v>0.27279999999999999</v>
      </c>
      <c r="Z251" s="36">
        <v>6.3100000000000003E-2</v>
      </c>
      <c r="AA251" s="42"/>
      <c r="AB251" s="33">
        <f t="shared" si="36"/>
        <v>30.821917808219183</v>
      </c>
      <c r="AC251" s="5">
        <f t="shared" si="37"/>
        <v>0.11258741258741259</v>
      </c>
      <c r="AD251" s="5">
        <f t="shared" si="38"/>
        <v>0.19121140142517815</v>
      </c>
      <c r="AE251" s="5">
        <f t="shared" si="39"/>
        <v>0.23130498533724342</v>
      </c>
      <c r="AF251" s="33">
        <f t="shared" si="40"/>
        <v>6.3410696803689435</v>
      </c>
      <c r="AG251" s="33">
        <f t="shared" si="41"/>
        <v>51.326645962732925</v>
      </c>
      <c r="AH251" s="5">
        <f t="shared" si="42"/>
        <v>0.18883677298311441</v>
      </c>
      <c r="AI251" s="1">
        <f t="shared" si="43"/>
        <v>1.0660000000000001</v>
      </c>
      <c r="AJ251" s="5">
        <f t="shared" si="44"/>
        <v>0.27913043478260863</v>
      </c>
      <c r="AK251" s="1">
        <f t="shared" si="45"/>
        <v>20.763239875389413</v>
      </c>
      <c r="AL251" s="1">
        <v>10.1</v>
      </c>
      <c r="AN251" s="5"/>
    </row>
    <row r="252" spans="1:40" x14ac:dyDescent="0.25">
      <c r="A252" s="9">
        <v>42055</v>
      </c>
      <c r="B252" s="8">
        <v>2</v>
      </c>
      <c r="C252" s="8">
        <v>5</v>
      </c>
      <c r="D252" s="8">
        <v>6</v>
      </c>
      <c r="E252" s="1" t="str">
        <f t="shared" si="46"/>
        <v>Q2-5-6</v>
      </c>
      <c r="F252" s="8" t="s">
        <v>15</v>
      </c>
      <c r="G252" s="12">
        <v>12</v>
      </c>
      <c r="H252" s="36">
        <v>1</v>
      </c>
      <c r="I252" s="8"/>
      <c r="J252" s="8">
        <v>29</v>
      </c>
      <c r="K252" s="12">
        <v>20.6</v>
      </c>
      <c r="L252" s="15">
        <v>5.4999999999999997E-3</v>
      </c>
      <c r="M252" s="8">
        <v>7.1999999999999998E-3</v>
      </c>
      <c r="N252" s="8">
        <v>603.36720000000003</v>
      </c>
      <c r="O252" s="8">
        <v>0.39600000000000002</v>
      </c>
      <c r="P252" s="8">
        <v>4504</v>
      </c>
      <c r="Q252" s="8">
        <v>0.17949999999999999</v>
      </c>
      <c r="R252" s="8">
        <v>4.0500000000000001E-2</v>
      </c>
      <c r="S252" s="8">
        <v>0.28599999999999998</v>
      </c>
      <c r="T252" s="8">
        <v>6.6900000000000001E-2</v>
      </c>
      <c r="U252" s="8">
        <v>10</v>
      </c>
      <c r="V252" s="8">
        <v>30</v>
      </c>
      <c r="W252" s="8">
        <v>9.1</v>
      </c>
      <c r="X252" s="50">
        <v>163.6</v>
      </c>
      <c r="Y252" s="8">
        <v>0.17949999999999999</v>
      </c>
      <c r="Z252" s="36">
        <v>4.0500000000000001E-2</v>
      </c>
      <c r="AA252" s="42"/>
      <c r="AB252" s="33">
        <f t="shared" si="36"/>
        <v>23.611111111111114</v>
      </c>
      <c r="AC252" s="5">
        <f t="shared" si="37"/>
        <v>0.10227272727272727</v>
      </c>
      <c r="AD252" s="5">
        <f t="shared" si="38"/>
        <v>0.22562674094707522</v>
      </c>
      <c r="AE252" s="5">
        <f t="shared" si="39"/>
        <v>0.22562674094707522</v>
      </c>
      <c r="AF252" s="33">
        <f t="shared" si="40"/>
        <v>7.4647743529976438</v>
      </c>
      <c r="AG252" s="33">
        <f t="shared" si="41"/>
        <v>148.97955555555555</v>
      </c>
      <c r="AH252" s="5">
        <f t="shared" si="42"/>
        <v>0.23391608391608393</v>
      </c>
      <c r="AI252" s="1">
        <f t="shared" si="43"/>
        <v>0.28599999999999998</v>
      </c>
      <c r="AJ252" s="5">
        <f t="shared" si="44"/>
        <v>0.30333333333333334</v>
      </c>
      <c r="AK252" s="1">
        <f t="shared" si="45"/>
        <v>17.978021978021978</v>
      </c>
      <c r="AL252" s="1">
        <v>20.6</v>
      </c>
      <c r="AN252" s="5"/>
    </row>
    <row r="253" spans="1:40" x14ac:dyDescent="0.25">
      <c r="A253" s="9">
        <v>42055</v>
      </c>
      <c r="B253" s="8">
        <v>2</v>
      </c>
      <c r="C253" s="8">
        <v>5</v>
      </c>
      <c r="D253" s="8">
        <v>6</v>
      </c>
      <c r="E253" s="1" t="str">
        <f t="shared" si="46"/>
        <v>Q2-5-6</v>
      </c>
      <c r="F253" s="8" t="s">
        <v>10</v>
      </c>
      <c r="G253" s="12">
        <v>36</v>
      </c>
      <c r="H253" s="36">
        <v>2</v>
      </c>
      <c r="I253" s="8"/>
      <c r="J253" s="8">
        <v>55</v>
      </c>
      <c r="K253" s="12">
        <v>34</v>
      </c>
      <c r="L253" s="15">
        <v>1.0500000000000001E-2</v>
      </c>
      <c r="M253" s="8">
        <v>2.2800000000000001E-2</v>
      </c>
      <c r="N253" s="8">
        <v>246.86179999999999</v>
      </c>
      <c r="O253" s="8">
        <v>0.316</v>
      </c>
      <c r="P253" s="8">
        <v>1491</v>
      </c>
      <c r="Q253" s="8">
        <v>0.1825</v>
      </c>
      <c r="R253" s="8">
        <v>4.9299999999999997E-2</v>
      </c>
      <c r="S253" s="8">
        <v>3.6230000000000002</v>
      </c>
      <c r="T253" s="8">
        <v>1.304</v>
      </c>
      <c r="U253" s="8">
        <v>3</v>
      </c>
      <c r="V253" s="8">
        <v>577</v>
      </c>
      <c r="W253" s="8">
        <v>199.4</v>
      </c>
      <c r="X253" s="50">
        <v>1011.5999999999999</v>
      </c>
      <c r="Y253" s="8">
        <v>0.54949999999999999</v>
      </c>
      <c r="Z253" s="36">
        <v>0.19059999999999999</v>
      </c>
      <c r="AA253" s="42"/>
      <c r="AB253" s="33">
        <f t="shared" si="36"/>
        <v>53.94736842105263</v>
      </c>
      <c r="AC253" s="5">
        <f t="shared" si="37"/>
        <v>0.1560126582278481</v>
      </c>
      <c r="AD253" s="5">
        <f t="shared" si="38"/>
        <v>0.27013698630136984</v>
      </c>
      <c r="AE253" s="5">
        <f t="shared" si="39"/>
        <v>0.34686078252957231</v>
      </c>
      <c r="AF253" s="33">
        <f t="shared" si="40"/>
        <v>6.0398166099412709</v>
      </c>
      <c r="AG253" s="33">
        <f t="shared" si="41"/>
        <v>50.073387423935088</v>
      </c>
      <c r="AH253" s="5">
        <f t="shared" si="42"/>
        <v>0.35992271598123099</v>
      </c>
      <c r="AI253" s="1">
        <f t="shared" si="43"/>
        <v>3.6230000000000002</v>
      </c>
      <c r="AJ253" s="5">
        <f t="shared" si="44"/>
        <v>0.34558058925476604</v>
      </c>
      <c r="AK253" s="1">
        <f t="shared" si="45"/>
        <v>5.0732196589769298</v>
      </c>
      <c r="AL253" s="1">
        <v>34</v>
      </c>
      <c r="AN253" s="5"/>
    </row>
    <row r="254" spans="1:40" x14ac:dyDescent="0.25">
      <c r="A254" s="9">
        <v>42055</v>
      </c>
      <c r="B254" s="8">
        <v>2</v>
      </c>
      <c r="C254" s="8">
        <v>5</v>
      </c>
      <c r="D254" s="8">
        <v>6</v>
      </c>
      <c r="E254" s="1" t="str">
        <f t="shared" si="46"/>
        <v>Q2-5-6</v>
      </c>
      <c r="F254" s="8" t="s">
        <v>21</v>
      </c>
      <c r="G254" s="12">
        <v>25.4</v>
      </c>
      <c r="H254" s="36">
        <v>30</v>
      </c>
      <c r="I254" s="8"/>
      <c r="J254" s="8">
        <v>19</v>
      </c>
      <c r="K254" s="12">
        <v>5.4</v>
      </c>
      <c r="L254" s="15">
        <v>3.1199999999999999E-2</v>
      </c>
      <c r="M254" s="8">
        <v>0.495</v>
      </c>
      <c r="N254" s="8">
        <v>79.417500000000004</v>
      </c>
      <c r="O254" s="8">
        <v>0.28799999999999998</v>
      </c>
      <c r="P254" s="8">
        <v>310</v>
      </c>
      <c r="Q254" s="8">
        <v>0.14849999999999999</v>
      </c>
      <c r="R254" s="8">
        <v>2.0799999999999999E-2</v>
      </c>
      <c r="S254" s="8">
        <v>1.597</v>
      </c>
      <c r="T254" s="8">
        <v>0.48149999999999998</v>
      </c>
      <c r="U254" s="8" t="s">
        <v>16</v>
      </c>
      <c r="V254" s="8" t="s">
        <v>16</v>
      </c>
      <c r="W254" s="8" t="s">
        <v>16</v>
      </c>
      <c r="X254" s="12" t="s">
        <v>16</v>
      </c>
      <c r="Y254" s="8">
        <v>1.3704000000000001</v>
      </c>
      <c r="Z254" s="36">
        <v>0.32369999999999999</v>
      </c>
      <c r="AA254" s="42"/>
      <c r="AB254" s="33">
        <f t="shared" si="36"/>
        <v>93.696969696969688</v>
      </c>
      <c r="AC254" s="5">
        <f t="shared" si="37"/>
        <v>7.2222222222222229E-2</v>
      </c>
      <c r="AD254" s="5">
        <f t="shared" si="38"/>
        <v>0.14006734006734006</v>
      </c>
      <c r="AE254" s="5">
        <f t="shared" si="39"/>
        <v>0.23620840630472853</v>
      </c>
      <c r="AF254" s="33">
        <f t="shared" si="40"/>
        <v>3.9034217899077657</v>
      </c>
      <c r="AG254" s="33">
        <f t="shared" si="41"/>
        <v>38.181490384615387</v>
      </c>
      <c r="AH254" s="5">
        <f t="shared" si="42"/>
        <v>0.30150281778334376</v>
      </c>
      <c r="AI254" s="1">
        <f t="shared" si="43"/>
        <v>1.597</v>
      </c>
      <c r="AJ254" s="5" t="e">
        <f t="shared" si="44"/>
        <v>#VALUE!</v>
      </c>
      <c r="AK254" s="1" t="e">
        <f t="shared" si="45"/>
        <v>#VALUE!</v>
      </c>
      <c r="AL254" s="1">
        <v>5.4</v>
      </c>
      <c r="AN254" s="5"/>
    </row>
    <row r="255" spans="1:40" x14ac:dyDescent="0.25">
      <c r="A255" s="9">
        <v>42055</v>
      </c>
      <c r="B255" s="8">
        <v>2</v>
      </c>
      <c r="C255" s="8">
        <v>5</v>
      </c>
      <c r="D255" s="8">
        <v>8</v>
      </c>
      <c r="E255" s="1" t="str">
        <f t="shared" si="46"/>
        <v>Q2-5-8</v>
      </c>
      <c r="F255" s="8" t="s">
        <v>15</v>
      </c>
      <c r="G255" s="12">
        <v>13.4</v>
      </c>
      <c r="H255" s="36">
        <v>10</v>
      </c>
      <c r="I255" s="8"/>
      <c r="J255" s="8">
        <v>30</v>
      </c>
      <c r="K255" s="12">
        <v>9.3000000000000007</v>
      </c>
      <c r="L255" s="15">
        <v>4.4999999999999997E-3</v>
      </c>
      <c r="M255" s="8">
        <v>5.0000000000000001E-3</v>
      </c>
      <c r="N255" s="8">
        <v>522.90970000000004</v>
      </c>
      <c r="O255" s="8">
        <v>0.246</v>
      </c>
      <c r="P255" s="8">
        <v>3014</v>
      </c>
      <c r="Q255" s="8">
        <v>0.1343</v>
      </c>
      <c r="R255" s="8">
        <v>3.0099999999999998E-2</v>
      </c>
      <c r="S255" s="8">
        <v>0.65</v>
      </c>
      <c r="T255" s="8">
        <v>0.1658</v>
      </c>
      <c r="U255" s="8">
        <v>10</v>
      </c>
      <c r="V255" s="8">
        <v>45</v>
      </c>
      <c r="W255" s="8">
        <v>15.5</v>
      </c>
      <c r="X255" s="50">
        <v>312</v>
      </c>
      <c r="Y255" s="8">
        <v>0.3765</v>
      </c>
      <c r="Z255" s="36">
        <v>0.1137</v>
      </c>
      <c r="AA255" s="42"/>
      <c r="AB255" s="33">
        <f t="shared" si="36"/>
        <v>10.000000000000009</v>
      </c>
      <c r="AC255" s="5">
        <f t="shared" si="37"/>
        <v>0.12235772357723576</v>
      </c>
      <c r="AD255" s="5">
        <f t="shared" si="38"/>
        <v>0.22412509307520476</v>
      </c>
      <c r="AE255" s="5">
        <f t="shared" si="39"/>
        <v>0.30199203187250995</v>
      </c>
      <c r="AF255" s="33">
        <f t="shared" si="40"/>
        <v>5.7639014919784426</v>
      </c>
      <c r="AG255" s="33">
        <f t="shared" si="41"/>
        <v>173.72415282392029</v>
      </c>
      <c r="AH255" s="5">
        <f t="shared" si="42"/>
        <v>0.25507692307692309</v>
      </c>
      <c r="AI255" s="1">
        <f t="shared" si="43"/>
        <v>0.65</v>
      </c>
      <c r="AJ255" s="5">
        <f t="shared" si="44"/>
        <v>0.34444444444444444</v>
      </c>
      <c r="AK255" s="1">
        <f t="shared" si="45"/>
        <v>20.129032258064516</v>
      </c>
      <c r="AL255" s="1">
        <v>9.3000000000000007</v>
      </c>
      <c r="AN255" s="5"/>
    </row>
    <row r="256" spans="1:40" x14ac:dyDescent="0.25">
      <c r="A256" s="9">
        <v>42055</v>
      </c>
      <c r="B256" s="8">
        <v>2</v>
      </c>
      <c r="C256" s="8">
        <v>5</v>
      </c>
      <c r="D256" s="8">
        <v>8</v>
      </c>
      <c r="E256" s="1" t="str">
        <f t="shared" si="46"/>
        <v>Q2-5-8</v>
      </c>
      <c r="F256" s="8" t="s">
        <v>10</v>
      </c>
      <c r="G256" s="12">
        <v>45</v>
      </c>
      <c r="H256" s="36">
        <v>30</v>
      </c>
      <c r="I256" s="8"/>
      <c r="J256" s="8">
        <v>56</v>
      </c>
      <c r="K256" s="12">
        <v>43.3</v>
      </c>
      <c r="L256" s="15">
        <v>2.6800000000000001E-2</v>
      </c>
      <c r="M256" s="8">
        <v>5.6000000000000001E-2</v>
      </c>
      <c r="N256" s="8">
        <v>299.00310000000002</v>
      </c>
      <c r="O256" s="8">
        <v>0.45800000000000002</v>
      </c>
      <c r="P256" s="8">
        <v>1719</v>
      </c>
      <c r="Q256" s="8">
        <v>0.24490000000000001</v>
      </c>
      <c r="R256" s="8">
        <v>5.4899999999999997E-2</v>
      </c>
      <c r="S256" s="8">
        <v>4.4779999999999998</v>
      </c>
      <c r="T256" s="8">
        <v>1.4474</v>
      </c>
      <c r="U256" s="8">
        <v>3</v>
      </c>
      <c r="V256" s="8">
        <v>580</v>
      </c>
      <c r="W256" s="8">
        <v>161.6</v>
      </c>
      <c r="Y256" s="8">
        <v>0.81340000000000001</v>
      </c>
      <c r="Z256" s="36">
        <v>0.27579999999999999</v>
      </c>
      <c r="AA256" s="42"/>
      <c r="AB256" s="33">
        <f t="shared" si="36"/>
        <v>52.142857142857139</v>
      </c>
      <c r="AC256" s="5">
        <f t="shared" si="37"/>
        <v>0.11986899563318776</v>
      </c>
      <c r="AD256" s="5">
        <f t="shared" si="38"/>
        <v>0.22417313189056756</v>
      </c>
      <c r="AE256" s="5">
        <f t="shared" si="39"/>
        <v>0.33907056798623064</v>
      </c>
      <c r="AF256" s="33">
        <f t="shared" si="40"/>
        <v>5.7491042735008433</v>
      </c>
      <c r="AG256" s="33">
        <f t="shared" si="41"/>
        <v>54.463224043715854</v>
      </c>
      <c r="AH256" s="5">
        <f t="shared" si="42"/>
        <v>0.32322465386333188</v>
      </c>
      <c r="AI256" s="1">
        <f t="shared" si="43"/>
        <v>4.4779999999999998</v>
      </c>
      <c r="AJ256" s="5">
        <f t="shared" si="44"/>
        <v>0.27862068965517239</v>
      </c>
      <c r="AK256" s="1">
        <f t="shared" si="45"/>
        <v>0</v>
      </c>
      <c r="AL256" s="1">
        <v>43.3</v>
      </c>
      <c r="AN256" s="5"/>
    </row>
    <row r="257" spans="1:40" x14ac:dyDescent="0.25">
      <c r="A257" s="9">
        <v>42055</v>
      </c>
      <c r="B257" s="8">
        <v>2</v>
      </c>
      <c r="C257" s="8">
        <v>5</v>
      </c>
      <c r="D257" s="8">
        <v>10</v>
      </c>
      <c r="E257" s="1" t="str">
        <f t="shared" si="46"/>
        <v>Q2-5-10</v>
      </c>
      <c r="F257" s="8" t="s">
        <v>15</v>
      </c>
      <c r="G257" s="12">
        <v>19</v>
      </c>
      <c r="H257" s="36">
        <v>20</v>
      </c>
      <c r="I257" s="8"/>
      <c r="J257" s="8">
        <v>31</v>
      </c>
      <c r="K257" s="12">
        <v>17.8</v>
      </c>
      <c r="L257" s="15">
        <v>1.7399999999999999E-2</v>
      </c>
      <c r="M257" s="8">
        <v>2.1600000000000001E-2</v>
      </c>
      <c r="N257" s="8">
        <v>315.34780000000001</v>
      </c>
      <c r="O257" s="8">
        <v>0.22900000000000001</v>
      </c>
      <c r="P257" s="8">
        <v>2066</v>
      </c>
      <c r="Q257" s="8">
        <v>0.1401</v>
      </c>
      <c r="R257" s="8">
        <v>2.5999999999999999E-2</v>
      </c>
      <c r="S257" s="8">
        <v>0.6100000000000001</v>
      </c>
      <c r="T257" s="8">
        <v>0.1603</v>
      </c>
      <c r="U257" s="8">
        <v>7</v>
      </c>
      <c r="V257" s="8">
        <v>54</v>
      </c>
      <c r="W257" s="8">
        <v>17.100000000000001</v>
      </c>
      <c r="X257" s="12">
        <v>308.70000000000005</v>
      </c>
      <c r="Y257" s="8">
        <v>0.39710000000000001</v>
      </c>
      <c r="Z257" s="36">
        <v>8.9399999999999993E-2</v>
      </c>
      <c r="AA257" s="42"/>
      <c r="AB257" s="33">
        <f t="shared" si="36"/>
        <v>19.444444444444457</v>
      </c>
      <c r="AC257" s="5">
        <f t="shared" si="37"/>
        <v>0.11353711790393012</v>
      </c>
      <c r="AD257" s="5">
        <f t="shared" si="38"/>
        <v>0.18558172733761596</v>
      </c>
      <c r="AE257" s="5">
        <f t="shared" si="39"/>
        <v>0.22513220851170987</v>
      </c>
      <c r="AF257" s="33">
        <f t="shared" si="40"/>
        <v>6.5514964746860453</v>
      </c>
      <c r="AG257" s="33">
        <f t="shared" si="41"/>
        <v>121.28761538461541</v>
      </c>
      <c r="AH257" s="5">
        <f t="shared" si="42"/>
        <v>0.2627868852459016</v>
      </c>
      <c r="AI257" s="1">
        <f t="shared" si="43"/>
        <v>0.6100000000000001</v>
      </c>
      <c r="AJ257" s="5">
        <f t="shared" si="44"/>
        <v>0.31666666666666671</v>
      </c>
      <c r="AK257" s="1">
        <f t="shared" si="45"/>
        <v>18.05263157894737</v>
      </c>
      <c r="AL257" s="1">
        <v>17.8</v>
      </c>
      <c r="AN257" s="5"/>
    </row>
    <row r="258" spans="1:40" x14ac:dyDescent="0.25">
      <c r="A258" s="9">
        <v>42055</v>
      </c>
      <c r="B258" s="8">
        <v>2</v>
      </c>
      <c r="C258" s="8">
        <v>5</v>
      </c>
      <c r="D258" s="8">
        <v>10</v>
      </c>
      <c r="E258" s="1" t="str">
        <f t="shared" si="46"/>
        <v>Q2-5-10</v>
      </c>
      <c r="F258" s="8" t="s">
        <v>10</v>
      </c>
      <c r="G258" s="12">
        <v>15.1</v>
      </c>
      <c r="H258" s="36">
        <v>0.5</v>
      </c>
      <c r="I258" s="8"/>
      <c r="J258" s="8">
        <v>57</v>
      </c>
      <c r="K258" s="12">
        <v>39.9</v>
      </c>
      <c r="L258" s="15">
        <v>2.9700000000000001E-2</v>
      </c>
      <c r="M258" s="8">
        <v>5.3800000000000001E-2</v>
      </c>
      <c r="N258" s="8">
        <v>251.71870000000001</v>
      </c>
      <c r="O258" s="8">
        <v>0.27600000000000002</v>
      </c>
      <c r="P258" s="8">
        <v>1776</v>
      </c>
      <c r="Q258" s="8">
        <v>0.18159999999999998</v>
      </c>
      <c r="R258" s="8">
        <v>3.5799999999999998E-2</v>
      </c>
      <c r="S258" s="8">
        <v>1.59</v>
      </c>
      <c r="T258" s="8">
        <v>0.52180000000000004</v>
      </c>
      <c r="U258" s="8">
        <v>3</v>
      </c>
      <c r="V258" s="8">
        <v>298</v>
      </c>
      <c r="W258" s="8">
        <v>91.5</v>
      </c>
      <c r="X258" s="50">
        <v>568.20000000000005</v>
      </c>
      <c r="Y258" s="8">
        <v>0.18159999999999998</v>
      </c>
      <c r="Z258" s="36">
        <v>3.5799999999999998E-2</v>
      </c>
      <c r="AA258" s="42"/>
      <c r="AB258" s="33">
        <f t="shared" ref="AB258:AB321" si="47">100*(M258-L258)/M258</f>
        <v>44.795539033457253</v>
      </c>
      <c r="AC258" s="5">
        <f t="shared" ref="AC258:AC321" si="48">R258/O258</f>
        <v>0.12971014492753621</v>
      </c>
      <c r="AD258" s="5">
        <f t="shared" ref="AD258:AD321" si="49">R258/Q258</f>
        <v>0.19713656387665199</v>
      </c>
      <c r="AE258" s="5">
        <f t="shared" ref="AE258:AE321" si="50">Z258/Y258</f>
        <v>0.19713656387665199</v>
      </c>
      <c r="AF258" s="33">
        <f t="shared" ref="AF258:AF321" si="51">P258/N258</f>
        <v>7.0554948837730365</v>
      </c>
      <c r="AG258" s="33">
        <f t="shared" ref="AG258:AG321" si="52">N258/R258/100</f>
        <v>70.312486033519562</v>
      </c>
      <c r="AH258" s="5">
        <f t="shared" ref="AH258:AH321" si="53">T258/S258</f>
        <v>0.32817610062893082</v>
      </c>
      <c r="AI258" s="1">
        <f t="shared" ref="AI258:AI321" si="54">S258</f>
        <v>1.59</v>
      </c>
      <c r="AJ258" s="5">
        <f t="shared" ref="AJ258:AJ321" si="55">W258/V258</f>
        <v>0.30704697986577179</v>
      </c>
      <c r="AK258" s="1">
        <f t="shared" ref="AK258:AK321" si="56">X258/W258</f>
        <v>6.2098360655737705</v>
      </c>
      <c r="AL258" s="1">
        <v>39.9</v>
      </c>
      <c r="AN258" s="5"/>
    </row>
    <row r="259" spans="1:40" x14ac:dyDescent="0.25">
      <c r="A259" s="9">
        <v>42055</v>
      </c>
      <c r="B259" s="8">
        <v>2</v>
      </c>
      <c r="C259" s="8">
        <v>5</v>
      </c>
      <c r="D259" s="8">
        <v>10</v>
      </c>
      <c r="E259" s="1" t="str">
        <f t="shared" ref="E259:E322" si="57">CONCATENATE("Q",B259,"-",C259,"-",D259)</f>
        <v>Q2-5-10</v>
      </c>
      <c r="F259" s="8" t="s">
        <v>12</v>
      </c>
      <c r="G259" s="12">
        <v>9.1999999999999993</v>
      </c>
      <c r="H259" s="36">
        <v>2</v>
      </c>
      <c r="I259" s="8"/>
      <c r="J259" s="8">
        <v>32</v>
      </c>
      <c r="K259" s="12">
        <v>8.4</v>
      </c>
      <c r="L259" s="15">
        <v>1.8E-3</v>
      </c>
      <c r="M259" s="8">
        <v>2.8999999999999998E-3</v>
      </c>
      <c r="N259" s="8">
        <v>85.408100000000005</v>
      </c>
      <c r="O259" s="8">
        <v>4.7E-2</v>
      </c>
      <c r="P259" s="8">
        <v>90</v>
      </c>
      <c r="Q259" s="8">
        <v>1.6E-2</v>
      </c>
      <c r="R259" s="8">
        <v>4.4000000000000003E-3</v>
      </c>
      <c r="S259" s="8">
        <v>4.1000000000000002E-2</v>
      </c>
      <c r="T259" s="8">
        <v>1.61E-2</v>
      </c>
      <c r="U259" s="8">
        <v>7</v>
      </c>
      <c r="V259" s="8">
        <v>6</v>
      </c>
      <c r="W259" s="8">
        <v>3.3</v>
      </c>
      <c r="X259" s="50">
        <v>44</v>
      </c>
      <c r="Y259" s="8">
        <v>1.6E-2</v>
      </c>
      <c r="Z259" s="36">
        <v>4.4000000000000003E-3</v>
      </c>
      <c r="AA259" s="42"/>
      <c r="AB259" s="33">
        <f t="shared" si="47"/>
        <v>37.931034482758619</v>
      </c>
      <c r="AC259" s="5">
        <f t="shared" si="48"/>
        <v>9.3617021276595755E-2</v>
      </c>
      <c r="AD259" s="5">
        <f t="shared" si="49"/>
        <v>0.27500000000000002</v>
      </c>
      <c r="AE259" s="5">
        <f t="shared" si="50"/>
        <v>0.27500000000000002</v>
      </c>
      <c r="AF259" s="33">
        <f t="shared" si="51"/>
        <v>1.053764221426305</v>
      </c>
      <c r="AG259" s="33">
        <f t="shared" si="52"/>
        <v>194.1093181818182</v>
      </c>
      <c r="AH259" s="5">
        <f t="shared" si="53"/>
        <v>0.39268292682926825</v>
      </c>
      <c r="AI259" s="1">
        <f t="shared" si="54"/>
        <v>4.1000000000000002E-2</v>
      </c>
      <c r="AJ259" s="5">
        <f t="shared" si="55"/>
        <v>0.54999999999999993</v>
      </c>
      <c r="AK259" s="1">
        <f t="shared" si="56"/>
        <v>13.333333333333334</v>
      </c>
      <c r="AL259" s="1">
        <v>8.4</v>
      </c>
      <c r="AN259" s="5"/>
    </row>
    <row r="260" spans="1:40" x14ac:dyDescent="0.25">
      <c r="A260" s="9">
        <v>42055</v>
      </c>
      <c r="B260" s="8">
        <v>2</v>
      </c>
      <c r="C260" s="8">
        <v>5</v>
      </c>
      <c r="D260" s="8">
        <v>12</v>
      </c>
      <c r="E260" s="1" t="str">
        <f t="shared" si="57"/>
        <v>Q2-5-12</v>
      </c>
      <c r="F260" s="8" t="s">
        <v>15</v>
      </c>
      <c r="G260" s="12">
        <v>20</v>
      </c>
      <c r="H260" s="36">
        <v>15</v>
      </c>
      <c r="I260" s="8"/>
      <c r="J260" s="8">
        <v>32</v>
      </c>
      <c r="K260" s="12">
        <v>4.5999999999999996</v>
      </c>
      <c r="L260" s="15">
        <v>1.06E-2</v>
      </c>
      <c r="M260" s="8">
        <v>1.2999999999999999E-2</v>
      </c>
      <c r="N260" s="8">
        <v>458.74520000000001</v>
      </c>
      <c r="O260" s="8">
        <v>0.24399999999999999</v>
      </c>
      <c r="P260" s="8">
        <v>2957</v>
      </c>
      <c r="Q260" s="8">
        <v>0.1249</v>
      </c>
      <c r="R260" s="8">
        <v>2.58E-2</v>
      </c>
      <c r="S260" s="8">
        <v>0.70199999999999996</v>
      </c>
      <c r="T260" s="8">
        <v>0.44109999999999999</v>
      </c>
      <c r="U260" s="8">
        <v>10</v>
      </c>
      <c r="V260" s="8">
        <v>49</v>
      </c>
      <c r="W260" s="8">
        <v>14.7</v>
      </c>
      <c r="X260" s="50">
        <v>266.10000000000002</v>
      </c>
      <c r="Y260" s="8">
        <v>0.33610000000000001</v>
      </c>
      <c r="Z260" s="36">
        <v>8.2199999999999995E-2</v>
      </c>
      <c r="AA260" s="42"/>
      <c r="AB260" s="33">
        <f t="shared" si="47"/>
        <v>18.461538461538456</v>
      </c>
      <c r="AC260" s="5">
        <f t="shared" si="48"/>
        <v>0.10573770491803279</v>
      </c>
      <c r="AD260" s="5">
        <f t="shared" si="49"/>
        <v>0.20656525220176142</v>
      </c>
      <c r="AE260" s="5">
        <f t="shared" si="50"/>
        <v>0.24457006843201426</v>
      </c>
      <c r="AF260" s="33">
        <f t="shared" si="51"/>
        <v>6.4458440110109052</v>
      </c>
      <c r="AG260" s="33">
        <f t="shared" si="52"/>
        <v>177.80821705426359</v>
      </c>
      <c r="AH260" s="5">
        <f t="shared" si="53"/>
        <v>0.62834757834757837</v>
      </c>
      <c r="AI260" s="1">
        <f t="shared" si="54"/>
        <v>0.70199999999999996</v>
      </c>
      <c r="AJ260" s="5">
        <f t="shared" si="55"/>
        <v>0.3</v>
      </c>
      <c r="AK260" s="1">
        <f t="shared" si="56"/>
        <v>18.102040816326532</v>
      </c>
      <c r="AL260" s="1">
        <v>4.5999999999999996</v>
      </c>
      <c r="AN260" s="5"/>
    </row>
    <row r="261" spans="1:40" x14ac:dyDescent="0.25">
      <c r="A261" s="9">
        <v>42055</v>
      </c>
      <c r="B261" s="8">
        <v>2</v>
      </c>
      <c r="C261" s="8">
        <v>5</v>
      </c>
      <c r="D261" s="8">
        <v>12</v>
      </c>
      <c r="E261" s="1" t="str">
        <f t="shared" si="57"/>
        <v>Q2-5-12</v>
      </c>
      <c r="F261" s="8" t="s">
        <v>10</v>
      </c>
      <c r="G261" s="12">
        <v>30.6</v>
      </c>
      <c r="H261" s="36">
        <v>5</v>
      </c>
      <c r="I261" s="8"/>
      <c r="J261" s="8">
        <v>58</v>
      </c>
      <c r="K261" s="12">
        <v>31</v>
      </c>
      <c r="L261" s="15">
        <v>7.3000000000000001E-3</v>
      </c>
      <c r="M261" s="8">
        <v>1.4800000000000001E-2</v>
      </c>
      <c r="N261" s="8">
        <v>463.99259999999998</v>
      </c>
      <c r="O261" s="8">
        <v>0.30299999999999999</v>
      </c>
      <c r="P261" s="8">
        <v>3467</v>
      </c>
      <c r="Q261" s="8">
        <v>0.19539999999999999</v>
      </c>
      <c r="R261" s="8">
        <v>4.4999999999999998E-2</v>
      </c>
      <c r="S261" s="8">
        <v>3.879</v>
      </c>
      <c r="T261" s="8">
        <v>1.3028</v>
      </c>
      <c r="U261" s="8">
        <v>3</v>
      </c>
      <c r="V261" s="8">
        <v>878</v>
      </c>
      <c r="W261" s="8">
        <v>272</v>
      </c>
      <c r="X261" s="50">
        <v>1967.7</v>
      </c>
      <c r="Y261" s="8">
        <v>0.70409999999999995</v>
      </c>
      <c r="Z261" s="36">
        <v>0.17149999999999999</v>
      </c>
      <c r="AA261" s="42"/>
      <c r="AB261" s="33">
        <f t="shared" si="47"/>
        <v>50.675675675675684</v>
      </c>
      <c r="AC261" s="5">
        <f t="shared" si="48"/>
        <v>0.14851485148514851</v>
      </c>
      <c r="AD261" s="5">
        <f t="shared" si="49"/>
        <v>0.23029682702149437</v>
      </c>
      <c r="AE261" s="5">
        <f t="shared" si="50"/>
        <v>0.2435733560573782</v>
      </c>
      <c r="AF261" s="33">
        <f t="shared" si="51"/>
        <v>7.4721019257634715</v>
      </c>
      <c r="AG261" s="33">
        <f t="shared" si="52"/>
        <v>103.10946666666666</v>
      </c>
      <c r="AH261" s="5">
        <f t="shared" si="53"/>
        <v>0.33585975766950243</v>
      </c>
      <c r="AI261" s="1">
        <f t="shared" si="54"/>
        <v>3.879</v>
      </c>
      <c r="AJ261" s="5">
        <f t="shared" si="55"/>
        <v>0.30979498861047838</v>
      </c>
      <c r="AK261" s="1">
        <f t="shared" si="56"/>
        <v>7.2341911764705884</v>
      </c>
      <c r="AL261" s="1">
        <v>31</v>
      </c>
      <c r="AN261" s="5"/>
    </row>
    <row r="262" spans="1:40" x14ac:dyDescent="0.25">
      <c r="A262" s="9">
        <v>42055</v>
      </c>
      <c r="B262" s="8">
        <v>2</v>
      </c>
      <c r="C262" s="8">
        <v>5</v>
      </c>
      <c r="D262" s="8">
        <v>14</v>
      </c>
      <c r="E262" s="1" t="str">
        <f t="shared" si="57"/>
        <v>Q2-5-14</v>
      </c>
      <c r="F262" s="8" t="s">
        <v>10</v>
      </c>
      <c r="G262" s="12">
        <v>70.8</v>
      </c>
      <c r="H262" s="36">
        <v>30</v>
      </c>
      <c r="I262" s="8"/>
      <c r="J262" s="8">
        <v>59</v>
      </c>
      <c r="K262" s="12">
        <v>56.1</v>
      </c>
      <c r="L262" s="15">
        <v>1.3299999999999999E-2</v>
      </c>
      <c r="M262" s="8">
        <v>2.7199999999999998E-2</v>
      </c>
      <c r="N262" s="8">
        <v>556.125</v>
      </c>
      <c r="O262" s="8">
        <v>0.60299999999999998</v>
      </c>
      <c r="P262" s="8">
        <v>3870</v>
      </c>
      <c r="Q262" s="8">
        <v>0.39129999999999998</v>
      </c>
      <c r="R262" s="8">
        <v>8.4900000000000003E-2</v>
      </c>
      <c r="S262" s="8">
        <v>4.0529999999999999</v>
      </c>
      <c r="T262" s="8">
        <v>1.444</v>
      </c>
      <c r="U262" s="8">
        <v>3</v>
      </c>
      <c r="V262" s="8">
        <v>943</v>
      </c>
      <c r="W262" s="8">
        <v>296.89999999999998</v>
      </c>
      <c r="Y262" s="8">
        <v>2.1404000000000001</v>
      </c>
      <c r="Z262" s="36">
        <v>0.74339999999999995</v>
      </c>
      <c r="AA262" s="42"/>
      <c r="AB262" s="33">
        <f t="shared" si="47"/>
        <v>51.102941176470587</v>
      </c>
      <c r="AC262" s="5">
        <f t="shared" si="48"/>
        <v>0.14079601990049753</v>
      </c>
      <c r="AD262" s="5">
        <f t="shared" si="49"/>
        <v>0.21696907743419372</v>
      </c>
      <c r="AE262" s="5">
        <f t="shared" si="50"/>
        <v>0.34731825826948232</v>
      </c>
      <c r="AF262" s="33">
        <f t="shared" si="51"/>
        <v>6.9588671611598114</v>
      </c>
      <c r="AG262" s="33">
        <f t="shared" si="52"/>
        <v>65.503533568904601</v>
      </c>
      <c r="AH262" s="5">
        <f t="shared" si="53"/>
        <v>0.3562792992844806</v>
      </c>
      <c r="AI262" s="1">
        <f t="shared" si="54"/>
        <v>4.0529999999999999</v>
      </c>
      <c r="AJ262" s="5">
        <f t="shared" si="55"/>
        <v>0.31484623541887591</v>
      </c>
      <c r="AK262" s="1">
        <f t="shared" si="56"/>
        <v>0</v>
      </c>
      <c r="AL262" s="1">
        <v>56.1</v>
      </c>
      <c r="AN262" s="5"/>
    </row>
    <row r="263" spans="1:40" x14ac:dyDescent="0.25">
      <c r="A263" s="9">
        <v>42055</v>
      </c>
      <c r="B263" s="8">
        <v>2</v>
      </c>
      <c r="C263" s="8">
        <v>5</v>
      </c>
      <c r="D263" s="8">
        <v>16</v>
      </c>
      <c r="E263" s="1" t="str">
        <f t="shared" si="57"/>
        <v>Q2-5-16</v>
      </c>
      <c r="F263" s="8" t="s">
        <v>10</v>
      </c>
      <c r="G263" s="12">
        <v>71.5</v>
      </c>
      <c r="H263" s="36">
        <v>30</v>
      </c>
      <c r="I263" s="8"/>
      <c r="J263" s="8">
        <v>60</v>
      </c>
      <c r="K263" s="12">
        <v>56.1</v>
      </c>
      <c r="L263" s="15">
        <v>1.7500000000000002E-2</v>
      </c>
      <c r="M263" s="8">
        <v>3.85E-2</v>
      </c>
      <c r="N263" s="8">
        <v>825.12220000000002</v>
      </c>
      <c r="O263" s="8">
        <v>0.67100000000000004</v>
      </c>
      <c r="P263" s="8">
        <v>6240</v>
      </c>
      <c r="Q263" s="8">
        <v>0.35649999999999998</v>
      </c>
      <c r="R263" s="8">
        <v>8.3599999999999994E-2</v>
      </c>
      <c r="S263" s="8">
        <v>2.222</v>
      </c>
      <c r="T263" s="8">
        <v>0.84619999999999995</v>
      </c>
      <c r="U263" s="8">
        <v>3</v>
      </c>
      <c r="V263" s="8">
        <v>844</v>
      </c>
      <c r="W263" s="8">
        <v>242.29999999999998</v>
      </c>
      <c r="X263" s="50">
        <v>1481.7</v>
      </c>
      <c r="Y263" s="8">
        <v>1.3444</v>
      </c>
      <c r="Z263" s="36">
        <v>0.44359999999999999</v>
      </c>
      <c r="AA263" s="42"/>
      <c r="AB263" s="33">
        <f t="shared" si="47"/>
        <v>54.54545454545454</v>
      </c>
      <c r="AC263" s="5">
        <f t="shared" si="48"/>
        <v>0.12459016393442621</v>
      </c>
      <c r="AD263" s="5">
        <f t="shared" si="49"/>
        <v>0.23450210378681627</v>
      </c>
      <c r="AE263" s="5">
        <f t="shared" si="50"/>
        <v>0.3299613210354061</v>
      </c>
      <c r="AF263" s="33">
        <f t="shared" si="51"/>
        <v>7.5625161945709376</v>
      </c>
      <c r="AG263" s="33">
        <f t="shared" si="52"/>
        <v>98.698827751196191</v>
      </c>
      <c r="AH263" s="5">
        <f t="shared" si="53"/>
        <v>0.38082808280828079</v>
      </c>
      <c r="AI263" s="1">
        <f t="shared" si="54"/>
        <v>2.222</v>
      </c>
      <c r="AJ263" s="5">
        <f t="shared" si="55"/>
        <v>0.28708530805687199</v>
      </c>
      <c r="AK263" s="1">
        <f t="shared" si="56"/>
        <v>6.1151465125877023</v>
      </c>
      <c r="AL263" s="1">
        <v>56.1</v>
      </c>
      <c r="AN263" s="5"/>
    </row>
    <row r="264" spans="1:40" x14ac:dyDescent="0.25">
      <c r="A264" s="9">
        <v>42055</v>
      </c>
      <c r="B264" s="8">
        <v>2</v>
      </c>
      <c r="C264" s="8">
        <v>5</v>
      </c>
      <c r="D264" s="8">
        <v>18</v>
      </c>
      <c r="E264" s="1" t="str">
        <f t="shared" si="57"/>
        <v>Q2-5-18</v>
      </c>
      <c r="F264" s="8" t="s">
        <v>15</v>
      </c>
      <c r="G264" s="12">
        <v>9</v>
      </c>
      <c r="H264" s="36">
        <v>1</v>
      </c>
      <c r="I264" s="8"/>
      <c r="J264" s="8">
        <v>33</v>
      </c>
      <c r="K264" s="12">
        <v>7.3</v>
      </c>
      <c r="L264" s="15">
        <v>1.18E-2</v>
      </c>
      <c r="M264" s="8">
        <v>1.29E-2</v>
      </c>
      <c r="N264" s="8">
        <v>259.6635</v>
      </c>
      <c r="O264" s="8">
        <v>0.154</v>
      </c>
      <c r="P264" s="8">
        <v>1851</v>
      </c>
      <c r="Q264" s="8">
        <v>8.4199999999999997E-2</v>
      </c>
      <c r="R264" s="8">
        <v>1.83E-2</v>
      </c>
      <c r="S264" s="8">
        <v>2.0209999999999999</v>
      </c>
      <c r="T264" s="8">
        <v>0.70269999999999999</v>
      </c>
      <c r="U264" s="8" t="s">
        <v>16</v>
      </c>
      <c r="V264" s="8"/>
      <c r="W264" s="8"/>
      <c r="X264" s="12"/>
      <c r="Y264" s="8">
        <v>0.66180000000000005</v>
      </c>
      <c r="Z264" s="36">
        <v>0.16110000000000002</v>
      </c>
      <c r="AA264" s="42"/>
      <c r="AB264" s="33">
        <f t="shared" si="47"/>
        <v>8.5271317829457391</v>
      </c>
      <c r="AC264" s="5">
        <f t="shared" si="48"/>
        <v>0.11883116883116883</v>
      </c>
      <c r="AD264" s="5">
        <f t="shared" si="49"/>
        <v>0.21733966745843231</v>
      </c>
      <c r="AE264" s="5">
        <f t="shared" si="50"/>
        <v>0.24342701722574797</v>
      </c>
      <c r="AF264" s="33">
        <f t="shared" si="51"/>
        <v>7.1284566371476927</v>
      </c>
      <c r="AG264" s="33">
        <f t="shared" si="52"/>
        <v>141.89262295081969</v>
      </c>
      <c r="AH264" s="5">
        <f t="shared" si="53"/>
        <v>0.34769915883226127</v>
      </c>
      <c r="AI264" s="1">
        <f t="shared" si="54"/>
        <v>2.0209999999999999</v>
      </c>
      <c r="AJ264" s="5" t="e">
        <f t="shared" si="55"/>
        <v>#DIV/0!</v>
      </c>
      <c r="AK264" s="1" t="e">
        <f t="shared" si="56"/>
        <v>#DIV/0!</v>
      </c>
      <c r="AL264" s="1">
        <v>7.3</v>
      </c>
      <c r="AN264" s="5"/>
    </row>
    <row r="265" spans="1:40" x14ac:dyDescent="0.25">
      <c r="A265" s="9">
        <v>42055</v>
      </c>
      <c r="B265" s="8">
        <v>2</v>
      </c>
      <c r="C265" s="8">
        <v>5</v>
      </c>
      <c r="D265" s="8">
        <v>18</v>
      </c>
      <c r="E265" s="1" t="str">
        <f t="shared" si="57"/>
        <v>Q2-5-18</v>
      </c>
      <c r="F265" s="8" t="s">
        <v>10</v>
      </c>
      <c r="G265" s="12">
        <v>45</v>
      </c>
      <c r="H265" s="36">
        <v>10</v>
      </c>
      <c r="I265" s="8"/>
      <c r="J265" s="8">
        <v>61</v>
      </c>
      <c r="K265" s="12">
        <v>39.4</v>
      </c>
      <c r="L265" s="15">
        <v>6.7999999999999996E-3</v>
      </c>
      <c r="M265" s="8">
        <v>1.38E-2</v>
      </c>
      <c r="N265" s="8">
        <v>432.9563</v>
      </c>
      <c r="O265" s="8">
        <v>0.29499999999999998</v>
      </c>
      <c r="P265" s="8">
        <v>3382</v>
      </c>
      <c r="Q265" s="8">
        <v>0.16120000000000001</v>
      </c>
      <c r="R265" s="8">
        <v>3.9300000000000002E-2</v>
      </c>
      <c r="S265" s="8">
        <v>3.3220000000000001</v>
      </c>
      <c r="T265" s="8">
        <v>1.3362999999999998</v>
      </c>
      <c r="U265" s="8">
        <v>3</v>
      </c>
      <c r="V265" s="8">
        <v>358</v>
      </c>
      <c r="W265" s="8">
        <v>119.8</v>
      </c>
      <c r="Y265" s="8">
        <v>0.42199999999999999</v>
      </c>
      <c r="Z265" s="36">
        <v>0.14360000000000001</v>
      </c>
      <c r="AA265" s="42"/>
      <c r="AB265" s="33">
        <f t="shared" si="47"/>
        <v>50.724637681159429</v>
      </c>
      <c r="AC265" s="5">
        <f t="shared" si="48"/>
        <v>0.13322033898305086</v>
      </c>
      <c r="AD265" s="5">
        <f t="shared" si="49"/>
        <v>0.24379652605459057</v>
      </c>
      <c r="AE265" s="5">
        <f t="shared" si="50"/>
        <v>0.34028436018957348</v>
      </c>
      <c r="AF265" s="33">
        <f t="shared" si="51"/>
        <v>7.8114119138582812</v>
      </c>
      <c r="AG265" s="33">
        <f t="shared" si="52"/>
        <v>110.16699745547074</v>
      </c>
      <c r="AH265" s="5">
        <f t="shared" si="53"/>
        <v>0.40225767609873564</v>
      </c>
      <c r="AI265" s="1">
        <f t="shared" si="54"/>
        <v>3.3220000000000001</v>
      </c>
      <c r="AJ265" s="5">
        <f t="shared" si="55"/>
        <v>0.3346368715083799</v>
      </c>
      <c r="AK265" s="1">
        <f t="shared" si="56"/>
        <v>0</v>
      </c>
      <c r="AL265" s="1">
        <v>39.4</v>
      </c>
      <c r="AN265" s="5"/>
    </row>
    <row r="266" spans="1:40" x14ac:dyDescent="0.25">
      <c r="A266" s="9">
        <v>42055</v>
      </c>
      <c r="B266" s="8">
        <v>2</v>
      </c>
      <c r="C266" s="8">
        <v>5</v>
      </c>
      <c r="D266" s="8">
        <v>20</v>
      </c>
      <c r="E266" s="1" t="str">
        <f t="shared" si="57"/>
        <v>Q2-5-20</v>
      </c>
      <c r="F266" s="8" t="s">
        <v>10</v>
      </c>
      <c r="G266" s="12">
        <v>33</v>
      </c>
      <c r="H266" s="36">
        <v>10</v>
      </c>
      <c r="I266" s="8"/>
      <c r="J266" s="8">
        <v>62</v>
      </c>
      <c r="K266" s="12">
        <v>15.4</v>
      </c>
      <c r="L266" s="15">
        <v>2.1999999999999999E-2</v>
      </c>
      <c r="M266" s="8">
        <v>4.0899999999999999E-2</v>
      </c>
      <c r="N266" s="8">
        <v>317.32650000000001</v>
      </c>
      <c r="O266" s="8">
        <v>0.45300000000000001</v>
      </c>
      <c r="P266" s="8">
        <v>2450</v>
      </c>
      <c r="Q266" s="8">
        <v>0.26290000000000002</v>
      </c>
      <c r="R266" s="8">
        <v>5.8799999999999998E-2</v>
      </c>
      <c r="S266" s="8">
        <v>3.5129999999999999</v>
      </c>
      <c r="T266" s="8">
        <v>1.2077</v>
      </c>
      <c r="U266" s="8">
        <v>3</v>
      </c>
      <c r="V266" s="8">
        <v>140</v>
      </c>
      <c r="W266" s="8">
        <v>49.099999999999994</v>
      </c>
      <c r="X266" s="50">
        <v>301.2</v>
      </c>
      <c r="Y266" s="8">
        <v>0.26290000000000002</v>
      </c>
      <c r="Z266" s="36">
        <v>5.8799999999999998E-2</v>
      </c>
      <c r="AA266" s="42"/>
      <c r="AB266" s="33">
        <f t="shared" si="47"/>
        <v>46.210268948655262</v>
      </c>
      <c r="AC266" s="5">
        <f t="shared" si="48"/>
        <v>0.12980132450331125</v>
      </c>
      <c r="AD266" s="5">
        <f t="shared" si="49"/>
        <v>0.22365918600228221</v>
      </c>
      <c r="AE266" s="5">
        <f t="shared" si="50"/>
        <v>0.22365918600228221</v>
      </c>
      <c r="AF266" s="33">
        <f t="shared" si="51"/>
        <v>7.7207544910368338</v>
      </c>
      <c r="AG266" s="33">
        <f t="shared" si="52"/>
        <v>53.967091836734696</v>
      </c>
      <c r="AH266" s="5">
        <f t="shared" si="53"/>
        <v>0.34378024480500996</v>
      </c>
      <c r="AI266" s="1">
        <f t="shared" si="54"/>
        <v>3.5129999999999999</v>
      </c>
      <c r="AJ266" s="5">
        <f t="shared" si="55"/>
        <v>0.3507142857142857</v>
      </c>
      <c r="AK266" s="1">
        <f t="shared" si="56"/>
        <v>6.134419551934827</v>
      </c>
      <c r="AL266" s="1">
        <v>15.4</v>
      </c>
      <c r="AN266" s="5"/>
    </row>
    <row r="267" spans="1:40" x14ac:dyDescent="0.25">
      <c r="A267" s="9">
        <v>42055</v>
      </c>
      <c r="B267" s="8">
        <v>2</v>
      </c>
      <c r="C267" s="8">
        <v>5</v>
      </c>
      <c r="D267" s="8">
        <v>22</v>
      </c>
      <c r="E267" s="1" t="str">
        <f t="shared" si="57"/>
        <v>Q2-5-22</v>
      </c>
      <c r="F267" s="8" t="s">
        <v>15</v>
      </c>
      <c r="G267" s="12">
        <v>17.399999999999999</v>
      </c>
      <c r="H267" s="36">
        <v>3</v>
      </c>
      <c r="I267" s="8"/>
      <c r="J267" s="8">
        <v>34</v>
      </c>
      <c r="K267" s="12">
        <v>11.5</v>
      </c>
      <c r="L267" s="15">
        <v>4.4000000000000003E-3</v>
      </c>
      <c r="M267" s="8">
        <v>5.1999999999999998E-3</v>
      </c>
      <c r="N267" s="8">
        <v>299.65899999999999</v>
      </c>
      <c r="O267" s="8">
        <v>0.30299999999999999</v>
      </c>
      <c r="P267" s="8">
        <v>2170</v>
      </c>
      <c r="Q267" s="8">
        <v>0.14130000000000001</v>
      </c>
      <c r="R267" s="8">
        <v>3.1800000000000002E-2</v>
      </c>
      <c r="S267" s="8">
        <v>2.5369999999999999</v>
      </c>
      <c r="T267" s="8">
        <v>0.69040000000000001</v>
      </c>
      <c r="U267" s="8">
        <v>10</v>
      </c>
      <c r="V267" s="8">
        <v>175</v>
      </c>
      <c r="W267" s="8">
        <v>51.6</v>
      </c>
      <c r="X267" s="50">
        <v>897.30000000000007</v>
      </c>
      <c r="Y267" s="8">
        <v>0.14130000000000001</v>
      </c>
      <c r="Z267" s="36">
        <v>3.1800000000000002E-2</v>
      </c>
      <c r="AA267" s="42"/>
      <c r="AB267" s="33">
        <f t="shared" si="47"/>
        <v>15.384615384615374</v>
      </c>
      <c r="AC267" s="5">
        <f t="shared" si="48"/>
        <v>0.10495049504950496</v>
      </c>
      <c r="AD267" s="5">
        <f t="shared" si="49"/>
        <v>0.22505307855626328</v>
      </c>
      <c r="AE267" s="5">
        <f t="shared" si="50"/>
        <v>0.22505307855626328</v>
      </c>
      <c r="AF267" s="33">
        <f t="shared" si="51"/>
        <v>7.2415645784041196</v>
      </c>
      <c r="AG267" s="33">
        <f t="shared" si="52"/>
        <v>94.232389937106916</v>
      </c>
      <c r="AH267" s="5">
        <f t="shared" si="53"/>
        <v>0.27213243988963343</v>
      </c>
      <c r="AI267" s="1">
        <f t="shared" si="54"/>
        <v>2.5369999999999999</v>
      </c>
      <c r="AJ267" s="5">
        <f t="shared" si="55"/>
        <v>0.29485714285714287</v>
      </c>
      <c r="AK267" s="1">
        <f t="shared" si="56"/>
        <v>17.38953488372093</v>
      </c>
      <c r="AL267" s="1">
        <v>11.5</v>
      </c>
      <c r="AN267" s="5"/>
    </row>
    <row r="268" spans="1:40" x14ac:dyDescent="0.25">
      <c r="A268" s="9">
        <v>42055</v>
      </c>
      <c r="B268" s="8">
        <v>2</v>
      </c>
      <c r="C268" s="8">
        <v>5</v>
      </c>
      <c r="D268" s="8">
        <v>22</v>
      </c>
      <c r="E268" s="1" t="str">
        <f t="shared" si="57"/>
        <v>Q2-5-22</v>
      </c>
      <c r="F268" s="8" t="s">
        <v>10</v>
      </c>
      <c r="G268" s="12">
        <v>32.799999999999997</v>
      </c>
      <c r="H268" s="36">
        <v>20</v>
      </c>
      <c r="I268" s="8"/>
      <c r="J268" s="8">
        <v>63</v>
      </c>
      <c r="K268" s="12">
        <v>22.1</v>
      </c>
      <c r="L268" s="15">
        <v>1.18E-2</v>
      </c>
      <c r="M268" s="8">
        <v>2.63E-2</v>
      </c>
      <c r="N268" s="8">
        <v>167.63210000000001</v>
      </c>
      <c r="O268" s="8">
        <v>0.23899999999999999</v>
      </c>
      <c r="P268" s="8">
        <v>852</v>
      </c>
      <c r="Q268" s="8">
        <v>0.1358</v>
      </c>
      <c r="R268" s="8">
        <v>3.4599999999999999E-2</v>
      </c>
      <c r="S268" s="8">
        <v>2.3620000000000001</v>
      </c>
      <c r="T268" s="8">
        <v>0.74009999999999998</v>
      </c>
      <c r="U268" s="8">
        <v>3</v>
      </c>
      <c r="V268" s="8">
        <v>152</v>
      </c>
      <c r="W268" s="8">
        <v>54.699999999999996</v>
      </c>
      <c r="X268" s="12">
        <v>363.9</v>
      </c>
      <c r="Y268" s="8">
        <v>0.3644</v>
      </c>
      <c r="Z268" s="36">
        <v>0.1258</v>
      </c>
      <c r="AA268" s="42"/>
      <c r="AB268" s="33">
        <f t="shared" si="47"/>
        <v>55.133079847908753</v>
      </c>
      <c r="AC268" s="5">
        <f t="shared" si="48"/>
        <v>0.14476987447698744</v>
      </c>
      <c r="AD268" s="5">
        <f t="shared" si="49"/>
        <v>0.25478645066273931</v>
      </c>
      <c r="AE268" s="5">
        <f t="shared" si="50"/>
        <v>0.34522502744237099</v>
      </c>
      <c r="AF268" s="33">
        <f t="shared" si="51"/>
        <v>5.0825587700685011</v>
      </c>
      <c r="AG268" s="33">
        <f t="shared" si="52"/>
        <v>48.448583815028904</v>
      </c>
      <c r="AH268" s="5">
        <f t="shared" si="53"/>
        <v>0.31333615580016932</v>
      </c>
      <c r="AI268" s="1">
        <f t="shared" si="54"/>
        <v>2.3620000000000001</v>
      </c>
      <c r="AJ268" s="5">
        <f t="shared" si="55"/>
        <v>0.35986842105263156</v>
      </c>
      <c r="AK268" s="1">
        <f t="shared" si="56"/>
        <v>6.6526508226691039</v>
      </c>
      <c r="AL268" s="1">
        <v>22.1</v>
      </c>
      <c r="AN268" s="5"/>
    </row>
    <row r="269" spans="1:40" x14ac:dyDescent="0.25">
      <c r="A269" s="9">
        <v>42055</v>
      </c>
      <c r="B269" s="8">
        <v>2</v>
      </c>
      <c r="C269" s="8">
        <v>5</v>
      </c>
      <c r="D269" s="8">
        <v>24</v>
      </c>
      <c r="E269" s="1" t="str">
        <f t="shared" si="57"/>
        <v>Q2-5-24</v>
      </c>
      <c r="F269" s="8" t="s">
        <v>15</v>
      </c>
      <c r="G269" s="12">
        <v>12.4</v>
      </c>
      <c r="H269" s="36">
        <v>0.5</v>
      </c>
      <c r="I269" s="8"/>
      <c r="J269" s="8">
        <v>35</v>
      </c>
      <c r="K269" s="12">
        <v>12.4</v>
      </c>
      <c r="L269" s="15">
        <v>8.3000000000000001E-3</v>
      </c>
      <c r="M269" s="8">
        <v>1.2699999999999999E-2</v>
      </c>
      <c r="N269" s="8">
        <v>378.28660000000002</v>
      </c>
      <c r="O269" s="8">
        <v>0.27400000000000002</v>
      </c>
      <c r="P269" s="8">
        <v>2518</v>
      </c>
      <c r="Q269" s="8">
        <v>0.15759999999999999</v>
      </c>
      <c r="R269" s="8">
        <v>3.1300000000000001E-2</v>
      </c>
      <c r="S269" s="8">
        <v>5.0380000000000003</v>
      </c>
      <c r="T269" s="8">
        <v>1.2098</v>
      </c>
      <c r="U269" s="8">
        <v>10</v>
      </c>
      <c r="V269" s="8">
        <v>73</v>
      </c>
      <c r="W269" s="8">
        <v>17.899999999999999</v>
      </c>
      <c r="X269" s="50">
        <v>318</v>
      </c>
      <c r="Y269" s="8">
        <v>0.80549999999999999</v>
      </c>
      <c r="Z269" s="36">
        <v>0.19189999999999999</v>
      </c>
      <c r="AA269" s="42"/>
      <c r="AB269" s="33">
        <f t="shared" si="47"/>
        <v>34.645669291338578</v>
      </c>
      <c r="AC269" s="5">
        <f t="shared" si="48"/>
        <v>0.11423357664233576</v>
      </c>
      <c r="AD269" s="5">
        <f t="shared" si="49"/>
        <v>0.19860406091370561</v>
      </c>
      <c r="AE269" s="5">
        <f t="shared" si="50"/>
        <v>0.23823711980136561</v>
      </c>
      <c r="AF269" s="33">
        <f t="shared" si="51"/>
        <v>6.6563288258161926</v>
      </c>
      <c r="AG269" s="33">
        <f t="shared" si="52"/>
        <v>120.85833865814696</v>
      </c>
      <c r="AH269" s="5">
        <f t="shared" si="53"/>
        <v>0.24013497419610955</v>
      </c>
      <c r="AI269" s="1">
        <f t="shared" si="54"/>
        <v>5.0380000000000003</v>
      </c>
      <c r="AJ269" s="5">
        <f t="shared" si="55"/>
        <v>0.24520547945205479</v>
      </c>
      <c r="AK269" s="1">
        <f t="shared" si="56"/>
        <v>17.765363128491622</v>
      </c>
      <c r="AL269" s="1">
        <v>12.4</v>
      </c>
      <c r="AN269" s="5"/>
    </row>
    <row r="270" spans="1:40" x14ac:dyDescent="0.25">
      <c r="A270" s="9">
        <v>42055</v>
      </c>
      <c r="B270" s="8">
        <v>2</v>
      </c>
      <c r="C270" s="8">
        <v>5</v>
      </c>
      <c r="D270" s="8">
        <v>24</v>
      </c>
      <c r="E270" s="1" t="str">
        <f t="shared" si="57"/>
        <v>Q2-5-24</v>
      </c>
      <c r="F270" s="8" t="s">
        <v>19</v>
      </c>
      <c r="G270" s="12">
        <v>21.6</v>
      </c>
      <c r="H270" s="36">
        <v>40</v>
      </c>
      <c r="I270" s="8"/>
      <c r="J270" s="8">
        <v>33</v>
      </c>
      <c r="K270" s="12">
        <v>14</v>
      </c>
      <c r="L270" s="15">
        <v>9.2999999999999992E-3</v>
      </c>
      <c r="M270" s="8">
        <v>1.06E-2</v>
      </c>
      <c r="N270" s="8">
        <v>19.927600000000002</v>
      </c>
      <c r="O270" s="8">
        <v>4.3999999999999997E-2</v>
      </c>
      <c r="P270" s="8">
        <v>173</v>
      </c>
      <c r="Q270" s="8">
        <v>2.18E-2</v>
      </c>
      <c r="R270" s="8">
        <v>5.4999999999999997E-3</v>
      </c>
      <c r="S270" s="8">
        <v>0.69299999999999995</v>
      </c>
      <c r="T270" s="8">
        <v>0.21010000000000001</v>
      </c>
      <c r="U270" s="8">
        <v>10</v>
      </c>
      <c r="V270" s="8">
        <v>299</v>
      </c>
      <c r="W270" s="8">
        <v>109.39999999999999</v>
      </c>
      <c r="X270" s="50">
        <v>1090.8</v>
      </c>
      <c r="Y270" s="8">
        <v>2.18E-2</v>
      </c>
      <c r="Z270" s="36">
        <v>5.4999999999999997E-3</v>
      </c>
      <c r="AA270" s="42"/>
      <c r="AB270" s="33">
        <f t="shared" si="47"/>
        <v>12.264150943396235</v>
      </c>
      <c r="AC270" s="5">
        <f t="shared" si="48"/>
        <v>0.125</v>
      </c>
      <c r="AD270" s="5">
        <f t="shared" si="49"/>
        <v>0.25229357798165136</v>
      </c>
      <c r="AE270" s="5">
        <f t="shared" si="50"/>
        <v>0.25229357798165136</v>
      </c>
      <c r="AF270" s="33">
        <f t="shared" si="51"/>
        <v>8.6814267648888972</v>
      </c>
      <c r="AG270" s="33">
        <f t="shared" si="52"/>
        <v>36.232000000000006</v>
      </c>
      <c r="AH270" s="5">
        <f t="shared" si="53"/>
        <v>0.30317460317460321</v>
      </c>
      <c r="AI270" s="1">
        <f t="shared" si="54"/>
        <v>0.69299999999999995</v>
      </c>
      <c r="AJ270" s="5">
        <f t="shared" si="55"/>
        <v>0.36588628762541803</v>
      </c>
      <c r="AK270" s="1">
        <f t="shared" si="56"/>
        <v>9.9707495429616095</v>
      </c>
      <c r="AL270" s="1">
        <v>14</v>
      </c>
      <c r="AN270" s="5"/>
    </row>
    <row r="271" spans="1:40" x14ac:dyDescent="0.25">
      <c r="A271" s="9">
        <v>42055</v>
      </c>
      <c r="B271" s="8">
        <v>2</v>
      </c>
      <c r="C271" s="8">
        <v>5</v>
      </c>
      <c r="D271" s="8">
        <v>24</v>
      </c>
      <c r="E271" s="1" t="str">
        <f t="shared" si="57"/>
        <v>Q2-5-24</v>
      </c>
      <c r="F271" s="8" t="s">
        <v>10</v>
      </c>
      <c r="G271" s="12">
        <v>35.5</v>
      </c>
      <c r="H271" s="36">
        <v>10</v>
      </c>
      <c r="I271" s="8"/>
      <c r="J271" s="8">
        <v>64</v>
      </c>
      <c r="K271" s="12">
        <v>24.6</v>
      </c>
      <c r="L271" s="15">
        <v>7.7999999999999996E-3</v>
      </c>
      <c r="M271" s="8">
        <v>1.24E-2</v>
      </c>
      <c r="N271" s="8">
        <v>66.193299999999994</v>
      </c>
      <c r="O271" s="8">
        <v>5.6000000000000001E-2</v>
      </c>
      <c r="P271" s="8">
        <v>41</v>
      </c>
      <c r="Q271" s="8">
        <v>3.32E-2</v>
      </c>
      <c r="R271" s="8">
        <v>5.3E-3</v>
      </c>
      <c r="S271" s="8">
        <v>1.827</v>
      </c>
      <c r="T271" s="8">
        <v>0.46529999999999999</v>
      </c>
      <c r="U271" s="8">
        <v>3</v>
      </c>
      <c r="V271" s="8">
        <v>355</v>
      </c>
      <c r="W271" s="8">
        <v>107</v>
      </c>
      <c r="X271" s="50">
        <v>707.1</v>
      </c>
      <c r="Y271" s="8">
        <v>3.32E-2</v>
      </c>
      <c r="Z271" s="36">
        <v>5.3E-3</v>
      </c>
      <c r="AA271" s="42"/>
      <c r="AB271" s="33">
        <f t="shared" si="47"/>
        <v>37.096774193548384</v>
      </c>
      <c r="AC271" s="5">
        <f t="shared" si="48"/>
        <v>9.464285714285714E-2</v>
      </c>
      <c r="AD271" s="5">
        <f t="shared" si="49"/>
        <v>0.15963855421686746</v>
      </c>
      <c r="AE271" s="5">
        <f t="shared" si="50"/>
        <v>0.15963855421686746</v>
      </c>
      <c r="AF271" s="33">
        <f t="shared" si="51"/>
        <v>0.61939803575286323</v>
      </c>
      <c r="AG271" s="33">
        <f t="shared" si="52"/>
        <v>124.89301886792451</v>
      </c>
      <c r="AH271" s="5">
        <f t="shared" si="53"/>
        <v>0.254679802955665</v>
      </c>
      <c r="AI271" s="1">
        <f t="shared" si="54"/>
        <v>1.827</v>
      </c>
      <c r="AJ271" s="5">
        <f t="shared" si="55"/>
        <v>0.30140845070422534</v>
      </c>
      <c r="AK271" s="1">
        <f t="shared" si="56"/>
        <v>6.6084112149532714</v>
      </c>
      <c r="AL271" s="1">
        <v>24.6</v>
      </c>
      <c r="AN271" s="5"/>
    </row>
    <row r="272" spans="1:40" x14ac:dyDescent="0.25">
      <c r="A272" s="9">
        <v>42055</v>
      </c>
      <c r="B272" s="8">
        <v>2</v>
      </c>
      <c r="C272" s="8">
        <v>5</v>
      </c>
      <c r="D272" s="8">
        <v>26</v>
      </c>
      <c r="E272" s="1" t="str">
        <f t="shared" si="57"/>
        <v>Q2-5-26</v>
      </c>
      <c r="F272" s="8" t="s">
        <v>19</v>
      </c>
      <c r="G272" s="12">
        <v>30</v>
      </c>
      <c r="H272" s="36">
        <v>30</v>
      </c>
      <c r="I272" s="8"/>
      <c r="J272" s="8">
        <v>34</v>
      </c>
      <c r="K272" s="12">
        <v>10.4</v>
      </c>
      <c r="L272" s="15">
        <v>6.7999999999999996E-3</v>
      </c>
      <c r="M272" s="8">
        <v>7.3000000000000001E-3</v>
      </c>
      <c r="N272" s="8">
        <v>30.8157</v>
      </c>
      <c r="O272" s="8">
        <v>3.1E-2</v>
      </c>
      <c r="P272" s="8">
        <v>22</v>
      </c>
      <c r="Q272" s="8">
        <v>1.2699999999999999E-2</v>
      </c>
      <c r="R272" s="8">
        <v>3.8E-3</v>
      </c>
      <c r="S272" s="8">
        <v>0.53900000000000003</v>
      </c>
      <c r="T272" s="8">
        <v>0.11019999999999999</v>
      </c>
      <c r="U272" s="8">
        <v>10</v>
      </c>
      <c r="V272" s="8">
        <v>213</v>
      </c>
      <c r="W272" s="8">
        <v>86.1</v>
      </c>
      <c r="X272" s="50">
        <v>852</v>
      </c>
      <c r="Y272" s="8">
        <v>1.2699999999999999E-2</v>
      </c>
      <c r="Z272" s="36">
        <v>3.8E-3</v>
      </c>
      <c r="AA272" s="42"/>
      <c r="AB272" s="33">
        <f t="shared" si="47"/>
        <v>6.8493150684931567</v>
      </c>
      <c r="AC272" s="5">
        <f t="shared" si="48"/>
        <v>0.12258064516129032</v>
      </c>
      <c r="AD272" s="5">
        <f t="shared" si="49"/>
        <v>0.29921259842519687</v>
      </c>
      <c r="AE272" s="5">
        <f t="shared" si="50"/>
        <v>0.29921259842519687</v>
      </c>
      <c r="AF272" s="33">
        <f t="shared" si="51"/>
        <v>0.71392179960215085</v>
      </c>
      <c r="AG272" s="33">
        <f t="shared" si="52"/>
        <v>81.093947368421055</v>
      </c>
      <c r="AH272" s="5">
        <f t="shared" si="53"/>
        <v>0.20445269016697584</v>
      </c>
      <c r="AI272" s="1">
        <f t="shared" si="54"/>
        <v>0.53900000000000003</v>
      </c>
      <c r="AJ272" s="5">
        <f t="shared" si="55"/>
        <v>0.40422535211267602</v>
      </c>
      <c r="AK272" s="1">
        <f t="shared" si="56"/>
        <v>9.8954703832752617</v>
      </c>
      <c r="AL272" s="1">
        <v>10.4</v>
      </c>
      <c r="AN272" s="5"/>
    </row>
    <row r="273" spans="1:40" x14ac:dyDescent="0.25">
      <c r="A273" s="9">
        <v>42055</v>
      </c>
      <c r="B273" s="8">
        <v>2</v>
      </c>
      <c r="C273" s="8">
        <v>5</v>
      </c>
      <c r="D273" s="8">
        <v>26</v>
      </c>
      <c r="E273" s="1" t="str">
        <f t="shared" si="57"/>
        <v>Q2-5-26</v>
      </c>
      <c r="F273" s="8" t="s">
        <v>17</v>
      </c>
      <c r="G273" s="12">
        <v>7.8</v>
      </c>
      <c r="H273" s="36">
        <v>5</v>
      </c>
      <c r="I273" s="8"/>
      <c r="J273" s="8">
        <v>8</v>
      </c>
      <c r="K273" s="12">
        <v>21.3</v>
      </c>
      <c r="L273" s="15">
        <v>5.4899999999999997E-2</v>
      </c>
      <c r="M273" s="8">
        <v>7.9899999999999999E-2</v>
      </c>
      <c r="N273" s="8">
        <v>126.90689999999999</v>
      </c>
      <c r="O273" s="8">
        <v>0.30499999999999999</v>
      </c>
      <c r="P273" s="8">
        <v>749</v>
      </c>
      <c r="Q273" s="8">
        <v>0.26200000000000001</v>
      </c>
      <c r="R273" s="8">
        <v>5.0900000000000001E-2</v>
      </c>
      <c r="S273" s="8">
        <v>39.520000000000003</v>
      </c>
      <c r="T273" s="8">
        <v>12.7791</v>
      </c>
      <c r="U273" s="8">
        <v>5</v>
      </c>
      <c r="V273" s="8">
        <v>365</v>
      </c>
      <c r="W273" s="8">
        <v>128</v>
      </c>
      <c r="X273" s="50">
        <v>1374.6000000000001</v>
      </c>
      <c r="Y273" s="8">
        <v>1.1748000000000001</v>
      </c>
      <c r="Z273" s="36">
        <v>0.31040000000000001</v>
      </c>
      <c r="AA273" s="42"/>
      <c r="AB273" s="33">
        <f t="shared" si="47"/>
        <v>31.289111389236545</v>
      </c>
      <c r="AC273" s="5">
        <f t="shared" si="48"/>
        <v>0.16688524590163936</v>
      </c>
      <c r="AD273" s="5">
        <f t="shared" si="49"/>
        <v>0.19427480916030535</v>
      </c>
      <c r="AE273" s="5">
        <f t="shared" si="50"/>
        <v>0.26421518556350015</v>
      </c>
      <c r="AF273" s="33">
        <f t="shared" si="51"/>
        <v>5.9019643533960728</v>
      </c>
      <c r="AG273" s="33">
        <f t="shared" si="52"/>
        <v>24.932593320235757</v>
      </c>
      <c r="AH273" s="5">
        <f t="shared" si="53"/>
        <v>0.32335779352226718</v>
      </c>
      <c r="AI273" s="1">
        <f t="shared" si="54"/>
        <v>39.520000000000003</v>
      </c>
      <c r="AJ273" s="5">
        <f t="shared" si="55"/>
        <v>0.35068493150684932</v>
      </c>
      <c r="AK273" s="1">
        <f t="shared" si="56"/>
        <v>10.739062500000001</v>
      </c>
      <c r="AL273" s="1">
        <v>21.3</v>
      </c>
      <c r="AN273" s="5"/>
    </row>
    <row r="274" spans="1:40" x14ac:dyDescent="0.25">
      <c r="A274" s="9">
        <v>42055</v>
      </c>
      <c r="B274" s="8">
        <v>2</v>
      </c>
      <c r="C274" s="8">
        <v>5</v>
      </c>
      <c r="D274" s="8">
        <v>26</v>
      </c>
      <c r="E274" s="1" t="str">
        <f t="shared" si="57"/>
        <v>Q2-5-26</v>
      </c>
      <c r="F274" s="8" t="s">
        <v>22</v>
      </c>
      <c r="G274" s="12">
        <v>6.7</v>
      </c>
      <c r="H274" s="36">
        <v>5</v>
      </c>
      <c r="I274" s="8"/>
      <c r="J274" s="8">
        <v>18</v>
      </c>
      <c r="K274" s="12">
        <v>1.9</v>
      </c>
      <c r="L274" s="15">
        <v>1.3299999999999999E-2</v>
      </c>
      <c r="M274" s="8">
        <v>1.44E-2</v>
      </c>
      <c r="N274" s="8">
        <v>77.8309</v>
      </c>
      <c r="O274" s="8">
        <v>0.16</v>
      </c>
      <c r="P274" s="8">
        <v>445</v>
      </c>
      <c r="Q274" s="8">
        <v>0.1004</v>
      </c>
      <c r="R274" s="8">
        <v>1.2200000000000001E-2</v>
      </c>
      <c r="S274" s="8">
        <v>0.81599999999999995</v>
      </c>
      <c r="T274" s="8">
        <v>0.15410000000000001</v>
      </c>
      <c r="U274" s="8">
        <v>30</v>
      </c>
      <c r="V274" s="8">
        <v>78</v>
      </c>
      <c r="W274" s="8">
        <v>17.100000000000001</v>
      </c>
      <c r="X274" s="12">
        <v>321</v>
      </c>
      <c r="Y274" s="8">
        <v>0.1004</v>
      </c>
      <c r="Z274" s="36">
        <v>1.2200000000000001E-2</v>
      </c>
      <c r="AA274" s="42"/>
      <c r="AB274" s="33">
        <f t="shared" si="47"/>
        <v>7.6388888888888911</v>
      </c>
      <c r="AC274" s="5">
        <f t="shared" si="48"/>
        <v>7.6249999999999998E-2</v>
      </c>
      <c r="AD274" s="5">
        <f t="shared" si="49"/>
        <v>0.12151394422310757</v>
      </c>
      <c r="AE274" s="5">
        <f t="shared" si="50"/>
        <v>0.12151394422310757</v>
      </c>
      <c r="AF274" s="33">
        <f t="shared" si="51"/>
        <v>5.7175235028761069</v>
      </c>
      <c r="AG274" s="33">
        <f t="shared" si="52"/>
        <v>63.795819672131145</v>
      </c>
      <c r="AH274" s="5">
        <f t="shared" si="53"/>
        <v>0.1888480392156863</v>
      </c>
      <c r="AI274" s="1">
        <f t="shared" si="54"/>
        <v>0.81599999999999995</v>
      </c>
      <c r="AJ274" s="5">
        <f t="shared" si="55"/>
        <v>0.21923076923076926</v>
      </c>
      <c r="AK274" s="1">
        <f t="shared" si="56"/>
        <v>18.771929824561401</v>
      </c>
      <c r="AL274" s="1">
        <v>1.9</v>
      </c>
      <c r="AN274" s="5"/>
    </row>
    <row r="275" spans="1:40" x14ac:dyDescent="0.25">
      <c r="A275" s="9">
        <v>42055</v>
      </c>
      <c r="B275" s="8">
        <v>2</v>
      </c>
      <c r="C275" s="8">
        <v>5</v>
      </c>
      <c r="D275" s="8">
        <v>28</v>
      </c>
      <c r="E275" s="1" t="str">
        <f t="shared" si="57"/>
        <v>Q2-5-28</v>
      </c>
      <c r="F275" s="8" t="s">
        <v>19</v>
      </c>
      <c r="G275" s="12">
        <v>21.9</v>
      </c>
      <c r="H275" s="36">
        <v>60</v>
      </c>
      <c r="I275" s="8"/>
      <c r="J275" s="8">
        <v>35</v>
      </c>
      <c r="K275" s="12">
        <v>14</v>
      </c>
      <c r="L275" s="15">
        <v>1.0800000000000001E-2</v>
      </c>
      <c r="M275" s="8">
        <v>1.2800000000000001E-2</v>
      </c>
      <c r="N275" s="8">
        <v>149.57509999999999</v>
      </c>
      <c r="O275" s="8">
        <v>0.151</v>
      </c>
      <c r="P275" s="8">
        <v>1434</v>
      </c>
      <c r="Q275" s="8">
        <v>0.10879999999999999</v>
      </c>
      <c r="R275" s="8">
        <v>4.07E-2</v>
      </c>
      <c r="S275" s="8">
        <v>0.52900000000000003</v>
      </c>
      <c r="T275" s="8">
        <v>0.18759999999999999</v>
      </c>
      <c r="U275" s="8">
        <v>10</v>
      </c>
      <c r="V275" s="8">
        <v>196</v>
      </c>
      <c r="W275" s="8">
        <v>66.3</v>
      </c>
      <c r="X275" s="12">
        <v>809.09999999999991</v>
      </c>
      <c r="Y275" s="8">
        <v>0.1779</v>
      </c>
      <c r="Z275" s="36">
        <v>6.5299999999999997E-2</v>
      </c>
      <c r="AA275" s="42"/>
      <c r="AB275" s="33">
        <f t="shared" si="47"/>
        <v>15.625</v>
      </c>
      <c r="AC275" s="5">
        <f t="shared" si="48"/>
        <v>0.26953642384105964</v>
      </c>
      <c r="AD275" s="5">
        <f t="shared" si="49"/>
        <v>0.37408088235294118</v>
      </c>
      <c r="AE275" s="5">
        <f t="shared" si="50"/>
        <v>0.3670601461495222</v>
      </c>
      <c r="AF275" s="33">
        <f t="shared" si="51"/>
        <v>9.5871572206871338</v>
      </c>
      <c r="AG275" s="33">
        <f t="shared" si="52"/>
        <v>36.750638820638819</v>
      </c>
      <c r="AH275" s="5">
        <f t="shared" si="53"/>
        <v>0.35463137996219279</v>
      </c>
      <c r="AI275" s="1">
        <f t="shared" si="54"/>
        <v>0.52900000000000003</v>
      </c>
      <c r="AJ275" s="5">
        <f t="shared" si="55"/>
        <v>0.33826530612244898</v>
      </c>
      <c r="AK275" s="1">
        <f t="shared" si="56"/>
        <v>12.203619909502262</v>
      </c>
      <c r="AL275" s="1">
        <v>14</v>
      </c>
      <c r="AN275" s="5"/>
    </row>
    <row r="276" spans="1:40" x14ac:dyDescent="0.25">
      <c r="A276" s="9">
        <v>42055</v>
      </c>
      <c r="B276" s="8">
        <v>2</v>
      </c>
      <c r="C276" s="8">
        <v>5</v>
      </c>
      <c r="D276" s="8">
        <v>28</v>
      </c>
      <c r="E276" s="1" t="str">
        <f t="shared" si="57"/>
        <v>Q2-5-28</v>
      </c>
      <c r="F276" s="8" t="s">
        <v>17</v>
      </c>
      <c r="G276" s="12">
        <v>15.5</v>
      </c>
      <c r="H276" s="36">
        <v>10</v>
      </c>
      <c r="I276" s="8"/>
      <c r="J276" s="8">
        <v>9</v>
      </c>
      <c r="K276" s="12">
        <v>20.5</v>
      </c>
      <c r="L276" s="15">
        <v>1.6799999999999999E-2</v>
      </c>
      <c r="M276" s="8">
        <v>2.8199999999999999E-2</v>
      </c>
      <c r="N276" s="8">
        <v>318.60840000000002</v>
      </c>
      <c r="O276" s="8">
        <v>0.32</v>
      </c>
      <c r="P276" s="8">
        <v>697</v>
      </c>
      <c r="Q276" s="8">
        <v>0.20280000000000001</v>
      </c>
      <c r="R276" s="8">
        <v>4.7600000000000003E-2</v>
      </c>
      <c r="S276" s="8">
        <v>1.5569999999999986</v>
      </c>
      <c r="T276" s="8">
        <v>0.57889999999999997</v>
      </c>
      <c r="U276" s="8">
        <v>5</v>
      </c>
      <c r="V276" s="8">
        <v>125</v>
      </c>
      <c r="W276" s="8">
        <v>48.7</v>
      </c>
      <c r="X276" s="50">
        <v>482.8</v>
      </c>
      <c r="Y276" s="8">
        <v>0.20280000000000001</v>
      </c>
      <c r="Z276" s="36">
        <v>4.7600000000000003E-2</v>
      </c>
      <c r="AA276" s="42"/>
      <c r="AB276" s="33">
        <f t="shared" si="47"/>
        <v>40.425531914893625</v>
      </c>
      <c r="AC276" s="5">
        <f t="shared" si="48"/>
        <v>0.14875000000000002</v>
      </c>
      <c r="AD276" s="5">
        <f t="shared" si="49"/>
        <v>0.23471400394477318</v>
      </c>
      <c r="AE276" s="5">
        <f t="shared" si="50"/>
        <v>0.23471400394477318</v>
      </c>
      <c r="AF276" s="33">
        <f t="shared" si="51"/>
        <v>2.1876384928959811</v>
      </c>
      <c r="AG276" s="33">
        <f t="shared" si="52"/>
        <v>66.934537815126049</v>
      </c>
      <c r="AH276" s="5">
        <f t="shared" si="53"/>
        <v>0.37180475272960856</v>
      </c>
      <c r="AI276" s="1">
        <f t="shared" si="54"/>
        <v>1.5569999999999986</v>
      </c>
      <c r="AJ276" s="5">
        <f t="shared" si="55"/>
        <v>0.3896</v>
      </c>
      <c r="AK276" s="1">
        <f t="shared" si="56"/>
        <v>9.9137577002053376</v>
      </c>
      <c r="AL276" s="1">
        <v>20.5</v>
      </c>
      <c r="AN276" s="5"/>
    </row>
    <row r="277" spans="1:40" x14ac:dyDescent="0.25">
      <c r="A277" s="9">
        <v>42055</v>
      </c>
      <c r="B277" s="8">
        <v>2</v>
      </c>
      <c r="C277" s="8">
        <v>5</v>
      </c>
      <c r="D277" s="8">
        <v>28</v>
      </c>
      <c r="E277" s="1" t="str">
        <f t="shared" si="57"/>
        <v>Q2-5-28</v>
      </c>
      <c r="F277" s="8" t="s">
        <v>10</v>
      </c>
      <c r="G277" s="12">
        <v>33.5</v>
      </c>
      <c r="H277" s="36">
        <v>10</v>
      </c>
      <c r="I277" s="8"/>
      <c r="J277" s="8">
        <v>65</v>
      </c>
      <c r="K277" s="12">
        <v>22</v>
      </c>
      <c r="L277" s="15">
        <v>1.6799999999999999E-2</v>
      </c>
      <c r="M277" s="8">
        <v>3.56E-2</v>
      </c>
      <c r="N277" s="8">
        <v>163.54839999999999</v>
      </c>
      <c r="O277" s="8">
        <v>0.502</v>
      </c>
      <c r="P277" s="8">
        <v>772</v>
      </c>
      <c r="Q277" s="8">
        <v>0.28939999999999999</v>
      </c>
      <c r="R277" s="8">
        <v>6.1400000000000003E-2</v>
      </c>
      <c r="S277" s="8">
        <v>3.4860000000000002</v>
      </c>
      <c r="T277" s="8">
        <v>0.99940000000000007</v>
      </c>
      <c r="U277" s="8">
        <v>3</v>
      </c>
      <c r="V277" s="8">
        <v>340</v>
      </c>
      <c r="W277" s="8">
        <v>101.6</v>
      </c>
      <c r="X277" s="12">
        <v>647.29999999999995</v>
      </c>
      <c r="Y277" s="8">
        <v>1.5373000000000001</v>
      </c>
      <c r="Z277" s="36">
        <v>0.4819</v>
      </c>
      <c r="AA277" s="42"/>
      <c r="AB277" s="33">
        <f t="shared" si="47"/>
        <v>52.808988764044948</v>
      </c>
      <c r="AC277" s="5">
        <f t="shared" si="48"/>
        <v>0.12231075697211156</v>
      </c>
      <c r="AD277" s="5">
        <f t="shared" si="49"/>
        <v>0.21216309606081549</v>
      </c>
      <c r="AE277" s="5">
        <f t="shared" si="50"/>
        <v>0.31347167111168928</v>
      </c>
      <c r="AF277" s="33">
        <f t="shared" si="51"/>
        <v>4.7203152094425871</v>
      </c>
      <c r="AG277" s="33">
        <f t="shared" si="52"/>
        <v>26.636547231270356</v>
      </c>
      <c r="AH277" s="5">
        <f t="shared" si="53"/>
        <v>0.28668961560527828</v>
      </c>
      <c r="AI277" s="1">
        <f t="shared" si="54"/>
        <v>3.4860000000000002</v>
      </c>
      <c r="AJ277" s="5">
        <f t="shared" si="55"/>
        <v>0.29882352941176471</v>
      </c>
      <c r="AK277" s="1">
        <f t="shared" si="56"/>
        <v>6.3710629921259843</v>
      </c>
      <c r="AL277" s="1">
        <v>22</v>
      </c>
      <c r="AN277" s="5"/>
    </row>
    <row r="278" spans="1:40" x14ac:dyDescent="0.25">
      <c r="A278" s="9">
        <v>42055</v>
      </c>
      <c r="B278" s="8">
        <v>2</v>
      </c>
      <c r="C278" s="8">
        <v>5</v>
      </c>
      <c r="D278" s="8">
        <v>28</v>
      </c>
      <c r="E278" s="1" t="str">
        <f t="shared" si="57"/>
        <v>Q2-5-28</v>
      </c>
      <c r="F278" s="8" t="s">
        <v>22</v>
      </c>
      <c r="G278" s="12">
        <v>8.4</v>
      </c>
      <c r="H278" s="36">
        <v>10</v>
      </c>
      <c r="I278" s="8"/>
      <c r="J278" s="8">
        <v>19</v>
      </c>
      <c r="K278" s="12">
        <v>4.2</v>
      </c>
      <c r="L278" s="15">
        <v>2.0899999999999998E-2</v>
      </c>
      <c r="M278" s="8">
        <v>2.3400000000000001E-2</v>
      </c>
      <c r="N278" s="8">
        <v>56.4771</v>
      </c>
      <c r="O278" s="8">
        <v>0.111</v>
      </c>
      <c r="P278" s="8">
        <v>229</v>
      </c>
      <c r="Q278" s="8">
        <v>8.8400000000000006E-2</v>
      </c>
      <c r="R278" s="8">
        <v>1.0999999999999999E-2</v>
      </c>
      <c r="S278" s="8">
        <v>0.48899999999999999</v>
      </c>
      <c r="T278" s="8">
        <v>9.6799999999999997E-2</v>
      </c>
      <c r="U278" s="8">
        <v>30</v>
      </c>
      <c r="V278" s="8">
        <v>105</v>
      </c>
      <c r="W278" s="8">
        <v>26.3</v>
      </c>
      <c r="X278" s="50">
        <v>447.79999999999995</v>
      </c>
      <c r="Y278" s="8">
        <v>8.8400000000000006E-2</v>
      </c>
      <c r="Z278" s="36">
        <v>1.0999999999999999E-2</v>
      </c>
      <c r="AA278" s="42"/>
      <c r="AB278" s="33">
        <f t="shared" si="47"/>
        <v>10.683760683760694</v>
      </c>
      <c r="AC278" s="5">
        <f t="shared" si="48"/>
        <v>9.9099099099099086E-2</v>
      </c>
      <c r="AD278" s="5">
        <f t="shared" si="49"/>
        <v>0.12443438914027148</v>
      </c>
      <c r="AE278" s="5">
        <f t="shared" si="50"/>
        <v>0.12443438914027148</v>
      </c>
      <c r="AF278" s="33">
        <f t="shared" si="51"/>
        <v>4.0547407710381727</v>
      </c>
      <c r="AG278" s="33">
        <f t="shared" si="52"/>
        <v>51.342818181818181</v>
      </c>
      <c r="AH278" s="5">
        <f t="shared" si="53"/>
        <v>0.19795501022494888</v>
      </c>
      <c r="AI278" s="1">
        <f t="shared" si="54"/>
        <v>0.48899999999999999</v>
      </c>
      <c r="AJ278" s="5">
        <f t="shared" si="55"/>
        <v>0.25047619047619046</v>
      </c>
      <c r="AK278" s="1">
        <f t="shared" si="56"/>
        <v>17.026615969581748</v>
      </c>
      <c r="AL278" s="1">
        <v>4.2</v>
      </c>
      <c r="AN278" s="5"/>
    </row>
    <row r="279" spans="1:40" x14ac:dyDescent="0.25">
      <c r="A279" s="9">
        <v>42055</v>
      </c>
      <c r="B279" s="8">
        <v>2</v>
      </c>
      <c r="C279" s="8">
        <v>5</v>
      </c>
      <c r="D279" s="8">
        <v>30</v>
      </c>
      <c r="E279" s="1" t="str">
        <f t="shared" si="57"/>
        <v>Q2-5-30</v>
      </c>
      <c r="F279" s="8" t="s">
        <v>23</v>
      </c>
      <c r="G279" s="12">
        <v>16.8</v>
      </c>
      <c r="H279" s="36">
        <v>2</v>
      </c>
      <c r="I279" s="8"/>
      <c r="J279" s="8">
        <v>45</v>
      </c>
      <c r="K279" s="12">
        <v>13.3</v>
      </c>
      <c r="L279" s="15">
        <v>6.3E-3</v>
      </c>
      <c r="M279" s="8">
        <v>7.3000000000000001E-3</v>
      </c>
      <c r="N279" s="8">
        <v>98.368600000000001</v>
      </c>
      <c r="O279" s="8">
        <v>9.1999999999999998E-2</v>
      </c>
      <c r="P279" s="8">
        <v>693</v>
      </c>
      <c r="Q279" s="8">
        <v>4.2799999999999998E-2</v>
      </c>
      <c r="R279" s="8">
        <v>1.15E-2</v>
      </c>
      <c r="S279" s="8">
        <v>0.73899999999999999</v>
      </c>
      <c r="T279" s="8">
        <v>0.28179999999999999</v>
      </c>
      <c r="U279" s="8">
        <v>10</v>
      </c>
      <c r="V279" s="8">
        <v>102</v>
      </c>
      <c r="W279" s="8">
        <v>38.1</v>
      </c>
      <c r="X279" s="12">
        <v>585.79999999999995</v>
      </c>
      <c r="Y279" s="8">
        <v>4.2799999999999998E-2</v>
      </c>
      <c r="Z279" s="36">
        <v>1.15E-2</v>
      </c>
      <c r="AA279" s="42"/>
      <c r="AB279" s="33">
        <f t="shared" si="47"/>
        <v>13.698630136986303</v>
      </c>
      <c r="AC279" s="5">
        <f t="shared" si="48"/>
        <v>0.125</v>
      </c>
      <c r="AD279" s="5">
        <f t="shared" si="49"/>
        <v>0.26869158878504673</v>
      </c>
      <c r="AE279" s="5">
        <f t="shared" si="50"/>
        <v>0.26869158878504673</v>
      </c>
      <c r="AF279" s="33">
        <f t="shared" si="51"/>
        <v>7.0449310044058775</v>
      </c>
      <c r="AG279" s="33">
        <f t="shared" si="52"/>
        <v>85.537913043478255</v>
      </c>
      <c r="AH279" s="5">
        <f t="shared" si="53"/>
        <v>0.38132611637347769</v>
      </c>
      <c r="AI279" s="1">
        <f t="shared" si="54"/>
        <v>0.73899999999999999</v>
      </c>
      <c r="AJ279" s="5">
        <f t="shared" si="55"/>
        <v>0.37352941176470589</v>
      </c>
      <c r="AK279" s="1">
        <f t="shared" si="56"/>
        <v>15.375328083989499</v>
      </c>
      <c r="AL279" s="1">
        <v>13.3</v>
      </c>
      <c r="AN279" s="5"/>
    </row>
    <row r="280" spans="1:40" x14ac:dyDescent="0.25">
      <c r="A280" s="9">
        <v>42055</v>
      </c>
      <c r="B280" s="8">
        <v>2</v>
      </c>
      <c r="C280" s="8">
        <v>5</v>
      </c>
      <c r="D280" s="8">
        <v>30</v>
      </c>
      <c r="E280" s="1" t="str">
        <f t="shared" si="57"/>
        <v>Q2-5-30</v>
      </c>
      <c r="F280" s="8" t="s">
        <v>19</v>
      </c>
      <c r="G280" s="12">
        <v>18.600000000000001</v>
      </c>
      <c r="H280" s="36">
        <v>90</v>
      </c>
      <c r="I280" s="8"/>
      <c r="J280" s="8">
        <v>36</v>
      </c>
      <c r="K280" s="12">
        <v>8.4</v>
      </c>
      <c r="L280" s="15">
        <v>2.5100000000000001E-2</v>
      </c>
      <c r="M280" s="8">
        <v>2.8000000000000001E-2</v>
      </c>
      <c r="N280" s="8">
        <v>13.395</v>
      </c>
      <c r="O280" s="8">
        <v>4.7E-2</v>
      </c>
      <c r="P280" s="8">
        <v>95</v>
      </c>
      <c r="Q280" s="8">
        <v>4.2700000000000002E-2</v>
      </c>
      <c r="R280" s="8">
        <v>1.5599999999999999E-2</v>
      </c>
      <c r="S280" s="8">
        <v>0.42699999999999999</v>
      </c>
      <c r="T280" s="8">
        <v>0.14610000000000001</v>
      </c>
      <c r="U280" s="8">
        <v>10</v>
      </c>
      <c r="V280" s="8">
        <v>121</v>
      </c>
      <c r="W280" s="8">
        <v>45.900000000000006</v>
      </c>
      <c r="X280" s="50">
        <v>446.40000000000003</v>
      </c>
      <c r="Y280" s="8">
        <v>0.09</v>
      </c>
      <c r="Z280" s="36">
        <v>2.8299999999999999E-2</v>
      </c>
      <c r="AA280" s="42"/>
      <c r="AB280" s="33">
        <f t="shared" si="47"/>
        <v>10.357142857142856</v>
      </c>
      <c r="AC280" s="5">
        <f t="shared" si="48"/>
        <v>0.33191489361702126</v>
      </c>
      <c r="AD280" s="5">
        <f t="shared" si="49"/>
        <v>0.36533957845433251</v>
      </c>
      <c r="AE280" s="5">
        <f t="shared" si="50"/>
        <v>0.31444444444444442</v>
      </c>
      <c r="AF280" s="33">
        <f t="shared" si="51"/>
        <v>7.0921985815602842</v>
      </c>
      <c r="AG280" s="33">
        <f t="shared" si="52"/>
        <v>8.5865384615384617</v>
      </c>
      <c r="AH280" s="5">
        <f t="shared" si="53"/>
        <v>0.34215456674473071</v>
      </c>
      <c r="AI280" s="1">
        <f t="shared" si="54"/>
        <v>0.42699999999999999</v>
      </c>
      <c r="AJ280" s="5">
        <f t="shared" si="55"/>
        <v>0.37933884297520665</v>
      </c>
      <c r="AK280" s="1">
        <f t="shared" si="56"/>
        <v>9.7254901960784306</v>
      </c>
      <c r="AL280" s="1">
        <v>8.4</v>
      </c>
      <c r="AN280" s="5"/>
    </row>
    <row r="281" spans="1:40" x14ac:dyDescent="0.25">
      <c r="A281" s="9">
        <v>42055</v>
      </c>
      <c r="B281" s="8">
        <v>2</v>
      </c>
      <c r="C281" s="8">
        <v>5</v>
      </c>
      <c r="D281" s="8">
        <v>30</v>
      </c>
      <c r="E281" s="1" t="str">
        <f t="shared" si="57"/>
        <v>Q2-5-30</v>
      </c>
      <c r="F281" s="8" t="s">
        <v>22</v>
      </c>
      <c r="G281" s="12">
        <v>4.9000000000000004</v>
      </c>
      <c r="H281" s="36">
        <v>5</v>
      </c>
      <c r="I281" s="8"/>
      <c r="J281" s="8">
        <v>20</v>
      </c>
      <c r="K281" s="12">
        <v>1.6</v>
      </c>
      <c r="L281" s="15">
        <v>1.4500000000000001E-2</v>
      </c>
      <c r="M281" s="8">
        <v>1.5900000000000001E-2</v>
      </c>
      <c r="N281" s="8">
        <v>25.699100000000001</v>
      </c>
      <c r="O281" s="8">
        <v>0.05</v>
      </c>
      <c r="P281" s="8">
        <v>84</v>
      </c>
      <c r="Q281" s="8">
        <v>2.9000000000000001E-2</v>
      </c>
      <c r="R281" s="8">
        <v>4.0000000000000001E-3</v>
      </c>
      <c r="S281" s="8">
        <v>0.58199999999999996</v>
      </c>
      <c r="T281" s="8">
        <v>0.108</v>
      </c>
      <c r="U281" s="8">
        <v>30</v>
      </c>
      <c r="V281" s="8">
        <v>89</v>
      </c>
      <c r="W281" s="8">
        <v>16.8</v>
      </c>
      <c r="X281" s="12">
        <v>422.1</v>
      </c>
      <c r="Y281" s="8">
        <v>2.9000000000000001E-2</v>
      </c>
      <c r="Z281" s="36">
        <v>4.0000000000000001E-3</v>
      </c>
      <c r="AA281" s="42"/>
      <c r="AB281" s="33">
        <f t="shared" si="47"/>
        <v>8.8050314465408803</v>
      </c>
      <c r="AC281" s="5">
        <f t="shared" si="48"/>
        <v>0.08</v>
      </c>
      <c r="AD281" s="5">
        <f t="shared" si="49"/>
        <v>0.13793103448275862</v>
      </c>
      <c r="AE281" s="5">
        <f t="shared" si="50"/>
        <v>0.13793103448275862</v>
      </c>
      <c r="AF281" s="33">
        <f t="shared" si="51"/>
        <v>3.2685969547571703</v>
      </c>
      <c r="AG281" s="33">
        <f t="shared" si="52"/>
        <v>64.247750000000011</v>
      </c>
      <c r="AH281" s="5">
        <f t="shared" si="53"/>
        <v>0.18556701030927836</v>
      </c>
      <c r="AI281" s="1">
        <f t="shared" si="54"/>
        <v>0.58199999999999996</v>
      </c>
      <c r="AJ281" s="5">
        <f t="shared" si="55"/>
        <v>0.18876404494382024</v>
      </c>
      <c r="AK281" s="1">
        <f t="shared" si="56"/>
        <v>25.125</v>
      </c>
      <c r="AL281" s="1">
        <v>1.6</v>
      </c>
      <c r="AN281" s="5"/>
    </row>
    <row r="282" spans="1:40" x14ac:dyDescent="0.25">
      <c r="A282" s="9">
        <v>42055</v>
      </c>
      <c r="B282" s="8">
        <v>2</v>
      </c>
      <c r="C282" s="8">
        <v>5</v>
      </c>
      <c r="D282" s="8">
        <v>32</v>
      </c>
      <c r="E282" s="1" t="str">
        <f t="shared" si="57"/>
        <v>Q2-5-32</v>
      </c>
      <c r="F282" s="8" t="s">
        <v>23</v>
      </c>
      <c r="G282" s="12">
        <v>28</v>
      </c>
      <c r="H282" s="36">
        <v>3</v>
      </c>
      <c r="I282" s="8"/>
      <c r="J282" s="8">
        <v>46</v>
      </c>
      <c r="K282" s="12">
        <v>15.8</v>
      </c>
      <c r="L282" s="15">
        <v>1.4200000000000001E-2</v>
      </c>
      <c r="M282" s="8">
        <v>1.9099999999999999E-2</v>
      </c>
      <c r="N282" s="8">
        <v>167.9417</v>
      </c>
      <c r="O282" s="8">
        <v>0.188</v>
      </c>
      <c r="P282" s="8">
        <v>1127</v>
      </c>
      <c r="Q282" s="8">
        <v>8.72E-2</v>
      </c>
      <c r="R282" s="8">
        <v>2.5000000000000001E-2</v>
      </c>
      <c r="S282" s="8">
        <v>7.4009999999999998</v>
      </c>
      <c r="T282" s="8">
        <v>2.1774</v>
      </c>
      <c r="U282" s="8">
        <v>10</v>
      </c>
      <c r="V282" s="8">
        <v>204</v>
      </c>
      <c r="W282" s="8">
        <v>68.599999999999994</v>
      </c>
      <c r="X282" s="50">
        <v>1317.8000000000002</v>
      </c>
      <c r="Y282" s="8">
        <v>0.37009999999999998</v>
      </c>
      <c r="Z282" s="36">
        <v>0.1154</v>
      </c>
      <c r="AA282" s="42"/>
      <c r="AB282" s="33">
        <f t="shared" si="47"/>
        <v>25.654450261780099</v>
      </c>
      <c r="AC282" s="5">
        <f t="shared" si="48"/>
        <v>0.13297872340425532</v>
      </c>
      <c r="AD282" s="5">
        <f t="shared" si="49"/>
        <v>0.28669724770642202</v>
      </c>
      <c r="AE282" s="5">
        <f t="shared" si="50"/>
        <v>0.31180761956228048</v>
      </c>
      <c r="AF282" s="33">
        <f t="shared" si="51"/>
        <v>6.7106620928572234</v>
      </c>
      <c r="AG282" s="33">
        <f t="shared" si="52"/>
        <v>67.17667999999999</v>
      </c>
      <c r="AH282" s="5">
        <f t="shared" si="53"/>
        <v>0.29420348601540336</v>
      </c>
      <c r="AI282" s="1">
        <f t="shared" si="54"/>
        <v>7.4009999999999998</v>
      </c>
      <c r="AJ282" s="5">
        <f t="shared" si="55"/>
        <v>0.33627450980392154</v>
      </c>
      <c r="AK282" s="1">
        <f t="shared" si="56"/>
        <v>19.209912536443152</v>
      </c>
      <c r="AL282" s="1">
        <v>15.8</v>
      </c>
      <c r="AN282" s="5"/>
    </row>
    <row r="283" spans="1:40" x14ac:dyDescent="0.25">
      <c r="A283" s="9">
        <v>42055</v>
      </c>
      <c r="B283" s="8">
        <v>2</v>
      </c>
      <c r="C283" s="8">
        <v>5</v>
      </c>
      <c r="D283" s="8">
        <v>32</v>
      </c>
      <c r="E283" s="1" t="str">
        <f t="shared" si="57"/>
        <v>Q2-5-32</v>
      </c>
      <c r="F283" s="8" t="s">
        <v>19</v>
      </c>
      <c r="G283" s="12">
        <v>18.399999999999999</v>
      </c>
      <c r="H283" s="36">
        <v>70</v>
      </c>
      <c r="I283" s="8"/>
      <c r="J283" s="8">
        <v>37</v>
      </c>
      <c r="K283" s="12">
        <v>11.5</v>
      </c>
      <c r="L283" s="15">
        <v>5.1999999999999998E-3</v>
      </c>
      <c r="M283" s="8">
        <v>5.5999999999999999E-3</v>
      </c>
      <c r="N283" s="8">
        <v>106.6811</v>
      </c>
      <c r="O283" s="8">
        <v>7.6999999999999999E-2</v>
      </c>
      <c r="P283" s="8">
        <v>206</v>
      </c>
      <c r="Q283" s="8">
        <v>3.2000000000000001E-2</v>
      </c>
      <c r="R283" s="8">
        <v>8.3000000000000001E-3</v>
      </c>
      <c r="S283" s="8">
        <v>0.121</v>
      </c>
      <c r="T283" s="8">
        <v>5.6800000000000003E-2</v>
      </c>
      <c r="U283" s="8">
        <v>6</v>
      </c>
      <c r="V283" s="8">
        <v>82</v>
      </c>
      <c r="W283" s="8">
        <v>34.1</v>
      </c>
      <c r="Y283" s="8">
        <v>3.2000000000000001E-2</v>
      </c>
      <c r="Z283" s="36">
        <v>8.3000000000000001E-3</v>
      </c>
      <c r="AA283" s="42"/>
      <c r="AB283" s="33">
        <f t="shared" si="47"/>
        <v>7.1428571428571468</v>
      </c>
      <c r="AC283" s="5">
        <f t="shared" si="48"/>
        <v>0.1077922077922078</v>
      </c>
      <c r="AD283" s="5">
        <f t="shared" si="49"/>
        <v>0.25937500000000002</v>
      </c>
      <c r="AE283" s="5">
        <f t="shared" si="50"/>
        <v>0.25937500000000002</v>
      </c>
      <c r="AF283" s="33">
        <f t="shared" si="51"/>
        <v>1.9309887130897601</v>
      </c>
      <c r="AG283" s="33">
        <f t="shared" si="52"/>
        <v>128.53144578313254</v>
      </c>
      <c r="AH283" s="5">
        <f t="shared" si="53"/>
        <v>0.46942148760330582</v>
      </c>
      <c r="AI283" s="1">
        <f t="shared" si="54"/>
        <v>0.121</v>
      </c>
      <c r="AJ283" s="5">
        <f t="shared" si="55"/>
        <v>0.4158536585365854</v>
      </c>
      <c r="AK283" s="1">
        <f t="shared" si="56"/>
        <v>0</v>
      </c>
      <c r="AL283" s="1">
        <v>11.5</v>
      </c>
      <c r="AN283" s="5"/>
    </row>
    <row r="284" spans="1:40" x14ac:dyDescent="0.25">
      <c r="A284" s="9">
        <v>42055</v>
      </c>
      <c r="B284" s="8">
        <v>2</v>
      </c>
      <c r="C284" s="8">
        <v>5</v>
      </c>
      <c r="D284" s="8">
        <v>32</v>
      </c>
      <c r="E284" s="1" t="str">
        <f t="shared" si="57"/>
        <v>Q2-5-32</v>
      </c>
      <c r="F284" s="8" t="s">
        <v>22</v>
      </c>
      <c r="G284" s="12">
        <v>5.7</v>
      </c>
      <c r="H284" s="36">
        <v>2</v>
      </c>
      <c r="I284" s="8"/>
      <c r="J284" s="8">
        <v>21</v>
      </c>
      <c r="K284" s="12">
        <v>35</v>
      </c>
      <c r="L284" s="15">
        <v>1.84E-2</v>
      </c>
      <c r="M284" s="8">
        <v>2.0500000000000001E-2</v>
      </c>
      <c r="N284" s="8">
        <v>66.488</v>
      </c>
      <c r="O284" s="8">
        <v>0.106</v>
      </c>
      <c r="P284" s="8">
        <v>259</v>
      </c>
      <c r="Q284" s="8">
        <v>0.08</v>
      </c>
      <c r="R284" s="8">
        <v>1.29E-2</v>
      </c>
      <c r="S284" s="8">
        <v>0.93</v>
      </c>
      <c r="T284" s="8">
        <v>0.19679999999999997</v>
      </c>
      <c r="U284" s="8">
        <v>30</v>
      </c>
      <c r="V284" s="8">
        <v>102</v>
      </c>
      <c r="W284" s="8">
        <v>24.8</v>
      </c>
      <c r="X284" s="50">
        <v>299.5</v>
      </c>
      <c r="Y284" s="8">
        <v>0.08</v>
      </c>
      <c r="Z284" s="36">
        <v>1.29E-2</v>
      </c>
      <c r="AA284" s="42"/>
      <c r="AB284" s="33">
        <f t="shared" si="47"/>
        <v>10.243902439024396</v>
      </c>
      <c r="AC284" s="5">
        <f t="shared" si="48"/>
        <v>0.12169811320754717</v>
      </c>
      <c r="AD284" s="5">
        <f t="shared" si="49"/>
        <v>0.16125</v>
      </c>
      <c r="AE284" s="5">
        <f t="shared" si="50"/>
        <v>0.16125</v>
      </c>
      <c r="AF284" s="33">
        <f t="shared" si="51"/>
        <v>3.8954397786066659</v>
      </c>
      <c r="AG284" s="33">
        <f t="shared" si="52"/>
        <v>51.541085271317826</v>
      </c>
      <c r="AH284" s="5">
        <f t="shared" si="53"/>
        <v>0.21161290322580642</v>
      </c>
      <c r="AI284" s="1">
        <f t="shared" si="54"/>
        <v>0.93</v>
      </c>
      <c r="AJ284" s="5">
        <f t="shared" si="55"/>
        <v>0.24313725490196078</v>
      </c>
      <c r="AK284" s="1">
        <f t="shared" si="56"/>
        <v>12.076612903225806</v>
      </c>
      <c r="AL284" s="1">
        <v>35</v>
      </c>
      <c r="AN284" s="5"/>
    </row>
    <row r="285" spans="1:40" x14ac:dyDescent="0.25">
      <c r="A285" s="9">
        <v>42055</v>
      </c>
      <c r="B285" s="8">
        <v>2</v>
      </c>
      <c r="C285" s="8">
        <v>5</v>
      </c>
      <c r="D285" s="8">
        <v>34</v>
      </c>
      <c r="E285" s="1" t="str">
        <f t="shared" si="57"/>
        <v>Q2-5-34</v>
      </c>
      <c r="F285" s="8" t="s">
        <v>23</v>
      </c>
      <c r="G285" s="12">
        <v>15.6</v>
      </c>
      <c r="H285" s="36">
        <v>20</v>
      </c>
      <c r="I285" s="8"/>
      <c r="J285" s="8">
        <v>47</v>
      </c>
      <c r="K285" s="12">
        <v>13</v>
      </c>
      <c r="L285" s="15">
        <v>6.4000000000000003E-3</v>
      </c>
      <c r="M285" s="8">
        <v>7.4000000000000003E-3</v>
      </c>
      <c r="N285" s="8">
        <v>467.36590000000001</v>
      </c>
      <c r="O285" s="8">
        <v>0.248</v>
      </c>
      <c r="P285" s="8">
        <v>1321</v>
      </c>
      <c r="Q285" s="8">
        <v>0.1338</v>
      </c>
      <c r="R285" s="8">
        <v>3.6299999999999999E-2</v>
      </c>
      <c r="S285" s="8">
        <v>5.41</v>
      </c>
      <c r="T285" s="8">
        <v>1.7286999999999999</v>
      </c>
      <c r="U285" s="8">
        <v>10</v>
      </c>
      <c r="V285" s="8">
        <v>173</v>
      </c>
      <c r="W285" s="8">
        <v>78.600000000000009</v>
      </c>
      <c r="X285" s="12">
        <v>1488.7</v>
      </c>
      <c r="Y285" s="8">
        <v>0.87949999999999995</v>
      </c>
      <c r="Z285" s="36">
        <v>0.2596</v>
      </c>
      <c r="AA285" s="42"/>
      <c r="AB285" s="33">
        <f t="shared" si="47"/>
        <v>13.513513513513514</v>
      </c>
      <c r="AC285" s="5">
        <f t="shared" si="48"/>
        <v>0.14637096774193548</v>
      </c>
      <c r="AD285" s="5">
        <f t="shared" si="49"/>
        <v>0.27130044843049328</v>
      </c>
      <c r="AE285" s="5">
        <f t="shared" si="50"/>
        <v>0.29516770892552591</v>
      </c>
      <c r="AF285" s="33">
        <f t="shared" si="51"/>
        <v>2.8264792104002452</v>
      </c>
      <c r="AG285" s="33">
        <f t="shared" si="52"/>
        <v>128.75093663911846</v>
      </c>
      <c r="AH285" s="5">
        <f t="shared" si="53"/>
        <v>0.31953789279112754</v>
      </c>
      <c r="AI285" s="1">
        <f t="shared" si="54"/>
        <v>5.41</v>
      </c>
      <c r="AJ285" s="5">
        <f t="shared" si="55"/>
        <v>0.45433526011560699</v>
      </c>
      <c r="AK285" s="1">
        <f t="shared" si="56"/>
        <v>18.940203562340965</v>
      </c>
      <c r="AL285" s="1">
        <v>13</v>
      </c>
      <c r="AN285" s="5"/>
    </row>
    <row r="286" spans="1:40" x14ac:dyDescent="0.25">
      <c r="A286" s="9">
        <v>42055</v>
      </c>
      <c r="B286" s="8">
        <v>2</v>
      </c>
      <c r="C286" s="8">
        <v>5</v>
      </c>
      <c r="D286" s="8">
        <v>34</v>
      </c>
      <c r="E286" s="1" t="str">
        <f t="shared" si="57"/>
        <v>Q2-5-34</v>
      </c>
      <c r="F286" s="8" t="s">
        <v>19</v>
      </c>
      <c r="G286" s="12">
        <v>14</v>
      </c>
      <c r="H286" s="36">
        <v>30</v>
      </c>
      <c r="I286" s="8"/>
      <c r="J286" s="8">
        <v>38</v>
      </c>
      <c r="K286" s="12">
        <v>8.4</v>
      </c>
      <c r="L286" s="15">
        <v>6.8999999999999999E-3</v>
      </c>
      <c r="M286" s="8">
        <v>1.61E-2</v>
      </c>
      <c r="N286" s="8">
        <v>439.2731</v>
      </c>
      <c r="O286" s="8">
        <v>0.29899999999999999</v>
      </c>
      <c r="P286" s="8">
        <v>1033</v>
      </c>
      <c r="Q286" s="8">
        <v>0.30590000000000001</v>
      </c>
      <c r="R286" s="8">
        <v>0.1129</v>
      </c>
      <c r="S286" s="8">
        <v>0.42099999999999999</v>
      </c>
      <c r="T286" s="8">
        <v>0.17070000000000002</v>
      </c>
      <c r="U286" s="8">
        <v>10</v>
      </c>
      <c r="V286" s="8">
        <v>114</v>
      </c>
      <c r="W286" s="8">
        <v>44</v>
      </c>
      <c r="X286" s="12">
        <v>456.20000000000005</v>
      </c>
      <c r="Y286" s="8">
        <v>0.78580000000000005</v>
      </c>
      <c r="Z286" s="36">
        <v>0.3301</v>
      </c>
      <c r="AA286" s="42"/>
      <c r="AB286" s="33">
        <f t="shared" si="47"/>
        <v>57.142857142857139</v>
      </c>
      <c r="AC286" s="5">
        <f t="shared" si="48"/>
        <v>0.37759197324414717</v>
      </c>
      <c r="AD286" s="5">
        <f t="shared" si="49"/>
        <v>0.36907486106570775</v>
      </c>
      <c r="AE286" s="5">
        <f t="shared" si="50"/>
        <v>0.4200814456604734</v>
      </c>
      <c r="AF286" s="33">
        <f t="shared" si="51"/>
        <v>2.3516122430442472</v>
      </c>
      <c r="AG286" s="33">
        <f t="shared" si="52"/>
        <v>38.908157661647472</v>
      </c>
      <c r="AH286" s="5">
        <f t="shared" si="53"/>
        <v>0.40546318289786232</v>
      </c>
      <c r="AI286" s="1">
        <f t="shared" si="54"/>
        <v>0.42099999999999999</v>
      </c>
      <c r="AJ286" s="5">
        <f t="shared" si="55"/>
        <v>0.38596491228070173</v>
      </c>
      <c r="AK286" s="1">
        <f t="shared" si="56"/>
        <v>10.368181818181819</v>
      </c>
      <c r="AL286" s="1">
        <v>8.4</v>
      </c>
      <c r="AN286" s="5"/>
    </row>
    <row r="287" spans="1:40" x14ac:dyDescent="0.25">
      <c r="A287" s="9">
        <v>42055</v>
      </c>
      <c r="B287" s="8">
        <v>2</v>
      </c>
      <c r="C287" s="8">
        <v>5</v>
      </c>
      <c r="D287" s="8">
        <v>36</v>
      </c>
      <c r="E287" s="1" t="str">
        <f t="shared" si="57"/>
        <v>Q2-5-36</v>
      </c>
      <c r="F287" s="8" t="s">
        <v>23</v>
      </c>
      <c r="G287" s="12">
        <v>27.8</v>
      </c>
      <c r="H287" s="36">
        <v>20</v>
      </c>
      <c r="I287" s="8"/>
      <c r="J287" s="8">
        <v>48</v>
      </c>
      <c r="K287" s="12">
        <v>7.3</v>
      </c>
      <c r="L287" s="15">
        <v>5.7000000000000002E-3</v>
      </c>
      <c r="M287" s="8">
        <v>8.3999999999999995E-3</v>
      </c>
      <c r="N287" s="8">
        <v>139.59280000000001</v>
      </c>
      <c r="O287" s="8">
        <v>8.6999999999999994E-2</v>
      </c>
      <c r="P287" s="8">
        <v>245</v>
      </c>
      <c r="Q287" s="8">
        <v>5.1400000000000001E-2</v>
      </c>
      <c r="R287" s="8">
        <v>1.2200000000000001E-2</v>
      </c>
      <c r="S287" s="8">
        <v>0.74299999999999999</v>
      </c>
      <c r="T287" s="8">
        <v>0.26050000000000001</v>
      </c>
      <c r="U287" s="8">
        <v>10</v>
      </c>
      <c r="V287" s="8">
        <v>76</v>
      </c>
      <c r="W287" s="8">
        <v>30.200000000000003</v>
      </c>
      <c r="X287" s="12">
        <v>471.40000000000003</v>
      </c>
      <c r="Y287" s="8">
        <v>5.1400000000000001E-2</v>
      </c>
      <c r="Z287" s="36">
        <v>1.2200000000000001E-2</v>
      </c>
      <c r="AA287" s="42"/>
      <c r="AB287" s="33">
        <f t="shared" si="47"/>
        <v>32.142857142857132</v>
      </c>
      <c r="AC287" s="5">
        <f t="shared" si="48"/>
        <v>0.14022988505747128</v>
      </c>
      <c r="AD287" s="5">
        <f t="shared" si="49"/>
        <v>0.23735408560311286</v>
      </c>
      <c r="AE287" s="5">
        <f t="shared" si="50"/>
        <v>0.23735408560311286</v>
      </c>
      <c r="AF287" s="33">
        <f t="shared" si="51"/>
        <v>1.7551048478145004</v>
      </c>
      <c r="AG287" s="33">
        <f t="shared" si="52"/>
        <v>114.42032786885245</v>
      </c>
      <c r="AH287" s="5">
        <f t="shared" si="53"/>
        <v>0.35060565275908478</v>
      </c>
      <c r="AI287" s="1">
        <f t="shared" si="54"/>
        <v>0.74299999999999999</v>
      </c>
      <c r="AJ287" s="5">
        <f t="shared" si="55"/>
        <v>0.39736842105263159</v>
      </c>
      <c r="AK287" s="1">
        <f t="shared" si="56"/>
        <v>15.609271523178808</v>
      </c>
      <c r="AL287" s="1">
        <v>7.3</v>
      </c>
      <c r="AN287" s="5"/>
    </row>
    <row r="288" spans="1:40" x14ac:dyDescent="0.25">
      <c r="A288" s="9">
        <v>42055</v>
      </c>
      <c r="B288" s="8">
        <v>2</v>
      </c>
      <c r="C288" s="8">
        <v>5</v>
      </c>
      <c r="D288" s="8">
        <v>36</v>
      </c>
      <c r="E288" s="1" t="str">
        <f t="shared" si="57"/>
        <v>Q2-5-36</v>
      </c>
      <c r="F288" s="8" t="s">
        <v>19</v>
      </c>
      <c r="G288" s="12">
        <v>15.4</v>
      </c>
      <c r="H288" s="36">
        <v>20</v>
      </c>
      <c r="I288" s="8"/>
      <c r="J288" s="8">
        <v>39</v>
      </c>
      <c r="K288" s="12">
        <v>9.1</v>
      </c>
      <c r="L288" s="15">
        <v>3.0700000000000002E-2</v>
      </c>
      <c r="M288" s="8">
        <v>3.3500000000000002E-2</v>
      </c>
      <c r="N288" s="8">
        <v>138.65620000000001</v>
      </c>
      <c r="O288" s="8">
        <v>9.6000000000000002E-2</v>
      </c>
      <c r="P288" s="8">
        <v>1220</v>
      </c>
      <c r="Q288" s="8">
        <v>6.7100000000000007E-2</v>
      </c>
      <c r="R288" s="8">
        <v>2.3900000000000001E-2</v>
      </c>
      <c r="S288" s="8">
        <v>0.435</v>
      </c>
      <c r="T288" s="8">
        <v>0.18180000000000002</v>
      </c>
      <c r="U288" s="8">
        <v>10</v>
      </c>
      <c r="V288" s="8">
        <v>109</v>
      </c>
      <c r="W288" s="8">
        <v>41</v>
      </c>
      <c r="X288" s="50">
        <v>462.9</v>
      </c>
      <c r="Y288" s="8">
        <v>0.249</v>
      </c>
      <c r="Z288" s="36">
        <v>8.7900000000000006E-2</v>
      </c>
      <c r="AA288" s="42"/>
      <c r="AB288" s="33">
        <f t="shared" si="47"/>
        <v>8.3582089552238816</v>
      </c>
      <c r="AC288" s="5">
        <f t="shared" si="48"/>
        <v>0.24895833333333334</v>
      </c>
      <c r="AD288" s="5">
        <f t="shared" si="49"/>
        <v>0.35618479880774961</v>
      </c>
      <c r="AE288" s="5">
        <f t="shared" si="50"/>
        <v>0.3530120481927711</v>
      </c>
      <c r="AF288" s="33">
        <f t="shared" si="51"/>
        <v>8.7987410588203048</v>
      </c>
      <c r="AG288" s="33">
        <f t="shared" si="52"/>
        <v>58.015146443514652</v>
      </c>
      <c r="AH288" s="5">
        <f t="shared" si="53"/>
        <v>0.41793103448275865</v>
      </c>
      <c r="AI288" s="1">
        <f t="shared" si="54"/>
        <v>0.435</v>
      </c>
      <c r="AJ288" s="5">
        <f t="shared" si="55"/>
        <v>0.37614678899082571</v>
      </c>
      <c r="AK288" s="1">
        <f t="shared" si="56"/>
        <v>11.290243902439023</v>
      </c>
      <c r="AL288" s="1">
        <v>9.1</v>
      </c>
      <c r="AN288" s="5"/>
    </row>
    <row r="289" spans="1:40" x14ac:dyDescent="0.25">
      <c r="A289" s="9">
        <v>42055</v>
      </c>
      <c r="B289" s="8">
        <v>2</v>
      </c>
      <c r="C289" s="8">
        <v>5</v>
      </c>
      <c r="D289" s="8">
        <v>38</v>
      </c>
      <c r="E289" s="1" t="str">
        <f t="shared" si="57"/>
        <v>Q2-5-38</v>
      </c>
      <c r="F289" s="8" t="s">
        <v>23</v>
      </c>
      <c r="G289" s="12">
        <v>31.1</v>
      </c>
      <c r="H289" s="36">
        <v>50</v>
      </c>
      <c r="I289" s="8"/>
      <c r="J289" s="8">
        <v>49</v>
      </c>
      <c r="K289" s="12">
        <v>11</v>
      </c>
      <c r="L289" s="15">
        <v>1.8700000000000001E-2</v>
      </c>
      <c r="M289" s="8">
        <v>2.0299999999999999E-2</v>
      </c>
      <c r="N289" s="8">
        <v>780.22529999999995</v>
      </c>
      <c r="O289" s="8">
        <v>0.67100000000000004</v>
      </c>
      <c r="P289" s="8">
        <v>5927</v>
      </c>
      <c r="Q289" s="8">
        <v>0.42070000000000002</v>
      </c>
      <c r="R289" s="8">
        <v>0.1012</v>
      </c>
      <c r="S289" s="8">
        <v>9.4380000000000006</v>
      </c>
      <c r="T289" s="8">
        <v>3.5678000000000001</v>
      </c>
      <c r="U289" s="8">
        <v>10</v>
      </c>
      <c r="V289" s="8">
        <v>157</v>
      </c>
      <c r="W289" s="8">
        <v>65.5</v>
      </c>
      <c r="X289" s="50">
        <v>1193.3999999999999</v>
      </c>
      <c r="Y289" s="8">
        <v>0.42070000000000002</v>
      </c>
      <c r="Z289" s="36">
        <v>0.1012</v>
      </c>
      <c r="AA289" s="42"/>
      <c r="AB289" s="33">
        <f t="shared" si="47"/>
        <v>7.8817733990147651</v>
      </c>
      <c r="AC289" s="5">
        <f t="shared" si="48"/>
        <v>0.15081967213114753</v>
      </c>
      <c r="AD289" s="5">
        <f t="shared" si="49"/>
        <v>0.24055146184929876</v>
      </c>
      <c r="AE289" s="5">
        <f t="shared" si="50"/>
        <v>0.24055146184929876</v>
      </c>
      <c r="AF289" s="33">
        <f t="shared" si="51"/>
        <v>7.5965237220582313</v>
      </c>
      <c r="AG289" s="33">
        <f t="shared" si="52"/>
        <v>77.097361660079045</v>
      </c>
      <c r="AH289" s="5">
        <f t="shared" si="53"/>
        <v>0.37802500529773253</v>
      </c>
      <c r="AI289" s="1">
        <f t="shared" si="54"/>
        <v>9.4380000000000006</v>
      </c>
      <c r="AJ289" s="5">
        <f t="shared" si="55"/>
        <v>0.41719745222929938</v>
      </c>
      <c r="AK289" s="1">
        <f t="shared" si="56"/>
        <v>18.219847328244274</v>
      </c>
      <c r="AL289" s="1">
        <v>11</v>
      </c>
      <c r="AN289" s="5"/>
    </row>
    <row r="290" spans="1:40" x14ac:dyDescent="0.25">
      <c r="A290" s="9">
        <v>42055</v>
      </c>
      <c r="B290" s="8">
        <v>2</v>
      </c>
      <c r="C290" s="8">
        <v>5</v>
      </c>
      <c r="D290" s="8">
        <v>38</v>
      </c>
      <c r="E290" s="1" t="str">
        <f t="shared" si="57"/>
        <v>Q2-5-38</v>
      </c>
      <c r="F290" s="8" t="s">
        <v>24</v>
      </c>
      <c r="G290" s="12">
        <v>14.4</v>
      </c>
      <c r="H290" s="36">
        <v>1</v>
      </c>
      <c r="I290" s="8"/>
      <c r="J290" s="8">
        <v>25</v>
      </c>
      <c r="K290" s="12">
        <v>8.5</v>
      </c>
      <c r="L290" s="15">
        <v>1.6000000000000001E-3</v>
      </c>
      <c r="M290" s="8">
        <v>2E-3</v>
      </c>
      <c r="N290" s="8">
        <v>314.47570000000002</v>
      </c>
      <c r="O290" s="8">
        <v>0.152</v>
      </c>
      <c r="P290" s="8">
        <v>678</v>
      </c>
      <c r="Q290" s="8">
        <v>6.2300000000000001E-2</v>
      </c>
      <c r="R290" s="8">
        <v>1.5299999999999999E-2</v>
      </c>
      <c r="S290" s="8">
        <v>2.6829999999999998</v>
      </c>
      <c r="T290" s="8">
        <v>0.62049999999999994</v>
      </c>
      <c r="U290" s="8">
        <v>10</v>
      </c>
      <c r="V290" s="8">
        <v>189</v>
      </c>
      <c r="W290" s="8">
        <v>59.6</v>
      </c>
      <c r="X290" s="12">
        <v>1333.3999999999999</v>
      </c>
      <c r="Y290" s="8">
        <v>0.2712</v>
      </c>
      <c r="Z290" s="36">
        <v>6.4899999999999999E-2</v>
      </c>
      <c r="AA290" s="42"/>
      <c r="AB290" s="33">
        <f t="shared" si="47"/>
        <v>19.999999999999996</v>
      </c>
      <c r="AC290" s="5">
        <f t="shared" si="48"/>
        <v>0.1006578947368421</v>
      </c>
      <c r="AD290" s="5">
        <f t="shared" si="49"/>
        <v>0.24558587479935792</v>
      </c>
      <c r="AE290" s="5">
        <f t="shared" si="50"/>
        <v>0.23930678466076696</v>
      </c>
      <c r="AF290" s="33">
        <f t="shared" si="51"/>
        <v>2.155969443743984</v>
      </c>
      <c r="AG290" s="33">
        <f t="shared" si="52"/>
        <v>205.53967320261438</v>
      </c>
      <c r="AH290" s="5">
        <f t="shared" si="53"/>
        <v>0.23127096533730898</v>
      </c>
      <c r="AI290" s="1">
        <f t="shared" si="54"/>
        <v>2.6829999999999998</v>
      </c>
      <c r="AJ290" s="5">
        <f t="shared" si="55"/>
        <v>0.31534391534391537</v>
      </c>
      <c r="AK290" s="1">
        <f t="shared" si="56"/>
        <v>22.372483221476507</v>
      </c>
      <c r="AL290" s="1">
        <v>8.5</v>
      </c>
      <c r="AN290" s="5"/>
    </row>
    <row r="291" spans="1:40" x14ac:dyDescent="0.25">
      <c r="A291" s="9">
        <v>42055</v>
      </c>
      <c r="B291" s="8">
        <v>2</v>
      </c>
      <c r="C291" s="8">
        <v>5</v>
      </c>
      <c r="D291" s="8">
        <v>38</v>
      </c>
      <c r="E291" s="1" t="str">
        <f t="shared" si="57"/>
        <v>Q2-5-38</v>
      </c>
      <c r="F291" s="8" t="s">
        <v>19</v>
      </c>
      <c r="G291" s="12">
        <v>7.6</v>
      </c>
      <c r="H291" s="36">
        <v>5</v>
      </c>
      <c r="I291" s="8"/>
      <c r="J291" s="8">
        <v>40</v>
      </c>
      <c r="K291" s="12">
        <v>7.4</v>
      </c>
      <c r="L291" s="15">
        <v>7.9000000000000008E-3</v>
      </c>
      <c r="M291" s="8">
        <v>8.8000000000000005E-3</v>
      </c>
      <c r="N291" s="8">
        <v>25.073699999999999</v>
      </c>
      <c r="O291" s="8">
        <v>0.03</v>
      </c>
      <c r="P291" s="8">
        <v>24</v>
      </c>
      <c r="Q291" s="8">
        <v>2.23E-2</v>
      </c>
      <c r="R291" s="8">
        <v>8.6E-3</v>
      </c>
      <c r="S291" s="8">
        <v>3.5999999999999997E-2</v>
      </c>
      <c r="T291" s="8">
        <v>1.1900000000000001E-2</v>
      </c>
      <c r="U291" s="8">
        <v>5</v>
      </c>
      <c r="V291" s="8">
        <v>27</v>
      </c>
      <c r="W291" s="8">
        <v>9.9</v>
      </c>
      <c r="X291" s="12">
        <v>110.5</v>
      </c>
      <c r="Y291" s="8">
        <v>2.23E-2</v>
      </c>
      <c r="Z291" s="36">
        <v>8.6E-3</v>
      </c>
      <c r="AA291" s="42"/>
      <c r="AB291" s="33">
        <f t="shared" si="47"/>
        <v>10.227272727272723</v>
      </c>
      <c r="AC291" s="5">
        <f t="shared" si="48"/>
        <v>0.28666666666666668</v>
      </c>
      <c r="AD291" s="5">
        <f t="shared" si="49"/>
        <v>0.38565022421524664</v>
      </c>
      <c r="AE291" s="5">
        <f t="shared" si="50"/>
        <v>0.38565022421524664</v>
      </c>
      <c r="AF291" s="33">
        <f t="shared" si="51"/>
        <v>0.95717823855274653</v>
      </c>
      <c r="AG291" s="33">
        <f t="shared" si="52"/>
        <v>29.155465116279071</v>
      </c>
      <c r="AH291" s="5">
        <f t="shared" si="53"/>
        <v>0.3305555555555556</v>
      </c>
      <c r="AI291" s="1">
        <f t="shared" si="54"/>
        <v>3.5999999999999997E-2</v>
      </c>
      <c r="AJ291" s="5">
        <f t="shared" si="55"/>
        <v>0.3666666666666667</v>
      </c>
      <c r="AK291" s="1">
        <f t="shared" si="56"/>
        <v>11.161616161616161</v>
      </c>
      <c r="AL291" s="1">
        <v>7.4</v>
      </c>
      <c r="AN291" s="5"/>
    </row>
    <row r="292" spans="1:40" x14ac:dyDescent="0.25">
      <c r="A292" s="9">
        <v>42055</v>
      </c>
      <c r="B292" s="8">
        <v>2</v>
      </c>
      <c r="C292" s="8">
        <v>5</v>
      </c>
      <c r="D292" s="8">
        <v>40</v>
      </c>
      <c r="E292" s="1" t="str">
        <f t="shared" si="57"/>
        <v>Q2-5-40</v>
      </c>
      <c r="F292" s="8" t="s">
        <v>23</v>
      </c>
      <c r="G292" s="12">
        <v>44</v>
      </c>
      <c r="H292" s="36">
        <v>70</v>
      </c>
      <c r="I292" s="8"/>
      <c r="J292" s="8">
        <v>50</v>
      </c>
      <c r="K292" s="12">
        <v>18.3</v>
      </c>
      <c r="L292" s="15">
        <v>1.2200000000000001E-2</v>
      </c>
      <c r="M292" s="8">
        <v>0.16</v>
      </c>
      <c r="N292" s="8">
        <v>106.62690000000001</v>
      </c>
      <c r="O292" s="8">
        <v>8.2000000000000003E-2</v>
      </c>
      <c r="P292" s="8">
        <v>612</v>
      </c>
      <c r="Q292" s="8">
        <v>4.7300000000000002E-2</v>
      </c>
      <c r="R292" s="8">
        <v>1.18E-2</v>
      </c>
      <c r="S292" s="8">
        <v>1.022</v>
      </c>
      <c r="T292" s="8">
        <v>0.30920000000000003</v>
      </c>
      <c r="U292" s="8">
        <v>8</v>
      </c>
      <c r="V292" s="8">
        <v>31</v>
      </c>
      <c r="W292" s="8">
        <v>11.5</v>
      </c>
      <c r="X292" s="50">
        <v>273</v>
      </c>
      <c r="Y292" s="8">
        <v>0.23</v>
      </c>
      <c r="Z292" s="36">
        <v>5.8499999999999996E-2</v>
      </c>
      <c r="AA292" s="42"/>
      <c r="AB292" s="33">
        <f t="shared" si="47"/>
        <v>92.375</v>
      </c>
      <c r="AC292" s="5">
        <f t="shared" si="48"/>
        <v>0.14390243902439023</v>
      </c>
      <c r="AD292" s="5">
        <f t="shared" si="49"/>
        <v>0.24947145877378435</v>
      </c>
      <c r="AE292" s="5">
        <f t="shared" si="50"/>
        <v>0.2543478260869565</v>
      </c>
      <c r="AF292" s="33">
        <f t="shared" si="51"/>
        <v>5.7396398094664667</v>
      </c>
      <c r="AG292" s="33">
        <f t="shared" si="52"/>
        <v>90.361779661016953</v>
      </c>
      <c r="AH292" s="5">
        <f t="shared" si="53"/>
        <v>0.30254403131115465</v>
      </c>
      <c r="AI292" s="1">
        <f t="shared" si="54"/>
        <v>1.022</v>
      </c>
      <c r="AJ292" s="5">
        <f t="shared" si="55"/>
        <v>0.37096774193548387</v>
      </c>
      <c r="AK292" s="1">
        <f t="shared" si="56"/>
        <v>23.739130434782609</v>
      </c>
      <c r="AL292" s="1">
        <v>18.3</v>
      </c>
      <c r="AN292" s="5"/>
    </row>
    <row r="293" spans="1:40" x14ac:dyDescent="0.25">
      <c r="A293" s="9">
        <v>42055</v>
      </c>
      <c r="B293" s="8">
        <v>2</v>
      </c>
      <c r="C293" s="8">
        <v>5</v>
      </c>
      <c r="D293" s="8">
        <v>40</v>
      </c>
      <c r="E293" s="1" t="str">
        <f t="shared" si="57"/>
        <v>Q2-5-40</v>
      </c>
      <c r="F293" s="8" t="s">
        <v>24</v>
      </c>
      <c r="G293" s="12">
        <v>13.7</v>
      </c>
      <c r="H293" s="36">
        <v>2</v>
      </c>
      <c r="I293" s="8"/>
      <c r="J293" s="8">
        <v>26</v>
      </c>
      <c r="K293" s="12">
        <v>26.4</v>
      </c>
      <c r="L293" s="15">
        <v>6.6E-3</v>
      </c>
      <c r="M293" s="8">
        <v>7.7000000000000002E-3</v>
      </c>
      <c r="N293" s="8">
        <v>263.91820000000001</v>
      </c>
      <c r="O293" s="8">
        <v>0.20100000000000001</v>
      </c>
      <c r="P293" s="8">
        <v>1962</v>
      </c>
      <c r="Q293" s="8">
        <v>0.1055</v>
      </c>
      <c r="R293" s="8">
        <v>3.1E-2</v>
      </c>
      <c r="S293" s="8">
        <v>39.006999999999998</v>
      </c>
      <c r="T293" s="8">
        <v>11.010199999999999</v>
      </c>
      <c r="U293" s="8">
        <v>10</v>
      </c>
      <c r="V293" s="8">
        <v>456</v>
      </c>
      <c r="W293" s="8">
        <v>137.5</v>
      </c>
      <c r="X293" s="50">
        <v>3175.2</v>
      </c>
      <c r="Y293" s="8">
        <v>0.95950000000000002</v>
      </c>
      <c r="Z293" s="36">
        <v>0.25529999999999997</v>
      </c>
      <c r="AA293" s="42"/>
      <c r="AB293" s="33">
        <f t="shared" si="47"/>
        <v>14.285714285714288</v>
      </c>
      <c r="AC293" s="5">
        <f t="shared" si="48"/>
        <v>0.15422885572139303</v>
      </c>
      <c r="AD293" s="5">
        <f t="shared" si="49"/>
        <v>0.29383886255924169</v>
      </c>
      <c r="AE293" s="5">
        <f t="shared" si="50"/>
        <v>0.26607608129233973</v>
      </c>
      <c r="AF293" s="33">
        <f t="shared" si="51"/>
        <v>7.4341216331423903</v>
      </c>
      <c r="AG293" s="33">
        <f t="shared" si="52"/>
        <v>85.134903225806468</v>
      </c>
      <c r="AH293" s="5">
        <f t="shared" si="53"/>
        <v>0.2822621580741918</v>
      </c>
      <c r="AI293" s="1">
        <f t="shared" si="54"/>
        <v>39.006999999999998</v>
      </c>
      <c r="AJ293" s="5">
        <f t="shared" si="55"/>
        <v>0.30153508771929827</v>
      </c>
      <c r="AK293" s="1">
        <f t="shared" si="56"/>
        <v>23.092363636363636</v>
      </c>
      <c r="AL293" s="1">
        <v>26.4</v>
      </c>
      <c r="AN293" s="5"/>
    </row>
    <row r="294" spans="1:40" x14ac:dyDescent="0.25">
      <c r="A294" s="9">
        <v>42055</v>
      </c>
      <c r="B294" s="8">
        <v>2</v>
      </c>
      <c r="C294" s="8">
        <v>5</v>
      </c>
      <c r="D294" s="8">
        <v>42</v>
      </c>
      <c r="E294" s="1" t="str">
        <f t="shared" si="57"/>
        <v>Q2-5-42</v>
      </c>
      <c r="F294" s="8" t="s">
        <v>23</v>
      </c>
      <c r="G294" s="12">
        <v>42.7</v>
      </c>
      <c r="H294" s="36">
        <v>40</v>
      </c>
      <c r="I294" s="8"/>
      <c r="J294" s="8">
        <v>51</v>
      </c>
      <c r="K294" s="12">
        <v>41</v>
      </c>
      <c r="L294" s="15">
        <v>1.04E-2</v>
      </c>
      <c r="M294" s="8">
        <v>1.3299999999999999E-2</v>
      </c>
      <c r="N294" s="8">
        <v>118.7636</v>
      </c>
      <c r="O294" s="8">
        <v>7.0000000000000007E-2</v>
      </c>
      <c r="P294" s="8">
        <v>906</v>
      </c>
      <c r="Q294" s="8">
        <v>4.65E-2</v>
      </c>
      <c r="R294" s="8">
        <v>9.5999999999999992E-3</v>
      </c>
      <c r="S294" s="8">
        <v>0.83399999999999996</v>
      </c>
      <c r="T294" s="8">
        <v>0.3029</v>
      </c>
      <c r="U294" s="8">
        <v>10</v>
      </c>
      <c r="V294" s="8">
        <v>119</v>
      </c>
      <c r="W294" s="8">
        <v>39.5</v>
      </c>
      <c r="X294" s="50">
        <v>736.2</v>
      </c>
      <c r="Y294" s="8">
        <v>0.19600000000000001</v>
      </c>
      <c r="Z294" s="36">
        <v>4.6699999999999998E-2</v>
      </c>
      <c r="AA294" s="42"/>
      <c r="AB294" s="33">
        <f t="shared" si="47"/>
        <v>21.804511278195488</v>
      </c>
      <c r="AC294" s="5">
        <f t="shared" si="48"/>
        <v>0.13714285714285712</v>
      </c>
      <c r="AD294" s="5">
        <f t="shared" si="49"/>
        <v>0.20645161290322578</v>
      </c>
      <c r="AE294" s="5">
        <f t="shared" si="50"/>
        <v>0.23826530612244895</v>
      </c>
      <c r="AF294" s="33">
        <f t="shared" si="51"/>
        <v>7.6286000087568917</v>
      </c>
      <c r="AG294" s="33">
        <f t="shared" si="52"/>
        <v>123.71208333333334</v>
      </c>
      <c r="AH294" s="5">
        <f t="shared" si="53"/>
        <v>0.36318944844124701</v>
      </c>
      <c r="AI294" s="1">
        <f t="shared" si="54"/>
        <v>0.83399999999999996</v>
      </c>
      <c r="AJ294" s="5">
        <f t="shared" si="55"/>
        <v>0.33193277310924368</v>
      </c>
      <c r="AK294" s="1">
        <f t="shared" si="56"/>
        <v>18.637974683544304</v>
      </c>
      <c r="AL294" s="1">
        <v>41</v>
      </c>
      <c r="AN294" s="5"/>
    </row>
    <row r="295" spans="1:40" x14ac:dyDescent="0.25">
      <c r="A295" s="9">
        <v>42055</v>
      </c>
      <c r="B295" s="8">
        <v>2</v>
      </c>
      <c r="C295" s="8">
        <v>5</v>
      </c>
      <c r="D295" s="8">
        <v>44</v>
      </c>
      <c r="E295" s="1" t="str">
        <f t="shared" si="57"/>
        <v>Q2-5-44</v>
      </c>
      <c r="F295" s="8" t="s">
        <v>23</v>
      </c>
      <c r="G295" s="12">
        <v>53.1</v>
      </c>
      <c r="H295" s="36">
        <v>20</v>
      </c>
      <c r="I295" s="8"/>
      <c r="J295" s="8">
        <v>52</v>
      </c>
      <c r="K295" s="12">
        <v>35.1</v>
      </c>
      <c r="L295" s="15">
        <v>4.7999999999999996E-3</v>
      </c>
      <c r="M295" s="8">
        <v>6.4000000000000003E-3</v>
      </c>
      <c r="N295" s="8">
        <v>300.25510000000003</v>
      </c>
      <c r="O295" s="8">
        <v>0.153</v>
      </c>
      <c r="P295" s="8">
        <v>3038</v>
      </c>
      <c r="Q295" s="8">
        <v>7.1300000000000002E-2</v>
      </c>
      <c r="R295" s="8">
        <v>2.1299999999999999E-2</v>
      </c>
      <c r="S295" s="8">
        <v>2.2839999999999998</v>
      </c>
      <c r="T295" s="8">
        <v>1.1924000000000001</v>
      </c>
      <c r="U295" s="8">
        <v>10</v>
      </c>
      <c r="V295" s="8">
        <v>94</v>
      </c>
      <c r="W295" s="8">
        <v>33.5</v>
      </c>
      <c r="X295" s="12">
        <v>509.1</v>
      </c>
      <c r="Y295" s="8">
        <v>0.63929999999999998</v>
      </c>
      <c r="Z295" s="36">
        <v>0.191</v>
      </c>
      <c r="AA295" s="42"/>
      <c r="AB295" s="33">
        <f t="shared" si="47"/>
        <v>25.000000000000011</v>
      </c>
      <c r="AC295" s="5">
        <f t="shared" si="48"/>
        <v>0.13921568627450981</v>
      </c>
      <c r="AD295" s="5">
        <f t="shared" si="49"/>
        <v>0.29873772791023839</v>
      </c>
      <c r="AE295" s="5">
        <f t="shared" si="50"/>
        <v>0.29876427342405759</v>
      </c>
      <c r="AF295" s="33">
        <f t="shared" si="51"/>
        <v>10.118062940479611</v>
      </c>
      <c r="AG295" s="33">
        <f t="shared" si="52"/>
        <v>140.96483568075118</v>
      </c>
      <c r="AH295" s="5">
        <f t="shared" si="53"/>
        <v>0.5220665499124344</v>
      </c>
      <c r="AI295" s="1">
        <f t="shared" si="54"/>
        <v>2.2839999999999998</v>
      </c>
      <c r="AJ295" s="5">
        <f t="shared" si="55"/>
        <v>0.35638297872340424</v>
      </c>
      <c r="AK295" s="1">
        <f t="shared" si="56"/>
        <v>15.197014925373136</v>
      </c>
      <c r="AL295" s="1">
        <v>35.1</v>
      </c>
      <c r="AN295" s="5"/>
    </row>
    <row r="296" spans="1:40" x14ac:dyDescent="0.25">
      <c r="A296" s="9">
        <v>42055</v>
      </c>
      <c r="B296" s="8">
        <v>2</v>
      </c>
      <c r="C296" s="8">
        <v>5</v>
      </c>
      <c r="D296" s="8">
        <v>44</v>
      </c>
      <c r="E296" s="1" t="str">
        <f t="shared" si="57"/>
        <v>Q2-5-44</v>
      </c>
      <c r="F296" s="8" t="s">
        <v>24</v>
      </c>
      <c r="G296" s="12">
        <v>35.200000000000003</v>
      </c>
      <c r="H296" s="36">
        <v>40</v>
      </c>
      <c r="I296" s="8"/>
      <c r="J296" s="8">
        <v>27</v>
      </c>
      <c r="K296" s="12">
        <v>29.9</v>
      </c>
      <c r="L296" s="15">
        <v>4.4000000000000003E-3</v>
      </c>
      <c r="M296" s="8">
        <v>6.3E-3</v>
      </c>
      <c r="N296" s="8">
        <v>574.84900000000005</v>
      </c>
      <c r="O296" s="8">
        <v>0.36699999999999999</v>
      </c>
      <c r="P296" s="8">
        <v>7449</v>
      </c>
      <c r="Q296" s="8">
        <v>0.13519999999999999</v>
      </c>
      <c r="R296" s="8">
        <v>3.4000000000000002E-2</v>
      </c>
      <c r="S296" s="8">
        <v>5.8410000000000002</v>
      </c>
      <c r="T296" s="8">
        <v>1.9725999999999999</v>
      </c>
      <c r="U296" s="8">
        <v>10</v>
      </c>
      <c r="V296" s="8">
        <v>625</v>
      </c>
      <c r="W296" s="8">
        <v>184.6</v>
      </c>
      <c r="X296" s="50">
        <v>4462.5</v>
      </c>
      <c r="Y296" s="8">
        <v>0.73709999999999998</v>
      </c>
      <c r="Z296" s="36">
        <v>0.18809999999999999</v>
      </c>
      <c r="AA296" s="42"/>
      <c r="AB296" s="33">
        <f t="shared" si="47"/>
        <v>30.158730158730155</v>
      </c>
      <c r="AC296" s="5">
        <f t="shared" si="48"/>
        <v>9.2643051771117174E-2</v>
      </c>
      <c r="AD296" s="5">
        <f t="shared" si="49"/>
        <v>0.25147928994082847</v>
      </c>
      <c r="AE296" s="5">
        <f t="shared" si="50"/>
        <v>0.25518925518925517</v>
      </c>
      <c r="AF296" s="33">
        <f t="shared" si="51"/>
        <v>12.958185540898565</v>
      </c>
      <c r="AG296" s="33">
        <f t="shared" si="52"/>
        <v>169.07323529411767</v>
      </c>
      <c r="AH296" s="5">
        <f t="shared" si="53"/>
        <v>0.3377161444958055</v>
      </c>
      <c r="AI296" s="1">
        <f t="shared" si="54"/>
        <v>5.8410000000000002</v>
      </c>
      <c r="AJ296" s="5">
        <f t="shared" si="55"/>
        <v>0.29536000000000001</v>
      </c>
      <c r="AK296" s="1">
        <f t="shared" si="56"/>
        <v>24.173889490790899</v>
      </c>
      <c r="AL296" s="1">
        <v>29.9</v>
      </c>
      <c r="AN296" s="5"/>
    </row>
    <row r="297" spans="1:40" x14ac:dyDescent="0.25">
      <c r="A297" s="9">
        <v>42055</v>
      </c>
      <c r="B297" s="8">
        <v>2</v>
      </c>
      <c r="C297" s="8">
        <v>5</v>
      </c>
      <c r="D297" s="8">
        <v>44</v>
      </c>
      <c r="E297" s="1" t="str">
        <f t="shared" si="57"/>
        <v>Q2-5-44</v>
      </c>
      <c r="F297" s="8" t="s">
        <v>46</v>
      </c>
      <c r="G297" s="12">
        <v>60.9</v>
      </c>
      <c r="H297" s="36">
        <v>3</v>
      </c>
      <c r="I297" s="8"/>
      <c r="J297" s="8">
        <v>4</v>
      </c>
      <c r="K297" s="12">
        <v>35.5</v>
      </c>
      <c r="L297" s="15">
        <v>3.5999999999999997E-2</v>
      </c>
      <c r="M297" s="8">
        <v>7.0400000000000004E-2</v>
      </c>
      <c r="N297" s="8">
        <v>273.31909999999999</v>
      </c>
      <c r="O297" s="8">
        <v>0.77</v>
      </c>
      <c r="P297" s="8">
        <v>1886</v>
      </c>
      <c r="Q297" s="8">
        <v>0.5917</v>
      </c>
      <c r="R297" s="8">
        <v>0.19040000000000001</v>
      </c>
      <c r="S297" s="8">
        <v>5.7370000000000001</v>
      </c>
      <c r="T297" s="8">
        <v>2.5806</v>
      </c>
      <c r="U297" s="8">
        <v>10</v>
      </c>
      <c r="V297" s="8">
        <v>914</v>
      </c>
      <c r="W297" s="8">
        <v>407.2</v>
      </c>
      <c r="X297" s="50">
        <v>2250.4</v>
      </c>
      <c r="Y297" s="8">
        <v>2.6871999999999998</v>
      </c>
      <c r="Z297" s="36">
        <v>0.96940000000000004</v>
      </c>
      <c r="AA297" s="42"/>
      <c r="AB297" s="33">
        <f t="shared" si="47"/>
        <v>48.863636363636374</v>
      </c>
      <c r="AC297" s="5">
        <f t="shared" si="48"/>
        <v>0.24727272727272728</v>
      </c>
      <c r="AD297" s="5">
        <f t="shared" si="49"/>
        <v>0.32178468818658107</v>
      </c>
      <c r="AE297" s="5">
        <f t="shared" si="50"/>
        <v>0.36074724620422749</v>
      </c>
      <c r="AF297" s="33">
        <f t="shared" si="51"/>
        <v>6.9003593235891678</v>
      </c>
      <c r="AG297" s="33">
        <f t="shared" si="52"/>
        <v>14.354994747899159</v>
      </c>
      <c r="AH297" s="5">
        <f t="shared" si="53"/>
        <v>0.44981697751438032</v>
      </c>
      <c r="AI297" s="1">
        <f t="shared" si="54"/>
        <v>5.7370000000000001</v>
      </c>
      <c r="AJ297" s="5">
        <f t="shared" si="55"/>
        <v>0.44551422319474837</v>
      </c>
      <c r="AK297" s="1">
        <f t="shared" si="56"/>
        <v>5.5265225933202364</v>
      </c>
      <c r="AL297" s="1">
        <v>35.5</v>
      </c>
      <c r="AN297" s="5"/>
    </row>
    <row r="298" spans="1:40" x14ac:dyDescent="0.25">
      <c r="A298" s="9">
        <v>42055</v>
      </c>
      <c r="B298" s="8">
        <v>2</v>
      </c>
      <c r="C298" s="8">
        <v>5</v>
      </c>
      <c r="D298" s="8">
        <v>46</v>
      </c>
      <c r="E298" s="1" t="str">
        <f t="shared" si="57"/>
        <v>Q2-5-46</v>
      </c>
      <c r="F298" s="8" t="s">
        <v>23</v>
      </c>
      <c r="G298" s="12">
        <v>50.2</v>
      </c>
      <c r="H298" s="36">
        <v>40</v>
      </c>
      <c r="I298" s="8"/>
      <c r="J298" s="8">
        <v>53</v>
      </c>
      <c r="K298" s="12">
        <v>28.5</v>
      </c>
      <c r="L298" s="15">
        <v>9.4000000000000004E-3</v>
      </c>
      <c r="M298" s="8">
        <v>1.0699999999999999E-2</v>
      </c>
      <c r="N298" s="8">
        <v>217.2961</v>
      </c>
      <c r="O298" s="8">
        <v>0.123</v>
      </c>
      <c r="P298" s="8">
        <v>1804</v>
      </c>
      <c r="Q298" s="8" t="s">
        <v>16</v>
      </c>
      <c r="R298" s="8">
        <v>1.1599999999999999E-2</v>
      </c>
      <c r="S298" s="8">
        <v>1.4550000000000001</v>
      </c>
      <c r="T298" s="8">
        <v>0.67700000000000005</v>
      </c>
      <c r="U298" s="8">
        <v>10</v>
      </c>
      <c r="V298" s="8">
        <v>146</v>
      </c>
      <c r="W298" s="8">
        <v>56</v>
      </c>
      <c r="Y298" s="8">
        <v>0.24279999999999999</v>
      </c>
      <c r="Z298" s="36">
        <v>6.59E-2</v>
      </c>
      <c r="AA298" s="42"/>
      <c r="AB298" s="33">
        <f t="shared" si="47"/>
        <v>12.149532710280365</v>
      </c>
      <c r="AC298" s="5">
        <f t="shared" si="48"/>
        <v>9.4308943089430886E-2</v>
      </c>
      <c r="AD298" s="5" t="e">
        <f t="shared" si="49"/>
        <v>#VALUE!</v>
      </c>
      <c r="AE298" s="5">
        <f t="shared" si="50"/>
        <v>0.27141680395387152</v>
      </c>
      <c r="AF298" s="33">
        <f t="shared" si="51"/>
        <v>8.3020357935554294</v>
      </c>
      <c r="AG298" s="33">
        <f t="shared" si="52"/>
        <v>187.32422413793105</v>
      </c>
      <c r="AH298" s="5">
        <f t="shared" si="53"/>
        <v>0.46529209621993128</v>
      </c>
      <c r="AI298" s="1">
        <f t="shared" si="54"/>
        <v>1.4550000000000001</v>
      </c>
      <c r="AJ298" s="5">
        <f t="shared" si="55"/>
        <v>0.38356164383561642</v>
      </c>
      <c r="AK298" s="1">
        <f t="shared" si="56"/>
        <v>0</v>
      </c>
      <c r="AL298" s="1">
        <v>28.5</v>
      </c>
      <c r="AN298" s="5"/>
    </row>
    <row r="299" spans="1:40" x14ac:dyDescent="0.25">
      <c r="A299" s="9">
        <v>42055</v>
      </c>
      <c r="B299" s="8">
        <v>2</v>
      </c>
      <c r="C299" s="8">
        <v>5</v>
      </c>
      <c r="D299" s="8">
        <v>46</v>
      </c>
      <c r="E299" s="1" t="str">
        <f t="shared" si="57"/>
        <v>Q2-5-46</v>
      </c>
      <c r="F299" s="8" t="s">
        <v>24</v>
      </c>
      <c r="G299" s="12">
        <v>37.700000000000003</v>
      </c>
      <c r="H299" s="36">
        <v>5</v>
      </c>
      <c r="I299" s="8"/>
      <c r="J299" s="8">
        <v>28</v>
      </c>
      <c r="K299" s="12">
        <v>19.899999999999999</v>
      </c>
      <c r="L299" s="15">
        <v>1.5E-3</v>
      </c>
      <c r="M299" s="8">
        <v>4.4999999999999997E-3</v>
      </c>
      <c r="N299" s="8">
        <v>562.25980000000004</v>
      </c>
      <c r="O299" s="8">
        <v>0.34100000000000003</v>
      </c>
      <c r="P299" s="8">
        <v>6532</v>
      </c>
      <c r="Q299" s="8">
        <v>0.1047</v>
      </c>
      <c r="R299" s="8">
        <v>2.69E-2</v>
      </c>
      <c r="S299" s="8">
        <v>1.966</v>
      </c>
      <c r="T299" s="8">
        <v>0.64129999999999998</v>
      </c>
      <c r="U299" s="8">
        <v>10</v>
      </c>
      <c r="V299" s="8">
        <v>317</v>
      </c>
      <c r="W299" s="8">
        <v>82.9</v>
      </c>
      <c r="X299" s="50">
        <v>1812</v>
      </c>
      <c r="Y299" s="8">
        <v>0.45350000000000001</v>
      </c>
      <c r="Z299" s="36">
        <v>0.13189999999999999</v>
      </c>
      <c r="AA299" s="42"/>
      <c r="AB299" s="33">
        <f t="shared" si="47"/>
        <v>66.666666666666671</v>
      </c>
      <c r="AC299" s="5">
        <f t="shared" si="48"/>
        <v>7.8885630498533713E-2</v>
      </c>
      <c r="AD299" s="5">
        <f t="shared" si="49"/>
        <v>0.25692454632282713</v>
      </c>
      <c r="AE299" s="5">
        <f t="shared" si="50"/>
        <v>0.29084895259095916</v>
      </c>
      <c r="AF299" s="33">
        <f t="shared" si="51"/>
        <v>11.617405334686918</v>
      </c>
      <c r="AG299" s="33">
        <f t="shared" si="52"/>
        <v>209.01851301115244</v>
      </c>
      <c r="AH299" s="5">
        <f t="shared" si="53"/>
        <v>0.32619532044760935</v>
      </c>
      <c r="AI299" s="1">
        <f t="shared" si="54"/>
        <v>1.966</v>
      </c>
      <c r="AJ299" s="5">
        <f t="shared" si="55"/>
        <v>0.26151419558359623</v>
      </c>
      <c r="AK299" s="1">
        <f t="shared" si="56"/>
        <v>21.857659831121833</v>
      </c>
      <c r="AL299" s="1">
        <v>19.899999999999999</v>
      </c>
      <c r="AN299" s="5"/>
    </row>
    <row r="300" spans="1:40" x14ac:dyDescent="0.25">
      <c r="A300" s="9">
        <v>42055</v>
      </c>
      <c r="B300" s="8">
        <v>2</v>
      </c>
      <c r="C300" s="8">
        <v>5</v>
      </c>
      <c r="D300" s="8">
        <v>46</v>
      </c>
      <c r="E300" s="1" t="str">
        <f t="shared" si="57"/>
        <v>Q2-5-46</v>
      </c>
      <c r="F300" s="8" t="s">
        <v>26</v>
      </c>
      <c r="G300" s="12">
        <v>21.5</v>
      </c>
      <c r="H300" s="36">
        <v>10</v>
      </c>
      <c r="I300" s="8"/>
      <c r="J300" s="8">
        <v>5</v>
      </c>
      <c r="K300" s="12">
        <v>21.2</v>
      </c>
      <c r="L300" s="15">
        <v>5.7799999999999997E-2</v>
      </c>
      <c r="M300" s="8">
        <v>6.13E-2</v>
      </c>
      <c r="N300" s="8">
        <v>119.82980000000001</v>
      </c>
      <c r="O300" s="8">
        <v>0.24099999999999999</v>
      </c>
      <c r="P300" s="8">
        <v>432</v>
      </c>
      <c r="Q300" s="8">
        <v>0.224</v>
      </c>
      <c r="R300" s="8">
        <v>4.7300000000000002E-2</v>
      </c>
      <c r="S300" s="8">
        <v>2.3260000000000001</v>
      </c>
      <c r="T300" s="8">
        <v>0.45479999999999998</v>
      </c>
      <c r="U300" s="8">
        <v>5</v>
      </c>
      <c r="V300" s="8">
        <v>883</v>
      </c>
      <c r="W300" s="8">
        <v>178.60000000000002</v>
      </c>
      <c r="Y300" s="8">
        <v>0.224</v>
      </c>
      <c r="Z300" s="36">
        <v>4.7300000000000002E-2</v>
      </c>
      <c r="AA300" s="42"/>
      <c r="AB300" s="33">
        <f t="shared" si="47"/>
        <v>5.7096247960848334</v>
      </c>
      <c r="AC300" s="5">
        <f t="shared" si="48"/>
        <v>0.19626556016597513</v>
      </c>
      <c r="AD300" s="5">
        <f t="shared" si="49"/>
        <v>0.21116071428571428</v>
      </c>
      <c r="AE300" s="5">
        <f t="shared" si="50"/>
        <v>0.21116071428571428</v>
      </c>
      <c r="AF300" s="33">
        <f t="shared" si="51"/>
        <v>3.6051132522961731</v>
      </c>
      <c r="AG300" s="33">
        <f t="shared" si="52"/>
        <v>25.333995771670189</v>
      </c>
      <c r="AH300" s="5">
        <f t="shared" si="53"/>
        <v>0.19552880481513327</v>
      </c>
      <c r="AI300" s="1">
        <f t="shared" si="54"/>
        <v>2.3260000000000001</v>
      </c>
      <c r="AJ300" s="5">
        <f t="shared" si="55"/>
        <v>0.20226500566251418</v>
      </c>
      <c r="AK300" s="1">
        <f t="shared" si="56"/>
        <v>0</v>
      </c>
      <c r="AL300" s="1">
        <v>21.2</v>
      </c>
      <c r="AN300" s="5"/>
    </row>
    <row r="301" spans="1:40" x14ac:dyDescent="0.25">
      <c r="A301" s="9">
        <v>42055</v>
      </c>
      <c r="B301" s="8">
        <v>2</v>
      </c>
      <c r="C301" s="8">
        <v>5</v>
      </c>
      <c r="D301" s="8">
        <v>48</v>
      </c>
      <c r="E301" s="1" t="str">
        <f t="shared" si="57"/>
        <v>Q2-5-48</v>
      </c>
      <c r="F301" s="8" t="s">
        <v>23</v>
      </c>
      <c r="G301" s="12">
        <v>44.7</v>
      </c>
      <c r="H301" s="36">
        <v>30</v>
      </c>
      <c r="I301" s="8"/>
      <c r="J301" s="8">
        <v>54</v>
      </c>
      <c r="K301" s="12">
        <v>26.7</v>
      </c>
      <c r="L301" s="15">
        <v>3.5000000000000001E-3</v>
      </c>
      <c r="M301" s="8">
        <v>5.1000000000000004E-3</v>
      </c>
      <c r="N301" s="8">
        <v>32.349499999999999</v>
      </c>
      <c r="O301" s="8">
        <v>2.1999999999999999E-2</v>
      </c>
      <c r="P301" s="8">
        <v>193</v>
      </c>
      <c r="Q301" s="8">
        <v>1.0999999999999999E-2</v>
      </c>
      <c r="R301" s="8">
        <v>3.0999999999999999E-3</v>
      </c>
      <c r="S301" s="8">
        <v>0.85399999999999998</v>
      </c>
      <c r="T301" s="8">
        <v>0.3861</v>
      </c>
      <c r="U301" s="8">
        <v>7</v>
      </c>
      <c r="V301" s="8">
        <v>52</v>
      </c>
      <c r="W301" s="8">
        <v>21</v>
      </c>
      <c r="Y301" s="8">
        <v>5.0999999999999997E-2</v>
      </c>
      <c r="Z301" s="36">
        <v>1.49E-2</v>
      </c>
      <c r="AA301" s="42"/>
      <c r="AB301" s="33">
        <f t="shared" si="47"/>
        <v>31.372549019607845</v>
      </c>
      <c r="AC301" s="5">
        <f t="shared" si="48"/>
        <v>0.1409090909090909</v>
      </c>
      <c r="AD301" s="5">
        <f t="shared" si="49"/>
        <v>0.2818181818181818</v>
      </c>
      <c r="AE301" s="5">
        <f t="shared" si="50"/>
        <v>0.29215686274509806</v>
      </c>
      <c r="AF301" s="33">
        <f t="shared" si="51"/>
        <v>5.9660891203882596</v>
      </c>
      <c r="AG301" s="33">
        <f t="shared" si="52"/>
        <v>104.3532258064516</v>
      </c>
      <c r="AH301" s="5">
        <f t="shared" si="53"/>
        <v>0.45210772833723656</v>
      </c>
      <c r="AI301" s="1">
        <f t="shared" si="54"/>
        <v>0.85399999999999998</v>
      </c>
      <c r="AJ301" s="5">
        <f t="shared" si="55"/>
        <v>0.40384615384615385</v>
      </c>
      <c r="AK301" s="1">
        <f t="shared" si="56"/>
        <v>0</v>
      </c>
      <c r="AL301" s="1">
        <v>26.7</v>
      </c>
      <c r="AN301" s="5"/>
    </row>
    <row r="302" spans="1:40" x14ac:dyDescent="0.25">
      <c r="A302" s="9">
        <v>42055</v>
      </c>
      <c r="B302" s="8">
        <v>2</v>
      </c>
      <c r="C302" s="8">
        <v>5</v>
      </c>
      <c r="D302" s="8">
        <v>48</v>
      </c>
      <c r="E302" s="1" t="str">
        <f t="shared" si="57"/>
        <v>Q2-5-48</v>
      </c>
      <c r="F302" s="8" t="s">
        <v>24</v>
      </c>
      <c r="G302" s="12">
        <v>22.4</v>
      </c>
      <c r="H302" s="36">
        <v>3</v>
      </c>
      <c r="I302" s="8"/>
      <c r="J302" s="8">
        <v>29</v>
      </c>
      <c r="K302" s="12">
        <v>10.199999999999999</v>
      </c>
      <c r="L302" s="15">
        <v>1.9E-3</v>
      </c>
      <c r="M302" s="8">
        <v>2.2000000000000001E-3</v>
      </c>
      <c r="N302" s="8">
        <v>78.297600000000003</v>
      </c>
      <c r="O302" s="8">
        <v>4.1000000000000002E-2</v>
      </c>
      <c r="P302" s="8">
        <v>549</v>
      </c>
      <c r="Q302" s="8">
        <v>1.6299999999999999E-2</v>
      </c>
      <c r="R302" s="8">
        <v>5.4000000000000003E-3</v>
      </c>
      <c r="S302" s="8">
        <v>0.55700000000000005</v>
      </c>
      <c r="T302" s="8">
        <v>0.25680000000000003</v>
      </c>
      <c r="U302" s="8">
        <v>10</v>
      </c>
      <c r="V302" s="8">
        <v>92</v>
      </c>
      <c r="W302" s="8">
        <v>17.899999999999999</v>
      </c>
      <c r="Y302" s="8">
        <v>0.11799999999999999</v>
      </c>
      <c r="Z302" s="36">
        <v>3.0899999999999997E-2</v>
      </c>
      <c r="AA302" s="42"/>
      <c r="AB302" s="33">
        <f t="shared" si="47"/>
        <v>13.636363636363642</v>
      </c>
      <c r="AC302" s="5">
        <f t="shared" si="48"/>
        <v>0.13170731707317074</v>
      </c>
      <c r="AD302" s="5">
        <f t="shared" si="49"/>
        <v>0.33128834355828224</v>
      </c>
      <c r="AE302" s="5">
        <f t="shared" si="50"/>
        <v>0.261864406779661</v>
      </c>
      <c r="AF302" s="33">
        <f t="shared" si="51"/>
        <v>7.0117091711623338</v>
      </c>
      <c r="AG302" s="33">
        <f t="shared" si="52"/>
        <v>144.99555555555554</v>
      </c>
      <c r="AH302" s="5">
        <f t="shared" si="53"/>
        <v>0.46104129263913823</v>
      </c>
      <c r="AI302" s="1">
        <f t="shared" si="54"/>
        <v>0.55700000000000005</v>
      </c>
      <c r="AJ302" s="5">
        <f t="shared" si="55"/>
        <v>0.19456521739130433</v>
      </c>
      <c r="AK302" s="1">
        <f t="shared" si="56"/>
        <v>0</v>
      </c>
      <c r="AL302" s="1">
        <v>10.199999999999999</v>
      </c>
      <c r="AN302" s="5"/>
    </row>
    <row r="303" spans="1:40" x14ac:dyDescent="0.25">
      <c r="A303" s="9">
        <v>42055</v>
      </c>
      <c r="B303" s="8">
        <v>2</v>
      </c>
      <c r="C303" s="8">
        <v>5</v>
      </c>
      <c r="D303" s="8">
        <v>48</v>
      </c>
      <c r="E303" s="1" t="str">
        <f t="shared" si="57"/>
        <v>Q2-5-48</v>
      </c>
      <c r="F303" s="8" t="s">
        <v>27</v>
      </c>
      <c r="G303" s="12">
        <v>8.5</v>
      </c>
      <c r="H303" s="36">
        <v>10</v>
      </c>
      <c r="I303" s="8"/>
      <c r="J303" s="8">
        <v>26</v>
      </c>
      <c r="K303" s="12">
        <v>6.1</v>
      </c>
      <c r="L303" s="15">
        <v>1.83E-2</v>
      </c>
      <c r="M303" s="8">
        <v>0.02</v>
      </c>
      <c r="N303" s="8">
        <v>33.672600000000003</v>
      </c>
      <c r="O303" s="8">
        <v>6.7000000000000004E-2</v>
      </c>
      <c r="P303" s="8">
        <v>93</v>
      </c>
      <c r="Q303" s="8">
        <v>5.6899999999999999E-2</v>
      </c>
      <c r="R303" s="8">
        <v>9.9000000000000008E-3</v>
      </c>
      <c r="S303" s="8">
        <v>0.73</v>
      </c>
      <c r="T303" s="8">
        <v>0.1396</v>
      </c>
      <c r="U303" s="8">
        <v>5</v>
      </c>
      <c r="V303" s="8">
        <v>306</v>
      </c>
      <c r="W303" s="8">
        <v>64.900000000000006</v>
      </c>
      <c r="X303" s="50">
        <v>1042</v>
      </c>
      <c r="Y303" s="8">
        <v>0.21099999999999999</v>
      </c>
      <c r="Z303" s="36">
        <v>4.0300000000000002E-2</v>
      </c>
      <c r="AA303" s="42"/>
      <c r="AB303" s="33">
        <f t="shared" si="47"/>
        <v>8.5</v>
      </c>
      <c r="AC303" s="5">
        <f t="shared" si="48"/>
        <v>0.14776119402985075</v>
      </c>
      <c r="AD303" s="5">
        <f t="shared" si="49"/>
        <v>0.17398945518453429</v>
      </c>
      <c r="AE303" s="5">
        <f t="shared" si="50"/>
        <v>0.19099526066350714</v>
      </c>
      <c r="AF303" s="33">
        <f t="shared" si="51"/>
        <v>2.7618894887831646</v>
      </c>
      <c r="AG303" s="33">
        <f t="shared" si="52"/>
        <v>34.012727272727275</v>
      </c>
      <c r="AH303" s="5">
        <f t="shared" si="53"/>
        <v>0.19123287671232878</v>
      </c>
      <c r="AI303" s="1">
        <f t="shared" si="54"/>
        <v>0.73</v>
      </c>
      <c r="AJ303" s="5">
        <f t="shared" si="55"/>
        <v>0.21209150326797388</v>
      </c>
      <c r="AK303" s="1">
        <f t="shared" si="56"/>
        <v>16.055469953775038</v>
      </c>
      <c r="AL303" s="1">
        <v>6.1</v>
      </c>
      <c r="AN303" s="5"/>
    </row>
    <row r="304" spans="1:40" x14ac:dyDescent="0.25">
      <c r="A304" s="9">
        <v>42055</v>
      </c>
      <c r="B304" s="8">
        <v>2</v>
      </c>
      <c r="C304" s="8">
        <v>5</v>
      </c>
      <c r="D304" s="8">
        <v>48</v>
      </c>
      <c r="E304" s="1" t="str">
        <f t="shared" si="57"/>
        <v>Q2-5-48</v>
      </c>
      <c r="F304" s="8" t="s">
        <v>26</v>
      </c>
      <c r="G304" s="12">
        <v>15.8</v>
      </c>
      <c r="H304" s="36">
        <v>20</v>
      </c>
      <c r="I304" s="8"/>
      <c r="J304" s="8">
        <v>6</v>
      </c>
      <c r="K304" s="12">
        <v>11</v>
      </c>
      <c r="L304" s="15">
        <v>3.3500000000000002E-2</v>
      </c>
      <c r="M304" s="8">
        <v>3.49E-2</v>
      </c>
      <c r="N304" s="8">
        <v>49.361499999999999</v>
      </c>
      <c r="O304" s="8">
        <v>0.13</v>
      </c>
      <c r="P304" s="8">
        <v>100</v>
      </c>
      <c r="Q304" s="8">
        <v>0.1162</v>
      </c>
      <c r="R304" s="8">
        <v>2.0899999999999998E-2</v>
      </c>
      <c r="S304" s="8">
        <v>1.036</v>
      </c>
      <c r="T304" s="8">
        <v>0.22509999999999999</v>
      </c>
      <c r="U304" s="8">
        <v>5</v>
      </c>
      <c r="V304" s="8">
        <v>387</v>
      </c>
      <c r="W304" s="8">
        <v>77.399999999999991</v>
      </c>
      <c r="X304" s="12"/>
      <c r="Y304" s="8">
        <v>0.63700000000000001</v>
      </c>
      <c r="Z304" s="36">
        <v>0.1396</v>
      </c>
      <c r="AA304" s="42"/>
      <c r="AB304" s="33">
        <f t="shared" si="47"/>
        <v>4.0114613180515715</v>
      </c>
      <c r="AC304" s="5">
        <f t="shared" si="48"/>
        <v>0.16076923076923075</v>
      </c>
      <c r="AD304" s="5">
        <f t="shared" si="49"/>
        <v>0.17986230636833045</v>
      </c>
      <c r="AE304" s="5">
        <f t="shared" si="50"/>
        <v>0.21915227629513342</v>
      </c>
      <c r="AF304" s="33">
        <f t="shared" si="51"/>
        <v>2.0258703645553719</v>
      </c>
      <c r="AG304" s="33">
        <f t="shared" si="52"/>
        <v>23.617942583732059</v>
      </c>
      <c r="AH304" s="5">
        <f t="shared" si="53"/>
        <v>0.21727799227799227</v>
      </c>
      <c r="AI304" s="1">
        <f t="shared" si="54"/>
        <v>1.036</v>
      </c>
      <c r="AJ304" s="5">
        <f t="shared" si="55"/>
        <v>0.19999999999999998</v>
      </c>
      <c r="AK304" s="1">
        <f t="shared" si="56"/>
        <v>0</v>
      </c>
      <c r="AL304" s="1">
        <v>11</v>
      </c>
      <c r="AN304" s="5"/>
    </row>
    <row r="305" spans="1:40" x14ac:dyDescent="0.25">
      <c r="A305" s="9">
        <v>42055</v>
      </c>
      <c r="B305" s="8">
        <v>2</v>
      </c>
      <c r="C305" s="8">
        <v>5</v>
      </c>
      <c r="D305" s="8">
        <v>50</v>
      </c>
      <c r="E305" s="1" t="str">
        <f t="shared" si="57"/>
        <v>Q2-5-50</v>
      </c>
      <c r="F305" s="8" t="s">
        <v>23</v>
      </c>
      <c r="G305" s="12">
        <v>27.9</v>
      </c>
      <c r="H305" s="36">
        <v>15</v>
      </c>
      <c r="I305" s="8"/>
      <c r="J305" s="8">
        <v>55</v>
      </c>
      <c r="K305" s="12">
        <v>15.2</v>
      </c>
      <c r="L305" s="15">
        <v>2.5999999999999999E-3</v>
      </c>
      <c r="M305" s="8">
        <v>4.0000000000000001E-3</v>
      </c>
      <c r="N305" s="8">
        <v>387.17169999999999</v>
      </c>
      <c r="O305" s="8">
        <v>0.20100000000000001</v>
      </c>
      <c r="P305" s="8">
        <v>4054</v>
      </c>
      <c r="Q305" s="8">
        <v>6.9500000000000006E-2</v>
      </c>
      <c r="R305" s="8">
        <v>1.8800000000000001E-2</v>
      </c>
      <c r="S305" s="8">
        <v>3.5310000000000001</v>
      </c>
      <c r="T305" s="8">
        <v>1.0279</v>
      </c>
      <c r="U305" s="8">
        <v>10</v>
      </c>
      <c r="V305" s="8">
        <v>346</v>
      </c>
      <c r="W305" s="8">
        <v>123</v>
      </c>
      <c r="X305" s="50">
        <v>2242.1</v>
      </c>
      <c r="Y305" s="8">
        <v>0.3266</v>
      </c>
      <c r="Z305" s="36">
        <v>9.3100000000000002E-2</v>
      </c>
      <c r="AA305" s="42"/>
      <c r="AB305" s="33">
        <f t="shared" si="47"/>
        <v>35</v>
      </c>
      <c r="AC305" s="5">
        <f t="shared" si="48"/>
        <v>9.353233830845771E-2</v>
      </c>
      <c r="AD305" s="5">
        <f t="shared" si="49"/>
        <v>0.27050359712230215</v>
      </c>
      <c r="AE305" s="5">
        <f t="shared" si="50"/>
        <v>0.28505817513778325</v>
      </c>
      <c r="AF305" s="33">
        <f t="shared" si="51"/>
        <v>10.470806621455029</v>
      </c>
      <c r="AG305" s="33">
        <f t="shared" si="52"/>
        <v>205.94239361702125</v>
      </c>
      <c r="AH305" s="5">
        <f t="shared" si="53"/>
        <v>0.29110733503256869</v>
      </c>
      <c r="AI305" s="1">
        <f t="shared" si="54"/>
        <v>3.5310000000000001</v>
      </c>
      <c r="AJ305" s="5">
        <f t="shared" si="55"/>
        <v>0.3554913294797688</v>
      </c>
      <c r="AK305" s="1">
        <f t="shared" si="56"/>
        <v>18.228455284552844</v>
      </c>
      <c r="AL305" s="1">
        <v>15.2</v>
      </c>
      <c r="AN305" s="5"/>
    </row>
    <row r="306" spans="1:40" x14ac:dyDescent="0.25">
      <c r="A306" s="9">
        <v>42055</v>
      </c>
      <c r="B306" s="8">
        <v>2</v>
      </c>
      <c r="C306" s="8">
        <v>5</v>
      </c>
      <c r="D306" s="8">
        <v>50</v>
      </c>
      <c r="E306" s="1" t="str">
        <f t="shared" si="57"/>
        <v>Q2-5-50</v>
      </c>
      <c r="F306" s="8" t="s">
        <v>24</v>
      </c>
      <c r="G306" s="12">
        <v>13.6</v>
      </c>
      <c r="H306" s="36">
        <v>3</v>
      </c>
      <c r="I306" s="8"/>
      <c r="J306" s="8">
        <v>29</v>
      </c>
      <c r="K306" s="12">
        <v>11.4</v>
      </c>
      <c r="L306" s="15">
        <v>2.8999999999999998E-3</v>
      </c>
      <c r="M306" s="8">
        <v>3.0999999999999999E-3</v>
      </c>
      <c r="N306" s="8">
        <v>60.776000000000003</v>
      </c>
      <c r="O306" s="8">
        <v>3.6999999999999998E-2</v>
      </c>
      <c r="P306" s="8">
        <v>74</v>
      </c>
      <c r="Q306" s="8">
        <v>1.38E-2</v>
      </c>
      <c r="R306" s="8">
        <v>3.0000000000000001E-3</v>
      </c>
      <c r="S306" s="8">
        <v>0.70099999999999996</v>
      </c>
      <c r="T306" s="8">
        <v>0.23399999999999999</v>
      </c>
      <c r="U306" s="8">
        <v>10</v>
      </c>
      <c r="V306" s="8">
        <v>127</v>
      </c>
      <c r="W306" s="8">
        <v>41.6</v>
      </c>
      <c r="X306" s="50">
        <v>832.6</v>
      </c>
      <c r="Y306" s="8">
        <v>1.38E-2</v>
      </c>
      <c r="Z306" s="36">
        <v>3.0000000000000001E-3</v>
      </c>
      <c r="AA306" s="42"/>
      <c r="AB306" s="33">
        <f t="shared" si="47"/>
        <v>6.4516129032258105</v>
      </c>
      <c r="AC306" s="5">
        <f t="shared" si="48"/>
        <v>8.1081081081081086E-2</v>
      </c>
      <c r="AD306" s="5">
        <f t="shared" si="49"/>
        <v>0.21739130434782611</v>
      </c>
      <c r="AE306" s="5">
        <f t="shared" si="50"/>
        <v>0.21739130434782611</v>
      </c>
      <c r="AF306" s="33">
        <f t="shared" si="51"/>
        <v>1.2175858891667763</v>
      </c>
      <c r="AG306" s="33">
        <f t="shared" si="52"/>
        <v>202.58666666666667</v>
      </c>
      <c r="AH306" s="5">
        <f t="shared" si="53"/>
        <v>0.33380884450784593</v>
      </c>
      <c r="AI306" s="1">
        <f t="shared" si="54"/>
        <v>0.70099999999999996</v>
      </c>
      <c r="AJ306" s="5">
        <f t="shared" si="55"/>
        <v>0.32755905511811023</v>
      </c>
      <c r="AK306" s="1">
        <f t="shared" si="56"/>
        <v>20.014423076923077</v>
      </c>
      <c r="AL306" s="1">
        <v>11.4</v>
      </c>
      <c r="AN306" s="5"/>
    </row>
    <row r="307" spans="1:40" x14ac:dyDescent="0.25">
      <c r="A307" s="9">
        <v>42055</v>
      </c>
      <c r="B307" s="8">
        <v>2</v>
      </c>
      <c r="C307" s="8">
        <v>5</v>
      </c>
      <c r="D307" s="8">
        <v>50</v>
      </c>
      <c r="E307" s="1" t="str">
        <f t="shared" si="57"/>
        <v>Q2-5-50</v>
      </c>
      <c r="F307" s="8" t="s">
        <v>27</v>
      </c>
      <c r="G307" s="12">
        <v>5.5</v>
      </c>
      <c r="H307" s="36">
        <v>90</v>
      </c>
      <c r="I307" s="8"/>
      <c r="J307" s="8">
        <v>27</v>
      </c>
      <c r="K307" s="12">
        <v>2</v>
      </c>
      <c r="L307" s="15">
        <v>3.6400000000000002E-2</v>
      </c>
      <c r="M307" s="8">
        <v>3.9100000000000003E-2</v>
      </c>
      <c r="N307" s="8">
        <v>40.456299999999999</v>
      </c>
      <c r="O307" s="8">
        <v>0.12</v>
      </c>
      <c r="P307" s="8">
        <v>5</v>
      </c>
      <c r="Q307" s="8">
        <v>6.4500000000000002E-2</v>
      </c>
      <c r="R307" s="8">
        <v>2.1299999999999999E-2</v>
      </c>
      <c r="S307" s="8">
        <v>1.28</v>
      </c>
      <c r="T307" s="8">
        <v>0.22139999999999999</v>
      </c>
      <c r="U307" s="8">
        <v>5</v>
      </c>
      <c r="V307" s="8">
        <v>194</v>
      </c>
      <c r="W307" s="8">
        <v>37.400000000000006</v>
      </c>
      <c r="X307" s="12">
        <v>856.8</v>
      </c>
      <c r="Y307" s="8">
        <v>0.41199999999999998</v>
      </c>
      <c r="Z307" s="36">
        <v>9.1399999999999995E-2</v>
      </c>
      <c r="AA307" s="42"/>
      <c r="AB307" s="33">
        <f t="shared" si="47"/>
        <v>6.9053708439897727</v>
      </c>
      <c r="AC307" s="5">
        <f t="shared" si="48"/>
        <v>0.17749999999999999</v>
      </c>
      <c r="AD307" s="5">
        <f t="shared" si="49"/>
        <v>0.33023255813953489</v>
      </c>
      <c r="AE307" s="5">
        <f t="shared" si="50"/>
        <v>0.22184466019417476</v>
      </c>
      <c r="AF307" s="33">
        <f t="shared" si="51"/>
        <v>0.1235901454161651</v>
      </c>
      <c r="AG307" s="33">
        <f t="shared" si="52"/>
        <v>18.99356807511737</v>
      </c>
      <c r="AH307" s="5">
        <f t="shared" si="53"/>
        <v>0.17296874999999998</v>
      </c>
      <c r="AI307" s="1">
        <f t="shared" si="54"/>
        <v>1.28</v>
      </c>
      <c r="AJ307" s="5">
        <f t="shared" si="55"/>
        <v>0.19278350515463921</v>
      </c>
      <c r="AK307" s="1">
        <f t="shared" si="56"/>
        <v>22.909090909090903</v>
      </c>
      <c r="AL307" s="1">
        <v>2</v>
      </c>
      <c r="AN307" s="5"/>
    </row>
    <row r="308" spans="1:40" x14ac:dyDescent="0.25">
      <c r="A308" s="9">
        <v>42055</v>
      </c>
      <c r="B308" s="8">
        <v>2</v>
      </c>
      <c r="C308" s="8">
        <v>5</v>
      </c>
      <c r="D308" s="8">
        <v>52</v>
      </c>
      <c r="E308" s="1" t="str">
        <f t="shared" si="57"/>
        <v>Q2-5-52</v>
      </c>
      <c r="F308" s="8" t="s">
        <v>23</v>
      </c>
      <c r="G308" s="12">
        <v>19.399999999999999</v>
      </c>
      <c r="H308" s="36">
        <v>15</v>
      </c>
      <c r="I308" s="8"/>
      <c r="J308" s="8">
        <v>56</v>
      </c>
      <c r="K308" s="12">
        <v>13.7</v>
      </c>
      <c r="L308" s="15">
        <v>6.4999999999999997E-3</v>
      </c>
      <c r="M308" s="8">
        <v>8.6E-3</v>
      </c>
      <c r="N308" s="8">
        <v>96.361900000000006</v>
      </c>
      <c r="O308" s="8">
        <v>6.8000000000000005E-2</v>
      </c>
      <c r="P308" s="8">
        <v>715</v>
      </c>
      <c r="Q308" s="8">
        <v>3.5099999999999999E-2</v>
      </c>
      <c r="R308" s="8">
        <v>9.4000000000000004E-3</v>
      </c>
      <c r="S308" s="8">
        <v>0.73599999999999999</v>
      </c>
      <c r="T308" s="8">
        <v>0.28000000000000003</v>
      </c>
      <c r="U308" s="8">
        <v>10</v>
      </c>
      <c r="V308" s="8">
        <v>87</v>
      </c>
      <c r="W308" s="8">
        <v>26.200000000000003</v>
      </c>
      <c r="X308" s="12">
        <v>368.6</v>
      </c>
      <c r="Y308" s="8">
        <v>0.13159999999999999</v>
      </c>
      <c r="Z308" s="36">
        <v>2.5300000000000003E-2</v>
      </c>
      <c r="AA308" s="42"/>
      <c r="AB308" s="33">
        <f t="shared" si="47"/>
        <v>24.418604651162791</v>
      </c>
      <c r="AC308" s="5">
        <f t="shared" si="48"/>
        <v>0.13823529411764707</v>
      </c>
      <c r="AD308" s="5">
        <f t="shared" si="49"/>
        <v>0.26780626780626782</v>
      </c>
      <c r="AE308" s="5">
        <f t="shared" si="50"/>
        <v>0.19224924012158057</v>
      </c>
      <c r="AF308" s="33">
        <f t="shared" si="51"/>
        <v>7.4199450197640351</v>
      </c>
      <c r="AG308" s="33">
        <f t="shared" si="52"/>
        <v>102.51265957446809</v>
      </c>
      <c r="AH308" s="5">
        <f t="shared" si="53"/>
        <v>0.38043478260869568</v>
      </c>
      <c r="AI308" s="1">
        <f t="shared" si="54"/>
        <v>0.73599999999999999</v>
      </c>
      <c r="AJ308" s="5">
        <f t="shared" si="55"/>
        <v>0.30114942528735633</v>
      </c>
      <c r="AK308" s="1">
        <f t="shared" si="56"/>
        <v>14.068702290076335</v>
      </c>
      <c r="AL308" s="1">
        <v>13.7</v>
      </c>
      <c r="AN308" s="5"/>
    </row>
    <row r="309" spans="1:40" x14ac:dyDescent="0.25">
      <c r="A309" s="9">
        <v>42055</v>
      </c>
      <c r="B309" s="8">
        <v>2</v>
      </c>
      <c r="C309" s="8">
        <v>5</v>
      </c>
      <c r="D309" s="8">
        <v>52</v>
      </c>
      <c r="E309" s="1" t="str">
        <f t="shared" si="57"/>
        <v>Q2-5-52</v>
      </c>
      <c r="F309" s="8" t="s">
        <v>24</v>
      </c>
      <c r="G309" s="12">
        <v>15.4</v>
      </c>
      <c r="H309" s="36">
        <v>1</v>
      </c>
      <c r="I309" s="8"/>
      <c r="J309" s="8">
        <v>30</v>
      </c>
      <c r="K309" s="12">
        <v>14.4</v>
      </c>
      <c r="L309" s="15">
        <v>4.4999999999999997E-3</v>
      </c>
      <c r="M309" s="8">
        <v>6.0000000000000001E-3</v>
      </c>
      <c r="N309" s="8">
        <v>566.98969999999997</v>
      </c>
      <c r="O309" s="8">
        <v>0.26800000000000002</v>
      </c>
      <c r="P309" s="8">
        <v>1706</v>
      </c>
      <c r="Q309" s="8">
        <v>0.104</v>
      </c>
      <c r="R309" s="8">
        <v>2.7E-2</v>
      </c>
      <c r="S309" s="8">
        <v>4.2930000000000001</v>
      </c>
      <c r="T309" s="8">
        <v>1.3186</v>
      </c>
      <c r="U309" s="8">
        <v>10</v>
      </c>
      <c r="V309" s="8">
        <v>276</v>
      </c>
      <c r="W309" s="8">
        <v>89.1</v>
      </c>
      <c r="X309" s="50">
        <v>2048.6</v>
      </c>
      <c r="Y309" s="8">
        <v>0.45040000000000002</v>
      </c>
      <c r="Z309" s="36">
        <v>0.1144</v>
      </c>
      <c r="AA309" s="42"/>
      <c r="AB309" s="33">
        <f t="shared" si="47"/>
        <v>25.000000000000007</v>
      </c>
      <c r="AC309" s="5">
        <f t="shared" si="48"/>
        <v>0.10074626865671642</v>
      </c>
      <c r="AD309" s="5">
        <f t="shared" si="49"/>
        <v>0.25961538461538464</v>
      </c>
      <c r="AE309" s="5">
        <f t="shared" si="50"/>
        <v>0.25399644760213141</v>
      </c>
      <c r="AF309" s="33">
        <f t="shared" si="51"/>
        <v>3.0088730006911946</v>
      </c>
      <c r="AG309" s="33">
        <f t="shared" si="52"/>
        <v>209.99618518518517</v>
      </c>
      <c r="AH309" s="5">
        <f t="shared" si="53"/>
        <v>0.30715117633356626</v>
      </c>
      <c r="AI309" s="1">
        <f t="shared" si="54"/>
        <v>4.2930000000000001</v>
      </c>
      <c r="AJ309" s="5">
        <f t="shared" si="55"/>
        <v>0.32282608695652171</v>
      </c>
      <c r="AK309" s="1">
        <f t="shared" si="56"/>
        <v>22.992143658810328</v>
      </c>
      <c r="AL309" s="1">
        <v>14.4</v>
      </c>
      <c r="AN309" s="5"/>
    </row>
    <row r="310" spans="1:40" x14ac:dyDescent="0.25">
      <c r="A310" s="9">
        <v>42055</v>
      </c>
      <c r="B310" s="8">
        <v>2</v>
      </c>
      <c r="C310" s="8">
        <v>5</v>
      </c>
      <c r="D310" s="8">
        <v>52</v>
      </c>
      <c r="E310" s="1" t="str">
        <f t="shared" si="57"/>
        <v>Q2-5-52</v>
      </c>
      <c r="F310" s="8" t="s">
        <v>28</v>
      </c>
      <c r="G310" s="12">
        <v>32.1</v>
      </c>
      <c r="H310" s="36">
        <v>20</v>
      </c>
      <c r="I310" s="8"/>
      <c r="J310" s="8">
        <v>9</v>
      </c>
      <c r="K310" s="12">
        <v>11.5</v>
      </c>
      <c r="L310" s="15">
        <v>5.5999999999999999E-3</v>
      </c>
      <c r="M310" s="8">
        <v>8.0000000000000002E-3</v>
      </c>
      <c r="N310" s="8">
        <v>136.41249999999999</v>
      </c>
      <c r="O310" s="8">
        <v>0.13</v>
      </c>
      <c r="P310" s="8">
        <v>857</v>
      </c>
      <c r="Q310" s="8">
        <v>7.7399999999999997E-2</v>
      </c>
      <c r="R310" s="8">
        <v>3.32E-2</v>
      </c>
      <c r="S310" s="8">
        <v>4.4939999999999998</v>
      </c>
      <c r="T310" s="8">
        <v>1.7724</v>
      </c>
      <c r="U310" s="8">
        <v>10</v>
      </c>
      <c r="V310" s="8">
        <v>65</v>
      </c>
      <c r="W310" s="8">
        <v>32.300000000000004</v>
      </c>
      <c r="X310" s="12">
        <v>220.4</v>
      </c>
      <c r="Y310" s="8">
        <v>1.133</v>
      </c>
      <c r="Z310" s="36">
        <v>0.4698</v>
      </c>
      <c r="AA310" s="42"/>
      <c r="AB310" s="33">
        <f t="shared" si="47"/>
        <v>30</v>
      </c>
      <c r="AC310" s="5">
        <f t="shared" si="48"/>
        <v>0.25538461538461538</v>
      </c>
      <c r="AD310" s="5">
        <f t="shared" si="49"/>
        <v>0.4289405684754522</v>
      </c>
      <c r="AE310" s="5">
        <f t="shared" si="50"/>
        <v>0.41465136804942632</v>
      </c>
      <c r="AF310" s="33">
        <f t="shared" si="51"/>
        <v>6.2824154677907087</v>
      </c>
      <c r="AG310" s="33">
        <f t="shared" si="52"/>
        <v>41.088102409638552</v>
      </c>
      <c r="AH310" s="5">
        <f t="shared" si="53"/>
        <v>0.39439252336448599</v>
      </c>
      <c r="AI310" s="1">
        <f t="shared" si="54"/>
        <v>4.4939999999999998</v>
      </c>
      <c r="AJ310" s="5">
        <f t="shared" si="55"/>
        <v>0.49692307692307697</v>
      </c>
      <c r="AK310" s="1">
        <f t="shared" si="56"/>
        <v>6.8235294117647047</v>
      </c>
      <c r="AL310" s="1">
        <v>11.5</v>
      </c>
      <c r="AN310" s="5"/>
    </row>
    <row r="311" spans="1:40" x14ac:dyDescent="0.25">
      <c r="A311" s="9">
        <v>42055</v>
      </c>
      <c r="B311" s="8">
        <v>2</v>
      </c>
      <c r="C311" s="8">
        <v>5</v>
      </c>
      <c r="D311" s="8">
        <v>52</v>
      </c>
      <c r="E311" s="1" t="str">
        <f t="shared" si="57"/>
        <v>Q2-5-52</v>
      </c>
      <c r="F311" s="8" t="s">
        <v>27</v>
      </c>
      <c r="G311" s="12">
        <v>5.2</v>
      </c>
      <c r="H311" s="36">
        <v>40</v>
      </c>
      <c r="I311" s="8"/>
      <c r="J311" s="8">
        <v>28</v>
      </c>
      <c r="K311" s="12">
        <v>0.3</v>
      </c>
      <c r="L311" s="15">
        <v>4.4600000000000001E-2</v>
      </c>
      <c r="M311" s="8">
        <v>4.6600000000000003E-2</v>
      </c>
      <c r="N311" s="8">
        <v>15.907</v>
      </c>
      <c r="O311" s="8">
        <v>8.5000000000000006E-2</v>
      </c>
      <c r="P311" s="8">
        <v>6</v>
      </c>
      <c r="Q311" s="8">
        <v>7.6600000000000001E-2</v>
      </c>
      <c r="R311" s="8">
        <v>1.52E-2</v>
      </c>
      <c r="S311" s="8">
        <v>0.22</v>
      </c>
      <c r="T311" s="8">
        <v>6.54E-2</v>
      </c>
      <c r="U311" s="8">
        <v>5</v>
      </c>
      <c r="V311" s="8">
        <v>115</v>
      </c>
      <c r="W311" s="8">
        <v>35.299999999999997</v>
      </c>
      <c r="X311" s="12">
        <v>437.7</v>
      </c>
      <c r="Y311" s="8">
        <v>0.22600000000000001</v>
      </c>
      <c r="Z311" s="36">
        <v>5.7999999999999996E-2</v>
      </c>
      <c r="AA311" s="42"/>
      <c r="AB311" s="33">
        <f t="shared" si="47"/>
        <v>4.291845493562235</v>
      </c>
      <c r="AC311" s="5">
        <f t="shared" si="48"/>
        <v>0.17882352941176469</v>
      </c>
      <c r="AD311" s="5">
        <f t="shared" si="49"/>
        <v>0.19843342036553524</v>
      </c>
      <c r="AE311" s="5">
        <f t="shared" si="50"/>
        <v>0.25663716814159288</v>
      </c>
      <c r="AF311" s="33">
        <f t="shared" si="51"/>
        <v>0.37719243100521782</v>
      </c>
      <c r="AG311" s="33">
        <f t="shared" si="52"/>
        <v>10.46513157894737</v>
      </c>
      <c r="AH311" s="5">
        <f t="shared" si="53"/>
        <v>0.29727272727272724</v>
      </c>
      <c r="AI311" s="1">
        <f t="shared" si="54"/>
        <v>0.22</v>
      </c>
      <c r="AJ311" s="5">
        <f t="shared" si="55"/>
        <v>0.30695652173913041</v>
      </c>
      <c r="AK311" s="1">
        <f t="shared" si="56"/>
        <v>12.399433427762041</v>
      </c>
      <c r="AL311" s="1">
        <v>0.3</v>
      </c>
      <c r="AN311" s="5"/>
    </row>
    <row r="312" spans="1:40" x14ac:dyDescent="0.25">
      <c r="A312" s="9">
        <v>42055</v>
      </c>
      <c r="B312" s="8">
        <v>2</v>
      </c>
      <c r="C312" s="8">
        <v>5</v>
      </c>
      <c r="D312" s="8">
        <v>54</v>
      </c>
      <c r="E312" s="1" t="str">
        <f t="shared" si="57"/>
        <v>Q2-5-54</v>
      </c>
      <c r="F312" s="8" t="s">
        <v>23</v>
      </c>
      <c r="G312" s="12">
        <v>23.1</v>
      </c>
      <c r="H312" s="36">
        <v>3</v>
      </c>
      <c r="I312" s="8"/>
      <c r="J312" s="8">
        <v>57</v>
      </c>
      <c r="K312" s="12">
        <v>16.7</v>
      </c>
      <c r="L312" s="15">
        <v>1.01E-2</v>
      </c>
      <c r="M312" s="8">
        <v>1.2200000000000001E-2</v>
      </c>
      <c r="N312" s="8">
        <v>93.375900000000001</v>
      </c>
      <c r="O312" s="8">
        <v>9.0999999999999998E-2</v>
      </c>
      <c r="P312" s="8">
        <v>597</v>
      </c>
      <c r="Q312" s="8">
        <v>5.1299999999999998E-2</v>
      </c>
      <c r="R312" s="8">
        <v>1.23E-2</v>
      </c>
      <c r="S312" s="8">
        <v>0.68600000000000005</v>
      </c>
      <c r="T312" s="8">
        <v>0.35650000000000004</v>
      </c>
      <c r="U312" s="8">
        <v>10</v>
      </c>
      <c r="V312" s="8">
        <v>39</v>
      </c>
      <c r="W312" s="8">
        <v>16.400000000000002</v>
      </c>
      <c r="X312" s="50">
        <v>243.00000000000003</v>
      </c>
      <c r="Y312" s="8">
        <v>5.1299999999999998E-2</v>
      </c>
      <c r="Z312" s="36">
        <v>1.23E-2</v>
      </c>
      <c r="AA312" s="42"/>
      <c r="AB312" s="33">
        <f t="shared" si="47"/>
        <v>17.21311475409837</v>
      </c>
      <c r="AC312" s="5">
        <f t="shared" si="48"/>
        <v>0.13516483516483516</v>
      </c>
      <c r="AD312" s="5">
        <f t="shared" si="49"/>
        <v>0.23976608187134504</v>
      </c>
      <c r="AE312" s="5">
        <f t="shared" si="50"/>
        <v>0.23976608187134504</v>
      </c>
      <c r="AF312" s="33">
        <f t="shared" si="51"/>
        <v>6.3935126729702203</v>
      </c>
      <c r="AG312" s="33">
        <f t="shared" si="52"/>
        <v>75.915365853658543</v>
      </c>
      <c r="AH312" s="5">
        <f t="shared" si="53"/>
        <v>0.51967930029154519</v>
      </c>
      <c r="AI312" s="1">
        <f t="shared" si="54"/>
        <v>0.68600000000000005</v>
      </c>
      <c r="AJ312" s="5">
        <f t="shared" si="55"/>
        <v>0.42051282051282057</v>
      </c>
      <c r="AK312" s="1">
        <f t="shared" si="56"/>
        <v>14.817073170731707</v>
      </c>
      <c r="AL312" s="1">
        <v>16.7</v>
      </c>
      <c r="AN312" s="5"/>
    </row>
    <row r="313" spans="1:40" x14ac:dyDescent="0.25">
      <c r="A313" s="9">
        <v>42055</v>
      </c>
      <c r="B313" s="8">
        <v>2</v>
      </c>
      <c r="C313" s="8">
        <v>5</v>
      </c>
      <c r="D313" s="8">
        <v>54</v>
      </c>
      <c r="E313" s="1" t="str">
        <f t="shared" si="57"/>
        <v>Q2-5-54</v>
      </c>
      <c r="F313" s="8" t="s">
        <v>24</v>
      </c>
      <c r="G313" s="12">
        <v>10.8</v>
      </c>
      <c r="H313" s="36">
        <v>5</v>
      </c>
      <c r="I313" s="8"/>
      <c r="J313" s="8">
        <v>31</v>
      </c>
      <c r="K313" s="12">
        <v>5</v>
      </c>
      <c r="L313" s="15">
        <v>4.1999999999999997E-3</v>
      </c>
      <c r="M313" s="8">
        <v>4.4999999999999997E-3</v>
      </c>
      <c r="N313" s="8">
        <v>85.086699999999993</v>
      </c>
      <c r="O313" s="8">
        <v>6.7000000000000004E-2</v>
      </c>
      <c r="P313" s="8">
        <v>718</v>
      </c>
      <c r="Q313" s="8">
        <v>2.8400000000000002E-2</v>
      </c>
      <c r="R313" s="8">
        <v>8.0000000000000002E-3</v>
      </c>
      <c r="S313" s="8">
        <v>0.45</v>
      </c>
      <c r="T313" s="8">
        <v>0.20100000000000001</v>
      </c>
      <c r="U313" s="8">
        <v>10</v>
      </c>
      <c r="V313" s="8">
        <v>255</v>
      </c>
      <c r="W313" s="8">
        <v>78.399999999999991</v>
      </c>
      <c r="X313" s="50">
        <v>1066.5</v>
      </c>
      <c r="Y313" s="8">
        <v>0.121</v>
      </c>
      <c r="Z313" s="36">
        <v>3.5400000000000001E-2</v>
      </c>
      <c r="AA313" s="42"/>
      <c r="AB313" s="33">
        <f t="shared" si="47"/>
        <v>6.6666666666666652</v>
      </c>
      <c r="AC313" s="5">
        <f t="shared" si="48"/>
        <v>0.11940298507462686</v>
      </c>
      <c r="AD313" s="5">
        <f t="shared" si="49"/>
        <v>0.28169014084507044</v>
      </c>
      <c r="AE313" s="5">
        <f t="shared" si="50"/>
        <v>0.29256198347107437</v>
      </c>
      <c r="AF313" s="33">
        <f t="shared" si="51"/>
        <v>8.4384516028944603</v>
      </c>
      <c r="AG313" s="33">
        <f t="shared" si="52"/>
        <v>106.358375</v>
      </c>
      <c r="AH313" s="5">
        <f t="shared" si="53"/>
        <v>0.44666666666666666</v>
      </c>
      <c r="AI313" s="1">
        <f t="shared" si="54"/>
        <v>0.45</v>
      </c>
      <c r="AJ313" s="5">
        <f t="shared" si="55"/>
        <v>0.30745098039215685</v>
      </c>
      <c r="AK313" s="1">
        <f t="shared" si="56"/>
        <v>13.603316326530614</v>
      </c>
      <c r="AL313" s="1">
        <v>5</v>
      </c>
      <c r="AN313" s="5"/>
    </row>
    <row r="314" spans="1:40" x14ac:dyDescent="0.25">
      <c r="A314" s="9">
        <v>42055</v>
      </c>
      <c r="B314" s="8">
        <v>2</v>
      </c>
      <c r="C314" s="8">
        <v>5</v>
      </c>
      <c r="D314" s="8">
        <v>54</v>
      </c>
      <c r="E314" s="1" t="str">
        <f t="shared" si="57"/>
        <v>Q2-5-54</v>
      </c>
      <c r="F314" s="8" t="s">
        <v>47</v>
      </c>
      <c r="G314" s="12">
        <v>2.2999999999999998</v>
      </c>
      <c r="H314" s="36">
        <v>5</v>
      </c>
      <c r="I314" s="8"/>
      <c r="J314" s="8">
        <v>3</v>
      </c>
      <c r="K314" s="12">
        <v>2</v>
      </c>
      <c r="L314" s="15">
        <v>1.32E-2</v>
      </c>
      <c r="M314" s="8">
        <v>1.4500000000000001E-2</v>
      </c>
      <c r="N314" s="8">
        <v>21.333200000000001</v>
      </c>
      <c r="O314" s="8">
        <v>8.2000000000000003E-2</v>
      </c>
      <c r="P314" s="8">
        <v>9</v>
      </c>
      <c r="Q314" s="8">
        <v>0.11700000000000001</v>
      </c>
      <c r="R314" s="8">
        <v>4.41E-2</v>
      </c>
      <c r="S314" s="8">
        <v>0.254</v>
      </c>
      <c r="T314" s="8">
        <v>9.98E-2</v>
      </c>
      <c r="U314" s="8">
        <v>30</v>
      </c>
      <c r="V314" s="8">
        <v>32</v>
      </c>
      <c r="W314" s="8">
        <v>14.7</v>
      </c>
      <c r="X314" s="12">
        <v>145.6</v>
      </c>
      <c r="Y314" s="8">
        <v>0.11700000000000001</v>
      </c>
      <c r="Z314" s="36">
        <v>4.41E-2</v>
      </c>
      <c r="AA314" s="42"/>
      <c r="AB314" s="33">
        <f t="shared" si="47"/>
        <v>8.9655172413793167</v>
      </c>
      <c r="AC314" s="5">
        <f t="shared" si="48"/>
        <v>0.53780487804878052</v>
      </c>
      <c r="AD314" s="5">
        <f t="shared" si="49"/>
        <v>0.37692307692307692</v>
      </c>
      <c r="AE314" s="5">
        <f t="shared" si="50"/>
        <v>0.37692307692307692</v>
      </c>
      <c r="AF314" s="33">
        <f t="shared" si="51"/>
        <v>0.42187763673522954</v>
      </c>
      <c r="AG314" s="33">
        <f t="shared" si="52"/>
        <v>4.8374603174603177</v>
      </c>
      <c r="AH314" s="5">
        <f t="shared" si="53"/>
        <v>0.39291338582677166</v>
      </c>
      <c r="AI314" s="1">
        <f t="shared" si="54"/>
        <v>0.254</v>
      </c>
      <c r="AJ314" s="5">
        <f t="shared" si="55"/>
        <v>0.45937499999999998</v>
      </c>
      <c r="AK314" s="1">
        <f t="shared" si="56"/>
        <v>9.9047619047619051</v>
      </c>
      <c r="AL314" s="1">
        <v>2</v>
      </c>
      <c r="AN314" s="5"/>
    </row>
    <row r="315" spans="1:40" x14ac:dyDescent="0.25">
      <c r="A315" s="9">
        <v>42055</v>
      </c>
      <c r="B315" s="8">
        <v>2</v>
      </c>
      <c r="C315" s="8">
        <v>5</v>
      </c>
      <c r="D315" s="8">
        <v>54</v>
      </c>
      <c r="E315" s="1" t="str">
        <f t="shared" si="57"/>
        <v>Q2-5-54</v>
      </c>
      <c r="F315" s="8" t="s">
        <v>28</v>
      </c>
      <c r="G315" s="12">
        <v>31.7</v>
      </c>
      <c r="H315" s="36">
        <v>10</v>
      </c>
      <c r="I315" s="8"/>
      <c r="J315" s="8">
        <v>10</v>
      </c>
      <c r="K315" s="12">
        <v>19.399999999999999</v>
      </c>
      <c r="L315" s="15">
        <v>6.7000000000000002E-3</v>
      </c>
      <c r="M315" s="8">
        <v>8.8000000000000005E-3</v>
      </c>
      <c r="N315" s="8">
        <v>123.93129999999999</v>
      </c>
      <c r="O315" s="8">
        <v>9.0999999999999998E-2</v>
      </c>
      <c r="P315" s="8">
        <v>801</v>
      </c>
      <c r="Q315" s="8">
        <v>0.05</v>
      </c>
      <c r="R315" s="8">
        <v>1.9300000000000001E-2</v>
      </c>
      <c r="S315" s="8">
        <v>13.622</v>
      </c>
      <c r="T315" s="8">
        <v>5.4716000000000005</v>
      </c>
      <c r="U315" s="8">
        <v>10</v>
      </c>
      <c r="V315" s="8">
        <v>290</v>
      </c>
      <c r="W315" s="8">
        <v>137.1</v>
      </c>
      <c r="X315" s="50">
        <v>861</v>
      </c>
      <c r="Y315" s="8">
        <v>0.81710000000000005</v>
      </c>
      <c r="Z315" s="36">
        <v>0.3256</v>
      </c>
      <c r="AA315" s="42"/>
      <c r="AB315" s="33">
        <f t="shared" si="47"/>
        <v>23.863636363636363</v>
      </c>
      <c r="AC315" s="5">
        <f t="shared" si="48"/>
        <v>0.21208791208791211</v>
      </c>
      <c r="AD315" s="5">
        <f t="shared" si="49"/>
        <v>0.38600000000000001</v>
      </c>
      <c r="AE315" s="5">
        <f t="shared" si="50"/>
        <v>0.39848243789009913</v>
      </c>
      <c r="AF315" s="33">
        <f t="shared" si="51"/>
        <v>6.4632582729302444</v>
      </c>
      <c r="AG315" s="33">
        <f t="shared" si="52"/>
        <v>64.213108808290144</v>
      </c>
      <c r="AH315" s="5">
        <f t="shared" si="53"/>
        <v>0.40167376303039204</v>
      </c>
      <c r="AI315" s="1">
        <f t="shared" si="54"/>
        <v>13.622</v>
      </c>
      <c r="AJ315" s="5">
        <f t="shared" si="55"/>
        <v>0.47275862068965513</v>
      </c>
      <c r="AK315" s="1">
        <f t="shared" si="56"/>
        <v>6.2800875273522978</v>
      </c>
      <c r="AL315" s="1">
        <v>19.399999999999999</v>
      </c>
      <c r="AN315" s="5"/>
    </row>
    <row r="316" spans="1:40" x14ac:dyDescent="0.25">
      <c r="A316" s="9">
        <v>42055</v>
      </c>
      <c r="B316" s="8">
        <v>2</v>
      </c>
      <c r="C316" s="8">
        <v>5</v>
      </c>
      <c r="D316" s="8">
        <v>54</v>
      </c>
      <c r="E316" s="1" t="str">
        <f t="shared" si="57"/>
        <v>Q2-5-54</v>
      </c>
      <c r="F316" s="8" t="s">
        <v>48</v>
      </c>
      <c r="G316" s="12">
        <v>5.6</v>
      </c>
      <c r="H316" s="36">
        <v>1</v>
      </c>
      <c r="I316" s="8"/>
      <c r="J316" s="8">
        <v>1</v>
      </c>
      <c r="K316" s="12">
        <v>4.2</v>
      </c>
      <c r="L316" s="15">
        <v>7.5700000000000003E-2</v>
      </c>
      <c r="M316" s="8">
        <v>7.9500000000000001E-2</v>
      </c>
      <c r="N316" s="8">
        <v>11.561199999999999</v>
      </c>
      <c r="O316" s="8">
        <v>0.151</v>
      </c>
      <c r="P316" s="8">
        <v>30</v>
      </c>
      <c r="Q316" s="8">
        <v>0.14449999999999999</v>
      </c>
      <c r="R316" s="8">
        <v>3.5799999999999998E-2</v>
      </c>
      <c r="S316" s="8">
        <v>0.41</v>
      </c>
      <c r="T316" s="8">
        <v>0.12630000000000002</v>
      </c>
      <c r="U316" s="8">
        <v>5</v>
      </c>
      <c r="V316" s="8">
        <v>129</v>
      </c>
      <c r="W316" s="8">
        <v>41.300000000000004</v>
      </c>
      <c r="Y316" s="8">
        <v>0.14449999999999999</v>
      </c>
      <c r="Z316" s="36">
        <v>3.5799999999999998E-2</v>
      </c>
      <c r="AA316" s="42"/>
      <c r="AB316" s="33">
        <f t="shared" si="47"/>
        <v>4.7798742138364751</v>
      </c>
      <c r="AC316" s="5">
        <f t="shared" si="48"/>
        <v>0.23708609271523179</v>
      </c>
      <c r="AD316" s="5">
        <f t="shared" si="49"/>
        <v>0.24775086505190314</v>
      </c>
      <c r="AE316" s="5">
        <f t="shared" si="50"/>
        <v>0.24775086505190314</v>
      </c>
      <c r="AF316" s="33">
        <f t="shared" si="51"/>
        <v>2.5948863439781338</v>
      </c>
      <c r="AG316" s="33">
        <f t="shared" si="52"/>
        <v>3.2293854748603352</v>
      </c>
      <c r="AH316" s="5">
        <f t="shared" si="53"/>
        <v>0.30804878048780493</v>
      </c>
      <c r="AI316" s="1">
        <f t="shared" si="54"/>
        <v>0.41</v>
      </c>
      <c r="AJ316" s="5">
        <f t="shared" si="55"/>
        <v>0.32015503875968998</v>
      </c>
      <c r="AK316" s="1">
        <f t="shared" si="56"/>
        <v>0</v>
      </c>
      <c r="AL316" s="1">
        <v>4.2</v>
      </c>
      <c r="AN316" s="5"/>
    </row>
    <row r="317" spans="1:40" x14ac:dyDescent="0.25">
      <c r="A317" s="9">
        <v>42055</v>
      </c>
      <c r="B317" s="8">
        <v>2</v>
      </c>
      <c r="C317" s="8">
        <v>5</v>
      </c>
      <c r="D317" s="8">
        <v>54</v>
      </c>
      <c r="E317" s="1" t="str">
        <f t="shared" si="57"/>
        <v>Q2-5-54</v>
      </c>
      <c r="F317" s="8" t="s">
        <v>27</v>
      </c>
      <c r="G317" s="12">
        <v>4.2</v>
      </c>
      <c r="H317" s="36">
        <v>60</v>
      </c>
      <c r="I317" s="8"/>
      <c r="J317" s="8">
        <v>29</v>
      </c>
      <c r="K317" s="12">
        <v>2.1</v>
      </c>
      <c r="L317" s="15">
        <v>1.34E-2</v>
      </c>
      <c r="M317" s="8">
        <v>1.4800000000000001E-2</v>
      </c>
      <c r="N317" s="8">
        <v>60.411499999999997</v>
      </c>
      <c r="O317" s="8">
        <v>0.18099999999999999</v>
      </c>
      <c r="P317" s="8">
        <v>125</v>
      </c>
      <c r="Q317" s="8">
        <v>0.12509999999999999</v>
      </c>
      <c r="R317" s="8">
        <v>3.09E-2</v>
      </c>
      <c r="S317" s="8">
        <v>0.81399999999999995</v>
      </c>
      <c r="T317" s="8">
        <v>0.16449999999999998</v>
      </c>
      <c r="U317" s="8">
        <v>5</v>
      </c>
      <c r="V317" s="8">
        <v>422</v>
      </c>
      <c r="W317" s="8">
        <v>98.199999999999989</v>
      </c>
      <c r="X317" s="50">
        <v>1552.8</v>
      </c>
      <c r="Y317" s="8">
        <v>0.497</v>
      </c>
      <c r="Z317" s="36">
        <v>0.1037</v>
      </c>
      <c r="AA317" s="42"/>
      <c r="AB317" s="33">
        <f t="shared" si="47"/>
        <v>9.4594594594594597</v>
      </c>
      <c r="AC317" s="5">
        <f t="shared" si="48"/>
        <v>0.17071823204419889</v>
      </c>
      <c r="AD317" s="5">
        <f t="shared" si="49"/>
        <v>0.24700239808153479</v>
      </c>
      <c r="AE317" s="5">
        <f t="shared" si="50"/>
        <v>0.20865191146881287</v>
      </c>
      <c r="AF317" s="33">
        <f t="shared" si="51"/>
        <v>2.0691424645969727</v>
      </c>
      <c r="AG317" s="33">
        <f t="shared" si="52"/>
        <v>19.550647249190938</v>
      </c>
      <c r="AH317" s="5">
        <f t="shared" si="53"/>
        <v>0.20208845208845208</v>
      </c>
      <c r="AI317" s="1">
        <f t="shared" si="54"/>
        <v>0.81399999999999995</v>
      </c>
      <c r="AJ317" s="5">
        <f t="shared" si="55"/>
        <v>0.23270142180094783</v>
      </c>
      <c r="AK317" s="1">
        <f t="shared" si="56"/>
        <v>15.812627291242364</v>
      </c>
      <c r="AL317" s="1">
        <v>2.1</v>
      </c>
      <c r="AN317" s="5"/>
    </row>
    <row r="318" spans="1:40" x14ac:dyDescent="0.25">
      <c r="A318" s="9">
        <v>42055</v>
      </c>
      <c r="B318" s="8">
        <v>2</v>
      </c>
      <c r="C318" s="8">
        <v>5</v>
      </c>
      <c r="D318" s="8">
        <v>56</v>
      </c>
      <c r="E318" s="1" t="str">
        <f t="shared" si="57"/>
        <v>Q2-5-56</v>
      </c>
      <c r="F318" s="8" t="s">
        <v>23</v>
      </c>
      <c r="G318" s="12">
        <v>16.5</v>
      </c>
      <c r="H318" s="36">
        <v>5</v>
      </c>
      <c r="I318" s="8"/>
      <c r="J318" s="8">
        <v>58</v>
      </c>
      <c r="K318" s="12">
        <v>13.6</v>
      </c>
      <c r="L318" s="15">
        <v>7.6E-3</v>
      </c>
      <c r="M318" s="8">
        <v>8.6999999999999994E-3</v>
      </c>
      <c r="N318" s="8">
        <v>71.115399999999994</v>
      </c>
      <c r="O318" s="8">
        <v>9.8000000000000004E-2</v>
      </c>
      <c r="P318" s="8">
        <v>55</v>
      </c>
      <c r="Q318" s="8">
        <v>6.2E-2</v>
      </c>
      <c r="R318" s="8"/>
      <c r="S318" s="8">
        <v>0.63700000000000045</v>
      </c>
      <c r="T318" s="8">
        <v>0.31479999999999997</v>
      </c>
      <c r="U318" s="8">
        <v>10</v>
      </c>
      <c r="V318" s="8">
        <v>35</v>
      </c>
      <c r="W318" s="8">
        <v>13.700000000000001</v>
      </c>
      <c r="X318" s="50">
        <v>252.59999999999997</v>
      </c>
      <c r="Y318" s="8">
        <v>0.113</v>
      </c>
      <c r="Z318" s="36">
        <v>1.89E-2</v>
      </c>
      <c r="AA318" s="42"/>
      <c r="AB318" s="33">
        <f t="shared" si="47"/>
        <v>12.643678160919535</v>
      </c>
      <c r="AC318" s="5">
        <f t="shared" si="48"/>
        <v>0</v>
      </c>
      <c r="AD318" s="5">
        <f t="shared" si="49"/>
        <v>0</v>
      </c>
      <c r="AE318" s="5">
        <f t="shared" si="50"/>
        <v>0.1672566371681416</v>
      </c>
      <c r="AF318" s="33">
        <f t="shared" si="51"/>
        <v>0.77339085486406611</v>
      </c>
      <c r="AG318" s="33" t="e">
        <f t="shared" si="52"/>
        <v>#DIV/0!</v>
      </c>
      <c r="AH318" s="5">
        <f t="shared" si="53"/>
        <v>0.49419152276295092</v>
      </c>
      <c r="AI318" s="1">
        <f t="shared" si="54"/>
        <v>0.63700000000000045</v>
      </c>
      <c r="AJ318" s="5">
        <f t="shared" si="55"/>
        <v>0.39142857142857146</v>
      </c>
      <c r="AK318" s="1">
        <f t="shared" si="56"/>
        <v>18.437956204379557</v>
      </c>
      <c r="AL318" s="1">
        <v>13.6</v>
      </c>
      <c r="AN318" s="5"/>
    </row>
    <row r="319" spans="1:40" x14ac:dyDescent="0.25">
      <c r="A319" s="9">
        <v>42055</v>
      </c>
      <c r="B319" s="8">
        <v>2</v>
      </c>
      <c r="C319" s="8">
        <v>5</v>
      </c>
      <c r="D319" s="8">
        <v>56</v>
      </c>
      <c r="E319" s="1" t="str">
        <f t="shared" si="57"/>
        <v>Q2-5-56</v>
      </c>
      <c r="F319" s="8" t="s">
        <v>30</v>
      </c>
      <c r="G319" s="12">
        <v>8</v>
      </c>
      <c r="H319" s="36">
        <v>3</v>
      </c>
      <c r="I319" s="8"/>
      <c r="J319" s="8">
        <v>13</v>
      </c>
      <c r="K319" s="12">
        <v>2.8</v>
      </c>
      <c r="L319" s="15">
        <v>2.8999999999999998E-3</v>
      </c>
      <c r="M319" s="8">
        <v>3.2000000000000002E-3</v>
      </c>
      <c r="N319" s="8">
        <v>36.935499999999998</v>
      </c>
      <c r="O319" s="8">
        <v>6.3E-2</v>
      </c>
      <c r="P319" s="8">
        <v>243</v>
      </c>
      <c r="Q319" s="8">
        <v>8.7800000000000003E-2</v>
      </c>
      <c r="R319" s="8">
        <v>3.6799999999999999E-2</v>
      </c>
      <c r="S319" s="8">
        <v>0.35199999999999998</v>
      </c>
      <c r="T319" s="8">
        <v>0.1842</v>
      </c>
      <c r="U319" s="8">
        <v>30</v>
      </c>
      <c r="V319" s="8">
        <v>38</v>
      </c>
      <c r="W319" s="8">
        <v>25.7</v>
      </c>
      <c r="X319" s="12">
        <v>164.2</v>
      </c>
      <c r="Y319" s="8" t="s">
        <v>16</v>
      </c>
      <c r="Z319" s="36">
        <v>7.6600000000000001E-2</v>
      </c>
      <c r="AA319" s="42"/>
      <c r="AB319" s="33">
        <f t="shared" si="47"/>
        <v>9.3750000000000107</v>
      </c>
      <c r="AC319" s="5">
        <f t="shared" si="48"/>
        <v>0.58412698412698416</v>
      </c>
      <c r="AD319" s="5">
        <f t="shared" si="49"/>
        <v>0.41913439635535304</v>
      </c>
      <c r="AE319" s="5" t="e">
        <f t="shared" si="50"/>
        <v>#VALUE!</v>
      </c>
      <c r="AF319" s="33">
        <f t="shared" si="51"/>
        <v>6.5790364283683722</v>
      </c>
      <c r="AG319" s="33">
        <f t="shared" si="52"/>
        <v>10.036820652173912</v>
      </c>
      <c r="AH319" s="5">
        <f t="shared" si="53"/>
        <v>0.52329545454545456</v>
      </c>
      <c r="AI319" s="1">
        <f t="shared" si="54"/>
        <v>0.35199999999999998</v>
      </c>
      <c r="AJ319" s="5">
        <f t="shared" si="55"/>
        <v>0.6763157894736842</v>
      </c>
      <c r="AK319" s="1">
        <f t="shared" si="56"/>
        <v>6.3891050583657583</v>
      </c>
      <c r="AL319" s="1">
        <v>2.8</v>
      </c>
      <c r="AN319" s="5"/>
    </row>
    <row r="320" spans="1:40" x14ac:dyDescent="0.25">
      <c r="A320" s="9">
        <v>42055</v>
      </c>
      <c r="B320" s="8">
        <v>2</v>
      </c>
      <c r="C320" s="8">
        <v>5</v>
      </c>
      <c r="D320" s="8">
        <v>56</v>
      </c>
      <c r="E320" s="1" t="str">
        <f t="shared" si="57"/>
        <v>Q2-5-56</v>
      </c>
      <c r="F320" s="8" t="s">
        <v>27</v>
      </c>
      <c r="G320" s="12">
        <v>2.1</v>
      </c>
      <c r="H320" s="36">
        <v>20</v>
      </c>
      <c r="I320" s="8"/>
      <c r="J320" s="8">
        <v>30</v>
      </c>
      <c r="K320" s="12">
        <v>1.3</v>
      </c>
      <c r="L320" s="15">
        <v>2.7799999999999998E-2</v>
      </c>
      <c r="M320" s="8">
        <v>2.8799999999999999E-2</v>
      </c>
      <c r="N320" s="8">
        <v>22.307300000000001</v>
      </c>
      <c r="O320" s="8">
        <v>0.107</v>
      </c>
      <c r="P320" s="8">
        <v>1</v>
      </c>
      <c r="Q320" s="8">
        <v>9.2600000000000002E-2</v>
      </c>
      <c r="R320" s="8">
        <v>1.7600000000000001E-2</v>
      </c>
      <c r="S320" s="8">
        <v>0.221</v>
      </c>
      <c r="T320" s="8">
        <v>5.8500000000000003E-2</v>
      </c>
      <c r="U320" s="8">
        <v>5</v>
      </c>
      <c r="V320" s="8">
        <v>174</v>
      </c>
      <c r="W320" s="8">
        <v>49.7</v>
      </c>
      <c r="X320" s="50">
        <v>550.19999999999993</v>
      </c>
      <c r="Y320" s="8">
        <v>0.221</v>
      </c>
      <c r="Z320" s="36">
        <v>3.1899999999999998E-2</v>
      </c>
      <c r="AA320" s="42"/>
      <c r="AB320" s="33">
        <f t="shared" si="47"/>
        <v>3.4722222222222254</v>
      </c>
      <c r="AC320" s="5">
        <f t="shared" si="48"/>
        <v>0.16448598130841122</v>
      </c>
      <c r="AD320" s="5">
        <f t="shared" si="49"/>
        <v>0.19006479481641469</v>
      </c>
      <c r="AE320" s="5">
        <f t="shared" si="50"/>
        <v>0.14434389140271492</v>
      </c>
      <c r="AF320" s="33">
        <f t="shared" si="51"/>
        <v>4.4828374567966539E-2</v>
      </c>
      <c r="AG320" s="33">
        <f t="shared" si="52"/>
        <v>12.674602272727272</v>
      </c>
      <c r="AH320" s="5">
        <f t="shared" si="53"/>
        <v>0.26470588235294118</v>
      </c>
      <c r="AI320" s="1">
        <f t="shared" si="54"/>
        <v>0.221</v>
      </c>
      <c r="AJ320" s="5">
        <f t="shared" si="55"/>
        <v>0.28563218390804601</v>
      </c>
      <c r="AK320" s="1">
        <f t="shared" si="56"/>
        <v>11.070422535211266</v>
      </c>
      <c r="AL320" s="1">
        <v>1.3</v>
      </c>
      <c r="AN320" s="5"/>
    </row>
    <row r="321" spans="1:40" x14ac:dyDescent="0.25">
      <c r="A321" s="3">
        <v>42055</v>
      </c>
      <c r="B321" s="4">
        <v>3</v>
      </c>
      <c r="C321" s="4">
        <v>3</v>
      </c>
      <c r="D321" s="4">
        <v>0</v>
      </c>
      <c r="E321" s="1" t="str">
        <f t="shared" si="57"/>
        <v>Q3-3-0</v>
      </c>
      <c r="F321" s="4" t="s">
        <v>15</v>
      </c>
      <c r="G321" s="4">
        <v>5</v>
      </c>
      <c r="H321" s="36">
        <v>10</v>
      </c>
      <c r="I321" s="8"/>
      <c r="J321" s="4">
        <v>18</v>
      </c>
      <c r="K321" s="4">
        <v>4.5999999999999996</v>
      </c>
      <c r="L321" s="14">
        <v>1.04E-2</v>
      </c>
      <c r="M321" s="14">
        <v>1.3100000000000001E-2</v>
      </c>
      <c r="N321" s="4">
        <v>94.320800000000006</v>
      </c>
      <c r="O321" s="4">
        <v>0.107</v>
      </c>
      <c r="P321" s="4">
        <v>371</v>
      </c>
      <c r="Q321" s="14">
        <v>6.0100000000000001E-2</v>
      </c>
      <c r="R321" s="14">
        <v>1.44E-2</v>
      </c>
      <c r="S321" s="6">
        <v>1.0660000000000001</v>
      </c>
      <c r="T321" s="14">
        <v>0.42609999999999998</v>
      </c>
      <c r="U321" s="4">
        <v>10</v>
      </c>
      <c r="V321" s="4">
        <v>37</v>
      </c>
      <c r="W321" s="10">
        <v>15.2</v>
      </c>
      <c r="X321" s="50">
        <v>158.4</v>
      </c>
      <c r="Y321" s="14">
        <v>0.1074</v>
      </c>
      <c r="Z321" s="40">
        <v>2.87E-2</v>
      </c>
      <c r="AA321" s="43"/>
      <c r="AB321" s="33">
        <f t="shared" si="47"/>
        <v>20.610687022900773</v>
      </c>
      <c r="AC321" s="5">
        <f t="shared" si="48"/>
        <v>0.13457943925233645</v>
      </c>
      <c r="AD321" s="5">
        <f t="shared" si="49"/>
        <v>0.23960066555740431</v>
      </c>
      <c r="AE321" s="5">
        <f t="shared" si="50"/>
        <v>0.26722532588454379</v>
      </c>
      <c r="AF321" s="33">
        <f t="shared" si="51"/>
        <v>3.9333847889330875</v>
      </c>
      <c r="AG321" s="33">
        <f t="shared" si="52"/>
        <v>65.500555555555565</v>
      </c>
      <c r="AH321" s="5">
        <f t="shared" si="53"/>
        <v>0.39971857410881795</v>
      </c>
      <c r="AI321" s="1">
        <f t="shared" si="54"/>
        <v>1.0660000000000001</v>
      </c>
      <c r="AJ321" s="5">
        <f t="shared" si="55"/>
        <v>0.41081081081081078</v>
      </c>
      <c r="AK321" s="1">
        <f t="shared" si="56"/>
        <v>10.421052631578949</v>
      </c>
      <c r="AL321" s="1">
        <v>4.5999999999999996</v>
      </c>
      <c r="AN321" s="5"/>
    </row>
    <row r="322" spans="1:40" x14ac:dyDescent="0.25">
      <c r="A322" s="3">
        <v>42055</v>
      </c>
      <c r="B322" s="4">
        <v>3</v>
      </c>
      <c r="C322" s="4">
        <v>3</v>
      </c>
      <c r="D322" s="4">
        <v>0</v>
      </c>
      <c r="E322" s="1" t="str">
        <f t="shared" si="57"/>
        <v>Q3-3-0</v>
      </c>
      <c r="F322" s="4" t="s">
        <v>10</v>
      </c>
      <c r="G322" s="4">
        <v>18.7</v>
      </c>
      <c r="H322" s="36">
        <v>10</v>
      </c>
      <c r="I322" s="8"/>
      <c r="J322" s="4">
        <v>34</v>
      </c>
      <c r="K322" s="4">
        <v>20</v>
      </c>
      <c r="L322" s="14">
        <v>1.14E-2</v>
      </c>
      <c r="M322" s="14">
        <v>1.6E-2</v>
      </c>
      <c r="N322" s="4">
        <v>82.846000000000004</v>
      </c>
      <c r="O322" s="4">
        <v>9.9000000000000005E-2</v>
      </c>
      <c r="P322" s="4">
        <v>306</v>
      </c>
      <c r="Q322" s="14">
        <v>8.1100000000000005E-2</v>
      </c>
      <c r="R322" s="14">
        <v>2.2499999999999999E-2</v>
      </c>
      <c r="S322" s="6">
        <v>0.42400000000000004</v>
      </c>
      <c r="T322" s="14">
        <v>0.16039999999999999</v>
      </c>
      <c r="U322" s="4">
        <v>3</v>
      </c>
      <c r="V322" s="4">
        <v>253</v>
      </c>
      <c r="W322" s="10">
        <v>91.6</v>
      </c>
      <c r="X322" s="12">
        <v>525</v>
      </c>
      <c r="Y322" s="14">
        <v>8.1100000000000005E-2</v>
      </c>
      <c r="Z322" s="40">
        <v>2.2499999999999999E-2</v>
      </c>
      <c r="AA322" s="43"/>
      <c r="AB322" s="33">
        <f t="shared" ref="AB322:AB385" si="58">100*(M322-L322)/M322</f>
        <v>28.749999999999996</v>
      </c>
      <c r="AC322" s="5">
        <f t="shared" ref="AC322:AC385" si="59">R322/O322</f>
        <v>0.22727272727272727</v>
      </c>
      <c r="AD322" s="5">
        <f t="shared" ref="AD322:AD385" si="60">R322/Q322</f>
        <v>0.27743526510480887</v>
      </c>
      <c r="AE322" s="5">
        <f t="shared" ref="AE322:AE385" si="61">Z322/Y322</f>
        <v>0.27743526510480887</v>
      </c>
      <c r="AF322" s="33">
        <f t="shared" ref="AF322:AF385" si="62">P322/N322</f>
        <v>3.6936001738164785</v>
      </c>
      <c r="AG322" s="33">
        <f t="shared" ref="AG322:AG385" si="63">N322/R322/100</f>
        <v>36.820444444444448</v>
      </c>
      <c r="AH322" s="5">
        <f t="shared" ref="AH322:AH385" si="64">T322/S322</f>
        <v>0.37830188679245275</v>
      </c>
      <c r="AI322" s="1">
        <f t="shared" ref="AI322:AI385" si="65">S322</f>
        <v>0.42400000000000004</v>
      </c>
      <c r="AJ322" s="5">
        <f t="shared" ref="AJ322:AJ385" si="66">W322/V322</f>
        <v>0.36205533596837941</v>
      </c>
      <c r="AK322" s="1">
        <f t="shared" ref="AK322:AK385" si="67">X322/W322</f>
        <v>5.7314410480349345</v>
      </c>
      <c r="AL322" s="1">
        <v>20</v>
      </c>
      <c r="AN322" s="5"/>
    </row>
    <row r="323" spans="1:40" x14ac:dyDescent="0.25">
      <c r="A323" s="3">
        <v>42055</v>
      </c>
      <c r="B323" s="4">
        <v>3</v>
      </c>
      <c r="C323" s="4">
        <v>3</v>
      </c>
      <c r="D323" s="4">
        <v>0</v>
      </c>
      <c r="E323" s="1" t="str">
        <f t="shared" ref="E323:E386" si="68">CONCATENATE("Q",B323,"-",C323,"-",D323)</f>
        <v>Q3-3-0</v>
      </c>
      <c r="F323" s="4" t="s">
        <v>12</v>
      </c>
      <c r="G323" s="4">
        <v>4.5</v>
      </c>
      <c r="H323" s="36">
        <v>15</v>
      </c>
      <c r="I323" s="8"/>
      <c r="J323" s="4">
        <v>15</v>
      </c>
      <c r="K323" s="4">
        <v>2.5</v>
      </c>
      <c r="L323" s="14" t="s">
        <v>16</v>
      </c>
      <c r="M323" s="14" t="s">
        <v>16</v>
      </c>
      <c r="N323" s="4">
        <v>23.621500000000001</v>
      </c>
      <c r="O323" s="4">
        <v>8.9999999999999993E-3</v>
      </c>
      <c r="P323" s="4">
        <v>200</v>
      </c>
      <c r="Q323" s="14">
        <v>3.0000000000000001E-3</v>
      </c>
      <c r="R323" s="14">
        <v>1.1999999999999999E-3</v>
      </c>
      <c r="S323" s="6">
        <v>1.4999999999999999E-2</v>
      </c>
      <c r="T323" s="14">
        <v>6.6999999999999994E-3</v>
      </c>
      <c r="U323" s="4">
        <v>10</v>
      </c>
      <c r="V323" s="4">
        <v>4</v>
      </c>
      <c r="W323" s="10">
        <v>1.9</v>
      </c>
      <c r="X323" s="50">
        <v>27.500000000000004</v>
      </c>
      <c r="Y323" s="14">
        <v>3.0000000000000001E-3</v>
      </c>
      <c r="Z323" s="40">
        <v>1.1999999999999999E-3</v>
      </c>
      <c r="AA323" s="43"/>
      <c r="AB323" s="33" t="e">
        <f t="shared" si="58"/>
        <v>#VALUE!</v>
      </c>
      <c r="AC323" s="5">
        <f t="shared" si="59"/>
        <v>0.13333333333333333</v>
      </c>
      <c r="AD323" s="5">
        <f t="shared" si="60"/>
        <v>0.39999999999999997</v>
      </c>
      <c r="AE323" s="5">
        <f t="shared" si="61"/>
        <v>0.39999999999999997</v>
      </c>
      <c r="AF323" s="33">
        <f t="shared" si="62"/>
        <v>8.4668628156552295</v>
      </c>
      <c r="AG323" s="33">
        <f t="shared" si="63"/>
        <v>196.84583333333336</v>
      </c>
      <c r="AH323" s="5">
        <f t="shared" si="64"/>
        <v>0.44666666666666666</v>
      </c>
      <c r="AI323" s="1">
        <f t="shared" si="65"/>
        <v>1.4999999999999999E-2</v>
      </c>
      <c r="AJ323" s="5">
        <f t="shared" si="66"/>
        <v>0.47499999999999998</v>
      </c>
      <c r="AK323" s="1">
        <f t="shared" si="67"/>
        <v>14.473684210526319</v>
      </c>
      <c r="AL323" s="1">
        <v>2.5</v>
      </c>
      <c r="AN323" s="5"/>
    </row>
    <row r="324" spans="1:40" x14ac:dyDescent="0.25">
      <c r="A324" s="18">
        <v>42055</v>
      </c>
      <c r="B324" s="19">
        <v>3</v>
      </c>
      <c r="C324" s="19">
        <v>3</v>
      </c>
      <c r="D324" s="19">
        <v>0</v>
      </c>
      <c r="E324" s="1" t="str">
        <f t="shared" si="68"/>
        <v>Q3-3-0</v>
      </c>
      <c r="F324" s="19" t="s">
        <v>37</v>
      </c>
      <c r="G324" s="19">
        <v>2.5</v>
      </c>
      <c r="H324" s="37">
        <v>0.5</v>
      </c>
      <c r="I324" s="45"/>
      <c r="J324" s="19" t="s">
        <v>16</v>
      </c>
      <c r="K324" s="19"/>
      <c r="L324" s="14"/>
      <c r="M324" s="14"/>
      <c r="N324" s="4"/>
      <c r="O324" s="4"/>
      <c r="P324" s="4"/>
      <c r="Q324" s="14"/>
      <c r="R324" s="14"/>
      <c r="S324" s="20"/>
      <c r="T324" s="14"/>
      <c r="U324" s="19"/>
      <c r="V324" s="19"/>
      <c r="W324" s="10"/>
      <c r="X324" s="51"/>
      <c r="Y324" s="21"/>
      <c r="Z324" s="40"/>
      <c r="AA324" s="43"/>
      <c r="AB324" s="33" t="e">
        <f t="shared" si="58"/>
        <v>#DIV/0!</v>
      </c>
      <c r="AC324" s="5" t="e">
        <f t="shared" si="59"/>
        <v>#DIV/0!</v>
      </c>
      <c r="AD324" s="5" t="e">
        <f t="shared" si="60"/>
        <v>#DIV/0!</v>
      </c>
      <c r="AE324" s="5" t="e">
        <f t="shared" si="61"/>
        <v>#DIV/0!</v>
      </c>
      <c r="AF324" s="33" t="e">
        <f t="shared" si="62"/>
        <v>#DIV/0!</v>
      </c>
      <c r="AG324" s="33" t="e">
        <f t="shared" si="63"/>
        <v>#DIV/0!</v>
      </c>
      <c r="AH324" s="5" t="e">
        <f t="shared" si="64"/>
        <v>#DIV/0!</v>
      </c>
      <c r="AI324" s="1">
        <f t="shared" si="65"/>
        <v>0</v>
      </c>
      <c r="AJ324" s="5" t="e">
        <f t="shared" si="66"/>
        <v>#DIV/0!</v>
      </c>
      <c r="AK324" s="1" t="e">
        <f t="shared" si="67"/>
        <v>#DIV/0!</v>
      </c>
      <c r="AL324" s="1"/>
      <c r="AN324" s="5"/>
    </row>
    <row r="325" spans="1:40" x14ac:dyDescent="0.25">
      <c r="A325" s="3">
        <v>42055</v>
      </c>
      <c r="B325" s="4">
        <v>3</v>
      </c>
      <c r="C325" s="4">
        <v>3</v>
      </c>
      <c r="D325" s="4">
        <v>0</v>
      </c>
      <c r="E325" s="1" t="str">
        <f t="shared" si="68"/>
        <v>Q3-3-0</v>
      </c>
      <c r="F325" s="4" t="s">
        <v>13</v>
      </c>
      <c r="G325" s="4">
        <v>3.7</v>
      </c>
      <c r="H325" s="36">
        <v>3</v>
      </c>
      <c r="I325" s="8"/>
      <c r="J325" s="4">
        <v>12</v>
      </c>
      <c r="K325" s="4">
        <v>3.5</v>
      </c>
      <c r="L325" s="14">
        <v>1.84E-2</v>
      </c>
      <c r="M325" s="14">
        <v>2.7400000000000001E-2</v>
      </c>
      <c r="N325" s="4">
        <v>13.639699999999999</v>
      </c>
      <c r="O325" s="4">
        <v>0.11799999999999999</v>
      </c>
      <c r="P325" s="4">
        <v>33</v>
      </c>
      <c r="Q325" s="14">
        <v>7.9100000000000004E-2</v>
      </c>
      <c r="R325" s="14">
        <v>8.9999999999999993E-3</v>
      </c>
      <c r="S325" s="6">
        <v>6.8000000000000005E-2</v>
      </c>
      <c r="T325" s="14">
        <v>1.0100000000000001E-2</v>
      </c>
      <c r="U325" s="4">
        <v>5</v>
      </c>
      <c r="V325" s="4">
        <v>52</v>
      </c>
      <c r="W325" s="10">
        <v>7.9</v>
      </c>
      <c r="X325" s="50">
        <v>171</v>
      </c>
      <c r="Y325" s="14">
        <v>7.9100000000000004E-2</v>
      </c>
      <c r="Z325" s="40">
        <v>8.9999999999999993E-3</v>
      </c>
      <c r="AA325" s="43"/>
      <c r="AB325" s="33">
        <f t="shared" si="58"/>
        <v>32.846715328467155</v>
      </c>
      <c r="AC325" s="5">
        <f t="shared" si="59"/>
        <v>7.6271186440677971E-2</v>
      </c>
      <c r="AD325" s="5">
        <f t="shared" si="60"/>
        <v>0.11378002528445005</v>
      </c>
      <c r="AE325" s="5">
        <f t="shared" si="61"/>
        <v>0.11378002528445005</v>
      </c>
      <c r="AF325" s="33">
        <f t="shared" si="62"/>
        <v>2.4194080514967338</v>
      </c>
      <c r="AG325" s="33">
        <f t="shared" si="63"/>
        <v>15.155222222222223</v>
      </c>
      <c r="AH325" s="5">
        <f t="shared" si="64"/>
        <v>0.14852941176470588</v>
      </c>
      <c r="AI325" s="1">
        <f t="shared" si="65"/>
        <v>6.8000000000000005E-2</v>
      </c>
      <c r="AJ325" s="5">
        <f t="shared" si="66"/>
        <v>0.15192307692307694</v>
      </c>
      <c r="AK325" s="1">
        <f t="shared" si="67"/>
        <v>21.645569620253163</v>
      </c>
      <c r="AL325" s="1">
        <v>3.5</v>
      </c>
      <c r="AN325" s="5"/>
    </row>
    <row r="326" spans="1:40" x14ac:dyDescent="0.25">
      <c r="A326" s="18">
        <v>42055</v>
      </c>
      <c r="B326" s="19">
        <v>3</v>
      </c>
      <c r="C326" s="19">
        <v>3</v>
      </c>
      <c r="D326" s="19">
        <v>0</v>
      </c>
      <c r="E326" s="1" t="str">
        <f t="shared" si="68"/>
        <v>Q3-3-0</v>
      </c>
      <c r="F326" s="19" t="s">
        <v>38</v>
      </c>
      <c r="G326" s="19">
        <v>4.4000000000000004</v>
      </c>
      <c r="H326" s="37">
        <v>2</v>
      </c>
      <c r="I326" s="45"/>
      <c r="J326" s="19" t="s">
        <v>16</v>
      </c>
      <c r="K326" s="19"/>
      <c r="L326" s="14"/>
      <c r="M326" s="14"/>
      <c r="N326" s="19"/>
      <c r="O326" s="19"/>
      <c r="P326" s="19"/>
      <c r="Q326" s="14"/>
      <c r="R326" s="14"/>
      <c r="S326" s="20"/>
      <c r="T326" s="14"/>
      <c r="U326" s="19"/>
      <c r="V326" s="19"/>
      <c r="W326" s="10"/>
      <c r="X326" s="51"/>
      <c r="Y326" s="21"/>
      <c r="Z326" s="40"/>
      <c r="AA326" s="43"/>
      <c r="AB326" s="33" t="e">
        <f t="shared" si="58"/>
        <v>#DIV/0!</v>
      </c>
      <c r="AC326" s="5" t="e">
        <f t="shared" si="59"/>
        <v>#DIV/0!</v>
      </c>
      <c r="AD326" s="5" t="e">
        <f t="shared" si="60"/>
        <v>#DIV/0!</v>
      </c>
      <c r="AE326" s="5" t="e">
        <f t="shared" si="61"/>
        <v>#DIV/0!</v>
      </c>
      <c r="AF326" s="33" t="e">
        <f t="shared" si="62"/>
        <v>#DIV/0!</v>
      </c>
      <c r="AG326" s="33" t="e">
        <f t="shared" si="63"/>
        <v>#DIV/0!</v>
      </c>
      <c r="AH326" s="5" t="e">
        <f t="shared" si="64"/>
        <v>#DIV/0!</v>
      </c>
      <c r="AI326" s="1">
        <f t="shared" si="65"/>
        <v>0</v>
      </c>
      <c r="AJ326" s="5" t="e">
        <f t="shared" si="66"/>
        <v>#DIV/0!</v>
      </c>
      <c r="AK326" s="1" t="e">
        <f t="shared" si="67"/>
        <v>#DIV/0!</v>
      </c>
      <c r="AL326" s="1"/>
      <c r="AN326" s="5"/>
    </row>
    <row r="327" spans="1:40" x14ac:dyDescent="0.25">
      <c r="A327" s="3">
        <v>42055</v>
      </c>
      <c r="B327" s="4">
        <v>3</v>
      </c>
      <c r="C327" s="4">
        <v>3</v>
      </c>
      <c r="D327" s="4">
        <v>0</v>
      </c>
      <c r="E327" s="1" t="str">
        <f t="shared" si="68"/>
        <v>Q3-3-0</v>
      </c>
      <c r="F327" s="4" t="s">
        <v>39</v>
      </c>
      <c r="G327" s="4">
        <v>2.8</v>
      </c>
      <c r="H327" s="36">
        <v>0.5</v>
      </c>
      <c r="I327" s="8"/>
      <c r="J327" s="4">
        <v>13</v>
      </c>
      <c r="K327" s="4">
        <v>2.5</v>
      </c>
      <c r="L327" s="14" t="s">
        <v>16</v>
      </c>
      <c r="M327" s="14" t="s">
        <v>16</v>
      </c>
      <c r="N327" s="4">
        <v>13.9663</v>
      </c>
      <c r="O327" s="4">
        <v>0.01</v>
      </c>
      <c r="P327" s="4">
        <v>38</v>
      </c>
      <c r="Q327" s="14">
        <v>4.4000000000000003E-3</v>
      </c>
      <c r="R327" s="14">
        <v>6.9999999999999999E-4</v>
      </c>
      <c r="S327" s="6">
        <v>7.0999999999999994E-2</v>
      </c>
      <c r="T327" s="14">
        <v>1.5899999999999997E-2</v>
      </c>
      <c r="U327" s="4">
        <v>30</v>
      </c>
      <c r="V327" s="4">
        <v>9</v>
      </c>
      <c r="W327" s="10">
        <v>4.5999999999999996</v>
      </c>
      <c r="X327" s="50">
        <v>69.3</v>
      </c>
      <c r="Y327" s="14">
        <v>4.4000000000000003E-3</v>
      </c>
      <c r="Z327" s="40">
        <v>6.9999999999999999E-4</v>
      </c>
      <c r="AA327" s="43"/>
      <c r="AB327" s="33" t="e">
        <f t="shared" si="58"/>
        <v>#VALUE!</v>
      </c>
      <c r="AC327" s="5">
        <f t="shared" si="59"/>
        <v>6.9999999999999993E-2</v>
      </c>
      <c r="AD327" s="5">
        <f t="shared" si="60"/>
        <v>0.15909090909090909</v>
      </c>
      <c r="AE327" s="5">
        <f t="shared" si="61"/>
        <v>0.15909090909090909</v>
      </c>
      <c r="AF327" s="33">
        <f t="shared" si="62"/>
        <v>2.7208351531901793</v>
      </c>
      <c r="AG327" s="33">
        <f t="shared" si="63"/>
        <v>199.51857142857145</v>
      </c>
      <c r="AH327" s="5">
        <f t="shared" si="64"/>
        <v>0.22394366197183097</v>
      </c>
      <c r="AI327" s="1">
        <f t="shared" si="65"/>
        <v>7.0999999999999994E-2</v>
      </c>
      <c r="AJ327" s="5">
        <f t="shared" si="66"/>
        <v>0.51111111111111107</v>
      </c>
      <c r="AK327" s="1">
        <f t="shared" si="67"/>
        <v>15.065217391304348</v>
      </c>
      <c r="AL327" s="1">
        <v>2.5</v>
      </c>
      <c r="AN327" s="5"/>
    </row>
    <row r="328" spans="1:40" x14ac:dyDescent="0.25">
      <c r="A328" s="3">
        <v>42055</v>
      </c>
      <c r="B328" s="4">
        <v>3</v>
      </c>
      <c r="C328" s="4">
        <v>3</v>
      </c>
      <c r="D328" s="4">
        <v>2</v>
      </c>
      <c r="E328" s="1" t="str">
        <f t="shared" si="68"/>
        <v>Q3-3-2</v>
      </c>
      <c r="F328" s="4" t="s">
        <v>15</v>
      </c>
      <c r="G328" s="4">
        <v>4.2</v>
      </c>
      <c r="H328" s="36">
        <v>5</v>
      </c>
      <c r="I328" s="8"/>
      <c r="J328" s="4">
        <v>17</v>
      </c>
      <c r="K328" s="4">
        <v>2.7</v>
      </c>
      <c r="L328" s="14">
        <v>7.7999999999999996E-3</v>
      </c>
      <c r="M328" s="14">
        <v>9.2999999999999992E-3</v>
      </c>
      <c r="N328" s="4">
        <v>58.883200000000002</v>
      </c>
      <c r="O328" s="4">
        <v>5.6000000000000001E-2</v>
      </c>
      <c r="P328" s="4">
        <v>227</v>
      </c>
      <c r="Q328" s="14">
        <v>2.92E-2</v>
      </c>
      <c r="R328" s="14">
        <v>6.8999999999999999E-3</v>
      </c>
      <c r="S328" s="6">
        <v>0.58199999999999996</v>
      </c>
      <c r="T328" s="14">
        <v>0.17449999999999999</v>
      </c>
      <c r="U328" s="4">
        <v>10</v>
      </c>
      <c r="V328" s="4">
        <v>21</v>
      </c>
      <c r="W328" s="10">
        <v>8.4</v>
      </c>
      <c r="X328" s="12">
        <v>90.6</v>
      </c>
      <c r="Y328" s="14">
        <v>2.92E-2</v>
      </c>
      <c r="Z328" s="40">
        <v>6.8999999999999999E-3</v>
      </c>
      <c r="AA328" s="43"/>
      <c r="AB328" s="33">
        <f t="shared" si="58"/>
        <v>16.129032258064512</v>
      </c>
      <c r="AC328" s="5">
        <f t="shared" si="59"/>
        <v>0.12321428571428571</v>
      </c>
      <c r="AD328" s="5">
        <f t="shared" si="60"/>
        <v>0.2363013698630137</v>
      </c>
      <c r="AE328" s="5">
        <f t="shared" si="61"/>
        <v>0.2363013698630137</v>
      </c>
      <c r="AF328" s="33">
        <f t="shared" si="62"/>
        <v>3.8550893973153633</v>
      </c>
      <c r="AG328" s="33">
        <f t="shared" si="63"/>
        <v>85.337971014492766</v>
      </c>
      <c r="AH328" s="5">
        <f t="shared" si="64"/>
        <v>0.29982817869415807</v>
      </c>
      <c r="AI328" s="1">
        <f t="shared" si="65"/>
        <v>0.58199999999999996</v>
      </c>
      <c r="AJ328" s="5">
        <f t="shared" si="66"/>
        <v>0.4</v>
      </c>
      <c r="AK328" s="1">
        <f t="shared" si="67"/>
        <v>10.785714285714285</v>
      </c>
      <c r="AL328" s="1">
        <v>2.7</v>
      </c>
      <c r="AN328" s="5"/>
    </row>
    <row r="329" spans="1:40" x14ac:dyDescent="0.25">
      <c r="A329" s="3">
        <v>42055</v>
      </c>
      <c r="B329" s="4">
        <v>3</v>
      </c>
      <c r="C329" s="4">
        <v>3</v>
      </c>
      <c r="D329" s="4">
        <v>2</v>
      </c>
      <c r="E329" s="1" t="str">
        <f t="shared" si="68"/>
        <v>Q3-3-2</v>
      </c>
      <c r="F329" s="4" t="s">
        <v>10</v>
      </c>
      <c r="G329" s="4">
        <v>14.7</v>
      </c>
      <c r="H329" s="36">
        <v>5</v>
      </c>
      <c r="I329" s="8"/>
      <c r="J329" s="4">
        <v>35</v>
      </c>
      <c r="K329" s="4">
        <v>25</v>
      </c>
      <c r="L329" s="14">
        <v>2.12E-2</v>
      </c>
      <c r="M329" s="14">
        <v>3.4000000000000002E-2</v>
      </c>
      <c r="N329" s="4">
        <v>309.87830000000002</v>
      </c>
      <c r="O329" s="4">
        <v>0.29199999999999998</v>
      </c>
      <c r="P329" s="4">
        <v>1855</v>
      </c>
      <c r="Q329" s="14">
        <v>0.1444</v>
      </c>
      <c r="R329" s="14">
        <v>3.7699999999999997E-2</v>
      </c>
      <c r="S329" s="6">
        <v>1.323</v>
      </c>
      <c r="T329" s="14">
        <v>0.55459999999999998</v>
      </c>
      <c r="U329" s="4">
        <v>3</v>
      </c>
      <c r="V329" s="4">
        <v>583</v>
      </c>
      <c r="W329" s="13">
        <v>223.39999999999998</v>
      </c>
      <c r="X329" s="12">
        <v>1202</v>
      </c>
      <c r="Y329" s="14">
        <v>0.6552</v>
      </c>
      <c r="Z329" s="40">
        <v>0.2319</v>
      </c>
      <c r="AA329" s="43"/>
      <c r="AB329" s="33">
        <f t="shared" si="58"/>
        <v>37.647058823529413</v>
      </c>
      <c r="AC329" s="5">
        <f t="shared" si="59"/>
        <v>0.1291095890410959</v>
      </c>
      <c r="AD329" s="5">
        <f t="shared" si="60"/>
        <v>0.2610803324099723</v>
      </c>
      <c r="AE329" s="5">
        <f t="shared" si="61"/>
        <v>0.3539377289377289</v>
      </c>
      <c r="AF329" s="33">
        <f t="shared" si="62"/>
        <v>5.9862210422607838</v>
      </c>
      <c r="AG329" s="33">
        <f t="shared" si="63"/>
        <v>82.195835543766592</v>
      </c>
      <c r="AH329" s="5">
        <f t="shared" si="64"/>
        <v>0.41919879062736204</v>
      </c>
      <c r="AI329" s="1">
        <f t="shared" si="65"/>
        <v>1.323</v>
      </c>
      <c r="AJ329" s="5">
        <f t="shared" si="66"/>
        <v>0.38319039451114917</v>
      </c>
      <c r="AK329" s="1">
        <f t="shared" si="67"/>
        <v>5.3804834377797679</v>
      </c>
      <c r="AL329" s="1">
        <v>25</v>
      </c>
      <c r="AN329" s="5"/>
    </row>
    <row r="330" spans="1:40" x14ac:dyDescent="0.25">
      <c r="A330" s="3">
        <v>42055</v>
      </c>
      <c r="B330" s="4">
        <v>3</v>
      </c>
      <c r="C330" s="4">
        <v>3</v>
      </c>
      <c r="D330" s="4">
        <v>2</v>
      </c>
      <c r="E330" s="1" t="str">
        <f t="shared" si="68"/>
        <v>Q3-3-2</v>
      </c>
      <c r="F330" s="4" t="s">
        <v>12</v>
      </c>
      <c r="G330" s="4">
        <v>4.3</v>
      </c>
      <c r="H330" s="36">
        <v>2</v>
      </c>
      <c r="I330" s="8"/>
      <c r="J330" s="4">
        <v>16</v>
      </c>
      <c r="K330" s="4">
        <v>4</v>
      </c>
      <c r="L330" s="14">
        <v>2.3E-3</v>
      </c>
      <c r="M330" s="14">
        <v>2.8999999999999998E-3</v>
      </c>
      <c r="N330" s="4">
        <v>67.438599999999994</v>
      </c>
      <c r="O330" s="4">
        <v>3.5000000000000003E-2</v>
      </c>
      <c r="P330" s="4">
        <v>460</v>
      </c>
      <c r="Q330" s="14">
        <v>1.29E-2</v>
      </c>
      <c r="R330" s="14" t="s">
        <v>16</v>
      </c>
      <c r="S330" s="6">
        <v>1.0999999999999999E-2</v>
      </c>
      <c r="T330" s="14">
        <v>7.1999999999999998E-3</v>
      </c>
      <c r="U330" s="4">
        <v>8</v>
      </c>
      <c r="V330" s="4">
        <v>12</v>
      </c>
      <c r="W330" s="10">
        <v>6.2</v>
      </c>
      <c r="X330" s="12">
        <v>121.8</v>
      </c>
      <c r="Y330" s="14">
        <v>2.8199999999999999E-2</v>
      </c>
      <c r="Z330" s="40" t="e">
        <v>#VALUE!</v>
      </c>
      <c r="AA330" s="43"/>
      <c r="AB330" s="33">
        <f t="shared" si="58"/>
        <v>20.68965517241379</v>
      </c>
      <c r="AC330" s="5" t="e">
        <f t="shared" si="59"/>
        <v>#VALUE!</v>
      </c>
      <c r="AD330" s="5" t="e">
        <f t="shared" si="60"/>
        <v>#VALUE!</v>
      </c>
      <c r="AE330" s="5" t="e">
        <f t="shared" si="61"/>
        <v>#VALUE!</v>
      </c>
      <c r="AF330" s="33">
        <f t="shared" si="62"/>
        <v>6.8210194161800519</v>
      </c>
      <c r="AG330" s="33" t="e">
        <f t="shared" si="63"/>
        <v>#VALUE!</v>
      </c>
      <c r="AH330" s="5">
        <f t="shared" si="64"/>
        <v>0.65454545454545454</v>
      </c>
      <c r="AI330" s="1">
        <f t="shared" si="65"/>
        <v>1.0999999999999999E-2</v>
      </c>
      <c r="AJ330" s="5">
        <f t="shared" si="66"/>
        <v>0.51666666666666672</v>
      </c>
      <c r="AK330" s="1">
        <f t="shared" si="67"/>
        <v>19.64516129032258</v>
      </c>
      <c r="AL330" s="1">
        <v>4</v>
      </c>
      <c r="AN330" s="5"/>
    </row>
    <row r="331" spans="1:40" x14ac:dyDescent="0.25">
      <c r="A331" s="3">
        <v>42055</v>
      </c>
      <c r="B331" s="4">
        <v>3</v>
      </c>
      <c r="C331" s="4">
        <v>3</v>
      </c>
      <c r="D331" s="4">
        <v>2</v>
      </c>
      <c r="E331" s="1" t="str">
        <f t="shared" si="68"/>
        <v>Q3-3-2</v>
      </c>
      <c r="F331" s="4" t="s">
        <v>20</v>
      </c>
      <c r="G331" s="4">
        <v>1.5</v>
      </c>
      <c r="H331" s="36">
        <v>0.5</v>
      </c>
      <c r="I331" s="8"/>
      <c r="J331" s="4">
        <v>11</v>
      </c>
      <c r="K331" s="4">
        <v>1.2</v>
      </c>
      <c r="L331" s="14" t="s">
        <v>16</v>
      </c>
      <c r="M331" s="14" t="s">
        <v>16</v>
      </c>
      <c r="N331" s="4">
        <v>13.0639</v>
      </c>
      <c r="O331" s="4">
        <v>1.0999999999999999E-2</v>
      </c>
      <c r="P331" s="4">
        <v>46</v>
      </c>
      <c r="Q331" s="14">
        <v>4.3E-3</v>
      </c>
      <c r="R331" s="14">
        <v>1E-3</v>
      </c>
      <c r="S331" s="6">
        <v>0.02</v>
      </c>
      <c r="T331" s="14">
        <v>3.7000000000000002E-3</v>
      </c>
      <c r="U331" s="4">
        <v>30</v>
      </c>
      <c r="V331" s="4">
        <v>4</v>
      </c>
      <c r="W331" s="13">
        <v>0.7</v>
      </c>
      <c r="X331" s="12">
        <v>22.8</v>
      </c>
      <c r="Y331" s="14">
        <v>4.3E-3</v>
      </c>
      <c r="Z331" s="40">
        <v>1E-3</v>
      </c>
      <c r="AA331" s="43"/>
      <c r="AB331" s="33" t="e">
        <f t="shared" si="58"/>
        <v>#VALUE!</v>
      </c>
      <c r="AC331" s="5">
        <f t="shared" si="59"/>
        <v>9.0909090909090912E-2</v>
      </c>
      <c r="AD331" s="5">
        <f t="shared" si="60"/>
        <v>0.23255813953488372</v>
      </c>
      <c r="AE331" s="5">
        <f t="shared" si="61"/>
        <v>0.23255813953488372</v>
      </c>
      <c r="AF331" s="33">
        <f t="shared" si="62"/>
        <v>3.5211537136689657</v>
      </c>
      <c r="AG331" s="33">
        <f t="shared" si="63"/>
        <v>130.63900000000001</v>
      </c>
      <c r="AH331" s="5">
        <f t="shared" si="64"/>
        <v>0.185</v>
      </c>
      <c r="AI331" s="1">
        <f t="shared" si="65"/>
        <v>0.02</v>
      </c>
      <c r="AJ331" s="5">
        <f t="shared" si="66"/>
        <v>0.17499999999999999</v>
      </c>
      <c r="AK331" s="1">
        <f t="shared" si="67"/>
        <v>32.571428571428577</v>
      </c>
      <c r="AL331" s="1">
        <v>1.2</v>
      </c>
      <c r="AN331" s="5"/>
    </row>
    <row r="332" spans="1:40" x14ac:dyDescent="0.25">
      <c r="A332" s="3">
        <v>42055</v>
      </c>
      <c r="B332" s="4">
        <v>3</v>
      </c>
      <c r="C332" s="4">
        <v>3</v>
      </c>
      <c r="D332" s="4">
        <v>2</v>
      </c>
      <c r="E332" s="1" t="str">
        <f t="shared" si="68"/>
        <v>Q3-3-2</v>
      </c>
      <c r="F332" s="4" t="s">
        <v>13</v>
      </c>
      <c r="G332" s="4">
        <v>6.5</v>
      </c>
      <c r="H332" s="36">
        <v>15</v>
      </c>
      <c r="I332" s="8"/>
      <c r="J332" s="4">
        <v>13</v>
      </c>
      <c r="K332" s="4">
        <v>2.5</v>
      </c>
      <c r="L332" s="14">
        <v>7.0000000000000001E-3</v>
      </c>
      <c r="M332" s="14">
        <v>1.15E-2</v>
      </c>
      <c r="N332" s="4">
        <v>23.166699999999999</v>
      </c>
      <c r="O332" s="4">
        <v>6.4000000000000001E-2</v>
      </c>
      <c r="P332" s="4">
        <v>41</v>
      </c>
      <c r="Q332" s="14">
        <v>3.61E-2</v>
      </c>
      <c r="R332" s="14">
        <v>3.0000000000000001E-3</v>
      </c>
      <c r="S332" s="6">
        <v>4.2999999999999997E-2</v>
      </c>
      <c r="T332" s="14">
        <v>7.5999999999999991E-3</v>
      </c>
      <c r="U332" s="4">
        <v>6</v>
      </c>
      <c r="V332" s="4">
        <v>13</v>
      </c>
      <c r="W332" s="10">
        <v>2.4</v>
      </c>
      <c r="X332" s="12">
        <v>53.400000000000006</v>
      </c>
      <c r="Y332" s="14">
        <v>3.61E-2</v>
      </c>
      <c r="Z332" s="40">
        <v>3.0000000000000001E-3</v>
      </c>
      <c r="AA332" s="43"/>
      <c r="AB332" s="33">
        <f t="shared" si="58"/>
        <v>39.130434782608695</v>
      </c>
      <c r="AC332" s="5">
        <f t="shared" si="59"/>
        <v>4.6875E-2</v>
      </c>
      <c r="AD332" s="5">
        <f t="shared" si="60"/>
        <v>8.3102493074792241E-2</v>
      </c>
      <c r="AE332" s="5">
        <f t="shared" si="61"/>
        <v>8.3102493074792241E-2</v>
      </c>
      <c r="AF332" s="33">
        <f t="shared" si="62"/>
        <v>1.7697816262134876</v>
      </c>
      <c r="AG332" s="33">
        <f t="shared" si="63"/>
        <v>77.222333333333324</v>
      </c>
      <c r="AH332" s="5">
        <f t="shared" si="64"/>
        <v>0.17674418604651163</v>
      </c>
      <c r="AI332" s="1">
        <f t="shared" si="65"/>
        <v>4.2999999999999997E-2</v>
      </c>
      <c r="AJ332" s="5">
        <f t="shared" si="66"/>
        <v>0.1846153846153846</v>
      </c>
      <c r="AK332" s="1">
        <f t="shared" si="67"/>
        <v>22.250000000000004</v>
      </c>
      <c r="AL332" s="1">
        <v>2.5</v>
      </c>
      <c r="AN332" s="5"/>
    </row>
    <row r="333" spans="1:40" x14ac:dyDescent="0.25">
      <c r="A333" s="3">
        <v>42055</v>
      </c>
      <c r="B333" s="4">
        <v>3</v>
      </c>
      <c r="C333" s="4">
        <v>3</v>
      </c>
      <c r="D333" s="4">
        <v>2</v>
      </c>
      <c r="E333" s="1" t="str">
        <f t="shared" si="68"/>
        <v>Q3-3-2</v>
      </c>
      <c r="F333" s="4" t="s">
        <v>14</v>
      </c>
      <c r="G333" s="4">
        <v>4</v>
      </c>
      <c r="H333" s="36">
        <v>40</v>
      </c>
      <c r="I333" s="8"/>
      <c r="J333" s="4">
        <v>14</v>
      </c>
      <c r="K333" s="4">
        <v>1</v>
      </c>
      <c r="L333" s="14">
        <v>9.1999999999999998E-3</v>
      </c>
      <c r="M333" s="14">
        <v>1.4E-2</v>
      </c>
      <c r="N333" s="4">
        <v>94.998500000000007</v>
      </c>
      <c r="O333" s="4">
        <v>0.23699999999999999</v>
      </c>
      <c r="P333" s="4">
        <v>367</v>
      </c>
      <c r="Q333" s="14">
        <v>0.1462</v>
      </c>
      <c r="R333" s="14">
        <v>1.2E-2</v>
      </c>
      <c r="S333" s="6">
        <v>0.47199999999999998</v>
      </c>
      <c r="T333" s="14">
        <v>9.5600000000000004E-2</v>
      </c>
      <c r="U333" s="4">
        <v>30</v>
      </c>
      <c r="V333" s="4">
        <v>12</v>
      </c>
      <c r="W333" s="10">
        <v>3.6</v>
      </c>
      <c r="X333" s="12">
        <v>109.60000000000001</v>
      </c>
      <c r="Y333" s="14">
        <v>0.1462</v>
      </c>
      <c r="Z333" s="40">
        <v>1.2E-2</v>
      </c>
      <c r="AA333" s="43"/>
      <c r="AB333" s="33">
        <f t="shared" si="58"/>
        <v>34.285714285714285</v>
      </c>
      <c r="AC333" s="5">
        <f t="shared" si="59"/>
        <v>5.0632911392405069E-2</v>
      </c>
      <c r="AD333" s="5">
        <f t="shared" si="60"/>
        <v>8.2079343365253077E-2</v>
      </c>
      <c r="AE333" s="5">
        <f t="shared" si="61"/>
        <v>8.2079343365253077E-2</v>
      </c>
      <c r="AF333" s="33">
        <f t="shared" si="62"/>
        <v>3.8632188929298881</v>
      </c>
      <c r="AG333" s="33">
        <f t="shared" si="63"/>
        <v>79.165416666666673</v>
      </c>
      <c r="AH333" s="5">
        <f t="shared" si="64"/>
        <v>0.20254237288135596</v>
      </c>
      <c r="AI333" s="1">
        <f t="shared" si="65"/>
        <v>0.47199999999999998</v>
      </c>
      <c r="AJ333" s="5">
        <f t="shared" si="66"/>
        <v>0.3</v>
      </c>
      <c r="AK333" s="1">
        <f t="shared" si="67"/>
        <v>30.444444444444446</v>
      </c>
      <c r="AL333" s="1">
        <v>1</v>
      </c>
      <c r="AN333" s="5"/>
    </row>
    <row r="334" spans="1:40" x14ac:dyDescent="0.25">
      <c r="A334" s="3">
        <v>42055</v>
      </c>
      <c r="B334" s="4">
        <v>3</v>
      </c>
      <c r="C334" s="4">
        <v>3</v>
      </c>
      <c r="D334" s="4">
        <v>2</v>
      </c>
      <c r="E334" s="1" t="str">
        <f t="shared" si="68"/>
        <v>Q3-3-2</v>
      </c>
      <c r="F334" s="4" t="s">
        <v>39</v>
      </c>
      <c r="G334" s="4">
        <v>4</v>
      </c>
      <c r="H334" s="36">
        <v>5</v>
      </c>
      <c r="I334" s="8"/>
      <c r="J334" s="4">
        <v>14</v>
      </c>
      <c r="K334" s="4">
        <v>2.5</v>
      </c>
      <c r="L334" s="14" t="s">
        <v>16</v>
      </c>
      <c r="M334" s="14" t="s">
        <v>16</v>
      </c>
      <c r="N334" s="4">
        <v>8.6691000000000003</v>
      </c>
      <c r="O334" s="4">
        <v>6.0000000000000001E-3</v>
      </c>
      <c r="P334" s="4">
        <v>36</v>
      </c>
      <c r="Q334" s="14">
        <v>3.3E-3</v>
      </c>
      <c r="R334" s="14">
        <v>8.9999999999999998E-4</v>
      </c>
      <c r="S334" s="6">
        <v>3.1E-2</v>
      </c>
      <c r="T334" s="14">
        <v>5.5999999999999999E-3</v>
      </c>
      <c r="U334" s="4">
        <v>30</v>
      </c>
      <c r="V334" s="4">
        <v>8</v>
      </c>
      <c r="W334" s="10">
        <v>1.8</v>
      </c>
      <c r="X334" s="12">
        <v>63.2</v>
      </c>
      <c r="Y334" s="14">
        <v>3.3E-3</v>
      </c>
      <c r="Z334" s="40">
        <v>8.9999999999999998E-4</v>
      </c>
      <c r="AA334" s="43"/>
      <c r="AB334" s="33" t="e">
        <f t="shared" si="58"/>
        <v>#VALUE!</v>
      </c>
      <c r="AC334" s="5">
        <f t="shared" si="59"/>
        <v>0.15</v>
      </c>
      <c r="AD334" s="5">
        <f t="shared" si="60"/>
        <v>0.27272727272727271</v>
      </c>
      <c r="AE334" s="5">
        <f t="shared" si="61"/>
        <v>0.27272727272727271</v>
      </c>
      <c r="AF334" s="33">
        <f t="shared" si="62"/>
        <v>4.1526802090182366</v>
      </c>
      <c r="AG334" s="33">
        <f t="shared" si="63"/>
        <v>96.323333333333338</v>
      </c>
      <c r="AH334" s="5">
        <f t="shared" si="64"/>
        <v>0.18064516129032257</v>
      </c>
      <c r="AI334" s="1">
        <f t="shared" si="65"/>
        <v>3.1E-2</v>
      </c>
      <c r="AJ334" s="5">
        <f t="shared" si="66"/>
        <v>0.22500000000000001</v>
      </c>
      <c r="AK334" s="1">
        <f t="shared" si="67"/>
        <v>35.111111111111114</v>
      </c>
      <c r="AL334" s="1">
        <v>2.5</v>
      </c>
      <c r="AN334" s="5"/>
    </row>
    <row r="335" spans="1:40" x14ac:dyDescent="0.25">
      <c r="A335" s="3">
        <v>42055</v>
      </c>
      <c r="B335" s="4">
        <v>3</v>
      </c>
      <c r="C335" s="4">
        <v>3</v>
      </c>
      <c r="D335" s="4">
        <v>4</v>
      </c>
      <c r="E335" s="1" t="str">
        <f t="shared" si="68"/>
        <v>Q3-3-4</v>
      </c>
      <c r="F335" s="4" t="s">
        <v>15</v>
      </c>
      <c r="G335" s="4">
        <v>7</v>
      </c>
      <c r="H335" s="36">
        <v>5</v>
      </c>
      <c r="I335" s="8"/>
      <c r="J335" s="4">
        <v>16</v>
      </c>
      <c r="K335" s="4">
        <v>4.5999999999999996</v>
      </c>
      <c r="L335" s="14">
        <v>5.3E-3</v>
      </c>
      <c r="M335" s="14">
        <v>6.7999999999999996E-3</v>
      </c>
      <c r="N335" s="4">
        <v>105.8764</v>
      </c>
      <c r="O335" s="4">
        <v>9.5000000000000001E-2</v>
      </c>
      <c r="P335" s="4">
        <v>346</v>
      </c>
      <c r="Q335" s="14">
        <v>4.4400000000000002E-2</v>
      </c>
      <c r="R335" s="14">
        <v>1.12E-2</v>
      </c>
      <c r="S335" s="6">
        <v>0.58000000000000007</v>
      </c>
      <c r="T335" s="14">
        <v>0.20610000000000001</v>
      </c>
      <c r="U335" s="4">
        <v>10</v>
      </c>
      <c r="V335" s="4">
        <v>37</v>
      </c>
      <c r="W335" s="10">
        <v>10.6</v>
      </c>
      <c r="X335" s="12">
        <v>202</v>
      </c>
      <c r="Y335" s="14">
        <v>4.4400000000000002E-2</v>
      </c>
      <c r="Z335" s="40">
        <v>1.12E-2</v>
      </c>
      <c r="AA335" s="43"/>
      <c r="AB335" s="33">
        <f t="shared" si="58"/>
        <v>22.058823529411761</v>
      </c>
      <c r="AC335" s="5">
        <f t="shared" si="59"/>
        <v>0.11789473684210526</v>
      </c>
      <c r="AD335" s="5">
        <f t="shared" si="60"/>
        <v>0.25225225225225223</v>
      </c>
      <c r="AE335" s="5">
        <f t="shared" si="61"/>
        <v>0.25225225225225223</v>
      </c>
      <c r="AF335" s="33">
        <f t="shared" si="62"/>
        <v>3.2679615098359975</v>
      </c>
      <c r="AG335" s="33">
        <f t="shared" si="63"/>
        <v>94.532499999999999</v>
      </c>
      <c r="AH335" s="5">
        <f t="shared" si="64"/>
        <v>0.35534482758620684</v>
      </c>
      <c r="AI335" s="1">
        <f t="shared" si="65"/>
        <v>0.58000000000000007</v>
      </c>
      <c r="AJ335" s="5">
        <f t="shared" si="66"/>
        <v>0.2864864864864865</v>
      </c>
      <c r="AK335" s="1">
        <f t="shared" si="67"/>
        <v>19.056603773584907</v>
      </c>
      <c r="AL335" s="1">
        <v>4.5999999999999996</v>
      </c>
      <c r="AN335" s="5"/>
    </row>
    <row r="336" spans="1:40" x14ac:dyDescent="0.25">
      <c r="A336" s="3">
        <v>42055</v>
      </c>
      <c r="B336" s="4">
        <v>3</v>
      </c>
      <c r="C336" s="4">
        <v>3</v>
      </c>
      <c r="D336" s="4">
        <v>4</v>
      </c>
      <c r="E336" s="1" t="str">
        <f t="shared" si="68"/>
        <v>Q3-3-4</v>
      </c>
      <c r="F336" s="4" t="s">
        <v>10</v>
      </c>
      <c r="G336" s="4">
        <v>13.3</v>
      </c>
      <c r="H336" s="36">
        <v>5</v>
      </c>
      <c r="I336" s="8"/>
      <c r="J336" s="4">
        <v>36</v>
      </c>
      <c r="K336" s="4">
        <v>31</v>
      </c>
      <c r="L336" s="14">
        <v>3.0800000000000001E-2</v>
      </c>
      <c r="M336" s="14">
        <v>7.1499999999999994E-2</v>
      </c>
      <c r="N336" s="4">
        <v>109.07340000000001</v>
      </c>
      <c r="O336" s="4">
        <v>0.39</v>
      </c>
      <c r="P336" s="4">
        <v>449</v>
      </c>
      <c r="Q336" s="14">
        <v>0.15310000000000001</v>
      </c>
      <c r="R336" s="14">
        <v>3.4799999999999998E-2</v>
      </c>
      <c r="S336" s="6">
        <v>1.0630000000000002</v>
      </c>
      <c r="T336" s="14">
        <v>0.43180000000000002</v>
      </c>
      <c r="U336" s="4">
        <v>3</v>
      </c>
      <c r="V336" s="4">
        <v>529</v>
      </c>
      <c r="W336" s="10">
        <v>212.60000000000002</v>
      </c>
      <c r="X336" s="12">
        <v>1151</v>
      </c>
      <c r="Y336" s="14">
        <v>0.42549999999999999</v>
      </c>
      <c r="Z336" s="40">
        <v>0.1288</v>
      </c>
      <c r="AA336" s="43"/>
      <c r="AB336" s="33">
        <f t="shared" si="58"/>
        <v>56.92307692307692</v>
      </c>
      <c r="AC336" s="5">
        <f t="shared" si="59"/>
        <v>8.9230769230769225E-2</v>
      </c>
      <c r="AD336" s="5">
        <f t="shared" si="60"/>
        <v>0.22730241672109727</v>
      </c>
      <c r="AE336" s="5">
        <f t="shared" si="61"/>
        <v>0.30270270270270272</v>
      </c>
      <c r="AF336" s="33">
        <f t="shared" si="62"/>
        <v>4.1164940306252484</v>
      </c>
      <c r="AG336" s="33">
        <f t="shared" si="63"/>
        <v>31.342931034482763</v>
      </c>
      <c r="AH336" s="5">
        <f t="shared" si="64"/>
        <v>0.40620884289745995</v>
      </c>
      <c r="AI336" s="1">
        <f t="shared" si="65"/>
        <v>1.0630000000000002</v>
      </c>
      <c r="AJ336" s="5">
        <f t="shared" si="66"/>
        <v>0.40189035916824201</v>
      </c>
      <c r="AK336" s="1">
        <f t="shared" si="67"/>
        <v>5.4139228598306675</v>
      </c>
      <c r="AL336" s="1">
        <v>31</v>
      </c>
      <c r="AN336" s="5"/>
    </row>
    <row r="337" spans="1:40" x14ac:dyDescent="0.25">
      <c r="A337" s="3">
        <v>42055</v>
      </c>
      <c r="B337" s="4">
        <v>3</v>
      </c>
      <c r="C337" s="4">
        <v>3</v>
      </c>
      <c r="D337" s="4">
        <v>4</v>
      </c>
      <c r="E337" s="1" t="str">
        <f t="shared" si="68"/>
        <v>Q3-3-4</v>
      </c>
      <c r="F337" s="4" t="s">
        <v>12</v>
      </c>
      <c r="G337" s="4">
        <v>5.8</v>
      </c>
      <c r="H337" s="36">
        <v>1</v>
      </c>
      <c r="I337" s="8"/>
      <c r="J337" s="4">
        <v>17</v>
      </c>
      <c r="K337" s="4">
        <v>2.7</v>
      </c>
      <c r="L337" s="14">
        <v>2.3999999999999998E-3</v>
      </c>
      <c r="M337" s="14">
        <v>2.7000000000000001E-3</v>
      </c>
      <c r="N337" s="4">
        <v>39.529299999999999</v>
      </c>
      <c r="O337" s="4">
        <v>2.7E-2</v>
      </c>
      <c r="P337" s="4">
        <v>351</v>
      </c>
      <c r="Q337" s="14">
        <v>1.78E-2</v>
      </c>
      <c r="R337" s="14">
        <v>7.7000000000000002E-3</v>
      </c>
      <c r="S337" s="6">
        <v>4.9000000000000002E-2</v>
      </c>
      <c r="T337" s="14">
        <v>2.06E-2</v>
      </c>
      <c r="U337" s="4">
        <v>10</v>
      </c>
      <c r="V337" s="4">
        <v>9</v>
      </c>
      <c r="W337" s="10">
        <v>3.6</v>
      </c>
      <c r="X337" s="12">
        <v>80.300000000000011</v>
      </c>
      <c r="Y337" s="14">
        <v>1.78E-2</v>
      </c>
      <c r="Z337" s="40">
        <v>7.7000000000000002E-3</v>
      </c>
      <c r="AA337" s="43"/>
      <c r="AB337" s="33">
        <f t="shared" si="58"/>
        <v>11.111111111111123</v>
      </c>
      <c r="AC337" s="5">
        <f t="shared" si="59"/>
        <v>0.28518518518518521</v>
      </c>
      <c r="AD337" s="5">
        <f t="shared" si="60"/>
        <v>0.43258426966292135</v>
      </c>
      <c r="AE337" s="5">
        <f t="shared" si="61"/>
        <v>0.43258426966292135</v>
      </c>
      <c r="AF337" s="33">
        <f t="shared" si="62"/>
        <v>8.8794893914134576</v>
      </c>
      <c r="AG337" s="33">
        <f t="shared" si="63"/>
        <v>51.33675324675324</v>
      </c>
      <c r="AH337" s="5">
        <f t="shared" si="64"/>
        <v>0.42040816326530611</v>
      </c>
      <c r="AI337" s="1">
        <f t="shared" si="65"/>
        <v>4.9000000000000002E-2</v>
      </c>
      <c r="AJ337" s="5">
        <f t="shared" si="66"/>
        <v>0.4</v>
      </c>
      <c r="AK337" s="1">
        <f t="shared" si="67"/>
        <v>22.305555555555557</v>
      </c>
      <c r="AL337" s="1">
        <v>2.7</v>
      </c>
      <c r="AN337" s="5"/>
    </row>
    <row r="338" spans="1:40" x14ac:dyDescent="0.25">
      <c r="A338" s="3">
        <v>42055</v>
      </c>
      <c r="B338" s="4">
        <v>3</v>
      </c>
      <c r="C338" s="4">
        <v>3</v>
      </c>
      <c r="D338" s="4">
        <v>4</v>
      </c>
      <c r="E338" s="1" t="str">
        <f t="shared" si="68"/>
        <v>Q3-3-4</v>
      </c>
      <c r="F338" s="4" t="s">
        <v>13</v>
      </c>
      <c r="G338" s="4">
        <v>6</v>
      </c>
      <c r="H338" s="36">
        <v>30</v>
      </c>
      <c r="I338" s="8"/>
      <c r="J338" s="4">
        <v>14</v>
      </c>
      <c r="K338" s="4">
        <v>2.5</v>
      </c>
      <c r="L338" s="14">
        <v>1.9599999999999999E-2</v>
      </c>
      <c r="M338" s="14">
        <v>2.5399999999999999E-2</v>
      </c>
      <c r="N338" s="4">
        <v>27.725200000000001</v>
      </c>
      <c r="O338" s="4">
        <v>0.184</v>
      </c>
      <c r="P338" s="4">
        <v>79</v>
      </c>
      <c r="Q338" s="14">
        <v>0.1019</v>
      </c>
      <c r="R338" s="14">
        <v>1.5100000000000001E-2</v>
      </c>
      <c r="S338" s="6">
        <v>0.14299999999999999</v>
      </c>
      <c r="T338" s="14">
        <v>2.24E-2</v>
      </c>
      <c r="U338" s="4">
        <v>10</v>
      </c>
      <c r="V338" s="4">
        <v>71</v>
      </c>
      <c r="W338" s="10">
        <v>9.2999999999999989</v>
      </c>
      <c r="X338" s="12">
        <v>215.20000000000002</v>
      </c>
      <c r="Y338" s="14">
        <v>0.1019</v>
      </c>
      <c r="Z338" s="40">
        <v>1.5100000000000001E-2</v>
      </c>
      <c r="AA338" s="43"/>
      <c r="AB338" s="33">
        <f t="shared" si="58"/>
        <v>22.834645669291337</v>
      </c>
      <c r="AC338" s="5">
        <f t="shared" si="59"/>
        <v>8.2065217391304346E-2</v>
      </c>
      <c r="AD338" s="5">
        <f t="shared" si="60"/>
        <v>0.14818449460255151</v>
      </c>
      <c r="AE338" s="5">
        <f t="shared" si="61"/>
        <v>0.14818449460255151</v>
      </c>
      <c r="AF338" s="33">
        <f t="shared" si="62"/>
        <v>2.8493933316982383</v>
      </c>
      <c r="AG338" s="33">
        <f t="shared" si="63"/>
        <v>18.361059602649007</v>
      </c>
      <c r="AH338" s="5">
        <f t="shared" si="64"/>
        <v>0.15664335664335666</v>
      </c>
      <c r="AI338" s="1">
        <f t="shared" si="65"/>
        <v>0.14299999999999999</v>
      </c>
      <c r="AJ338" s="5">
        <f t="shared" si="66"/>
        <v>0.13098591549295774</v>
      </c>
      <c r="AK338" s="1">
        <f t="shared" si="67"/>
        <v>23.139784946236563</v>
      </c>
      <c r="AL338" s="1">
        <v>2.5</v>
      </c>
      <c r="AN338" s="5"/>
    </row>
    <row r="339" spans="1:40" x14ac:dyDescent="0.25">
      <c r="A339" s="3">
        <v>42055</v>
      </c>
      <c r="B339" s="4">
        <v>3</v>
      </c>
      <c r="C339" s="4">
        <v>3</v>
      </c>
      <c r="D339" s="4">
        <v>4</v>
      </c>
      <c r="E339" s="1" t="str">
        <f t="shared" si="68"/>
        <v>Q3-3-4</v>
      </c>
      <c r="F339" s="4" t="s">
        <v>14</v>
      </c>
      <c r="G339" s="4">
        <v>4</v>
      </c>
      <c r="H339" s="36">
        <v>1</v>
      </c>
      <c r="I339" s="8"/>
      <c r="J339" s="4">
        <v>15</v>
      </c>
      <c r="K339" s="4">
        <v>2.8</v>
      </c>
      <c r="L339" s="14">
        <v>1.6299999999999999E-2</v>
      </c>
      <c r="M339" s="14">
        <v>1.83E-2</v>
      </c>
      <c r="N339" s="4">
        <v>28.559200000000001</v>
      </c>
      <c r="O339" s="4">
        <v>7.9000000000000001E-2</v>
      </c>
      <c r="P339" s="4">
        <v>65</v>
      </c>
      <c r="Q339" s="14">
        <v>4.6300000000000001E-2</v>
      </c>
      <c r="R339" s="14">
        <v>4.4000000000000003E-3</v>
      </c>
      <c r="S339" s="6">
        <v>0.128</v>
      </c>
      <c r="T339" s="14">
        <v>2.1599999999999998E-2</v>
      </c>
      <c r="U339" s="4">
        <v>30</v>
      </c>
      <c r="V339" s="4">
        <v>21</v>
      </c>
      <c r="W339" s="10">
        <v>4.2</v>
      </c>
      <c r="X339" s="12">
        <v>163.6</v>
      </c>
      <c r="Y339" s="14">
        <v>4.6300000000000001E-2</v>
      </c>
      <c r="Z339" s="40">
        <v>4.4000000000000003E-3</v>
      </c>
      <c r="AA339" s="43"/>
      <c r="AB339" s="33">
        <f t="shared" si="58"/>
        <v>10.92896174863389</v>
      </c>
      <c r="AC339" s="5">
        <f t="shared" si="59"/>
        <v>5.5696202531645575E-2</v>
      </c>
      <c r="AD339" s="5">
        <f t="shared" si="60"/>
        <v>9.5032397408207347E-2</v>
      </c>
      <c r="AE339" s="5">
        <f t="shared" si="61"/>
        <v>9.5032397408207347E-2</v>
      </c>
      <c r="AF339" s="33">
        <f t="shared" si="62"/>
        <v>2.2759741169220424</v>
      </c>
      <c r="AG339" s="33">
        <f t="shared" si="63"/>
        <v>64.907272727272726</v>
      </c>
      <c r="AH339" s="5">
        <f t="shared" si="64"/>
        <v>0.16874999999999998</v>
      </c>
      <c r="AI339" s="1">
        <f t="shared" si="65"/>
        <v>0.128</v>
      </c>
      <c r="AJ339" s="5">
        <f t="shared" si="66"/>
        <v>0.2</v>
      </c>
      <c r="AK339" s="1">
        <f t="shared" si="67"/>
        <v>38.952380952380949</v>
      </c>
      <c r="AL339" s="1">
        <v>2.8</v>
      </c>
      <c r="AN339" s="5"/>
    </row>
    <row r="340" spans="1:40" x14ac:dyDescent="0.25">
      <c r="A340" s="3">
        <v>42055</v>
      </c>
      <c r="B340" s="4">
        <v>3</v>
      </c>
      <c r="C340" s="4">
        <v>3</v>
      </c>
      <c r="D340" s="4">
        <v>4</v>
      </c>
      <c r="E340" s="1" t="str">
        <f t="shared" si="68"/>
        <v>Q3-3-4</v>
      </c>
      <c r="F340" s="4" t="s">
        <v>38</v>
      </c>
      <c r="G340" s="4">
        <v>2.8</v>
      </c>
      <c r="H340" s="36">
        <v>0.5</v>
      </c>
      <c r="I340" s="8"/>
      <c r="J340" s="4">
        <v>11</v>
      </c>
      <c r="K340" s="4">
        <v>2</v>
      </c>
      <c r="L340" s="14">
        <v>3.7000000000000002E-3</v>
      </c>
      <c r="M340" s="14">
        <v>6.4000000000000003E-3</v>
      </c>
      <c r="N340" s="4">
        <v>7.1155999999999997</v>
      </c>
      <c r="O340" s="4">
        <v>2.4E-2</v>
      </c>
      <c r="P340" s="4">
        <v>12</v>
      </c>
      <c r="Q340" s="14">
        <v>1.03E-2</v>
      </c>
      <c r="R340" s="14">
        <v>2.3999999999999998E-3</v>
      </c>
      <c r="S340" s="6">
        <v>0.01</v>
      </c>
      <c r="T340" s="14">
        <v>3.0999999999999999E-3</v>
      </c>
      <c r="U340" s="4" t="s">
        <v>16</v>
      </c>
      <c r="V340" s="4"/>
      <c r="W340" s="10"/>
      <c r="X340" s="12"/>
      <c r="Y340" s="14">
        <v>1.03E-2</v>
      </c>
      <c r="Z340" s="40">
        <v>2.3999999999999998E-3</v>
      </c>
      <c r="AA340" s="43"/>
      <c r="AB340" s="33">
        <f t="shared" si="58"/>
        <v>42.1875</v>
      </c>
      <c r="AC340" s="5">
        <f t="shared" si="59"/>
        <v>9.9999999999999992E-2</v>
      </c>
      <c r="AD340" s="5">
        <f t="shared" si="60"/>
        <v>0.23300970873786406</v>
      </c>
      <c r="AE340" s="5">
        <f t="shared" si="61"/>
        <v>0.23300970873786406</v>
      </c>
      <c r="AF340" s="33">
        <f t="shared" si="62"/>
        <v>1.6864354376299961</v>
      </c>
      <c r="AG340" s="33">
        <f t="shared" si="63"/>
        <v>29.648333333333333</v>
      </c>
      <c r="AH340" s="5">
        <f t="shared" si="64"/>
        <v>0.31</v>
      </c>
      <c r="AI340" s="1">
        <f t="shared" si="65"/>
        <v>0.01</v>
      </c>
      <c r="AJ340" s="5" t="e">
        <f t="shared" si="66"/>
        <v>#DIV/0!</v>
      </c>
      <c r="AK340" s="1" t="e">
        <f t="shared" si="67"/>
        <v>#DIV/0!</v>
      </c>
      <c r="AL340" s="1">
        <v>2</v>
      </c>
      <c r="AN340" s="5"/>
    </row>
    <row r="341" spans="1:40" x14ac:dyDescent="0.25">
      <c r="A341" s="3">
        <v>42055</v>
      </c>
      <c r="B341" s="4">
        <v>3</v>
      </c>
      <c r="C341" s="4">
        <v>3</v>
      </c>
      <c r="D341" s="4">
        <v>4</v>
      </c>
      <c r="E341" s="1" t="str">
        <f t="shared" si="68"/>
        <v>Q3-3-4</v>
      </c>
      <c r="F341" s="4" t="s">
        <v>39</v>
      </c>
      <c r="G341" s="4">
        <v>4.8</v>
      </c>
      <c r="H341" s="36">
        <v>0.5</v>
      </c>
      <c r="I341" s="8"/>
      <c r="J341" s="4">
        <v>15</v>
      </c>
      <c r="K341" s="4">
        <v>2.5</v>
      </c>
      <c r="L341" s="14"/>
      <c r="M341" s="14"/>
      <c r="N341" s="4"/>
      <c r="O341" s="4"/>
      <c r="P341" s="4"/>
      <c r="Q341" s="14"/>
      <c r="R341" s="14"/>
      <c r="S341" s="6">
        <v>3.5999999999999997E-2</v>
      </c>
      <c r="T341" s="14">
        <v>5.7999999999999996E-3</v>
      </c>
      <c r="U341" s="4">
        <v>30</v>
      </c>
      <c r="V341" s="4">
        <v>12</v>
      </c>
      <c r="W341" s="10">
        <v>2</v>
      </c>
      <c r="X341" s="12">
        <v>69.600000000000009</v>
      </c>
      <c r="Y341" s="14" t="s">
        <v>16</v>
      </c>
      <c r="Z341" s="40" t="s">
        <v>16</v>
      </c>
      <c r="AA341" s="43"/>
      <c r="AB341" s="33" t="e">
        <f t="shared" si="58"/>
        <v>#DIV/0!</v>
      </c>
      <c r="AC341" s="5" t="e">
        <f t="shared" si="59"/>
        <v>#DIV/0!</v>
      </c>
      <c r="AD341" s="5" t="e">
        <f t="shared" si="60"/>
        <v>#DIV/0!</v>
      </c>
      <c r="AE341" s="5" t="e">
        <f t="shared" si="61"/>
        <v>#VALUE!</v>
      </c>
      <c r="AF341" s="33" t="e">
        <f t="shared" si="62"/>
        <v>#DIV/0!</v>
      </c>
      <c r="AG341" s="33" t="e">
        <f t="shared" si="63"/>
        <v>#DIV/0!</v>
      </c>
      <c r="AH341" s="5">
        <f t="shared" si="64"/>
        <v>0.16111111111111112</v>
      </c>
      <c r="AI341" s="1">
        <f t="shared" si="65"/>
        <v>3.5999999999999997E-2</v>
      </c>
      <c r="AJ341" s="5">
        <f t="shared" si="66"/>
        <v>0.16666666666666666</v>
      </c>
      <c r="AK341" s="1">
        <f t="shared" si="67"/>
        <v>34.800000000000004</v>
      </c>
      <c r="AL341" s="1">
        <v>2.5</v>
      </c>
      <c r="AN341" s="5"/>
    </row>
    <row r="342" spans="1:40" x14ac:dyDescent="0.25">
      <c r="A342" s="3">
        <v>42055</v>
      </c>
      <c r="B342" s="4">
        <v>3</v>
      </c>
      <c r="C342" s="4">
        <v>3</v>
      </c>
      <c r="D342" s="4">
        <v>6</v>
      </c>
      <c r="E342" s="1" t="str">
        <f t="shared" si="68"/>
        <v>Q3-3-6</v>
      </c>
      <c r="F342" s="4" t="s">
        <v>15</v>
      </c>
      <c r="G342" s="4">
        <v>6</v>
      </c>
      <c r="H342" s="36">
        <v>10</v>
      </c>
      <c r="I342" s="8"/>
      <c r="J342" s="4">
        <v>19</v>
      </c>
      <c r="K342" s="4">
        <v>4.5</v>
      </c>
      <c r="L342" s="14">
        <v>2.5999999999999999E-2</v>
      </c>
      <c r="M342" s="14">
        <v>2.92E-2</v>
      </c>
      <c r="N342" s="4">
        <v>298.1189</v>
      </c>
      <c r="O342" s="4">
        <v>0.39200000000000002</v>
      </c>
      <c r="P342" s="4">
        <v>2067</v>
      </c>
      <c r="Q342" s="14">
        <v>0.25530000000000003</v>
      </c>
      <c r="R342" s="14">
        <v>4.8300000000000003E-2</v>
      </c>
      <c r="S342" s="4">
        <v>9.76</v>
      </c>
      <c r="T342" s="14">
        <v>4.4628000000000005</v>
      </c>
      <c r="U342" s="4">
        <v>10</v>
      </c>
      <c r="V342" s="4">
        <v>64</v>
      </c>
      <c r="W342" s="10">
        <v>23.900000000000002</v>
      </c>
      <c r="X342" s="12">
        <v>239.6</v>
      </c>
      <c r="Y342" s="14">
        <v>0.95630000000000004</v>
      </c>
      <c r="Z342" s="40">
        <v>0.22290000000000001</v>
      </c>
      <c r="AA342" s="43"/>
      <c r="AB342" s="33">
        <f t="shared" si="58"/>
        <v>10.958904109589048</v>
      </c>
      <c r="AC342" s="5">
        <f t="shared" si="59"/>
        <v>0.12321428571428572</v>
      </c>
      <c r="AD342" s="5">
        <f t="shared" si="60"/>
        <v>0.18918918918918917</v>
      </c>
      <c r="AE342" s="5">
        <f t="shared" si="61"/>
        <v>0.23308585172017149</v>
      </c>
      <c r="AF342" s="33">
        <f t="shared" si="62"/>
        <v>6.9334752006665799</v>
      </c>
      <c r="AG342" s="33">
        <f t="shared" si="63"/>
        <v>61.722339544513453</v>
      </c>
      <c r="AH342" s="5">
        <f t="shared" si="64"/>
        <v>0.45725409836065578</v>
      </c>
      <c r="AI342" s="1">
        <f t="shared" si="65"/>
        <v>9.76</v>
      </c>
      <c r="AJ342" s="5">
        <f t="shared" si="66"/>
        <v>0.37343750000000003</v>
      </c>
      <c r="AK342" s="1">
        <f t="shared" si="67"/>
        <v>10.02510460251046</v>
      </c>
      <c r="AL342" s="1">
        <v>4.5</v>
      </c>
      <c r="AN342" s="5"/>
    </row>
    <row r="343" spans="1:40" x14ac:dyDescent="0.25">
      <c r="A343" s="3">
        <v>42055</v>
      </c>
      <c r="B343" s="4">
        <v>3</v>
      </c>
      <c r="C343" s="4">
        <v>3</v>
      </c>
      <c r="D343" s="4">
        <v>6</v>
      </c>
      <c r="E343" s="1" t="str">
        <f t="shared" si="68"/>
        <v>Q3-3-6</v>
      </c>
      <c r="F343" s="4" t="s">
        <v>12</v>
      </c>
      <c r="G343" s="4">
        <v>3.7</v>
      </c>
      <c r="H343" s="36">
        <v>1</v>
      </c>
      <c r="I343" s="8"/>
      <c r="J343" s="4">
        <v>18</v>
      </c>
      <c r="K343" s="4">
        <v>4</v>
      </c>
      <c r="L343" s="14">
        <v>8.9999999999999998E-4</v>
      </c>
      <c r="M343" s="14">
        <v>1.5E-3</v>
      </c>
      <c r="N343" s="4">
        <v>50.3506</v>
      </c>
      <c r="O343" s="4">
        <v>1.9E-2</v>
      </c>
      <c r="P343" s="4">
        <v>298</v>
      </c>
      <c r="Q343" s="14">
        <v>5.5999999999999999E-3</v>
      </c>
      <c r="R343" s="14">
        <v>8.9999999999999998E-4</v>
      </c>
      <c r="S343" s="6">
        <v>2.5000000000000001E-2</v>
      </c>
      <c r="T343" s="14">
        <v>1.49E-2</v>
      </c>
      <c r="U343" s="4">
        <v>10</v>
      </c>
      <c r="V343" s="4">
        <v>10</v>
      </c>
      <c r="W343" s="10">
        <v>5.8</v>
      </c>
      <c r="X343" s="12">
        <v>109.2</v>
      </c>
      <c r="Y343" s="14">
        <v>2.6800000000000001E-2</v>
      </c>
      <c r="Z343" s="40">
        <v>8.8000000000000005E-3</v>
      </c>
      <c r="AA343" s="43"/>
      <c r="AB343" s="33">
        <f t="shared" si="58"/>
        <v>40</v>
      </c>
      <c r="AC343" s="5">
        <f t="shared" si="59"/>
        <v>4.736842105263158E-2</v>
      </c>
      <c r="AD343" s="5">
        <f t="shared" si="60"/>
        <v>0.1607142857142857</v>
      </c>
      <c r="AE343" s="5">
        <f t="shared" si="61"/>
        <v>0.32835820895522388</v>
      </c>
      <c r="AF343" s="33">
        <f t="shared" si="62"/>
        <v>5.9184994816347771</v>
      </c>
      <c r="AG343" s="33">
        <f t="shared" si="63"/>
        <v>559.45111111111112</v>
      </c>
      <c r="AH343" s="5">
        <f t="shared" si="64"/>
        <v>0.59599999999999997</v>
      </c>
      <c r="AI343" s="1">
        <f t="shared" si="65"/>
        <v>2.5000000000000001E-2</v>
      </c>
      <c r="AJ343" s="5">
        <f t="shared" si="66"/>
        <v>0.57999999999999996</v>
      </c>
      <c r="AK343" s="1">
        <f t="shared" si="67"/>
        <v>18.827586206896552</v>
      </c>
      <c r="AL343" s="1">
        <v>4</v>
      </c>
      <c r="AN343" s="5"/>
    </row>
    <row r="344" spans="1:40" x14ac:dyDescent="0.25">
      <c r="A344" s="3">
        <v>42055</v>
      </c>
      <c r="B344" s="4">
        <v>3</v>
      </c>
      <c r="C344" s="4">
        <v>3</v>
      </c>
      <c r="D344" s="4">
        <v>6</v>
      </c>
      <c r="E344" s="1" t="str">
        <f t="shared" si="68"/>
        <v>Q3-3-6</v>
      </c>
      <c r="F344" s="4" t="s">
        <v>13</v>
      </c>
      <c r="G344" s="4">
        <v>6.2</v>
      </c>
      <c r="H344" s="36">
        <v>10</v>
      </c>
      <c r="I344" s="8"/>
      <c r="J344" s="4">
        <v>15</v>
      </c>
      <c r="K344" s="4">
        <v>2</v>
      </c>
      <c r="L344" s="14">
        <v>2.52E-2</v>
      </c>
      <c r="M344" s="14">
        <v>3.1300000000000001E-2</v>
      </c>
      <c r="N344" s="4">
        <v>61.491100000000003</v>
      </c>
      <c r="O344" s="4">
        <v>0.255</v>
      </c>
      <c r="P344" s="4">
        <v>197</v>
      </c>
      <c r="Q344" s="14">
        <v>0.20680000000000001</v>
      </c>
      <c r="R344" s="14">
        <v>2.35E-2</v>
      </c>
      <c r="S344" s="6">
        <v>0.222</v>
      </c>
      <c r="T344" s="14">
        <v>3.8300000000000001E-2</v>
      </c>
      <c r="U344" s="4">
        <v>10</v>
      </c>
      <c r="V344" s="4">
        <v>46</v>
      </c>
      <c r="W344" s="10">
        <v>6.4</v>
      </c>
      <c r="X344" s="12">
        <v>139.5</v>
      </c>
      <c r="Y344" s="14">
        <v>0.20680000000000001</v>
      </c>
      <c r="Z344" s="40">
        <v>2.35E-2</v>
      </c>
      <c r="AA344" s="43"/>
      <c r="AB344" s="33">
        <f t="shared" si="58"/>
        <v>19.488817891373802</v>
      </c>
      <c r="AC344" s="5">
        <f t="shared" si="59"/>
        <v>9.2156862745098031E-2</v>
      </c>
      <c r="AD344" s="5">
        <f t="shared" si="60"/>
        <v>0.11363636363636363</v>
      </c>
      <c r="AE344" s="5">
        <f t="shared" si="61"/>
        <v>0.11363636363636363</v>
      </c>
      <c r="AF344" s="33">
        <f t="shared" si="62"/>
        <v>3.2037156596645691</v>
      </c>
      <c r="AG344" s="33">
        <f t="shared" si="63"/>
        <v>26.166425531914896</v>
      </c>
      <c r="AH344" s="5">
        <f t="shared" si="64"/>
        <v>0.17252252252252254</v>
      </c>
      <c r="AI344" s="1">
        <f t="shared" si="65"/>
        <v>0.222</v>
      </c>
      <c r="AJ344" s="5">
        <f t="shared" si="66"/>
        <v>0.1391304347826087</v>
      </c>
      <c r="AK344" s="1">
        <f t="shared" si="67"/>
        <v>21.796875</v>
      </c>
      <c r="AL344" s="1">
        <v>2</v>
      </c>
      <c r="AN344" s="5"/>
    </row>
    <row r="345" spans="1:40" x14ac:dyDescent="0.25">
      <c r="A345" s="3">
        <v>42055</v>
      </c>
      <c r="B345" s="4">
        <v>3</v>
      </c>
      <c r="C345" s="4">
        <v>3</v>
      </c>
      <c r="D345" s="4">
        <v>6</v>
      </c>
      <c r="E345" s="1" t="str">
        <f t="shared" si="68"/>
        <v>Q3-3-6</v>
      </c>
      <c r="F345" s="4" t="s">
        <v>14</v>
      </c>
      <c r="G345" s="4">
        <v>2.5</v>
      </c>
      <c r="H345" s="36">
        <v>40</v>
      </c>
      <c r="I345" s="8"/>
      <c r="J345" s="4">
        <v>16</v>
      </c>
      <c r="K345" s="4">
        <v>1.2</v>
      </c>
      <c r="L345" s="14">
        <v>4.1000000000000003E-3</v>
      </c>
      <c r="M345" s="14">
        <v>5.4000000000000003E-3</v>
      </c>
      <c r="N345" s="4">
        <v>10.511799999999999</v>
      </c>
      <c r="O345" s="4">
        <v>0.02</v>
      </c>
      <c r="P345" s="4">
        <v>17</v>
      </c>
      <c r="Q345" s="14">
        <v>1.11E-2</v>
      </c>
      <c r="R345" s="14">
        <v>8.0000000000000004E-4</v>
      </c>
      <c r="S345" s="6">
        <v>4.3000000000000003E-2</v>
      </c>
      <c r="T345" s="14">
        <v>1.12E-2</v>
      </c>
      <c r="U345" s="4">
        <v>30</v>
      </c>
      <c r="V345" s="4">
        <v>8</v>
      </c>
      <c r="W345" s="10">
        <v>2.6</v>
      </c>
      <c r="X345" s="12">
        <v>70</v>
      </c>
      <c r="Y345" s="14">
        <v>1.11E-2</v>
      </c>
      <c r="Z345" s="40">
        <v>8.0000000000000004E-4</v>
      </c>
      <c r="AA345" s="43"/>
      <c r="AB345" s="33">
        <f t="shared" si="58"/>
        <v>24.074074074074073</v>
      </c>
      <c r="AC345" s="5">
        <f t="shared" si="59"/>
        <v>0.04</v>
      </c>
      <c r="AD345" s="5">
        <f t="shared" si="60"/>
        <v>7.2072072072072071E-2</v>
      </c>
      <c r="AE345" s="5">
        <f t="shared" si="61"/>
        <v>7.2072072072072071E-2</v>
      </c>
      <c r="AF345" s="33">
        <f t="shared" si="62"/>
        <v>1.6172301603911796</v>
      </c>
      <c r="AG345" s="33">
        <f t="shared" si="63"/>
        <v>131.39749999999998</v>
      </c>
      <c r="AH345" s="5">
        <f t="shared" si="64"/>
        <v>0.26046511627906976</v>
      </c>
      <c r="AI345" s="1">
        <f t="shared" si="65"/>
        <v>4.3000000000000003E-2</v>
      </c>
      <c r="AJ345" s="5">
        <f t="shared" si="66"/>
        <v>0.32500000000000001</v>
      </c>
      <c r="AK345" s="1">
        <f t="shared" si="67"/>
        <v>26.923076923076923</v>
      </c>
      <c r="AL345" s="1">
        <v>1.2</v>
      </c>
      <c r="AN345" s="5"/>
    </row>
    <row r="346" spans="1:40" x14ac:dyDescent="0.25">
      <c r="A346" s="3">
        <v>42055</v>
      </c>
      <c r="B346" s="4">
        <v>3</v>
      </c>
      <c r="C346" s="4">
        <v>3</v>
      </c>
      <c r="D346" s="4">
        <v>6</v>
      </c>
      <c r="E346" s="1" t="str">
        <f t="shared" si="68"/>
        <v>Q3-3-6</v>
      </c>
      <c r="F346" s="4" t="s">
        <v>38</v>
      </c>
      <c r="G346" s="4">
        <v>2.2000000000000002</v>
      </c>
      <c r="H346" s="36">
        <v>5</v>
      </c>
      <c r="I346" s="8"/>
      <c r="J346" s="4">
        <v>12</v>
      </c>
      <c r="K346" s="4">
        <v>5</v>
      </c>
      <c r="L346" s="14">
        <v>6.8999999999999999E-3</v>
      </c>
      <c r="M346" s="14">
        <v>8.9999999999999993E-3</v>
      </c>
      <c r="N346" s="4">
        <v>32.642299999999999</v>
      </c>
      <c r="O346" s="4">
        <v>6.8000000000000005E-2</v>
      </c>
      <c r="P346" s="4">
        <v>118</v>
      </c>
      <c r="Q346" s="14">
        <v>3.8600000000000002E-2</v>
      </c>
      <c r="R346" s="14">
        <v>6.3E-3</v>
      </c>
      <c r="S346" s="6">
        <v>0.33</v>
      </c>
      <c r="T346" s="14">
        <v>8.3299999999999999E-2</v>
      </c>
      <c r="U346" s="4">
        <v>30</v>
      </c>
      <c r="V346" s="4">
        <v>5</v>
      </c>
      <c r="W346" s="13">
        <v>2.2000000000000002</v>
      </c>
      <c r="X346" s="12">
        <v>30.3</v>
      </c>
      <c r="Y346" s="14">
        <v>3.8600000000000002E-2</v>
      </c>
      <c r="Z346" s="40">
        <v>6.3E-3</v>
      </c>
      <c r="AA346" s="43"/>
      <c r="AB346" s="33">
        <f t="shared" si="58"/>
        <v>23.333333333333329</v>
      </c>
      <c r="AC346" s="5">
        <f t="shared" si="59"/>
        <v>9.2647058823529402E-2</v>
      </c>
      <c r="AD346" s="5">
        <f t="shared" si="60"/>
        <v>0.16321243523316062</v>
      </c>
      <c r="AE346" s="5">
        <f t="shared" si="61"/>
        <v>0.16321243523316062</v>
      </c>
      <c r="AF346" s="33">
        <f t="shared" si="62"/>
        <v>3.6149413491083657</v>
      </c>
      <c r="AG346" s="33">
        <f t="shared" si="63"/>
        <v>51.813174603174602</v>
      </c>
      <c r="AH346" s="5">
        <f t="shared" si="64"/>
        <v>0.25242424242424238</v>
      </c>
      <c r="AI346" s="1">
        <f t="shared" si="65"/>
        <v>0.33</v>
      </c>
      <c r="AJ346" s="5">
        <f t="shared" si="66"/>
        <v>0.44000000000000006</v>
      </c>
      <c r="AK346" s="1">
        <f t="shared" si="67"/>
        <v>13.772727272727272</v>
      </c>
      <c r="AL346" s="1">
        <v>5</v>
      </c>
      <c r="AN346" s="5"/>
    </row>
    <row r="347" spans="1:40" x14ac:dyDescent="0.25">
      <c r="A347" s="3">
        <v>42055</v>
      </c>
      <c r="B347" s="4">
        <v>3</v>
      </c>
      <c r="C347" s="4">
        <v>3</v>
      </c>
      <c r="D347" s="4">
        <v>6</v>
      </c>
      <c r="E347" s="1" t="str">
        <f t="shared" si="68"/>
        <v>Q3-3-6</v>
      </c>
      <c r="F347" s="4" t="s">
        <v>39</v>
      </c>
      <c r="G347" s="4">
        <v>2.2999999999999998</v>
      </c>
      <c r="H347" s="36">
        <v>1</v>
      </c>
      <c r="I347" s="8"/>
      <c r="J347" s="4">
        <v>16</v>
      </c>
      <c r="K347" s="4">
        <v>2</v>
      </c>
      <c r="L347" s="14">
        <v>2.3E-3</v>
      </c>
      <c r="M347" s="14">
        <v>2.7000000000000001E-3</v>
      </c>
      <c r="N347" s="4">
        <v>30.122599999999998</v>
      </c>
      <c r="O347" s="4">
        <v>2.5999999999999999E-2</v>
      </c>
      <c r="P347" s="4">
        <v>111</v>
      </c>
      <c r="Q347" s="14">
        <v>1.29E-2</v>
      </c>
      <c r="R347" s="14">
        <v>1.6000000000000001E-3</v>
      </c>
      <c r="S347" s="6">
        <v>8.8999999999999996E-2</v>
      </c>
      <c r="T347" s="14">
        <v>1.83E-2</v>
      </c>
      <c r="U347" s="4">
        <v>30</v>
      </c>
      <c r="V347" s="4">
        <v>29</v>
      </c>
      <c r="W347" s="13">
        <v>5.6</v>
      </c>
      <c r="X347" s="12">
        <v>127.69999999999999</v>
      </c>
      <c r="Y347" s="14">
        <v>1.29E-2</v>
      </c>
      <c r="Z347" s="40">
        <v>1.6000000000000001E-3</v>
      </c>
      <c r="AA347" s="43"/>
      <c r="AB347" s="33">
        <f t="shared" si="58"/>
        <v>14.814814814814822</v>
      </c>
      <c r="AC347" s="5">
        <f t="shared" si="59"/>
        <v>6.1538461538461542E-2</v>
      </c>
      <c r="AD347" s="5">
        <f t="shared" si="60"/>
        <v>0.124031007751938</v>
      </c>
      <c r="AE347" s="5">
        <f t="shared" si="61"/>
        <v>0.124031007751938</v>
      </c>
      <c r="AF347" s="33">
        <f t="shared" si="62"/>
        <v>3.6849408749576731</v>
      </c>
      <c r="AG347" s="33">
        <f t="shared" si="63"/>
        <v>188.26624999999996</v>
      </c>
      <c r="AH347" s="5">
        <f t="shared" si="64"/>
        <v>0.20561797752808991</v>
      </c>
      <c r="AI347" s="1">
        <f t="shared" si="65"/>
        <v>8.8999999999999996E-2</v>
      </c>
      <c r="AJ347" s="5">
        <f t="shared" si="66"/>
        <v>0.19310344827586207</v>
      </c>
      <c r="AK347" s="1">
        <f t="shared" si="67"/>
        <v>22.803571428571427</v>
      </c>
      <c r="AL347" s="1">
        <v>2</v>
      </c>
      <c r="AN347" s="5"/>
    </row>
    <row r="348" spans="1:40" x14ac:dyDescent="0.25">
      <c r="A348" s="3">
        <v>42055</v>
      </c>
      <c r="B348" s="4">
        <v>3</v>
      </c>
      <c r="C348" s="4">
        <v>3</v>
      </c>
      <c r="D348" s="4">
        <v>8</v>
      </c>
      <c r="E348" s="1" t="str">
        <f t="shared" si="68"/>
        <v>Q3-3-8</v>
      </c>
      <c r="F348" s="4" t="s">
        <v>15</v>
      </c>
      <c r="G348" s="4">
        <v>6.5</v>
      </c>
      <c r="H348" s="36">
        <v>15</v>
      </c>
      <c r="I348" s="8"/>
      <c r="J348" s="4">
        <v>20</v>
      </c>
      <c r="K348" s="4">
        <v>5.5</v>
      </c>
      <c r="L348" s="14">
        <v>1.5800000000000002E-2</v>
      </c>
      <c r="M348" s="14">
        <v>1.7000000000000001E-2</v>
      </c>
      <c r="N348" s="4">
        <v>185.0866</v>
      </c>
      <c r="O348" s="4">
        <v>0.22</v>
      </c>
      <c r="P348" s="4">
        <v>1240</v>
      </c>
      <c r="Q348" s="14">
        <v>0.1236</v>
      </c>
      <c r="R348" s="14">
        <v>3.1800000000000002E-2</v>
      </c>
      <c r="S348" s="6">
        <v>1.5009999999999999</v>
      </c>
      <c r="T348" s="14">
        <v>0.63660000000000005</v>
      </c>
      <c r="U348" s="4">
        <v>10</v>
      </c>
      <c r="V348" s="4">
        <v>37</v>
      </c>
      <c r="W348" s="10">
        <v>10.8</v>
      </c>
      <c r="X348" s="12">
        <v>124.2</v>
      </c>
      <c r="Y348" s="14">
        <v>0.1236</v>
      </c>
      <c r="Z348" s="40">
        <v>3.1800000000000002E-2</v>
      </c>
      <c r="AA348" s="43"/>
      <c r="AB348" s="33">
        <f t="shared" si="58"/>
        <v>7.0588235294117627</v>
      </c>
      <c r="AC348" s="5">
        <f t="shared" si="59"/>
        <v>0.14454545454545456</v>
      </c>
      <c r="AD348" s="5">
        <f t="shared" si="60"/>
        <v>0.25728155339805825</v>
      </c>
      <c r="AE348" s="5">
        <f t="shared" si="61"/>
        <v>0.25728155339805825</v>
      </c>
      <c r="AF348" s="33">
        <f t="shared" si="62"/>
        <v>6.6995665812652021</v>
      </c>
      <c r="AG348" s="33">
        <f t="shared" si="63"/>
        <v>58.203333333333333</v>
      </c>
      <c r="AH348" s="5">
        <f t="shared" si="64"/>
        <v>0.42411725516322457</v>
      </c>
      <c r="AI348" s="1">
        <f t="shared" si="65"/>
        <v>1.5009999999999999</v>
      </c>
      <c r="AJ348" s="5">
        <f t="shared" si="66"/>
        <v>0.29189189189189191</v>
      </c>
      <c r="AK348" s="1">
        <f t="shared" si="67"/>
        <v>11.5</v>
      </c>
      <c r="AL348" s="1">
        <v>5.5</v>
      </c>
      <c r="AN348" s="5"/>
    </row>
    <row r="349" spans="1:40" x14ac:dyDescent="0.25">
      <c r="A349" s="3">
        <v>42055</v>
      </c>
      <c r="B349" s="4">
        <v>3</v>
      </c>
      <c r="C349" s="4">
        <v>3</v>
      </c>
      <c r="D349" s="4">
        <v>8</v>
      </c>
      <c r="E349" s="1" t="str">
        <f t="shared" si="68"/>
        <v>Q3-3-8</v>
      </c>
      <c r="F349" s="4" t="s">
        <v>10</v>
      </c>
      <c r="G349" s="4">
        <v>12.3</v>
      </c>
      <c r="H349" s="36">
        <v>3</v>
      </c>
      <c r="I349" s="8"/>
      <c r="J349" s="4">
        <v>37</v>
      </c>
      <c r="K349" s="4">
        <v>26</v>
      </c>
      <c r="L349" s="14">
        <v>1.9E-2</v>
      </c>
      <c r="M349" s="14">
        <v>3.4000000000000002E-2</v>
      </c>
      <c r="N349" s="4">
        <v>247.08930000000001</v>
      </c>
      <c r="O349" s="4">
        <v>0.34200000000000003</v>
      </c>
      <c r="P349" s="4">
        <v>1764</v>
      </c>
      <c r="Q349" s="14">
        <v>0.20100000000000001</v>
      </c>
      <c r="R349" s="14">
        <v>5.0999999999999997E-2</v>
      </c>
      <c r="S349" s="6">
        <v>2.3180000000000001</v>
      </c>
      <c r="T349" s="14">
        <v>1.296</v>
      </c>
      <c r="U349" s="4">
        <v>3</v>
      </c>
      <c r="V349" s="4">
        <v>624</v>
      </c>
      <c r="W349" s="10">
        <v>243.29999999999998</v>
      </c>
      <c r="X349" s="12">
        <v>1168</v>
      </c>
      <c r="Y349" s="14">
        <v>0.47899999999999998</v>
      </c>
      <c r="Z349" s="40">
        <v>0.15259999999999999</v>
      </c>
      <c r="AA349" s="43"/>
      <c r="AB349" s="33">
        <f t="shared" si="58"/>
        <v>44.117647058823536</v>
      </c>
      <c r="AC349" s="5">
        <f t="shared" si="59"/>
        <v>0.14912280701754385</v>
      </c>
      <c r="AD349" s="5">
        <f t="shared" si="60"/>
        <v>0.25373134328358204</v>
      </c>
      <c r="AE349" s="5">
        <f t="shared" si="61"/>
        <v>0.31858037578288101</v>
      </c>
      <c r="AF349" s="33">
        <f t="shared" si="62"/>
        <v>7.1391193386358696</v>
      </c>
      <c r="AG349" s="33">
        <f t="shared" si="63"/>
        <v>48.448882352941183</v>
      </c>
      <c r="AH349" s="5">
        <f t="shared" si="64"/>
        <v>0.55910267471958586</v>
      </c>
      <c r="AI349" s="1">
        <f t="shared" si="65"/>
        <v>2.3180000000000001</v>
      </c>
      <c r="AJ349" s="5">
        <f t="shared" si="66"/>
        <v>0.3899038461538461</v>
      </c>
      <c r="AK349" s="1">
        <f t="shared" si="67"/>
        <v>4.8006576243321009</v>
      </c>
      <c r="AL349" s="1">
        <v>26</v>
      </c>
      <c r="AN349" s="5"/>
    </row>
    <row r="350" spans="1:40" x14ac:dyDescent="0.25">
      <c r="A350" s="3">
        <v>42055</v>
      </c>
      <c r="B350" s="4">
        <v>3</v>
      </c>
      <c r="C350" s="4">
        <v>3</v>
      </c>
      <c r="D350" s="4">
        <v>8</v>
      </c>
      <c r="E350" s="1" t="str">
        <f t="shared" si="68"/>
        <v>Q3-3-8</v>
      </c>
      <c r="F350" s="4" t="s">
        <v>21</v>
      </c>
      <c r="G350" s="4">
        <v>11.1</v>
      </c>
      <c r="H350" s="36">
        <v>10</v>
      </c>
      <c r="I350" s="8"/>
      <c r="J350" s="4">
        <v>9</v>
      </c>
      <c r="K350" s="4">
        <v>6.5</v>
      </c>
      <c r="L350" s="14">
        <v>9.9000000000000008E-3</v>
      </c>
      <c r="M350" s="14">
        <v>1.83E-2</v>
      </c>
      <c r="N350" s="4">
        <v>128.9006</v>
      </c>
      <c r="O350" s="4">
        <v>0.28499999999999998</v>
      </c>
      <c r="P350" s="4">
        <v>731</v>
      </c>
      <c r="Q350" s="14">
        <v>0.15640000000000001</v>
      </c>
      <c r="R350" s="14">
        <v>2.9899999999999999E-2</v>
      </c>
      <c r="S350" s="6">
        <v>1.1639999999999999</v>
      </c>
      <c r="T350" s="14">
        <v>0.31940000000000002</v>
      </c>
      <c r="U350" s="4">
        <v>7</v>
      </c>
      <c r="V350" s="4">
        <v>66</v>
      </c>
      <c r="W350" s="10">
        <v>20.100000000000001</v>
      </c>
      <c r="X350" s="12">
        <v>129.69999999999999</v>
      </c>
      <c r="Y350" s="14">
        <v>0.15640000000000001</v>
      </c>
      <c r="Z350" s="40">
        <v>2.9899999999999999E-2</v>
      </c>
      <c r="AA350" s="43"/>
      <c r="AB350" s="33">
        <f t="shared" si="58"/>
        <v>45.901639344262293</v>
      </c>
      <c r="AC350" s="5">
        <f t="shared" si="59"/>
        <v>0.10491228070175439</v>
      </c>
      <c r="AD350" s="5">
        <f t="shared" si="60"/>
        <v>0.19117647058823528</v>
      </c>
      <c r="AE350" s="5">
        <f t="shared" si="61"/>
        <v>0.19117647058823528</v>
      </c>
      <c r="AF350" s="33">
        <f t="shared" si="62"/>
        <v>5.6710364420336292</v>
      </c>
      <c r="AG350" s="33">
        <f t="shared" si="63"/>
        <v>43.110568561872903</v>
      </c>
      <c r="AH350" s="5">
        <f t="shared" si="64"/>
        <v>0.27439862542955329</v>
      </c>
      <c r="AI350" s="1">
        <f t="shared" si="65"/>
        <v>1.1639999999999999</v>
      </c>
      <c r="AJ350" s="5">
        <f t="shared" si="66"/>
        <v>0.30454545454545456</v>
      </c>
      <c r="AK350" s="1">
        <f t="shared" si="67"/>
        <v>6.4527363184079594</v>
      </c>
      <c r="AL350" s="1">
        <v>6.5</v>
      </c>
      <c r="AN350" s="5"/>
    </row>
    <row r="351" spans="1:40" x14ac:dyDescent="0.25">
      <c r="A351" s="3">
        <v>42055</v>
      </c>
      <c r="B351" s="4">
        <v>3</v>
      </c>
      <c r="C351" s="4">
        <v>3</v>
      </c>
      <c r="D351" s="4">
        <v>8</v>
      </c>
      <c r="E351" s="1" t="str">
        <f t="shared" si="68"/>
        <v>Q3-3-8</v>
      </c>
      <c r="F351" s="4" t="s">
        <v>13</v>
      </c>
      <c r="G351" s="4">
        <v>2</v>
      </c>
      <c r="H351" s="36">
        <v>1</v>
      </c>
      <c r="I351" s="8"/>
      <c r="J351" s="4">
        <v>16</v>
      </c>
      <c r="K351" s="4">
        <v>3.5</v>
      </c>
      <c r="L351" s="14">
        <v>1.2999999999999999E-2</v>
      </c>
      <c r="M351" s="14">
        <v>1.7000000000000001E-2</v>
      </c>
      <c r="N351" s="4">
        <v>15.9619</v>
      </c>
      <c r="O351" s="4">
        <v>0.10100000000000001</v>
      </c>
      <c r="P351" s="4">
        <v>71</v>
      </c>
      <c r="Q351" s="14">
        <v>6.2199999999999998E-2</v>
      </c>
      <c r="R351" s="14">
        <v>4.7000000000000002E-3</v>
      </c>
      <c r="S351" s="6">
        <v>4.2000000000000003E-2</v>
      </c>
      <c r="T351" s="14">
        <v>4.5000000000000005E-3</v>
      </c>
      <c r="U351" s="4">
        <v>6</v>
      </c>
      <c r="V351" s="4">
        <v>33</v>
      </c>
      <c r="W351" s="10">
        <v>3.7</v>
      </c>
      <c r="X351" s="12">
        <v>117.7</v>
      </c>
      <c r="Y351" s="14">
        <v>6.2199999999999998E-2</v>
      </c>
      <c r="Z351" s="40">
        <v>4.7000000000000002E-3</v>
      </c>
      <c r="AA351" s="43"/>
      <c r="AB351" s="33">
        <f t="shared" si="58"/>
        <v>23.529411764705891</v>
      </c>
      <c r="AC351" s="5">
        <f t="shared" si="59"/>
        <v>4.6534653465346534E-2</v>
      </c>
      <c r="AD351" s="5">
        <f t="shared" si="60"/>
        <v>7.5562700964630233E-2</v>
      </c>
      <c r="AE351" s="5">
        <f t="shared" si="61"/>
        <v>7.5562700964630233E-2</v>
      </c>
      <c r="AF351" s="33">
        <f t="shared" si="62"/>
        <v>4.4480920191205309</v>
      </c>
      <c r="AG351" s="33">
        <f t="shared" si="63"/>
        <v>33.961489361702121</v>
      </c>
      <c r="AH351" s="5">
        <f t="shared" si="64"/>
        <v>0.10714285714285715</v>
      </c>
      <c r="AI351" s="1">
        <f t="shared" si="65"/>
        <v>4.2000000000000003E-2</v>
      </c>
      <c r="AJ351" s="5">
        <f t="shared" si="66"/>
        <v>0.11212121212121212</v>
      </c>
      <c r="AK351" s="1">
        <f t="shared" si="67"/>
        <v>31.810810810810811</v>
      </c>
      <c r="AL351" s="1">
        <v>3.5</v>
      </c>
      <c r="AN351" s="5"/>
    </row>
    <row r="352" spans="1:40" x14ac:dyDescent="0.25">
      <c r="A352" s="3">
        <v>42055</v>
      </c>
      <c r="B352" s="4">
        <v>3</v>
      </c>
      <c r="C352" s="4">
        <v>3</v>
      </c>
      <c r="D352" s="4">
        <v>8</v>
      </c>
      <c r="E352" s="1" t="str">
        <f t="shared" si="68"/>
        <v>Q3-3-8</v>
      </c>
      <c r="F352" s="4" t="s">
        <v>14</v>
      </c>
      <c r="G352" s="4">
        <v>3</v>
      </c>
      <c r="H352" s="36">
        <v>20</v>
      </c>
      <c r="I352" s="8"/>
      <c r="J352" s="4">
        <v>17</v>
      </c>
      <c r="K352" s="4">
        <v>1.5</v>
      </c>
      <c r="L352" s="14" t="s">
        <v>16</v>
      </c>
      <c r="M352" s="14" t="s">
        <v>16</v>
      </c>
      <c r="N352" s="4">
        <v>4.2432999999999996</v>
      </c>
      <c r="O352" s="4">
        <v>8.9999999999999993E-3</v>
      </c>
      <c r="P352" s="4">
        <v>15</v>
      </c>
      <c r="Q352" s="14">
        <v>4.1999999999999997E-3</v>
      </c>
      <c r="R352" s="14">
        <v>2.9999999999999997E-4</v>
      </c>
      <c r="S352" s="6">
        <v>6.8000000000000005E-2</v>
      </c>
      <c r="T352" s="14">
        <v>1.32E-2</v>
      </c>
      <c r="U352" s="4">
        <v>30</v>
      </c>
      <c r="V352" s="4">
        <v>18</v>
      </c>
      <c r="W352" s="10">
        <v>4.5</v>
      </c>
      <c r="X352" s="12">
        <v>82</v>
      </c>
      <c r="Y352" s="14">
        <v>4.1999999999999997E-3</v>
      </c>
      <c r="Z352" s="40">
        <v>2.9999999999999997E-4</v>
      </c>
      <c r="AA352" s="43"/>
      <c r="AB352" s="33" t="e">
        <f t="shared" si="58"/>
        <v>#VALUE!</v>
      </c>
      <c r="AC352" s="5">
        <f t="shared" si="59"/>
        <v>3.3333333333333333E-2</v>
      </c>
      <c r="AD352" s="5">
        <f t="shared" si="60"/>
        <v>7.1428571428571425E-2</v>
      </c>
      <c r="AE352" s="5">
        <f t="shared" si="61"/>
        <v>7.1428571428571425E-2</v>
      </c>
      <c r="AF352" s="33">
        <f t="shared" si="62"/>
        <v>3.5349845639007378</v>
      </c>
      <c r="AG352" s="33">
        <f t="shared" si="63"/>
        <v>141.44333333333333</v>
      </c>
      <c r="AH352" s="5">
        <f t="shared" si="64"/>
        <v>0.19411764705882351</v>
      </c>
      <c r="AI352" s="1">
        <f t="shared" si="65"/>
        <v>6.8000000000000005E-2</v>
      </c>
      <c r="AJ352" s="5">
        <f t="shared" si="66"/>
        <v>0.25</v>
      </c>
      <c r="AK352" s="1">
        <f t="shared" si="67"/>
        <v>18.222222222222221</v>
      </c>
      <c r="AL352" s="1">
        <v>1.5</v>
      </c>
      <c r="AN352" s="5"/>
    </row>
    <row r="353" spans="1:40" x14ac:dyDescent="0.25">
      <c r="A353" s="3">
        <v>42055</v>
      </c>
      <c r="B353" s="4">
        <v>3</v>
      </c>
      <c r="C353" s="4">
        <v>3</v>
      </c>
      <c r="D353" s="4">
        <v>10</v>
      </c>
      <c r="E353" s="1" t="str">
        <f t="shared" si="68"/>
        <v>Q3-3-10</v>
      </c>
      <c r="F353" s="4" t="s">
        <v>15</v>
      </c>
      <c r="G353" s="4">
        <v>3.1</v>
      </c>
      <c r="H353" s="36">
        <v>1</v>
      </c>
      <c r="I353" s="8"/>
      <c r="J353" s="4">
        <v>21</v>
      </c>
      <c r="K353" s="4">
        <v>8</v>
      </c>
      <c r="L353" s="14">
        <v>4.7000000000000002E-3</v>
      </c>
      <c r="M353" s="14">
        <v>8.0000000000000002E-3</v>
      </c>
      <c r="N353" s="4">
        <v>84.148799999999994</v>
      </c>
      <c r="O353" s="4">
        <v>7.3999999999999996E-2</v>
      </c>
      <c r="P353" s="4">
        <v>398</v>
      </c>
      <c r="Q353" s="14">
        <v>3.8600000000000002E-2</v>
      </c>
      <c r="R353" s="14">
        <v>7.9000000000000008E-3</v>
      </c>
      <c r="S353" s="6">
        <v>0.33600000000000002</v>
      </c>
      <c r="T353" s="14">
        <v>0.1457</v>
      </c>
      <c r="U353" s="4">
        <v>10</v>
      </c>
      <c r="V353" s="4">
        <v>33</v>
      </c>
      <c r="W353" s="10">
        <v>12.4</v>
      </c>
      <c r="X353" s="12">
        <v>106</v>
      </c>
      <c r="Y353" s="14">
        <v>3.8600000000000002E-2</v>
      </c>
      <c r="Z353" s="40">
        <v>7.9000000000000008E-3</v>
      </c>
      <c r="AA353" s="43"/>
      <c r="AB353" s="33">
        <f t="shared" si="58"/>
        <v>41.25</v>
      </c>
      <c r="AC353" s="5">
        <f t="shared" si="59"/>
        <v>0.10675675675675678</v>
      </c>
      <c r="AD353" s="5">
        <f t="shared" si="60"/>
        <v>0.20466321243523317</v>
      </c>
      <c r="AE353" s="5">
        <f t="shared" si="61"/>
        <v>0.20466321243523317</v>
      </c>
      <c r="AF353" s="33">
        <f t="shared" si="62"/>
        <v>4.7297168824748548</v>
      </c>
      <c r="AG353" s="33">
        <f t="shared" si="63"/>
        <v>106.51746835443036</v>
      </c>
      <c r="AH353" s="5">
        <f t="shared" si="64"/>
        <v>0.43363095238095234</v>
      </c>
      <c r="AI353" s="1">
        <f t="shared" si="65"/>
        <v>0.33600000000000002</v>
      </c>
      <c r="AJ353" s="5">
        <f t="shared" si="66"/>
        <v>0.37575757575757579</v>
      </c>
      <c r="AK353" s="1">
        <f t="shared" si="67"/>
        <v>8.5483870967741939</v>
      </c>
      <c r="AL353" s="1">
        <v>8</v>
      </c>
      <c r="AN353" s="5"/>
    </row>
    <row r="354" spans="1:40" x14ac:dyDescent="0.25">
      <c r="A354" s="3">
        <v>42055</v>
      </c>
      <c r="B354" s="4">
        <v>3</v>
      </c>
      <c r="C354" s="4">
        <v>3</v>
      </c>
      <c r="D354" s="4">
        <v>10</v>
      </c>
      <c r="E354" s="1" t="str">
        <f t="shared" si="68"/>
        <v>Q3-3-10</v>
      </c>
      <c r="F354" s="4" t="s">
        <v>10</v>
      </c>
      <c r="G354" s="4">
        <v>20</v>
      </c>
      <c r="H354" s="36">
        <v>10</v>
      </c>
      <c r="I354" s="8"/>
      <c r="J354" s="4">
        <v>38</v>
      </c>
      <c r="K354" s="4">
        <v>32</v>
      </c>
      <c r="L354" s="14">
        <v>3.6299999999999999E-2</v>
      </c>
      <c r="M354" s="14">
        <v>7.2999999999999995E-2</v>
      </c>
      <c r="N354" s="4">
        <v>373.79090000000002</v>
      </c>
      <c r="O354" s="4">
        <v>0.47899999999999998</v>
      </c>
      <c r="P354" s="4">
        <v>2684</v>
      </c>
      <c r="Q354" s="14">
        <v>0.37340000000000001</v>
      </c>
      <c r="R354" s="14">
        <v>7.3800000000000004E-2</v>
      </c>
      <c r="S354" s="6">
        <v>3.9590000000000001</v>
      </c>
      <c r="T354" s="14">
        <v>2.0857000000000001</v>
      </c>
      <c r="U354" s="4">
        <v>3</v>
      </c>
      <c r="V354" s="4">
        <v>955</v>
      </c>
      <c r="W354" s="10">
        <v>408.6</v>
      </c>
      <c r="X354" s="12">
        <v>2007.9999999999998</v>
      </c>
      <c r="Y354" s="14">
        <v>3.4323999999999999</v>
      </c>
      <c r="Z354" s="40">
        <v>1.0330000000000001</v>
      </c>
      <c r="AA354" s="43"/>
      <c r="AB354" s="33">
        <f t="shared" si="58"/>
        <v>50.273972602739725</v>
      </c>
      <c r="AC354" s="5">
        <f t="shared" si="59"/>
        <v>0.15407098121085597</v>
      </c>
      <c r="AD354" s="5">
        <f t="shared" si="60"/>
        <v>0.19764327798607392</v>
      </c>
      <c r="AE354" s="5">
        <f t="shared" si="61"/>
        <v>0.30095559958046852</v>
      </c>
      <c r="AF354" s="33">
        <f t="shared" si="62"/>
        <v>7.1804851321955665</v>
      </c>
      <c r="AG354" s="33">
        <f t="shared" si="63"/>
        <v>50.649173441734419</v>
      </c>
      <c r="AH354" s="5">
        <f t="shared" si="64"/>
        <v>0.52682495579691846</v>
      </c>
      <c r="AI354" s="1">
        <f t="shared" si="65"/>
        <v>3.9590000000000001</v>
      </c>
      <c r="AJ354" s="5">
        <f t="shared" si="66"/>
        <v>0.42785340314136128</v>
      </c>
      <c r="AK354" s="1">
        <f t="shared" si="67"/>
        <v>4.9143416544297596</v>
      </c>
      <c r="AL354" s="1">
        <v>32</v>
      </c>
      <c r="AN354" s="5"/>
    </row>
    <row r="355" spans="1:40" x14ac:dyDescent="0.25">
      <c r="A355" s="3">
        <v>42055</v>
      </c>
      <c r="B355" s="4">
        <v>3</v>
      </c>
      <c r="C355" s="4">
        <v>3</v>
      </c>
      <c r="D355" s="4">
        <v>10</v>
      </c>
      <c r="E355" s="1" t="str">
        <f t="shared" si="68"/>
        <v>Q3-3-10</v>
      </c>
      <c r="F355" s="4" t="s">
        <v>14</v>
      </c>
      <c r="G355" s="4">
        <v>0.3</v>
      </c>
      <c r="H355" s="36">
        <v>0.05</v>
      </c>
      <c r="I355" s="8"/>
      <c r="J355" s="4">
        <v>18</v>
      </c>
      <c r="K355" s="4">
        <v>1.9</v>
      </c>
      <c r="L355" s="14">
        <v>2.3E-3</v>
      </c>
      <c r="M355" s="14">
        <v>2.7000000000000001E-3</v>
      </c>
      <c r="N355" s="4">
        <v>22.693000000000001</v>
      </c>
      <c r="O355" s="4">
        <v>3.3000000000000002E-2</v>
      </c>
      <c r="P355" s="4">
        <v>45</v>
      </c>
      <c r="Q355" s="14">
        <v>2.06E-2</v>
      </c>
      <c r="R355" s="14">
        <v>1.8E-3</v>
      </c>
      <c r="S355" s="6">
        <v>9.2999999999999999E-2</v>
      </c>
      <c r="T355" s="14">
        <v>1.9699999999999999E-2</v>
      </c>
      <c r="U355" s="4">
        <v>30</v>
      </c>
      <c r="V355" s="4">
        <v>16</v>
      </c>
      <c r="W355" s="10">
        <v>4</v>
      </c>
      <c r="X355" s="12">
        <v>108</v>
      </c>
      <c r="Y355" s="14">
        <v>2.06E-2</v>
      </c>
      <c r="Z355" s="40">
        <v>1.8E-3</v>
      </c>
      <c r="AA355" s="43"/>
      <c r="AB355" s="33">
        <f t="shared" si="58"/>
        <v>14.814814814814822</v>
      </c>
      <c r="AC355" s="5">
        <f t="shared" si="59"/>
        <v>5.4545454545454543E-2</v>
      </c>
      <c r="AD355" s="5">
        <f t="shared" si="60"/>
        <v>8.7378640776699032E-2</v>
      </c>
      <c r="AE355" s="5">
        <f t="shared" si="61"/>
        <v>8.7378640776699032E-2</v>
      </c>
      <c r="AF355" s="33">
        <f t="shared" si="62"/>
        <v>1.9829903494469658</v>
      </c>
      <c r="AG355" s="33">
        <f t="shared" si="63"/>
        <v>126.07222222222222</v>
      </c>
      <c r="AH355" s="5">
        <f t="shared" si="64"/>
        <v>0.21182795698924731</v>
      </c>
      <c r="AI355" s="1">
        <f t="shared" si="65"/>
        <v>9.2999999999999999E-2</v>
      </c>
      <c r="AJ355" s="5">
        <f t="shared" si="66"/>
        <v>0.25</v>
      </c>
      <c r="AK355" s="1">
        <f t="shared" si="67"/>
        <v>27</v>
      </c>
      <c r="AL355" s="1">
        <v>1.9</v>
      </c>
      <c r="AN355" s="5"/>
    </row>
    <row r="356" spans="1:40" x14ac:dyDescent="0.25">
      <c r="A356" s="3">
        <v>42055</v>
      </c>
      <c r="B356" s="4">
        <v>3</v>
      </c>
      <c r="C356" s="4">
        <v>3</v>
      </c>
      <c r="D356" s="4">
        <v>10</v>
      </c>
      <c r="E356" s="1" t="str">
        <f t="shared" si="68"/>
        <v>Q3-3-10</v>
      </c>
      <c r="F356" s="4" t="s">
        <v>39</v>
      </c>
      <c r="G356" s="4">
        <v>1</v>
      </c>
      <c r="H356" s="36">
        <v>0.5</v>
      </c>
      <c r="I356" s="8"/>
      <c r="J356" s="4">
        <v>17</v>
      </c>
      <c r="K356" s="4">
        <v>1.5</v>
      </c>
      <c r="L356" s="14" t="s">
        <v>16</v>
      </c>
      <c r="M356" s="14" t="s">
        <v>16</v>
      </c>
      <c r="N356" s="4">
        <v>13.315300000000001</v>
      </c>
      <c r="O356" s="4">
        <v>8.9999999999999993E-3</v>
      </c>
      <c r="P356" s="4">
        <v>29</v>
      </c>
      <c r="Q356" s="14">
        <v>3.5000000000000001E-3</v>
      </c>
      <c r="R356" s="14">
        <v>4.0000000000000002E-4</v>
      </c>
      <c r="S356" s="6">
        <v>0.03</v>
      </c>
      <c r="T356" s="14">
        <v>6.7000000000000002E-3</v>
      </c>
      <c r="U356" s="4">
        <v>30</v>
      </c>
      <c r="V356" s="4">
        <v>8</v>
      </c>
      <c r="W356" s="10">
        <v>2</v>
      </c>
      <c r="X356" s="12">
        <v>48.6</v>
      </c>
      <c r="Y356" s="14">
        <v>3.5000000000000001E-3</v>
      </c>
      <c r="Z356" s="40">
        <v>4.0000000000000002E-4</v>
      </c>
      <c r="AA356" s="43"/>
      <c r="AB356" s="33" t="e">
        <f t="shared" si="58"/>
        <v>#VALUE!</v>
      </c>
      <c r="AC356" s="5">
        <f t="shared" si="59"/>
        <v>4.4444444444444453E-2</v>
      </c>
      <c r="AD356" s="5">
        <f t="shared" si="60"/>
        <v>0.11428571428571428</v>
      </c>
      <c r="AE356" s="5">
        <f t="shared" si="61"/>
        <v>0.11428571428571428</v>
      </c>
      <c r="AF356" s="33">
        <f t="shared" si="62"/>
        <v>2.1779456715207317</v>
      </c>
      <c r="AG356" s="33">
        <f t="shared" si="63"/>
        <v>332.88249999999999</v>
      </c>
      <c r="AH356" s="5">
        <f t="shared" si="64"/>
        <v>0.22333333333333336</v>
      </c>
      <c r="AI356" s="1">
        <f t="shared" si="65"/>
        <v>0.03</v>
      </c>
      <c r="AJ356" s="5">
        <f t="shared" si="66"/>
        <v>0.25</v>
      </c>
      <c r="AK356" s="1">
        <f t="shared" si="67"/>
        <v>24.3</v>
      </c>
      <c r="AL356" s="1">
        <v>1.5</v>
      </c>
      <c r="AN356" s="5"/>
    </row>
    <row r="357" spans="1:40" x14ac:dyDescent="0.25">
      <c r="A357" s="3">
        <v>42055</v>
      </c>
      <c r="B357" s="4">
        <v>3</v>
      </c>
      <c r="C357" s="4">
        <v>3</v>
      </c>
      <c r="D357" s="4">
        <v>12</v>
      </c>
      <c r="E357" s="1" t="str">
        <f t="shared" si="68"/>
        <v>Q3-3-12</v>
      </c>
      <c r="F357" s="4" t="s">
        <v>10</v>
      </c>
      <c r="G357" s="4">
        <v>30.5</v>
      </c>
      <c r="H357" s="36">
        <v>10</v>
      </c>
      <c r="I357" s="8"/>
      <c r="J357" s="4">
        <v>39</v>
      </c>
      <c r="K357" s="4">
        <v>30</v>
      </c>
      <c r="L357" s="14">
        <v>3.1099999999999999E-2</v>
      </c>
      <c r="M357" s="14">
        <v>5.11E-2</v>
      </c>
      <c r="N357" s="4">
        <v>614.84310000000005</v>
      </c>
      <c r="O357" s="4">
        <v>0.55800000000000005</v>
      </c>
      <c r="P357" s="4">
        <v>4748</v>
      </c>
      <c r="Q357" s="14">
        <v>0.35499999999999998</v>
      </c>
      <c r="R357" s="14">
        <v>8.1799999999999998E-2</v>
      </c>
      <c r="S357" s="6">
        <v>3.7129999999999996</v>
      </c>
      <c r="T357" s="14">
        <v>1.5430000000000001</v>
      </c>
      <c r="U357" s="4">
        <v>3</v>
      </c>
      <c r="V357" s="4">
        <v>908</v>
      </c>
      <c r="W357" s="10">
        <v>321.7</v>
      </c>
      <c r="X357" s="12">
        <v>362</v>
      </c>
      <c r="Y357" s="14">
        <v>2.4788000000000001</v>
      </c>
      <c r="Z357" s="40">
        <v>0.80549999999999999</v>
      </c>
      <c r="AA357" s="43"/>
      <c r="AB357" s="33">
        <f t="shared" si="58"/>
        <v>39.138943248532293</v>
      </c>
      <c r="AC357" s="5">
        <f t="shared" si="59"/>
        <v>0.14659498207885302</v>
      </c>
      <c r="AD357" s="5">
        <f t="shared" si="60"/>
        <v>0.2304225352112676</v>
      </c>
      <c r="AE357" s="5">
        <f t="shared" si="61"/>
        <v>0.3249556236888817</v>
      </c>
      <c r="AF357" s="33">
        <f t="shared" si="62"/>
        <v>7.7222953303045925</v>
      </c>
      <c r="AG357" s="33">
        <f t="shared" si="63"/>
        <v>75.164193154034237</v>
      </c>
      <c r="AH357" s="5">
        <f t="shared" si="64"/>
        <v>0.41556692701319697</v>
      </c>
      <c r="AI357" s="1">
        <f t="shared" si="65"/>
        <v>3.7129999999999996</v>
      </c>
      <c r="AJ357" s="5">
        <f t="shared" si="66"/>
        <v>0.354295154185022</v>
      </c>
      <c r="AK357" s="1">
        <f t="shared" si="67"/>
        <v>1.1252719925396333</v>
      </c>
      <c r="AL357" s="1">
        <v>30</v>
      </c>
      <c r="AN357" s="5"/>
    </row>
    <row r="358" spans="1:40" x14ac:dyDescent="0.25">
      <c r="A358" s="3">
        <v>42055</v>
      </c>
      <c r="B358" s="4">
        <v>3</v>
      </c>
      <c r="C358" s="4">
        <v>3</v>
      </c>
      <c r="D358" s="4">
        <v>12</v>
      </c>
      <c r="E358" s="1" t="str">
        <f t="shared" si="68"/>
        <v>Q3-3-12</v>
      </c>
      <c r="F358" s="4" t="s">
        <v>12</v>
      </c>
      <c r="G358" s="4">
        <v>2.2999999999999998</v>
      </c>
      <c r="H358" s="36">
        <v>1</v>
      </c>
      <c r="I358" s="8"/>
      <c r="J358" s="4">
        <v>19</v>
      </c>
      <c r="K358" s="4">
        <v>2.8</v>
      </c>
      <c r="L358" s="14">
        <v>7.1999999999999998E-3</v>
      </c>
      <c r="M358" s="14">
        <v>9.9000000000000008E-3</v>
      </c>
      <c r="N358" s="4">
        <v>22.621400000000001</v>
      </c>
      <c r="O358" s="4">
        <v>3.2000000000000001E-2</v>
      </c>
      <c r="P358" s="4">
        <v>180</v>
      </c>
      <c r="Q358" s="14">
        <v>1.54E-2</v>
      </c>
      <c r="R358" s="14">
        <v>4.1000000000000003E-3</v>
      </c>
      <c r="S358" s="6">
        <v>0.111</v>
      </c>
      <c r="T358" s="14">
        <v>2.52E-2</v>
      </c>
      <c r="U358" s="4">
        <v>10</v>
      </c>
      <c r="V358" s="4">
        <v>25</v>
      </c>
      <c r="W358" s="10">
        <v>9.1</v>
      </c>
      <c r="X358" s="12">
        <v>90.5</v>
      </c>
      <c r="Y358" s="14">
        <v>1.54E-2</v>
      </c>
      <c r="Z358" s="40">
        <v>4.1000000000000003E-3</v>
      </c>
      <c r="AA358" s="43"/>
      <c r="AB358" s="33">
        <f t="shared" si="58"/>
        <v>27.272727272727284</v>
      </c>
      <c r="AC358" s="5">
        <f t="shared" si="59"/>
        <v>0.12812500000000002</v>
      </c>
      <c r="AD358" s="5">
        <f t="shared" si="60"/>
        <v>0.26623376623376627</v>
      </c>
      <c r="AE358" s="5">
        <f t="shared" si="61"/>
        <v>0.26623376623376627</v>
      </c>
      <c r="AF358" s="33">
        <f t="shared" si="62"/>
        <v>7.9570672018531123</v>
      </c>
      <c r="AG358" s="33">
        <f t="shared" si="63"/>
        <v>55.174146341463413</v>
      </c>
      <c r="AH358" s="5">
        <f t="shared" si="64"/>
        <v>0.22702702702702701</v>
      </c>
      <c r="AI358" s="1">
        <f t="shared" si="65"/>
        <v>0.111</v>
      </c>
      <c r="AJ358" s="5">
        <f t="shared" si="66"/>
        <v>0.36399999999999999</v>
      </c>
      <c r="AK358" s="1">
        <f t="shared" si="67"/>
        <v>9.9450549450549453</v>
      </c>
      <c r="AL358" s="1">
        <v>2.8</v>
      </c>
      <c r="AN358" s="5"/>
    </row>
    <row r="359" spans="1:40" x14ac:dyDescent="0.25">
      <c r="A359" s="3">
        <v>42055</v>
      </c>
      <c r="B359" s="4">
        <v>3</v>
      </c>
      <c r="C359" s="4">
        <v>3</v>
      </c>
      <c r="D359" s="4">
        <v>12</v>
      </c>
      <c r="E359" s="1" t="str">
        <f t="shared" si="68"/>
        <v>Q3-3-12</v>
      </c>
      <c r="F359" s="4" t="s">
        <v>20</v>
      </c>
      <c r="G359" s="4">
        <v>1.4</v>
      </c>
      <c r="H359" s="36">
        <v>0.5</v>
      </c>
      <c r="I359" s="8"/>
      <c r="J359" s="4">
        <v>12</v>
      </c>
      <c r="K359" s="4">
        <v>3.2</v>
      </c>
      <c r="L359" s="14">
        <v>4.3E-3</v>
      </c>
      <c r="M359" s="14">
        <v>5.1000000000000004E-3</v>
      </c>
      <c r="N359" s="4">
        <v>37.139800000000001</v>
      </c>
      <c r="O359" s="4">
        <v>4.4999999999999998E-2</v>
      </c>
      <c r="P359" s="4">
        <v>165</v>
      </c>
      <c r="Q359" s="14">
        <v>2.92E-2</v>
      </c>
      <c r="R359" s="14">
        <v>3.0000000000000001E-3</v>
      </c>
      <c r="S359" s="6">
        <v>6.5000000000000002E-2</v>
      </c>
      <c r="T359" s="14">
        <v>9.0000000000000011E-3</v>
      </c>
      <c r="U359" s="4">
        <v>30</v>
      </c>
      <c r="V359" s="4">
        <v>2</v>
      </c>
      <c r="W359" s="10">
        <v>0.8</v>
      </c>
      <c r="X359" s="12">
        <v>21.2</v>
      </c>
      <c r="Y359" s="14">
        <v>2.92E-2</v>
      </c>
      <c r="Z359" s="40">
        <v>3.0000000000000001E-3</v>
      </c>
      <c r="AA359" s="43"/>
      <c r="AB359" s="33">
        <f t="shared" si="58"/>
        <v>15.68627450980393</v>
      </c>
      <c r="AC359" s="5">
        <f t="shared" si="59"/>
        <v>6.6666666666666666E-2</v>
      </c>
      <c r="AD359" s="5">
        <f t="shared" si="60"/>
        <v>0.10273972602739725</v>
      </c>
      <c r="AE359" s="5">
        <f t="shared" si="61"/>
        <v>0.10273972602739725</v>
      </c>
      <c r="AF359" s="33">
        <f t="shared" si="62"/>
        <v>4.4426733584995075</v>
      </c>
      <c r="AG359" s="33">
        <f t="shared" si="63"/>
        <v>123.79933333333334</v>
      </c>
      <c r="AH359" s="5">
        <f t="shared" si="64"/>
        <v>0.13846153846153847</v>
      </c>
      <c r="AI359" s="1">
        <f t="shared" si="65"/>
        <v>6.5000000000000002E-2</v>
      </c>
      <c r="AJ359" s="5">
        <f t="shared" si="66"/>
        <v>0.4</v>
      </c>
      <c r="AK359" s="1">
        <f t="shared" si="67"/>
        <v>26.499999999999996</v>
      </c>
      <c r="AL359" s="1">
        <v>3.2</v>
      </c>
      <c r="AN359" s="5"/>
    </row>
    <row r="360" spans="1:40" x14ac:dyDescent="0.25">
      <c r="A360" s="3">
        <v>42055</v>
      </c>
      <c r="B360" s="4">
        <v>3</v>
      </c>
      <c r="C360" s="4">
        <v>3</v>
      </c>
      <c r="D360" s="4">
        <v>12</v>
      </c>
      <c r="E360" s="1" t="str">
        <f t="shared" si="68"/>
        <v>Q3-3-12</v>
      </c>
      <c r="F360" s="4" t="s">
        <v>13</v>
      </c>
      <c r="G360" s="4">
        <v>3</v>
      </c>
      <c r="H360" s="36">
        <v>0.5</v>
      </c>
      <c r="I360" s="8"/>
      <c r="J360" s="4">
        <v>17</v>
      </c>
      <c r="K360" s="4">
        <v>4.0999999999999996</v>
      </c>
      <c r="L360" s="14">
        <v>2.3E-2</v>
      </c>
      <c r="M360" s="14">
        <v>3.44E-2</v>
      </c>
      <c r="N360" s="4">
        <v>15.6092</v>
      </c>
      <c r="O360" s="4">
        <v>9.6000000000000002E-2</v>
      </c>
      <c r="P360" s="4">
        <v>20</v>
      </c>
      <c r="Q360" s="14">
        <v>4.7899999999999998E-2</v>
      </c>
      <c r="R360" s="14">
        <v>1.01E-2</v>
      </c>
      <c r="S360" s="6">
        <v>7.6999999999999999E-2</v>
      </c>
      <c r="T360" s="14">
        <v>1.0699999999999999E-2</v>
      </c>
      <c r="U360" s="4">
        <v>6</v>
      </c>
      <c r="V360" s="4">
        <v>33</v>
      </c>
      <c r="W360" s="10">
        <v>3.9</v>
      </c>
      <c r="X360" s="12">
        <v>108.89999999999999</v>
      </c>
      <c r="Y360" s="14">
        <v>4.7899999999999998E-2</v>
      </c>
      <c r="Z360" s="40">
        <v>1.01E-2</v>
      </c>
      <c r="AA360" s="43"/>
      <c r="AB360" s="33">
        <f t="shared" si="58"/>
        <v>33.139534883720934</v>
      </c>
      <c r="AC360" s="5">
        <f t="shared" si="59"/>
        <v>0.10520833333333332</v>
      </c>
      <c r="AD360" s="5">
        <f t="shared" si="60"/>
        <v>0.21085594989561587</v>
      </c>
      <c r="AE360" s="5">
        <f t="shared" si="61"/>
        <v>0.21085594989561587</v>
      </c>
      <c r="AF360" s="33">
        <f t="shared" si="62"/>
        <v>1.2812956461573943</v>
      </c>
      <c r="AG360" s="33">
        <f t="shared" si="63"/>
        <v>15.454653465346535</v>
      </c>
      <c r="AH360" s="5">
        <f t="shared" si="64"/>
        <v>0.13896103896103895</v>
      </c>
      <c r="AI360" s="1">
        <f t="shared" si="65"/>
        <v>7.6999999999999999E-2</v>
      </c>
      <c r="AJ360" s="5">
        <f t="shared" si="66"/>
        <v>0.11818181818181818</v>
      </c>
      <c r="AK360" s="1">
        <f t="shared" si="67"/>
        <v>27.92307692307692</v>
      </c>
      <c r="AL360" s="1">
        <v>4.0999999999999996</v>
      </c>
      <c r="AN360" s="5"/>
    </row>
    <row r="361" spans="1:40" x14ac:dyDescent="0.25">
      <c r="A361" s="3">
        <v>42055</v>
      </c>
      <c r="B361" s="4">
        <v>3</v>
      </c>
      <c r="C361" s="4">
        <v>3</v>
      </c>
      <c r="D361" s="4">
        <v>12</v>
      </c>
      <c r="E361" s="1" t="str">
        <f t="shared" si="68"/>
        <v>Q3-3-12</v>
      </c>
      <c r="F361" s="4" t="s">
        <v>14</v>
      </c>
      <c r="G361" s="4">
        <v>1.3</v>
      </c>
      <c r="H361" s="36">
        <v>3</v>
      </c>
      <c r="I361" s="8"/>
      <c r="J361" s="4">
        <v>19</v>
      </c>
      <c r="K361" s="4">
        <v>2.6</v>
      </c>
      <c r="L361" s="14">
        <v>1.7999999999999999E-2</v>
      </c>
      <c r="M361" s="14">
        <v>1.8599999999999998E-2</v>
      </c>
      <c r="N361" s="4">
        <v>32.272100000000002</v>
      </c>
      <c r="O361" s="4">
        <v>0.14299999999999999</v>
      </c>
      <c r="P361" s="4">
        <v>85</v>
      </c>
      <c r="Q361" s="14">
        <v>9.2499999999999999E-2</v>
      </c>
      <c r="R361" s="14">
        <v>9.9000000000000008E-3</v>
      </c>
      <c r="S361" s="6">
        <v>0.48499999999999999</v>
      </c>
      <c r="T361" s="14">
        <v>8.929999999999999E-2</v>
      </c>
      <c r="U361" s="4">
        <v>30</v>
      </c>
      <c r="V361" s="4">
        <v>17</v>
      </c>
      <c r="W361" s="10">
        <v>4.5999999999999996</v>
      </c>
      <c r="X361" s="12">
        <v>84.8</v>
      </c>
      <c r="Y361" s="14">
        <v>0.1827</v>
      </c>
      <c r="Z361" s="40">
        <v>1.9900000000000001E-2</v>
      </c>
      <c r="AA361" s="43"/>
      <c r="AB361" s="33">
        <f t="shared" si="58"/>
        <v>3.2258064516129026</v>
      </c>
      <c r="AC361" s="5">
        <f t="shared" si="59"/>
        <v>6.9230769230769248E-2</v>
      </c>
      <c r="AD361" s="5">
        <f t="shared" si="60"/>
        <v>0.10702702702702703</v>
      </c>
      <c r="AE361" s="5">
        <f t="shared" si="61"/>
        <v>0.10892172961138478</v>
      </c>
      <c r="AF361" s="33">
        <f t="shared" si="62"/>
        <v>2.6338540101201966</v>
      </c>
      <c r="AG361" s="33">
        <f t="shared" si="63"/>
        <v>32.598080808080809</v>
      </c>
      <c r="AH361" s="5">
        <f t="shared" si="64"/>
        <v>0.18412371134020616</v>
      </c>
      <c r="AI361" s="1">
        <f t="shared" si="65"/>
        <v>0.48499999999999999</v>
      </c>
      <c r="AJ361" s="5">
        <f t="shared" si="66"/>
        <v>0.27058823529411763</v>
      </c>
      <c r="AK361" s="1">
        <f t="shared" si="67"/>
        <v>18.434782608695652</v>
      </c>
      <c r="AL361" s="1">
        <v>2.6</v>
      </c>
      <c r="AN361" s="5"/>
    </row>
    <row r="362" spans="1:40" x14ac:dyDescent="0.25">
      <c r="A362" s="3">
        <v>42055</v>
      </c>
      <c r="B362" s="4">
        <v>3</v>
      </c>
      <c r="C362" s="4">
        <v>3</v>
      </c>
      <c r="D362" s="4">
        <v>12</v>
      </c>
      <c r="E362" s="1" t="str">
        <f t="shared" si="68"/>
        <v>Q3-3-12</v>
      </c>
      <c r="F362" s="4" t="s">
        <v>38</v>
      </c>
      <c r="G362" s="4">
        <v>1.2</v>
      </c>
      <c r="H362" s="36">
        <v>0.5</v>
      </c>
      <c r="I362" s="8"/>
      <c r="J362" s="4">
        <v>13</v>
      </c>
      <c r="K362" s="4">
        <v>1.8</v>
      </c>
      <c r="L362" s="14">
        <v>1.2699999999999999E-2</v>
      </c>
      <c r="M362" s="14">
        <v>1.7399999999999999E-2</v>
      </c>
      <c r="N362" s="4">
        <v>31.290199999999999</v>
      </c>
      <c r="O362" s="4">
        <v>8.5999999999999993E-2</v>
      </c>
      <c r="P362" s="4">
        <v>65</v>
      </c>
      <c r="Q362" s="14">
        <v>5.3699999999999998E-2</v>
      </c>
      <c r="R362" s="14">
        <v>1.37E-2</v>
      </c>
      <c r="S362" s="6">
        <v>3.3000000000000002E-2</v>
      </c>
      <c r="T362" s="14">
        <v>1.0800000000000001E-2</v>
      </c>
      <c r="U362" s="4">
        <v>30</v>
      </c>
      <c r="V362" s="4">
        <v>2</v>
      </c>
      <c r="W362" s="10">
        <v>1.3</v>
      </c>
      <c r="X362" s="12">
        <v>16</v>
      </c>
      <c r="Y362" s="14">
        <v>5.3699999999999998E-2</v>
      </c>
      <c r="Z362" s="40">
        <v>1.37E-2</v>
      </c>
      <c r="AA362" s="43"/>
      <c r="AB362" s="33">
        <f t="shared" si="58"/>
        <v>27.011494252873561</v>
      </c>
      <c r="AC362" s="5">
        <f t="shared" si="59"/>
        <v>0.15930232558139537</v>
      </c>
      <c r="AD362" s="5">
        <f t="shared" si="60"/>
        <v>0.25512104283054005</v>
      </c>
      <c r="AE362" s="5">
        <f t="shared" si="61"/>
        <v>0.25512104283054005</v>
      </c>
      <c r="AF362" s="33">
        <f t="shared" si="62"/>
        <v>2.0773277256137703</v>
      </c>
      <c r="AG362" s="33">
        <f t="shared" si="63"/>
        <v>22.839562043795617</v>
      </c>
      <c r="AH362" s="5">
        <f t="shared" si="64"/>
        <v>0.32727272727272727</v>
      </c>
      <c r="AI362" s="1">
        <f t="shared" si="65"/>
        <v>3.3000000000000002E-2</v>
      </c>
      <c r="AJ362" s="5">
        <f t="shared" si="66"/>
        <v>0.65</v>
      </c>
      <c r="AK362" s="1">
        <f t="shared" si="67"/>
        <v>12.307692307692307</v>
      </c>
      <c r="AL362" s="1">
        <v>1.8</v>
      </c>
      <c r="AN362" s="5"/>
    </row>
    <row r="363" spans="1:40" x14ac:dyDescent="0.25">
      <c r="A363" s="3">
        <v>42055</v>
      </c>
      <c r="B363" s="4">
        <v>3</v>
      </c>
      <c r="C363" s="4">
        <v>3</v>
      </c>
      <c r="D363" s="4">
        <v>14</v>
      </c>
      <c r="E363" s="1" t="str">
        <f t="shared" si="68"/>
        <v>Q3-3-14</v>
      </c>
      <c r="F363" s="4" t="s">
        <v>12</v>
      </c>
      <c r="G363" s="4">
        <v>5.5</v>
      </c>
      <c r="H363" s="36">
        <v>10</v>
      </c>
      <c r="I363" s="8"/>
      <c r="J363" s="4">
        <v>20</v>
      </c>
      <c r="K363" s="4">
        <v>3</v>
      </c>
      <c r="L363" s="14">
        <v>2.7000000000000001E-3</v>
      </c>
      <c r="M363" s="14">
        <v>3.7000000000000002E-3</v>
      </c>
      <c r="N363" s="4">
        <v>66.504300000000001</v>
      </c>
      <c r="O363" s="4">
        <v>2.5000000000000001E-2</v>
      </c>
      <c r="P363" s="4">
        <v>523</v>
      </c>
      <c r="Q363" s="14">
        <v>8.5000000000000006E-3</v>
      </c>
      <c r="R363" s="14">
        <v>2.7000000000000001E-3</v>
      </c>
      <c r="S363" s="6">
        <v>1.2999999999999999E-2</v>
      </c>
      <c r="T363" s="14">
        <v>7.899999999999999E-3</v>
      </c>
      <c r="U363" s="4">
        <v>10</v>
      </c>
      <c r="V363" s="4">
        <v>4</v>
      </c>
      <c r="W363" s="10">
        <v>2.4</v>
      </c>
      <c r="X363" s="12">
        <v>51.1</v>
      </c>
      <c r="Y363" s="14">
        <v>2.75E-2</v>
      </c>
      <c r="Z363" s="40">
        <v>9.1000000000000004E-3</v>
      </c>
      <c r="AA363" s="43"/>
      <c r="AB363" s="33">
        <f t="shared" si="58"/>
        <v>27.027027027027028</v>
      </c>
      <c r="AC363" s="5">
        <f t="shared" si="59"/>
        <v>0.108</v>
      </c>
      <c r="AD363" s="5">
        <f t="shared" si="60"/>
        <v>0.31764705882352939</v>
      </c>
      <c r="AE363" s="5">
        <f t="shared" si="61"/>
        <v>0.33090909090909093</v>
      </c>
      <c r="AF363" s="33">
        <f t="shared" si="62"/>
        <v>7.86415314498461</v>
      </c>
      <c r="AG363" s="33">
        <f t="shared" si="63"/>
        <v>246.31222222222223</v>
      </c>
      <c r="AH363" s="5">
        <f t="shared" si="64"/>
        <v>0.60769230769230764</v>
      </c>
      <c r="AI363" s="1">
        <f t="shared" si="65"/>
        <v>1.2999999999999999E-2</v>
      </c>
      <c r="AJ363" s="5">
        <f t="shared" si="66"/>
        <v>0.6</v>
      </c>
      <c r="AK363" s="1">
        <f t="shared" si="67"/>
        <v>21.291666666666668</v>
      </c>
      <c r="AL363" s="1">
        <v>3</v>
      </c>
      <c r="AN363" s="5"/>
    </row>
    <row r="364" spans="1:40" x14ac:dyDescent="0.25">
      <c r="A364" s="3">
        <v>42055</v>
      </c>
      <c r="B364" s="4">
        <v>3</v>
      </c>
      <c r="C364" s="4">
        <v>3</v>
      </c>
      <c r="D364" s="4">
        <v>14</v>
      </c>
      <c r="E364" s="1" t="str">
        <f t="shared" si="68"/>
        <v>Q3-3-14</v>
      </c>
      <c r="F364" s="4" t="s">
        <v>20</v>
      </c>
      <c r="G364" s="4">
        <v>3.5</v>
      </c>
      <c r="H364" s="36">
        <v>20</v>
      </c>
      <c r="I364" s="8"/>
      <c r="J364" s="4">
        <v>13</v>
      </c>
      <c r="K364" s="4">
        <v>1.3</v>
      </c>
      <c r="L364" s="14">
        <v>3.8E-3</v>
      </c>
      <c r="M364" s="14">
        <v>4.5999999999999999E-3</v>
      </c>
      <c r="N364" s="4">
        <v>18.699200000000001</v>
      </c>
      <c r="O364" s="4">
        <v>1.7000000000000001E-2</v>
      </c>
      <c r="P364" s="4">
        <v>37</v>
      </c>
      <c r="Q364" s="14">
        <v>9.7000000000000003E-3</v>
      </c>
      <c r="R364" s="14">
        <v>1.6000000000000001E-3</v>
      </c>
      <c r="S364" s="6">
        <v>9.9000000000000005E-2</v>
      </c>
      <c r="T364" s="14">
        <v>1.8699999999999998E-2</v>
      </c>
      <c r="U364" s="4">
        <v>30</v>
      </c>
      <c r="V364" s="4">
        <v>3</v>
      </c>
      <c r="W364" s="10">
        <v>1.4</v>
      </c>
      <c r="X364" s="12">
        <v>25</v>
      </c>
      <c r="Y364" s="14">
        <v>9.7000000000000003E-3</v>
      </c>
      <c r="Z364" s="40">
        <v>1.6000000000000001E-3</v>
      </c>
      <c r="AA364" s="43"/>
      <c r="AB364" s="33">
        <f t="shared" si="58"/>
        <v>17.391304347826086</v>
      </c>
      <c r="AC364" s="5">
        <f t="shared" si="59"/>
        <v>9.4117647058823528E-2</v>
      </c>
      <c r="AD364" s="5">
        <f t="shared" si="60"/>
        <v>0.16494845360824742</v>
      </c>
      <c r="AE364" s="5">
        <f t="shared" si="61"/>
        <v>0.16494845360824742</v>
      </c>
      <c r="AF364" s="33">
        <f t="shared" si="62"/>
        <v>1.9786942756909385</v>
      </c>
      <c r="AG364" s="33">
        <f t="shared" si="63"/>
        <v>116.87</v>
      </c>
      <c r="AH364" s="5">
        <f t="shared" si="64"/>
        <v>0.18888888888888886</v>
      </c>
      <c r="AI364" s="1">
        <f t="shared" si="65"/>
        <v>9.9000000000000005E-2</v>
      </c>
      <c r="AJ364" s="5">
        <f t="shared" si="66"/>
        <v>0.46666666666666662</v>
      </c>
      <c r="AK364" s="1">
        <f t="shared" si="67"/>
        <v>17.857142857142858</v>
      </c>
      <c r="AL364" s="1">
        <v>1.3</v>
      </c>
      <c r="AN364" s="5"/>
    </row>
    <row r="365" spans="1:40" x14ac:dyDescent="0.25">
      <c r="A365" s="3">
        <v>42055</v>
      </c>
      <c r="B365" s="4">
        <v>3</v>
      </c>
      <c r="C365" s="4">
        <v>3</v>
      </c>
      <c r="D365" s="4">
        <v>14</v>
      </c>
      <c r="E365" s="1" t="str">
        <f t="shared" si="68"/>
        <v>Q3-3-14</v>
      </c>
      <c r="F365" s="4" t="s">
        <v>11</v>
      </c>
      <c r="G365" s="4">
        <v>7</v>
      </c>
      <c r="H365" s="36">
        <v>5</v>
      </c>
      <c r="I365" s="8"/>
      <c r="J365" s="4">
        <v>12</v>
      </c>
      <c r="K365" s="4">
        <v>5.2</v>
      </c>
      <c r="L365" s="14">
        <v>1.41E-2</v>
      </c>
      <c r="M365" s="14">
        <v>1.6E-2</v>
      </c>
      <c r="N365" s="4">
        <v>122.93729999999999</v>
      </c>
      <c r="O365" s="4">
        <v>0.185</v>
      </c>
      <c r="P365" s="4">
        <v>378</v>
      </c>
      <c r="Q365" s="14">
        <v>9.5399999999999999E-2</v>
      </c>
      <c r="R365" s="14">
        <v>2.01E-2</v>
      </c>
      <c r="S365" s="6">
        <v>0.36899999999999999</v>
      </c>
      <c r="T365" s="14">
        <v>0.16999999999999998</v>
      </c>
      <c r="U365" s="4">
        <v>10</v>
      </c>
      <c r="V365" s="4">
        <v>28</v>
      </c>
      <c r="W365" s="10">
        <v>10.200000000000001</v>
      </c>
      <c r="X365" s="12">
        <v>123.49999999999999</v>
      </c>
      <c r="Y365" s="14">
        <v>9.5399999999999999E-2</v>
      </c>
      <c r="Z365" s="40">
        <v>2.01E-2</v>
      </c>
      <c r="AA365" s="43"/>
      <c r="AB365" s="33">
        <f t="shared" si="58"/>
        <v>11.875000000000004</v>
      </c>
      <c r="AC365" s="5">
        <f t="shared" si="59"/>
        <v>0.10864864864864865</v>
      </c>
      <c r="AD365" s="5">
        <f t="shared" si="60"/>
        <v>0.21069182389937108</v>
      </c>
      <c r="AE365" s="5">
        <f t="shared" si="61"/>
        <v>0.21069182389937108</v>
      </c>
      <c r="AF365" s="33">
        <f t="shared" si="62"/>
        <v>3.0747380982012782</v>
      </c>
      <c r="AG365" s="33">
        <f t="shared" si="63"/>
        <v>61.162835820895516</v>
      </c>
      <c r="AH365" s="5">
        <f t="shared" si="64"/>
        <v>0.46070460704607041</v>
      </c>
      <c r="AI365" s="1">
        <f t="shared" si="65"/>
        <v>0.36899999999999999</v>
      </c>
      <c r="AJ365" s="5">
        <f t="shared" si="66"/>
        <v>0.36428571428571432</v>
      </c>
      <c r="AK365" s="1">
        <f t="shared" si="67"/>
        <v>12.1078431372549</v>
      </c>
      <c r="AL365" s="1">
        <v>5.2</v>
      </c>
      <c r="AN365" s="5"/>
    </row>
    <row r="366" spans="1:40" x14ac:dyDescent="0.25">
      <c r="A366" s="3">
        <v>42055</v>
      </c>
      <c r="B366" s="4">
        <v>3</v>
      </c>
      <c r="C366" s="4">
        <v>3</v>
      </c>
      <c r="D366" s="4">
        <v>14</v>
      </c>
      <c r="E366" s="1" t="str">
        <f t="shared" si="68"/>
        <v>Q3-3-14</v>
      </c>
      <c r="F366" s="4" t="s">
        <v>13</v>
      </c>
      <c r="G366" s="4">
        <v>3</v>
      </c>
      <c r="H366" s="36">
        <v>1</v>
      </c>
      <c r="I366" s="8"/>
      <c r="J366" s="4">
        <v>18</v>
      </c>
      <c r="K366" s="4">
        <v>2</v>
      </c>
      <c r="L366" s="14" t="s">
        <v>16</v>
      </c>
      <c r="M366" s="14" t="s">
        <v>16</v>
      </c>
      <c r="N366" s="4">
        <v>7.4448999999999996</v>
      </c>
      <c r="O366" s="4">
        <v>3.7999999999999999E-2</v>
      </c>
      <c r="P366" s="4">
        <v>41</v>
      </c>
      <c r="Q366" s="14">
        <v>2.5000000000000001E-2</v>
      </c>
      <c r="R366" s="14">
        <v>2.7000000000000001E-3</v>
      </c>
      <c r="S366" s="6">
        <v>2.1999999999999999E-2</v>
      </c>
      <c r="T366" s="14">
        <v>4.3999999999999994E-3</v>
      </c>
      <c r="U366" s="4">
        <v>4</v>
      </c>
      <c r="V366" s="4">
        <v>10</v>
      </c>
      <c r="W366" s="10">
        <v>1.5</v>
      </c>
      <c r="X366" s="12">
        <v>41.6</v>
      </c>
      <c r="Y366" s="14">
        <v>2.5000000000000001E-2</v>
      </c>
      <c r="Z366" s="40">
        <v>2.7000000000000001E-3</v>
      </c>
      <c r="AA366" s="43"/>
      <c r="AB366" s="33" t="e">
        <f t="shared" si="58"/>
        <v>#VALUE!</v>
      </c>
      <c r="AC366" s="5">
        <f t="shared" si="59"/>
        <v>7.1052631578947367E-2</v>
      </c>
      <c r="AD366" s="5">
        <f t="shared" si="60"/>
        <v>0.108</v>
      </c>
      <c r="AE366" s="5">
        <f t="shared" si="61"/>
        <v>0.108</v>
      </c>
      <c r="AF366" s="33">
        <f t="shared" si="62"/>
        <v>5.5071256833537054</v>
      </c>
      <c r="AG366" s="33">
        <f t="shared" si="63"/>
        <v>27.5737037037037</v>
      </c>
      <c r="AH366" s="5">
        <f t="shared" si="64"/>
        <v>0.19999999999999998</v>
      </c>
      <c r="AI366" s="1">
        <f t="shared" si="65"/>
        <v>2.1999999999999999E-2</v>
      </c>
      <c r="AJ366" s="5">
        <f t="shared" si="66"/>
        <v>0.15</v>
      </c>
      <c r="AK366" s="1">
        <f t="shared" si="67"/>
        <v>27.733333333333334</v>
      </c>
      <c r="AL366" s="1">
        <v>2</v>
      </c>
      <c r="AN366" s="5"/>
    </row>
    <row r="367" spans="1:40" x14ac:dyDescent="0.25">
      <c r="A367" s="3">
        <v>42055</v>
      </c>
      <c r="B367" s="4">
        <v>3</v>
      </c>
      <c r="C367" s="4">
        <v>3</v>
      </c>
      <c r="D367" s="4">
        <v>14</v>
      </c>
      <c r="E367" s="1" t="str">
        <f t="shared" si="68"/>
        <v>Q3-3-14</v>
      </c>
      <c r="F367" s="4" t="s">
        <v>14</v>
      </c>
      <c r="G367" s="4">
        <v>2.5</v>
      </c>
      <c r="H367" s="36">
        <v>30</v>
      </c>
      <c r="I367" s="8"/>
      <c r="J367" s="4">
        <v>20</v>
      </c>
      <c r="K367" s="4">
        <v>1.5</v>
      </c>
      <c r="L367" s="14">
        <v>6.3E-3</v>
      </c>
      <c r="M367" s="14">
        <v>7.7999999999999996E-3</v>
      </c>
      <c r="N367" s="4">
        <v>19.091100000000001</v>
      </c>
      <c r="O367" s="4">
        <v>4.3999999999999997E-2</v>
      </c>
      <c r="P367" s="4">
        <v>66</v>
      </c>
      <c r="Q367" s="14">
        <v>3.0599999999999999E-2</v>
      </c>
      <c r="R367" s="14">
        <v>3.3E-3</v>
      </c>
      <c r="S367" s="6">
        <v>0.114</v>
      </c>
      <c r="T367" s="14">
        <v>2.3E-2</v>
      </c>
      <c r="U367" s="4">
        <v>30</v>
      </c>
      <c r="V367" s="4">
        <v>14</v>
      </c>
      <c r="W367" s="10">
        <v>2.4</v>
      </c>
      <c r="X367" s="12">
        <v>79.800000000000011</v>
      </c>
      <c r="Y367" s="14">
        <v>3.0599999999999999E-2</v>
      </c>
      <c r="Z367" s="40">
        <v>3.3E-3</v>
      </c>
      <c r="AA367" s="43"/>
      <c r="AB367" s="33">
        <f t="shared" si="58"/>
        <v>19.230769230769226</v>
      </c>
      <c r="AC367" s="5">
        <f t="shared" si="59"/>
        <v>7.4999999999999997E-2</v>
      </c>
      <c r="AD367" s="5">
        <f t="shared" si="60"/>
        <v>0.10784313725490197</v>
      </c>
      <c r="AE367" s="5">
        <f t="shared" si="61"/>
        <v>0.10784313725490197</v>
      </c>
      <c r="AF367" s="33">
        <f t="shared" si="62"/>
        <v>3.4571082860599964</v>
      </c>
      <c r="AG367" s="33">
        <f t="shared" si="63"/>
        <v>57.851818181818182</v>
      </c>
      <c r="AH367" s="5">
        <f t="shared" si="64"/>
        <v>0.20175438596491227</v>
      </c>
      <c r="AI367" s="1">
        <f t="shared" si="65"/>
        <v>0.114</v>
      </c>
      <c r="AJ367" s="5">
        <f t="shared" si="66"/>
        <v>0.17142857142857143</v>
      </c>
      <c r="AK367" s="1">
        <f t="shared" si="67"/>
        <v>33.250000000000007</v>
      </c>
      <c r="AL367" s="1">
        <v>1.5</v>
      </c>
      <c r="AN367" s="5"/>
    </row>
    <row r="368" spans="1:40" x14ac:dyDescent="0.25">
      <c r="A368" s="3">
        <v>42055</v>
      </c>
      <c r="B368" s="4">
        <v>3</v>
      </c>
      <c r="C368" s="16">
        <v>3</v>
      </c>
      <c r="D368" s="19">
        <v>14</v>
      </c>
      <c r="E368" s="1" t="str">
        <f t="shared" si="68"/>
        <v>Q3-3-14</v>
      </c>
      <c r="F368" s="19" t="s">
        <v>38</v>
      </c>
      <c r="G368" s="19">
        <v>0.4</v>
      </c>
      <c r="H368" s="37">
        <v>0.5</v>
      </c>
      <c r="I368" s="45"/>
      <c r="J368" s="19">
        <v>14</v>
      </c>
      <c r="K368" s="19">
        <v>0.8</v>
      </c>
      <c r="L368" s="21">
        <v>5.1000000000000004E-3</v>
      </c>
      <c r="M368" s="21">
        <v>7.4000000000000003E-3</v>
      </c>
      <c r="N368" s="4">
        <v>9.1249000000000002</v>
      </c>
      <c r="O368" s="4">
        <v>2.4E-2</v>
      </c>
      <c r="P368" s="4">
        <v>27</v>
      </c>
      <c r="Q368" s="14">
        <v>1.35E-2</v>
      </c>
      <c r="R368" s="14">
        <v>1.8E-3</v>
      </c>
      <c r="S368" s="6">
        <v>7.5999999999999998E-2</v>
      </c>
      <c r="T368" s="14">
        <v>2.3E-2</v>
      </c>
      <c r="U368" s="4">
        <v>30</v>
      </c>
      <c r="V368" s="4">
        <v>6</v>
      </c>
      <c r="W368" s="10">
        <v>2.4</v>
      </c>
      <c r="X368" s="12">
        <v>30.099999999999998</v>
      </c>
      <c r="Y368" s="14">
        <v>1.35E-2</v>
      </c>
      <c r="Z368" s="40">
        <v>1.8E-3</v>
      </c>
      <c r="AA368" s="43"/>
      <c r="AB368" s="33">
        <f t="shared" si="58"/>
        <v>31.081081081081077</v>
      </c>
      <c r="AC368" s="5">
        <f t="shared" si="59"/>
        <v>7.4999999999999997E-2</v>
      </c>
      <c r="AD368" s="5">
        <f t="shared" si="60"/>
        <v>0.13333333333333333</v>
      </c>
      <c r="AE368" s="5">
        <f t="shared" si="61"/>
        <v>0.13333333333333333</v>
      </c>
      <c r="AF368" s="33">
        <f t="shared" si="62"/>
        <v>2.9589365362908087</v>
      </c>
      <c r="AG368" s="33">
        <f t="shared" si="63"/>
        <v>50.693888888888893</v>
      </c>
      <c r="AH368" s="5">
        <f t="shared" si="64"/>
        <v>0.30263157894736842</v>
      </c>
      <c r="AI368" s="1">
        <f t="shared" si="65"/>
        <v>7.5999999999999998E-2</v>
      </c>
      <c r="AJ368" s="5">
        <f t="shared" si="66"/>
        <v>0.39999999999999997</v>
      </c>
      <c r="AK368" s="1">
        <f t="shared" si="67"/>
        <v>12.541666666666666</v>
      </c>
      <c r="AL368" s="1">
        <v>0.8</v>
      </c>
      <c r="AN368" s="5"/>
    </row>
    <row r="369" spans="1:40" x14ac:dyDescent="0.25">
      <c r="A369" s="3">
        <v>42055</v>
      </c>
      <c r="B369" s="4">
        <v>3</v>
      </c>
      <c r="C369" s="4">
        <v>3</v>
      </c>
      <c r="D369" s="4">
        <v>14</v>
      </c>
      <c r="E369" s="1" t="str">
        <f t="shared" si="68"/>
        <v>Q3-3-14</v>
      </c>
      <c r="F369" s="4" t="s">
        <v>39</v>
      </c>
      <c r="G369" s="4">
        <v>1.5</v>
      </c>
      <c r="H369" s="36">
        <v>0.5</v>
      </c>
      <c r="I369" s="8"/>
      <c r="J369" s="4">
        <v>18</v>
      </c>
      <c r="K369" s="4">
        <v>1.2</v>
      </c>
      <c r="L369" s="14" t="s">
        <v>16</v>
      </c>
      <c r="M369" s="14" t="s">
        <v>16</v>
      </c>
      <c r="N369" s="4">
        <v>10.616400000000001</v>
      </c>
      <c r="O369" s="4">
        <v>7.0000000000000001E-3</v>
      </c>
      <c r="P369" s="4">
        <v>34</v>
      </c>
      <c r="Q369" s="14">
        <v>3.0000000000000001E-3</v>
      </c>
      <c r="R369" s="14">
        <v>4.0000000000000002E-4</v>
      </c>
      <c r="S369" s="6">
        <v>5.7000000000000002E-2</v>
      </c>
      <c r="T369" s="14">
        <v>1.23E-2</v>
      </c>
      <c r="U369" s="4">
        <v>30</v>
      </c>
      <c r="V369" s="4">
        <v>8</v>
      </c>
      <c r="W369" s="10">
        <v>1.9</v>
      </c>
      <c r="X369" s="12">
        <v>40.799999999999997</v>
      </c>
      <c r="Y369" s="14">
        <v>3.0000000000000001E-3</v>
      </c>
      <c r="Z369" s="40">
        <v>4.0000000000000002E-4</v>
      </c>
      <c r="AA369" s="43"/>
      <c r="AB369" s="33" t="e">
        <f t="shared" si="58"/>
        <v>#VALUE!</v>
      </c>
      <c r="AC369" s="5">
        <f t="shared" si="59"/>
        <v>5.7142857142857141E-2</v>
      </c>
      <c r="AD369" s="5">
        <f t="shared" si="60"/>
        <v>0.13333333333333333</v>
      </c>
      <c r="AE369" s="5">
        <f t="shared" si="61"/>
        <v>0.13333333333333333</v>
      </c>
      <c r="AF369" s="33">
        <f t="shared" si="62"/>
        <v>3.2025922158170377</v>
      </c>
      <c r="AG369" s="33">
        <f t="shared" si="63"/>
        <v>265.41000000000003</v>
      </c>
      <c r="AH369" s="5">
        <f t="shared" si="64"/>
        <v>0.21578947368421053</v>
      </c>
      <c r="AI369" s="1">
        <f t="shared" si="65"/>
        <v>5.7000000000000002E-2</v>
      </c>
      <c r="AJ369" s="5">
        <f t="shared" si="66"/>
        <v>0.23749999999999999</v>
      </c>
      <c r="AK369" s="1">
        <f t="shared" si="67"/>
        <v>21.473684210526315</v>
      </c>
      <c r="AL369" s="1">
        <v>1.2</v>
      </c>
      <c r="AN369" s="5"/>
    </row>
    <row r="370" spans="1:40" x14ac:dyDescent="0.25">
      <c r="A370" s="3">
        <v>42055</v>
      </c>
      <c r="B370" s="4">
        <v>3</v>
      </c>
      <c r="C370" s="4">
        <v>3</v>
      </c>
      <c r="D370" s="4">
        <v>14</v>
      </c>
      <c r="E370" s="1" t="str">
        <f t="shared" si="68"/>
        <v>Q3-3-14</v>
      </c>
      <c r="F370" s="4" t="s">
        <v>27</v>
      </c>
      <c r="G370" s="4">
        <v>1.5</v>
      </c>
      <c r="H370" s="36">
        <v>0.5</v>
      </c>
      <c r="I370" s="8"/>
      <c r="J370" s="4">
        <v>12</v>
      </c>
      <c r="K370" s="4">
        <v>0.2</v>
      </c>
      <c r="L370" s="14" t="s">
        <v>16</v>
      </c>
      <c r="M370" s="14" t="s">
        <v>16</v>
      </c>
      <c r="N370" s="4">
        <v>3.3397000000000001</v>
      </c>
      <c r="O370" s="4">
        <v>7.0000000000000001E-3</v>
      </c>
      <c r="P370" s="4">
        <v>13</v>
      </c>
      <c r="Q370" s="14">
        <v>3.5000000000000001E-3</v>
      </c>
      <c r="R370" s="14">
        <v>4.0000000000000002E-4</v>
      </c>
      <c r="S370" s="6">
        <v>2.9000000000000001E-2</v>
      </c>
      <c r="T370" s="14">
        <v>4.5999999999999999E-3</v>
      </c>
      <c r="U370" s="4">
        <v>4</v>
      </c>
      <c r="V370" s="4">
        <v>24</v>
      </c>
      <c r="W370" s="10">
        <v>4.1000000000000005</v>
      </c>
      <c r="X370" s="12">
        <v>105.4</v>
      </c>
      <c r="Y370" s="14">
        <v>3.5000000000000001E-3</v>
      </c>
      <c r="Z370" s="40">
        <v>4.0000000000000002E-4</v>
      </c>
      <c r="AA370" s="43"/>
      <c r="AB370" s="33" t="e">
        <f t="shared" si="58"/>
        <v>#VALUE!</v>
      </c>
      <c r="AC370" s="5">
        <f t="shared" si="59"/>
        <v>5.7142857142857141E-2</v>
      </c>
      <c r="AD370" s="5">
        <f t="shared" si="60"/>
        <v>0.11428571428571428</v>
      </c>
      <c r="AE370" s="5">
        <f t="shared" si="61"/>
        <v>0.11428571428571428</v>
      </c>
      <c r="AF370" s="33">
        <f t="shared" si="62"/>
        <v>3.8925652004671076</v>
      </c>
      <c r="AG370" s="33">
        <f t="shared" si="63"/>
        <v>83.492500000000007</v>
      </c>
      <c r="AH370" s="5">
        <f t="shared" si="64"/>
        <v>0.1586206896551724</v>
      </c>
      <c r="AI370" s="1">
        <f t="shared" si="65"/>
        <v>2.9000000000000001E-2</v>
      </c>
      <c r="AJ370" s="5">
        <f t="shared" si="66"/>
        <v>0.17083333333333336</v>
      </c>
      <c r="AK370" s="1">
        <f t="shared" si="67"/>
        <v>25.707317073170731</v>
      </c>
      <c r="AL370" s="1">
        <v>0.2</v>
      </c>
      <c r="AN370" s="5"/>
    </row>
    <row r="371" spans="1:40" x14ac:dyDescent="0.25">
      <c r="A371" s="3">
        <v>42055</v>
      </c>
      <c r="B371" s="4">
        <v>3</v>
      </c>
      <c r="C371" s="4">
        <v>3</v>
      </c>
      <c r="D371" s="4">
        <v>16</v>
      </c>
      <c r="E371" s="1" t="str">
        <f t="shared" si="68"/>
        <v>Q3-3-16</v>
      </c>
      <c r="F371" s="4" t="s">
        <v>19</v>
      </c>
      <c r="G371" s="4">
        <v>3</v>
      </c>
      <c r="H371" s="36">
        <v>20</v>
      </c>
      <c r="I371" s="8"/>
      <c r="J371" s="4">
        <v>16</v>
      </c>
      <c r="K371" s="4">
        <v>3.8</v>
      </c>
      <c r="L371" s="14">
        <v>1.14E-2</v>
      </c>
      <c r="M371" s="14">
        <v>1.1900000000000001E-2</v>
      </c>
      <c r="N371" s="4">
        <v>19.530799999999999</v>
      </c>
      <c r="O371" s="4">
        <v>4.1000000000000002E-2</v>
      </c>
      <c r="P371" s="4">
        <v>152</v>
      </c>
      <c r="Q371" s="14">
        <v>3.49E-2</v>
      </c>
      <c r="R371" s="14">
        <v>1.0800000000000001E-2</v>
      </c>
      <c r="S371" s="6">
        <v>0.13800000000000001</v>
      </c>
      <c r="T371" s="14">
        <v>7.4200000000000002E-2</v>
      </c>
      <c r="U371" s="4">
        <v>10</v>
      </c>
      <c r="V371" s="4">
        <v>106</v>
      </c>
      <c r="W371" s="10">
        <v>23.3</v>
      </c>
      <c r="X371" s="12">
        <v>185.4</v>
      </c>
      <c r="Y371" s="14">
        <v>3.49E-2</v>
      </c>
      <c r="Z371" s="40">
        <v>1.0800000000000001E-2</v>
      </c>
      <c r="AA371" s="43"/>
      <c r="AB371" s="33">
        <f t="shared" si="58"/>
        <v>4.2016806722689113</v>
      </c>
      <c r="AC371" s="5">
        <f t="shared" si="59"/>
        <v>0.26341463414634148</v>
      </c>
      <c r="AD371" s="5">
        <f t="shared" si="60"/>
        <v>0.30945558739255014</v>
      </c>
      <c r="AE371" s="5">
        <f t="shared" si="61"/>
        <v>0.30945558739255014</v>
      </c>
      <c r="AF371" s="33">
        <f t="shared" si="62"/>
        <v>7.7825793106273169</v>
      </c>
      <c r="AG371" s="33">
        <f t="shared" si="63"/>
        <v>18.084074074074071</v>
      </c>
      <c r="AH371" s="5">
        <f t="shared" si="64"/>
        <v>0.53768115942028982</v>
      </c>
      <c r="AI371" s="1">
        <f t="shared" si="65"/>
        <v>0.13800000000000001</v>
      </c>
      <c r="AJ371" s="5">
        <f t="shared" si="66"/>
        <v>0.21981132075471699</v>
      </c>
      <c r="AK371" s="1">
        <f t="shared" si="67"/>
        <v>7.9570815450643773</v>
      </c>
      <c r="AL371" s="1">
        <v>3.8</v>
      </c>
      <c r="AN371" s="5"/>
    </row>
    <row r="372" spans="1:40" x14ac:dyDescent="0.25">
      <c r="A372" s="3">
        <v>42055</v>
      </c>
      <c r="B372" s="4">
        <v>3</v>
      </c>
      <c r="C372" s="4">
        <v>3</v>
      </c>
      <c r="D372" s="4">
        <v>16</v>
      </c>
      <c r="E372" s="1" t="str">
        <f t="shared" si="68"/>
        <v>Q3-3-16</v>
      </c>
      <c r="F372" s="4" t="s">
        <v>10</v>
      </c>
      <c r="G372" s="4">
        <v>5</v>
      </c>
      <c r="H372" s="36">
        <v>2</v>
      </c>
      <c r="I372" s="8"/>
      <c r="J372" s="4">
        <v>40</v>
      </c>
      <c r="K372" s="4">
        <v>22</v>
      </c>
      <c r="L372" s="14">
        <v>2.4299999999999999E-2</v>
      </c>
      <c r="M372" s="14">
        <v>4.2299999999999997E-2</v>
      </c>
      <c r="N372" s="4">
        <v>214.76820000000001</v>
      </c>
      <c r="O372" s="4">
        <v>0.17699999999999999</v>
      </c>
      <c r="P372" s="4">
        <v>1209</v>
      </c>
      <c r="Q372" s="14">
        <v>0.11210000000000001</v>
      </c>
      <c r="R372" s="15">
        <v>0.03</v>
      </c>
      <c r="S372" s="6">
        <v>1.609</v>
      </c>
      <c r="T372" s="14">
        <v>0.54900000000000004</v>
      </c>
      <c r="U372" s="4">
        <v>3</v>
      </c>
      <c r="V372" s="4">
        <v>442</v>
      </c>
      <c r="W372" s="10">
        <v>149.4</v>
      </c>
      <c r="X372" s="12">
        <v>618</v>
      </c>
      <c r="Y372" s="14">
        <v>0.69289999999999996</v>
      </c>
      <c r="Z372" s="40">
        <v>0.25419999999999998</v>
      </c>
      <c r="AA372" s="43"/>
      <c r="AB372" s="33">
        <f t="shared" si="58"/>
        <v>42.553191489361701</v>
      </c>
      <c r="AC372" s="5">
        <f t="shared" si="59"/>
        <v>0.16949152542372881</v>
      </c>
      <c r="AD372" s="5">
        <f t="shared" si="60"/>
        <v>0.2676181980374665</v>
      </c>
      <c r="AE372" s="5">
        <f t="shared" si="61"/>
        <v>0.36686390532544377</v>
      </c>
      <c r="AF372" s="33">
        <f t="shared" si="62"/>
        <v>5.6293250118034228</v>
      </c>
      <c r="AG372" s="33">
        <f t="shared" si="63"/>
        <v>71.589400000000012</v>
      </c>
      <c r="AH372" s="5">
        <f t="shared" si="64"/>
        <v>0.34120571783716597</v>
      </c>
      <c r="AI372" s="1">
        <f t="shared" si="65"/>
        <v>1.609</v>
      </c>
      <c r="AJ372" s="5">
        <f t="shared" si="66"/>
        <v>0.33800904977375568</v>
      </c>
      <c r="AK372" s="1">
        <f t="shared" si="67"/>
        <v>4.1365461847389557</v>
      </c>
      <c r="AL372" s="1">
        <v>22</v>
      </c>
      <c r="AN372" s="5"/>
    </row>
    <row r="373" spans="1:40" x14ac:dyDescent="0.25">
      <c r="A373" s="3">
        <v>42055</v>
      </c>
      <c r="B373" s="4">
        <v>3</v>
      </c>
      <c r="C373" s="4">
        <v>3</v>
      </c>
      <c r="D373" s="4">
        <v>16</v>
      </c>
      <c r="E373" s="1" t="str">
        <f t="shared" si="68"/>
        <v>Q3-3-16</v>
      </c>
      <c r="F373" s="4" t="s">
        <v>12</v>
      </c>
      <c r="G373" s="4">
        <v>3</v>
      </c>
      <c r="H373" s="36">
        <v>3</v>
      </c>
      <c r="I373" s="8"/>
      <c r="J373" s="4">
        <v>21</v>
      </c>
      <c r="K373" s="4">
        <v>1</v>
      </c>
      <c r="L373" s="14" t="s">
        <v>16</v>
      </c>
      <c r="M373" s="14" t="s">
        <v>16</v>
      </c>
      <c r="N373" s="4">
        <v>5.5042</v>
      </c>
      <c r="O373" s="4">
        <v>6.0000000000000001E-3</v>
      </c>
      <c r="P373" s="4">
        <v>47</v>
      </c>
      <c r="Q373" s="14">
        <v>4.4999999999999997E-3</v>
      </c>
      <c r="R373" s="14">
        <v>1.6999999999999999E-3</v>
      </c>
      <c r="S373" s="6">
        <v>1.2999999999999999E-2</v>
      </c>
      <c r="T373" s="14">
        <v>7.4000000000000003E-3</v>
      </c>
      <c r="U373" s="4">
        <v>10</v>
      </c>
      <c r="V373" s="4">
        <v>3</v>
      </c>
      <c r="W373" s="10">
        <v>1.8</v>
      </c>
      <c r="X373" s="12">
        <v>26.6</v>
      </c>
      <c r="Y373" s="14">
        <v>4.4999999999999997E-3</v>
      </c>
      <c r="Z373" s="40">
        <v>1.6999999999999999E-3</v>
      </c>
      <c r="AA373" s="43"/>
      <c r="AB373" s="33" t="e">
        <f t="shared" si="58"/>
        <v>#VALUE!</v>
      </c>
      <c r="AC373" s="5">
        <f t="shared" si="59"/>
        <v>0.28333333333333333</v>
      </c>
      <c r="AD373" s="5">
        <f t="shared" si="60"/>
        <v>0.37777777777777777</v>
      </c>
      <c r="AE373" s="5">
        <f t="shared" si="61"/>
        <v>0.37777777777777777</v>
      </c>
      <c r="AF373" s="33">
        <f t="shared" si="62"/>
        <v>8.538933905017986</v>
      </c>
      <c r="AG373" s="33">
        <f t="shared" si="63"/>
        <v>32.377647058823534</v>
      </c>
      <c r="AH373" s="5">
        <f t="shared" si="64"/>
        <v>0.56923076923076932</v>
      </c>
      <c r="AI373" s="1">
        <f t="shared" si="65"/>
        <v>1.2999999999999999E-2</v>
      </c>
      <c r="AJ373" s="5">
        <f t="shared" si="66"/>
        <v>0.6</v>
      </c>
      <c r="AK373" s="1">
        <f t="shared" si="67"/>
        <v>14.777777777777779</v>
      </c>
      <c r="AL373" s="1">
        <v>1</v>
      </c>
      <c r="AN373" s="5"/>
    </row>
    <row r="374" spans="1:40" x14ac:dyDescent="0.25">
      <c r="A374" s="3">
        <v>42055</v>
      </c>
      <c r="B374" s="4">
        <v>3</v>
      </c>
      <c r="C374" s="4">
        <v>3</v>
      </c>
      <c r="D374" s="4">
        <v>16</v>
      </c>
      <c r="E374" s="1" t="str">
        <f t="shared" si="68"/>
        <v>Q3-3-16</v>
      </c>
      <c r="F374" s="4" t="s">
        <v>20</v>
      </c>
      <c r="G374" s="4">
        <v>0.5</v>
      </c>
      <c r="H374" s="36">
        <v>1</v>
      </c>
      <c r="I374" s="8"/>
      <c r="J374" s="4">
        <v>14</v>
      </c>
      <c r="K374" s="4">
        <v>1.4</v>
      </c>
      <c r="L374" s="14" t="s">
        <v>16</v>
      </c>
      <c r="M374" s="14" t="s">
        <v>16</v>
      </c>
      <c r="N374" s="4">
        <v>2.4283999999999999</v>
      </c>
      <c r="O374" s="4">
        <v>5.0000000000000001E-3</v>
      </c>
      <c r="P374" s="4">
        <v>8</v>
      </c>
      <c r="Q374" s="14">
        <v>2.2000000000000001E-3</v>
      </c>
      <c r="R374" s="14">
        <v>8.0000000000000004E-4</v>
      </c>
      <c r="S374" s="6">
        <v>3.5000000000000003E-2</v>
      </c>
      <c r="T374" s="14">
        <v>5.1000000000000004E-3</v>
      </c>
      <c r="U374" s="4">
        <v>30</v>
      </c>
      <c r="V374" s="4">
        <v>4</v>
      </c>
      <c r="W374" s="10">
        <v>1.1000000000000001</v>
      </c>
      <c r="X374" s="12">
        <v>23.5</v>
      </c>
      <c r="Y374" s="14">
        <v>2.2000000000000001E-3</v>
      </c>
      <c r="Z374" s="40">
        <v>8.0000000000000004E-4</v>
      </c>
      <c r="AA374" s="43"/>
      <c r="AB374" s="33" t="e">
        <f t="shared" si="58"/>
        <v>#VALUE!</v>
      </c>
      <c r="AC374" s="5">
        <f t="shared" si="59"/>
        <v>0.16</v>
      </c>
      <c r="AD374" s="5">
        <f t="shared" si="60"/>
        <v>0.36363636363636365</v>
      </c>
      <c r="AE374" s="5">
        <f t="shared" si="61"/>
        <v>0.36363636363636365</v>
      </c>
      <c r="AF374" s="33">
        <f t="shared" si="62"/>
        <v>3.2943501894251361</v>
      </c>
      <c r="AG374" s="33">
        <f t="shared" si="63"/>
        <v>30.354999999999997</v>
      </c>
      <c r="AH374" s="5">
        <f t="shared" si="64"/>
        <v>0.14571428571428571</v>
      </c>
      <c r="AI374" s="1">
        <f t="shared" si="65"/>
        <v>3.5000000000000003E-2</v>
      </c>
      <c r="AJ374" s="5">
        <f t="shared" si="66"/>
        <v>0.27500000000000002</v>
      </c>
      <c r="AK374" s="1">
        <f t="shared" si="67"/>
        <v>21.363636363636363</v>
      </c>
      <c r="AL374" s="1">
        <v>1.4</v>
      </c>
      <c r="AN374" s="5"/>
    </row>
    <row r="375" spans="1:40" x14ac:dyDescent="0.25">
      <c r="A375" s="3">
        <v>42055</v>
      </c>
      <c r="B375" s="4">
        <v>3</v>
      </c>
      <c r="C375" s="4">
        <v>3</v>
      </c>
      <c r="D375" s="4">
        <v>16</v>
      </c>
      <c r="E375" s="1" t="str">
        <f t="shared" si="68"/>
        <v>Q3-3-16</v>
      </c>
      <c r="F375" s="4" t="s">
        <v>37</v>
      </c>
      <c r="G375" s="4">
        <v>0.5</v>
      </c>
      <c r="H375" s="36">
        <v>1</v>
      </c>
      <c r="I375" s="8"/>
      <c r="J375" s="4">
        <v>9</v>
      </c>
      <c r="K375" s="4">
        <v>0.1</v>
      </c>
      <c r="L375" s="14" t="s">
        <v>16</v>
      </c>
      <c r="M375" s="14" t="s">
        <v>16</v>
      </c>
      <c r="N375" s="4">
        <v>10.0039</v>
      </c>
      <c r="O375" s="4">
        <v>2.1999999999999999E-2</v>
      </c>
      <c r="P375" s="4">
        <v>40</v>
      </c>
      <c r="Q375" s="14">
        <v>1.1299999999999999E-2</v>
      </c>
      <c r="R375" s="14">
        <v>2.3999999999999998E-3</v>
      </c>
      <c r="S375" s="6">
        <v>5.8999999999999997E-2</v>
      </c>
      <c r="T375" s="14">
        <v>1.4599999999999998E-2</v>
      </c>
      <c r="U375" s="4">
        <v>30</v>
      </c>
      <c r="V375" s="4">
        <v>8</v>
      </c>
      <c r="W375" s="10">
        <v>3.9</v>
      </c>
      <c r="X375" s="12">
        <v>46.8</v>
      </c>
      <c r="Y375" s="14">
        <v>1.1299999999999999E-2</v>
      </c>
      <c r="Z375" s="40">
        <v>2.3999999999999998E-3</v>
      </c>
      <c r="AA375" s="43"/>
      <c r="AB375" s="33" t="e">
        <f t="shared" si="58"/>
        <v>#VALUE!</v>
      </c>
      <c r="AC375" s="5">
        <f t="shared" si="59"/>
        <v>0.10909090909090909</v>
      </c>
      <c r="AD375" s="5">
        <f t="shared" si="60"/>
        <v>0.21238938053097345</v>
      </c>
      <c r="AE375" s="5">
        <f t="shared" si="61"/>
        <v>0.21238938053097345</v>
      </c>
      <c r="AF375" s="33">
        <f t="shared" si="62"/>
        <v>3.9984406081628165</v>
      </c>
      <c r="AG375" s="33">
        <f t="shared" si="63"/>
        <v>41.682916666666671</v>
      </c>
      <c r="AH375" s="5">
        <f t="shared" si="64"/>
        <v>0.24745762711864405</v>
      </c>
      <c r="AI375" s="1">
        <f t="shared" si="65"/>
        <v>5.8999999999999997E-2</v>
      </c>
      <c r="AJ375" s="5">
        <f t="shared" si="66"/>
        <v>0.48749999999999999</v>
      </c>
      <c r="AK375" s="1">
        <f t="shared" si="67"/>
        <v>12</v>
      </c>
      <c r="AL375" s="1">
        <v>0.1</v>
      </c>
      <c r="AN375" s="5"/>
    </row>
    <row r="376" spans="1:40" x14ac:dyDescent="0.25">
      <c r="A376" s="3">
        <v>42055</v>
      </c>
      <c r="B376" s="4">
        <v>3</v>
      </c>
      <c r="C376" s="4">
        <v>3</v>
      </c>
      <c r="D376" s="4">
        <v>16</v>
      </c>
      <c r="E376" s="1" t="str">
        <f t="shared" si="68"/>
        <v>Q3-3-16</v>
      </c>
      <c r="F376" s="4" t="s">
        <v>42</v>
      </c>
      <c r="G376" s="4">
        <v>1.2</v>
      </c>
      <c r="H376" s="36">
        <v>5</v>
      </c>
      <c r="I376" s="8"/>
      <c r="J376" s="4">
        <v>1</v>
      </c>
      <c r="K376" s="4">
        <v>0.4</v>
      </c>
      <c r="L376" s="14">
        <v>1.2500000000000001E-2</v>
      </c>
      <c r="M376" s="14">
        <v>1.37E-2</v>
      </c>
      <c r="N376" s="4">
        <v>20.2745</v>
      </c>
      <c r="O376" s="4">
        <v>5.1999999999999998E-2</v>
      </c>
      <c r="P376" s="4">
        <v>56</v>
      </c>
      <c r="Q376" s="14">
        <v>3.7699999999999997E-2</v>
      </c>
      <c r="R376" s="14">
        <v>9.1000000000000004E-3</v>
      </c>
      <c r="S376" s="6">
        <v>9.2999999999999999E-2</v>
      </c>
      <c r="T376" s="14">
        <v>1.6E-2</v>
      </c>
      <c r="U376" s="4">
        <v>30</v>
      </c>
      <c r="V376" s="4">
        <v>61</v>
      </c>
      <c r="W376" s="10">
        <v>11.1</v>
      </c>
      <c r="X376" s="12">
        <v>154.29999999999998</v>
      </c>
      <c r="Y376" s="14">
        <v>3.7699999999999997E-2</v>
      </c>
      <c r="Z376" s="40">
        <v>9.1000000000000004E-3</v>
      </c>
      <c r="AA376" s="43"/>
      <c r="AB376" s="33">
        <f t="shared" si="58"/>
        <v>8.7591240875912391</v>
      </c>
      <c r="AC376" s="5">
        <f t="shared" si="59"/>
        <v>0.17500000000000002</v>
      </c>
      <c r="AD376" s="5">
        <f t="shared" si="60"/>
        <v>0.24137931034482762</v>
      </c>
      <c r="AE376" s="5">
        <f t="shared" si="61"/>
        <v>0.24137931034482762</v>
      </c>
      <c r="AF376" s="33">
        <f t="shared" si="62"/>
        <v>2.7620903104885448</v>
      </c>
      <c r="AG376" s="33">
        <f t="shared" si="63"/>
        <v>22.279670329670331</v>
      </c>
      <c r="AH376" s="5">
        <f t="shared" si="64"/>
        <v>0.17204301075268819</v>
      </c>
      <c r="AI376" s="1">
        <f t="shared" si="65"/>
        <v>9.2999999999999999E-2</v>
      </c>
      <c r="AJ376" s="5">
        <f t="shared" si="66"/>
        <v>0.18196721311475408</v>
      </c>
      <c r="AK376" s="1">
        <f t="shared" si="67"/>
        <v>13.900900900900901</v>
      </c>
      <c r="AL376" s="1">
        <v>0.4</v>
      </c>
      <c r="AN376" s="5"/>
    </row>
    <row r="377" spans="1:40" x14ac:dyDescent="0.25">
      <c r="A377" s="3">
        <v>42055</v>
      </c>
      <c r="B377" s="4">
        <v>3</v>
      </c>
      <c r="C377" s="4">
        <v>3</v>
      </c>
      <c r="D377" s="4">
        <v>16</v>
      </c>
      <c r="E377" s="1" t="str">
        <f t="shared" si="68"/>
        <v>Q3-3-16</v>
      </c>
      <c r="F377" s="4" t="s">
        <v>21</v>
      </c>
      <c r="G377" s="4">
        <v>4</v>
      </c>
      <c r="H377" s="36">
        <v>1</v>
      </c>
      <c r="I377" s="8"/>
      <c r="J377" s="4">
        <v>10</v>
      </c>
      <c r="K377" s="4">
        <v>19</v>
      </c>
      <c r="L377" s="14">
        <v>3.56E-2</v>
      </c>
      <c r="M377" s="14">
        <v>0.47499999999999998</v>
      </c>
      <c r="N377" s="4">
        <v>139.90100000000001</v>
      </c>
      <c r="O377" s="4">
        <v>0.40600000000000003</v>
      </c>
      <c r="P377" s="4">
        <v>818</v>
      </c>
      <c r="Q377" s="14">
        <v>0.28260000000000002</v>
      </c>
      <c r="R377" s="14">
        <v>5.8500000000000003E-2</v>
      </c>
      <c r="S377" s="6">
        <v>4.4149999999999991</v>
      </c>
      <c r="T377" s="14">
        <v>2.0126999999999997</v>
      </c>
      <c r="U377" s="4">
        <v>5</v>
      </c>
      <c r="V377" s="4">
        <v>54</v>
      </c>
      <c r="W377" s="10">
        <v>19.900000000000002</v>
      </c>
      <c r="X377" s="12">
        <v>130.80000000000001</v>
      </c>
      <c r="Y377" s="14">
        <v>2.7185000000000001</v>
      </c>
      <c r="Z377" s="40">
        <v>0.89419999999999999</v>
      </c>
      <c r="AA377" s="43"/>
      <c r="AB377" s="33">
        <f t="shared" si="58"/>
        <v>92.505263157894731</v>
      </c>
      <c r="AC377" s="5">
        <f t="shared" si="59"/>
        <v>0.14408866995073891</v>
      </c>
      <c r="AD377" s="5">
        <f t="shared" si="60"/>
        <v>0.2070063694267516</v>
      </c>
      <c r="AE377" s="5">
        <f t="shared" si="61"/>
        <v>0.32893139599043586</v>
      </c>
      <c r="AF377" s="33">
        <f t="shared" si="62"/>
        <v>5.8469918013452364</v>
      </c>
      <c r="AG377" s="33">
        <f t="shared" si="63"/>
        <v>23.914700854700854</v>
      </c>
      <c r="AH377" s="5">
        <f t="shared" si="64"/>
        <v>0.45587768969422426</v>
      </c>
      <c r="AI377" s="1">
        <f t="shared" si="65"/>
        <v>4.4149999999999991</v>
      </c>
      <c r="AJ377" s="5">
        <f t="shared" si="66"/>
        <v>0.36851851851851858</v>
      </c>
      <c r="AK377" s="1">
        <f t="shared" si="67"/>
        <v>6.5728643216080398</v>
      </c>
      <c r="AL377" s="1">
        <v>19</v>
      </c>
      <c r="AN377" s="5"/>
    </row>
    <row r="378" spans="1:40" x14ac:dyDescent="0.25">
      <c r="A378" s="3">
        <v>42055</v>
      </c>
      <c r="B378" s="4">
        <v>3</v>
      </c>
      <c r="C378" s="4">
        <v>3</v>
      </c>
      <c r="D378" s="4">
        <v>16</v>
      </c>
      <c r="E378" s="1" t="str">
        <f t="shared" si="68"/>
        <v>Q3-3-16</v>
      </c>
      <c r="F378" s="4" t="s">
        <v>13</v>
      </c>
      <c r="G378" s="4">
        <v>1.5</v>
      </c>
      <c r="H378" s="36">
        <v>0.5</v>
      </c>
      <c r="I378" s="8"/>
      <c r="J378" s="4">
        <v>19</v>
      </c>
      <c r="K378" s="4">
        <v>3</v>
      </c>
      <c r="L378" s="14">
        <v>1.84E-2</v>
      </c>
      <c r="M378" s="14">
        <v>1.9400000000000001E-2</v>
      </c>
      <c r="N378" s="4">
        <v>28.4084</v>
      </c>
      <c r="O378" s="4">
        <v>0.126</v>
      </c>
      <c r="P378" s="4">
        <v>68</v>
      </c>
      <c r="Q378" s="14">
        <v>9.5100000000000004E-2</v>
      </c>
      <c r="R378" s="14">
        <v>9.5999999999999992E-3</v>
      </c>
      <c r="S378" s="6">
        <v>3.5999999999999997E-2</v>
      </c>
      <c r="T378" s="14">
        <v>5.7000000000000002E-3</v>
      </c>
      <c r="U378" s="4">
        <v>3</v>
      </c>
      <c r="V378" s="4">
        <v>13</v>
      </c>
      <c r="W378" s="10">
        <v>2.1</v>
      </c>
      <c r="X378" s="12">
        <v>33.300000000000004</v>
      </c>
      <c r="Y378" s="14">
        <v>9.5100000000000004E-2</v>
      </c>
      <c r="Z378" s="40">
        <v>9.5999999999999992E-3</v>
      </c>
      <c r="AA378" s="43"/>
      <c r="AB378" s="33">
        <f t="shared" si="58"/>
        <v>5.1546391752577367</v>
      </c>
      <c r="AC378" s="5">
        <f t="shared" si="59"/>
        <v>7.6190476190476183E-2</v>
      </c>
      <c r="AD378" s="5">
        <f t="shared" si="60"/>
        <v>0.10094637223974762</v>
      </c>
      <c r="AE378" s="5">
        <f t="shared" si="61"/>
        <v>0.10094637223974762</v>
      </c>
      <c r="AF378" s="33">
        <f t="shared" si="62"/>
        <v>2.3936582137677589</v>
      </c>
      <c r="AG378" s="33">
        <f t="shared" si="63"/>
        <v>29.592083333333335</v>
      </c>
      <c r="AH378" s="5">
        <f t="shared" si="64"/>
        <v>0.15833333333333335</v>
      </c>
      <c r="AI378" s="1">
        <f t="shared" si="65"/>
        <v>3.5999999999999997E-2</v>
      </c>
      <c r="AJ378" s="5">
        <f t="shared" si="66"/>
        <v>0.16153846153846155</v>
      </c>
      <c r="AK378" s="1">
        <f t="shared" si="67"/>
        <v>15.857142857142858</v>
      </c>
      <c r="AL378" s="1">
        <v>3</v>
      </c>
      <c r="AN378" s="5"/>
    </row>
    <row r="379" spans="1:40" x14ac:dyDescent="0.25">
      <c r="A379" s="3">
        <v>42055</v>
      </c>
      <c r="B379" s="4">
        <v>3</v>
      </c>
      <c r="C379" s="4">
        <v>3</v>
      </c>
      <c r="D379" s="4">
        <v>16</v>
      </c>
      <c r="E379" s="1" t="str">
        <f t="shared" si="68"/>
        <v>Q3-3-16</v>
      </c>
      <c r="F379" s="4" t="s">
        <v>14</v>
      </c>
      <c r="G379" s="4">
        <v>0.5</v>
      </c>
      <c r="H379" s="36">
        <v>5</v>
      </c>
      <c r="I379" s="8"/>
      <c r="J379" s="4">
        <v>21</v>
      </c>
      <c r="K379" s="4">
        <v>0.8</v>
      </c>
      <c r="L379" s="14">
        <v>1.5699999999999999E-2</v>
      </c>
      <c r="M379" s="14">
        <v>1.78E-2</v>
      </c>
      <c r="N379" s="4">
        <v>18.3443</v>
      </c>
      <c r="O379" s="4">
        <v>3.5000000000000003E-2</v>
      </c>
      <c r="P379" s="4">
        <v>28</v>
      </c>
      <c r="Q379" s="14">
        <v>2.4400000000000002E-2</v>
      </c>
      <c r="R379" s="14">
        <v>2.8999999999999998E-3</v>
      </c>
      <c r="S379" s="6">
        <v>6.8000000000000005E-2</v>
      </c>
      <c r="T379" s="14">
        <v>1.2799999999999999E-2</v>
      </c>
      <c r="U379" s="4">
        <v>30</v>
      </c>
      <c r="V379" s="4">
        <v>13</v>
      </c>
      <c r="W379" s="10">
        <v>3.2</v>
      </c>
      <c r="X379" s="12">
        <v>76.8</v>
      </c>
      <c r="Y379" s="14">
        <v>2.4400000000000002E-2</v>
      </c>
      <c r="Z379" s="40">
        <v>2.8999999999999998E-3</v>
      </c>
      <c r="AA379" s="43"/>
      <c r="AB379" s="33">
        <f t="shared" si="58"/>
        <v>11.797752808988772</v>
      </c>
      <c r="AC379" s="5">
        <f t="shared" si="59"/>
        <v>8.2857142857142838E-2</v>
      </c>
      <c r="AD379" s="5">
        <f t="shared" si="60"/>
        <v>0.11885245901639342</v>
      </c>
      <c r="AE379" s="5">
        <f t="shared" si="61"/>
        <v>0.11885245901639342</v>
      </c>
      <c r="AF379" s="33">
        <f t="shared" si="62"/>
        <v>1.5263596866601614</v>
      </c>
      <c r="AG379" s="33">
        <f t="shared" si="63"/>
        <v>63.256206896551731</v>
      </c>
      <c r="AH379" s="5">
        <f t="shared" si="64"/>
        <v>0.18823529411764703</v>
      </c>
      <c r="AI379" s="1">
        <f t="shared" si="65"/>
        <v>6.8000000000000005E-2</v>
      </c>
      <c r="AJ379" s="5">
        <f t="shared" si="66"/>
        <v>0.24615384615384617</v>
      </c>
      <c r="AK379" s="1">
        <f t="shared" si="67"/>
        <v>23.999999999999996</v>
      </c>
      <c r="AL379" s="1">
        <v>0.8</v>
      </c>
      <c r="AN379" s="5"/>
    </row>
    <row r="380" spans="1:40" x14ac:dyDescent="0.25">
      <c r="A380" s="3">
        <v>42055</v>
      </c>
      <c r="B380" s="4">
        <v>3</v>
      </c>
      <c r="C380" s="4">
        <v>3</v>
      </c>
      <c r="D380" s="4">
        <v>16</v>
      </c>
      <c r="E380" s="1" t="str">
        <f t="shared" si="68"/>
        <v>Q3-3-16</v>
      </c>
      <c r="F380" s="4" t="s">
        <v>38</v>
      </c>
      <c r="G380" s="4">
        <v>1.5</v>
      </c>
      <c r="H380" s="36">
        <v>3</v>
      </c>
      <c r="I380" s="8"/>
      <c r="J380" s="4">
        <v>15</v>
      </c>
      <c r="K380" s="4">
        <v>2</v>
      </c>
      <c r="L380" s="14">
        <v>1.4500000000000001E-2</v>
      </c>
      <c r="M380" s="14">
        <v>1.9400000000000001E-2</v>
      </c>
      <c r="N380" s="4">
        <v>25.510200000000001</v>
      </c>
      <c r="O380" s="4">
        <v>0.06</v>
      </c>
      <c r="P380" s="4">
        <v>52</v>
      </c>
      <c r="Q380" s="14">
        <v>4.2500000000000003E-2</v>
      </c>
      <c r="R380" s="14">
        <v>5.8999999999999999E-3</v>
      </c>
      <c r="S380" s="6">
        <v>0.106</v>
      </c>
      <c r="T380" s="14">
        <v>3.7999999999999999E-2</v>
      </c>
      <c r="U380" s="4">
        <v>30</v>
      </c>
      <c r="V380" s="4">
        <v>4</v>
      </c>
      <c r="W380" s="10">
        <v>2.2000000000000002</v>
      </c>
      <c r="X380" s="12">
        <v>28.799999999999997</v>
      </c>
      <c r="Y380" s="14">
        <v>4.2500000000000003E-2</v>
      </c>
      <c r="Z380" s="40">
        <v>5.8999999999999999E-3</v>
      </c>
      <c r="AA380" s="43"/>
      <c r="AB380" s="33">
        <f t="shared" si="58"/>
        <v>25.257731958762886</v>
      </c>
      <c r="AC380" s="5">
        <f t="shared" si="59"/>
        <v>9.8333333333333328E-2</v>
      </c>
      <c r="AD380" s="5">
        <f t="shared" si="60"/>
        <v>0.13882352941176468</v>
      </c>
      <c r="AE380" s="5">
        <f t="shared" si="61"/>
        <v>0.13882352941176468</v>
      </c>
      <c r="AF380" s="33">
        <f t="shared" si="62"/>
        <v>2.038400326144052</v>
      </c>
      <c r="AG380" s="33">
        <f t="shared" si="63"/>
        <v>43.23762711864407</v>
      </c>
      <c r="AH380" s="5">
        <f t="shared" si="64"/>
        <v>0.35849056603773582</v>
      </c>
      <c r="AI380" s="1">
        <f t="shared" si="65"/>
        <v>0.106</v>
      </c>
      <c r="AJ380" s="5">
        <f t="shared" si="66"/>
        <v>0.55000000000000004</v>
      </c>
      <c r="AK380" s="1">
        <f t="shared" si="67"/>
        <v>13.090909090909088</v>
      </c>
      <c r="AL380" s="1">
        <v>2</v>
      </c>
      <c r="AN380" s="5"/>
    </row>
    <row r="381" spans="1:40" x14ac:dyDescent="0.25">
      <c r="A381" s="3">
        <v>42055</v>
      </c>
      <c r="B381" s="4">
        <v>3</v>
      </c>
      <c r="C381" s="4">
        <v>3</v>
      </c>
      <c r="D381" s="4">
        <v>16</v>
      </c>
      <c r="E381" s="1" t="str">
        <f t="shared" si="68"/>
        <v>Q3-3-16</v>
      </c>
      <c r="F381" s="4" t="s">
        <v>39</v>
      </c>
      <c r="G381" s="4">
        <v>2</v>
      </c>
      <c r="H381" s="36">
        <v>2</v>
      </c>
      <c r="I381" s="8"/>
      <c r="J381" s="4">
        <v>19</v>
      </c>
      <c r="K381" s="4">
        <v>3.2</v>
      </c>
      <c r="L381" s="14">
        <v>4.1000000000000003E-3</v>
      </c>
      <c r="M381" s="14">
        <v>4.3E-3</v>
      </c>
      <c r="N381" s="4">
        <v>12.9703</v>
      </c>
      <c r="O381" s="4">
        <v>1.4E-2</v>
      </c>
      <c r="P381" s="4">
        <v>36</v>
      </c>
      <c r="Q381" s="14">
        <v>6.7000000000000002E-3</v>
      </c>
      <c r="R381" s="14">
        <v>1.4E-3</v>
      </c>
      <c r="S381" s="6">
        <v>0.08</v>
      </c>
      <c r="T381" s="14">
        <v>2.06E-2</v>
      </c>
      <c r="U381" s="4">
        <v>30</v>
      </c>
      <c r="V381" s="4">
        <v>15</v>
      </c>
      <c r="W381" s="10">
        <v>4.3</v>
      </c>
      <c r="X381" s="12">
        <v>52</v>
      </c>
      <c r="Y381" s="14">
        <v>6.7000000000000002E-3</v>
      </c>
      <c r="Z381" s="40">
        <v>1.4E-3</v>
      </c>
      <c r="AA381" s="43"/>
      <c r="AB381" s="33">
        <f t="shared" si="58"/>
        <v>4.6511627906976667</v>
      </c>
      <c r="AC381" s="5">
        <f t="shared" si="59"/>
        <v>9.9999999999999992E-2</v>
      </c>
      <c r="AD381" s="5">
        <f t="shared" si="60"/>
        <v>0.20895522388059701</v>
      </c>
      <c r="AE381" s="5">
        <f t="shared" si="61"/>
        <v>0.20895522388059701</v>
      </c>
      <c r="AF381" s="33">
        <f t="shared" si="62"/>
        <v>2.7755718834568204</v>
      </c>
      <c r="AG381" s="33">
        <f t="shared" si="63"/>
        <v>92.644999999999996</v>
      </c>
      <c r="AH381" s="5">
        <f t="shared" si="64"/>
        <v>0.25750000000000001</v>
      </c>
      <c r="AI381" s="1">
        <f t="shared" si="65"/>
        <v>0.08</v>
      </c>
      <c r="AJ381" s="5">
        <f t="shared" si="66"/>
        <v>0.28666666666666668</v>
      </c>
      <c r="AK381" s="1">
        <f t="shared" si="67"/>
        <v>12.093023255813954</v>
      </c>
      <c r="AL381" s="1">
        <v>3.2</v>
      </c>
      <c r="AN381" s="5"/>
    </row>
    <row r="382" spans="1:40" x14ac:dyDescent="0.25">
      <c r="A382" s="3">
        <v>42055</v>
      </c>
      <c r="B382" s="4">
        <v>3</v>
      </c>
      <c r="C382" s="4">
        <v>3</v>
      </c>
      <c r="D382" s="4">
        <v>18</v>
      </c>
      <c r="E382" s="1" t="str">
        <f t="shared" si="68"/>
        <v>Q3-3-18</v>
      </c>
      <c r="F382" s="4" t="s">
        <v>19</v>
      </c>
      <c r="G382" s="4">
        <v>15</v>
      </c>
      <c r="H382" s="36">
        <v>40</v>
      </c>
      <c r="I382" s="8"/>
      <c r="J382" s="4">
        <v>17</v>
      </c>
      <c r="K382" s="4">
        <v>7.5</v>
      </c>
      <c r="L382" s="14">
        <v>8.8999999999999999E-3</v>
      </c>
      <c r="M382" s="14">
        <v>1.09E-2</v>
      </c>
      <c r="N382" s="4">
        <v>39.5381</v>
      </c>
      <c r="O382" s="4">
        <v>7.4999999999999997E-2</v>
      </c>
      <c r="P382" s="4">
        <v>360</v>
      </c>
      <c r="Q382" s="14">
        <v>3.1899999999999998E-2</v>
      </c>
      <c r="R382" s="14">
        <v>9.7000000000000003E-3</v>
      </c>
      <c r="S382" s="6">
        <v>0.20399999999999999</v>
      </c>
      <c r="T382" s="14">
        <v>4.8000000000000001E-2</v>
      </c>
      <c r="U382" s="4">
        <v>10</v>
      </c>
      <c r="V382" s="4">
        <v>60</v>
      </c>
      <c r="W382" s="10">
        <v>39.699999999999996</v>
      </c>
      <c r="X382" s="12">
        <v>389.40000000000003</v>
      </c>
      <c r="Y382" s="14">
        <v>3.1899999999999998E-2</v>
      </c>
      <c r="Z382" s="40">
        <v>9.7000000000000003E-3</v>
      </c>
      <c r="AA382" s="43"/>
      <c r="AB382" s="33">
        <f t="shared" si="58"/>
        <v>18.348623853211009</v>
      </c>
      <c r="AC382" s="5">
        <f t="shared" si="59"/>
        <v>0.12933333333333336</v>
      </c>
      <c r="AD382" s="5">
        <f t="shared" si="60"/>
        <v>0.3040752351097179</v>
      </c>
      <c r="AE382" s="5">
        <f t="shared" si="61"/>
        <v>0.3040752351097179</v>
      </c>
      <c r="AF382" s="33">
        <f t="shared" si="62"/>
        <v>9.1051416228903257</v>
      </c>
      <c r="AG382" s="33">
        <f t="shared" si="63"/>
        <v>40.760927835051547</v>
      </c>
      <c r="AH382" s="5">
        <f t="shared" si="64"/>
        <v>0.23529411764705885</v>
      </c>
      <c r="AI382" s="1">
        <f t="shared" si="65"/>
        <v>0.20399999999999999</v>
      </c>
      <c r="AJ382" s="5">
        <f t="shared" si="66"/>
        <v>0.66166666666666663</v>
      </c>
      <c r="AK382" s="1">
        <f t="shared" si="67"/>
        <v>9.8085642317380373</v>
      </c>
      <c r="AL382" s="1">
        <v>7.5</v>
      </c>
      <c r="AN382" s="5"/>
    </row>
    <row r="383" spans="1:40" x14ac:dyDescent="0.25">
      <c r="A383" s="3">
        <v>42055</v>
      </c>
      <c r="B383" s="4">
        <v>3</v>
      </c>
      <c r="C383" s="4">
        <v>3</v>
      </c>
      <c r="D383" s="4">
        <v>18</v>
      </c>
      <c r="E383" s="1" t="str">
        <f t="shared" si="68"/>
        <v>Q3-3-18</v>
      </c>
      <c r="F383" s="4" t="s">
        <v>17</v>
      </c>
      <c r="G383" s="4">
        <v>15</v>
      </c>
      <c r="H383" s="36">
        <v>3</v>
      </c>
      <c r="I383" s="8"/>
      <c r="J383" s="4">
        <v>7</v>
      </c>
      <c r="K383" s="4">
        <v>20</v>
      </c>
      <c r="L383" s="14">
        <v>2.1499999999999998E-2</v>
      </c>
      <c r="M383" s="14">
        <v>3.6299999999999999E-2</v>
      </c>
      <c r="N383" s="4">
        <v>97.787000000000006</v>
      </c>
      <c r="O383" s="4">
        <v>0.158</v>
      </c>
      <c r="P383" s="4">
        <v>620</v>
      </c>
      <c r="Q383" s="14">
        <v>8.8300000000000003E-2</v>
      </c>
      <c r="R383" s="14">
        <v>2.4500000000000001E-2</v>
      </c>
      <c r="S383" s="6">
        <v>1.756</v>
      </c>
      <c r="T383" s="14">
        <v>0.82340000000000002</v>
      </c>
      <c r="U383" s="4">
        <v>5</v>
      </c>
      <c r="V383" s="4">
        <v>130</v>
      </c>
      <c r="W383" s="10">
        <v>58</v>
      </c>
      <c r="X383" s="12">
        <v>595.80000000000007</v>
      </c>
      <c r="Y383" s="14">
        <v>0.69359999999999999</v>
      </c>
      <c r="Z383" s="40">
        <v>0.22750000000000001</v>
      </c>
      <c r="AA383" s="43"/>
      <c r="AB383" s="33">
        <f t="shared" si="58"/>
        <v>40.771349862258951</v>
      </c>
      <c r="AC383" s="5">
        <f t="shared" si="59"/>
        <v>0.1550632911392405</v>
      </c>
      <c r="AD383" s="5">
        <f t="shared" si="60"/>
        <v>0.27746319365798416</v>
      </c>
      <c r="AE383" s="5">
        <f t="shared" si="61"/>
        <v>0.32799884659746253</v>
      </c>
      <c r="AF383" s="33">
        <f t="shared" si="62"/>
        <v>6.3403110842954584</v>
      </c>
      <c r="AG383" s="33">
        <f t="shared" si="63"/>
        <v>39.913061224489795</v>
      </c>
      <c r="AH383" s="5">
        <f t="shared" si="64"/>
        <v>0.46890660592255129</v>
      </c>
      <c r="AI383" s="1">
        <f t="shared" si="65"/>
        <v>1.756</v>
      </c>
      <c r="AJ383" s="5">
        <f t="shared" si="66"/>
        <v>0.44615384615384618</v>
      </c>
      <c r="AK383" s="1">
        <f t="shared" si="67"/>
        <v>10.27241379310345</v>
      </c>
      <c r="AL383" s="1">
        <v>20</v>
      </c>
      <c r="AN383" s="5"/>
    </row>
    <row r="384" spans="1:40" x14ac:dyDescent="0.25">
      <c r="A384" s="3">
        <v>42055</v>
      </c>
      <c r="B384" s="4">
        <v>3</v>
      </c>
      <c r="C384" s="4">
        <v>3</v>
      </c>
      <c r="D384" s="4">
        <v>18</v>
      </c>
      <c r="E384" s="1" t="str">
        <f t="shared" si="68"/>
        <v>Q3-3-18</v>
      </c>
      <c r="F384" s="4" t="s">
        <v>10</v>
      </c>
      <c r="G384" s="4">
        <v>19</v>
      </c>
      <c r="H384" s="36">
        <v>1</v>
      </c>
      <c r="I384" s="8"/>
      <c r="J384" s="4">
        <v>41</v>
      </c>
      <c r="K384" s="4">
        <v>23</v>
      </c>
      <c r="L384" s="14">
        <v>3.2899999999999999E-2</v>
      </c>
      <c r="M384" s="14">
        <v>5.2499999999999998E-2</v>
      </c>
      <c r="N384" s="4">
        <v>145.24549999999999</v>
      </c>
      <c r="O384" s="4">
        <v>0.187</v>
      </c>
      <c r="P384" s="4">
        <v>1141</v>
      </c>
      <c r="Q384" s="14">
        <v>0.11219999999999999</v>
      </c>
      <c r="R384" s="14">
        <v>3.2599999999999997E-2</v>
      </c>
      <c r="S384" s="6">
        <v>0.45300000000000001</v>
      </c>
      <c r="T384" s="14">
        <v>0.22720000000000001</v>
      </c>
      <c r="U384" s="4">
        <v>2</v>
      </c>
      <c r="V384" s="4">
        <v>260</v>
      </c>
      <c r="W384" s="10">
        <v>102.3</v>
      </c>
      <c r="X384" s="12">
        <v>491.09999999999997</v>
      </c>
      <c r="Y384" s="14">
        <v>0.57069999999999999</v>
      </c>
      <c r="Z384" s="40">
        <v>0.18909999999999999</v>
      </c>
      <c r="AA384" s="43"/>
      <c r="AB384" s="33">
        <f t="shared" si="58"/>
        <v>37.333333333333336</v>
      </c>
      <c r="AC384" s="5">
        <f t="shared" si="59"/>
        <v>0.17433155080213902</v>
      </c>
      <c r="AD384" s="5">
        <f t="shared" si="60"/>
        <v>0.29055258467023171</v>
      </c>
      <c r="AE384" s="5">
        <f t="shared" si="61"/>
        <v>0.33134746802172771</v>
      </c>
      <c r="AF384" s="33">
        <f t="shared" si="62"/>
        <v>7.8556650636336416</v>
      </c>
      <c r="AG384" s="33">
        <f t="shared" si="63"/>
        <v>44.553834355828222</v>
      </c>
      <c r="AH384" s="5">
        <f t="shared" si="64"/>
        <v>0.50154525386313464</v>
      </c>
      <c r="AI384" s="1">
        <f t="shared" si="65"/>
        <v>0.45300000000000001</v>
      </c>
      <c r="AJ384" s="5">
        <f t="shared" si="66"/>
        <v>0.39346153846153847</v>
      </c>
      <c r="AK384" s="1">
        <f t="shared" si="67"/>
        <v>4.8005865102639298</v>
      </c>
      <c r="AL384" s="1">
        <v>23</v>
      </c>
      <c r="AN384" s="5"/>
    </row>
    <row r="385" spans="1:40" x14ac:dyDescent="0.25">
      <c r="A385" s="3">
        <v>42055</v>
      </c>
      <c r="B385" s="4">
        <v>3</v>
      </c>
      <c r="C385" s="4">
        <v>3</v>
      </c>
      <c r="D385" s="4">
        <v>18</v>
      </c>
      <c r="E385" s="1" t="str">
        <f t="shared" si="68"/>
        <v>Q3-3-18</v>
      </c>
      <c r="F385" s="4" t="s">
        <v>22</v>
      </c>
      <c r="G385" s="4">
        <v>6</v>
      </c>
      <c r="H385" s="36">
        <v>20</v>
      </c>
      <c r="I385" s="8"/>
      <c r="J385" s="4">
        <v>8</v>
      </c>
      <c r="K385" s="4">
        <v>3</v>
      </c>
      <c r="L385" s="14">
        <v>1.3299999999999999E-2</v>
      </c>
      <c r="M385" s="14">
        <v>1.7000000000000001E-2</v>
      </c>
      <c r="N385" s="4">
        <v>66.040999999999997</v>
      </c>
      <c r="O385" s="4">
        <v>0.154</v>
      </c>
      <c r="P385" s="4">
        <v>292</v>
      </c>
      <c r="Q385" s="14">
        <v>8.8800000000000004E-2</v>
      </c>
      <c r="R385" s="14">
        <v>1.18E-2</v>
      </c>
      <c r="S385" s="6">
        <v>1.1850000000000001</v>
      </c>
      <c r="T385" s="14">
        <v>0.21350000000000002</v>
      </c>
      <c r="U385" s="4">
        <v>30</v>
      </c>
      <c r="V385" s="4">
        <v>113</v>
      </c>
      <c r="W385" s="10">
        <v>23.099999999999998</v>
      </c>
      <c r="X385" s="12">
        <v>504.8</v>
      </c>
      <c r="Y385" s="14">
        <v>8.8800000000000004E-2</v>
      </c>
      <c r="Z385" s="40">
        <v>1.18E-2</v>
      </c>
      <c r="AA385" s="43"/>
      <c r="AB385" s="33">
        <f t="shared" si="58"/>
        <v>21.764705882352953</v>
      </c>
      <c r="AC385" s="5">
        <f t="shared" si="59"/>
        <v>7.6623376623376621E-2</v>
      </c>
      <c r="AD385" s="5">
        <f t="shared" si="60"/>
        <v>0.13288288288288289</v>
      </c>
      <c r="AE385" s="5">
        <f t="shared" si="61"/>
        <v>0.13288288288288289</v>
      </c>
      <c r="AF385" s="33">
        <f t="shared" si="62"/>
        <v>4.4214957374964037</v>
      </c>
      <c r="AG385" s="33">
        <f t="shared" si="63"/>
        <v>55.966949152542377</v>
      </c>
      <c r="AH385" s="5">
        <f t="shared" si="64"/>
        <v>0.18016877637130801</v>
      </c>
      <c r="AI385" s="1">
        <f t="shared" si="65"/>
        <v>1.1850000000000001</v>
      </c>
      <c r="AJ385" s="5">
        <f t="shared" si="66"/>
        <v>0.20442477876106194</v>
      </c>
      <c r="AK385" s="1">
        <f t="shared" si="67"/>
        <v>21.852813852813856</v>
      </c>
      <c r="AL385" s="1">
        <v>3</v>
      </c>
      <c r="AN385" s="5"/>
    </row>
    <row r="386" spans="1:40" x14ac:dyDescent="0.25">
      <c r="A386" s="3">
        <v>42055</v>
      </c>
      <c r="B386" s="4">
        <v>3</v>
      </c>
      <c r="C386" s="4">
        <v>3</v>
      </c>
      <c r="D386" s="4">
        <v>18</v>
      </c>
      <c r="E386" s="1" t="str">
        <f t="shared" si="68"/>
        <v>Q3-3-18</v>
      </c>
      <c r="F386" s="4" t="s">
        <v>20</v>
      </c>
      <c r="G386" s="4">
        <v>6.5</v>
      </c>
      <c r="H386" s="36">
        <v>15</v>
      </c>
      <c r="I386" s="8"/>
      <c r="J386" s="4">
        <v>15</v>
      </c>
      <c r="K386" s="4">
        <v>5</v>
      </c>
      <c r="L386" s="14">
        <v>3.5999999999999999E-3</v>
      </c>
      <c r="M386" s="14">
        <v>4.7000000000000002E-3</v>
      </c>
      <c r="N386" s="4">
        <v>18.6051</v>
      </c>
      <c r="O386" s="4">
        <v>1.7999999999999999E-2</v>
      </c>
      <c r="P386" s="4">
        <v>111</v>
      </c>
      <c r="Q386" s="14">
        <v>1.09E-2</v>
      </c>
      <c r="R386" s="14">
        <v>2.0999999999999999E-3</v>
      </c>
      <c r="S386" s="6">
        <v>0.36899999999999999</v>
      </c>
      <c r="T386" s="14">
        <v>7.6600000000000001E-2</v>
      </c>
      <c r="U386" s="4">
        <v>30</v>
      </c>
      <c r="V386" s="4">
        <v>7</v>
      </c>
      <c r="W386" s="10">
        <v>1.6</v>
      </c>
      <c r="X386" s="12">
        <v>18.5</v>
      </c>
      <c r="Y386" s="14">
        <v>1.09E-2</v>
      </c>
      <c r="Z386" s="40">
        <v>2.0999999999999999E-3</v>
      </c>
      <c r="AA386" s="43"/>
      <c r="AB386" s="33">
        <f t="shared" ref="AB386:AB449" si="69">100*(M386-L386)/M386</f>
        <v>23.404255319148941</v>
      </c>
      <c r="AC386" s="5">
        <f t="shared" ref="AC386:AC449" si="70">R386/O386</f>
        <v>0.11666666666666667</v>
      </c>
      <c r="AD386" s="5">
        <f t="shared" ref="AD386:AD449" si="71">R386/Q386</f>
        <v>0.19266055045871558</v>
      </c>
      <c r="AE386" s="5">
        <f t="shared" ref="AE386:AE449" si="72">Z386/Y386</f>
        <v>0.19266055045871558</v>
      </c>
      <c r="AF386" s="33">
        <f t="shared" ref="AF386:AF449" si="73">P386/N386</f>
        <v>5.9661060676911166</v>
      </c>
      <c r="AG386" s="33">
        <f t="shared" ref="AG386:AG449" si="74">N386/R386/100</f>
        <v>88.595714285714294</v>
      </c>
      <c r="AH386" s="5">
        <f t="shared" ref="AH386:AH449" si="75">T386/S386</f>
        <v>0.20758807588075881</v>
      </c>
      <c r="AI386" s="1">
        <f t="shared" ref="AI386:AI449" si="76">S386</f>
        <v>0.36899999999999999</v>
      </c>
      <c r="AJ386" s="5">
        <f t="shared" ref="AJ386:AJ449" si="77">W386/V386</f>
        <v>0.22857142857142859</v>
      </c>
      <c r="AK386" s="1">
        <f t="shared" ref="AK386:AK449" si="78">X386/W386</f>
        <v>11.5625</v>
      </c>
      <c r="AL386" s="1">
        <v>5</v>
      </c>
      <c r="AN386" s="5"/>
    </row>
    <row r="387" spans="1:40" x14ac:dyDescent="0.25">
      <c r="A387" s="3">
        <v>42055</v>
      </c>
      <c r="B387" s="4">
        <v>3</v>
      </c>
      <c r="C387" s="4">
        <v>3</v>
      </c>
      <c r="D387" s="4">
        <v>18</v>
      </c>
      <c r="E387" s="1" t="str">
        <f t="shared" ref="E387:E450" si="79">CONCATENATE("Q",B387,"-",C387,"-",D387)</f>
        <v>Q3-3-18</v>
      </c>
      <c r="F387" s="4" t="s">
        <v>39</v>
      </c>
      <c r="G387" s="4">
        <v>5.5</v>
      </c>
      <c r="H387" s="36">
        <v>0.5</v>
      </c>
      <c r="I387" s="8"/>
      <c r="J387" s="4">
        <v>20</v>
      </c>
      <c r="K387" s="4">
        <v>6.8</v>
      </c>
      <c r="L387" s="14">
        <v>2.2000000000000001E-3</v>
      </c>
      <c r="M387" s="14">
        <v>2.3999999999999998E-3</v>
      </c>
      <c r="N387" s="4">
        <v>47.526400000000002</v>
      </c>
      <c r="O387" s="4">
        <v>4.4999999999999998E-2</v>
      </c>
      <c r="P387" s="4">
        <v>182</v>
      </c>
      <c r="Q387" s="14">
        <v>2.2800000000000001E-2</v>
      </c>
      <c r="R387" s="14">
        <v>3.8E-3</v>
      </c>
      <c r="S387" s="6">
        <v>0.14599999999999999</v>
      </c>
      <c r="T387" s="14">
        <v>3.8700000000000005E-2</v>
      </c>
      <c r="U387" s="4">
        <v>30</v>
      </c>
      <c r="V387" s="4">
        <v>16</v>
      </c>
      <c r="W387" s="10">
        <v>4.7</v>
      </c>
      <c r="X387" s="12">
        <v>61.5</v>
      </c>
      <c r="Y387" s="14">
        <v>2.2800000000000001E-2</v>
      </c>
      <c r="Z387" s="40">
        <v>3.8E-3</v>
      </c>
      <c r="AA387" s="43"/>
      <c r="AB387" s="33">
        <f t="shared" si="69"/>
        <v>8.3333333333333197</v>
      </c>
      <c r="AC387" s="5">
        <f t="shared" si="70"/>
        <v>8.4444444444444447E-2</v>
      </c>
      <c r="AD387" s="5">
        <f t="shared" si="71"/>
        <v>0.16666666666666666</v>
      </c>
      <c r="AE387" s="5">
        <f t="shared" si="72"/>
        <v>0.16666666666666666</v>
      </c>
      <c r="AF387" s="33">
        <f t="shared" si="73"/>
        <v>3.8294505790465929</v>
      </c>
      <c r="AG387" s="33">
        <f t="shared" si="74"/>
        <v>125.06947368421054</v>
      </c>
      <c r="AH387" s="5">
        <f t="shared" si="75"/>
        <v>0.26506849315068498</v>
      </c>
      <c r="AI387" s="1">
        <f t="shared" si="76"/>
        <v>0.14599999999999999</v>
      </c>
      <c r="AJ387" s="5">
        <f t="shared" si="77"/>
        <v>0.29375000000000001</v>
      </c>
      <c r="AK387" s="1">
        <f t="shared" si="78"/>
        <v>13.085106382978722</v>
      </c>
      <c r="AL387" s="1">
        <v>6.8</v>
      </c>
      <c r="AN387" s="5"/>
    </row>
    <row r="388" spans="1:40" x14ac:dyDescent="0.25">
      <c r="A388" s="3">
        <v>42055</v>
      </c>
      <c r="B388" s="4">
        <v>3</v>
      </c>
      <c r="C388" s="4">
        <v>3</v>
      </c>
      <c r="D388" s="4">
        <v>20</v>
      </c>
      <c r="E388" s="1" t="str">
        <f t="shared" si="79"/>
        <v>Q3-3-20</v>
      </c>
      <c r="F388" s="4" t="s">
        <v>19</v>
      </c>
      <c r="G388" s="4">
        <v>13.5</v>
      </c>
      <c r="H388" s="36">
        <v>20</v>
      </c>
      <c r="I388" s="8"/>
      <c r="J388" s="4">
        <v>18</v>
      </c>
      <c r="K388" s="4">
        <v>16</v>
      </c>
      <c r="L388" s="14">
        <v>4.5100000000000001E-2</v>
      </c>
      <c r="M388" s="14">
        <v>5.1900000000000002E-2</v>
      </c>
      <c r="N388" s="4">
        <v>281.16919999999999</v>
      </c>
      <c r="O388" s="4">
        <v>0.24299999999999999</v>
      </c>
      <c r="P388" s="4">
        <v>3180</v>
      </c>
      <c r="Q388" s="14">
        <v>0.16300000000000001</v>
      </c>
      <c r="R388" s="14">
        <v>5.2499999999999998E-2</v>
      </c>
      <c r="S388" s="6">
        <v>0.40300000000000002</v>
      </c>
      <c r="T388" s="14">
        <v>0.1421</v>
      </c>
      <c r="U388" s="4">
        <v>5</v>
      </c>
      <c r="V388" s="4">
        <v>140</v>
      </c>
      <c r="W388" s="10">
        <v>49.4</v>
      </c>
      <c r="X388" s="12">
        <v>437</v>
      </c>
      <c r="Y388" s="14">
        <v>0.91769999999999996</v>
      </c>
      <c r="Z388" s="40">
        <v>0.34339999999999998</v>
      </c>
      <c r="AA388" s="43"/>
      <c r="AB388" s="33">
        <f t="shared" si="69"/>
        <v>13.102119460500964</v>
      </c>
      <c r="AC388" s="5">
        <f t="shared" si="70"/>
        <v>0.21604938271604937</v>
      </c>
      <c r="AD388" s="5">
        <f t="shared" si="71"/>
        <v>0.32208588957055212</v>
      </c>
      <c r="AE388" s="5">
        <f t="shared" si="72"/>
        <v>0.37419636046638333</v>
      </c>
      <c r="AF388" s="33">
        <f t="shared" si="73"/>
        <v>11.309915879833211</v>
      </c>
      <c r="AG388" s="33">
        <f t="shared" si="74"/>
        <v>53.556038095238094</v>
      </c>
      <c r="AH388" s="5">
        <f t="shared" si="75"/>
        <v>0.35260545905707197</v>
      </c>
      <c r="AI388" s="1">
        <f t="shared" si="76"/>
        <v>0.40300000000000002</v>
      </c>
      <c r="AJ388" s="5">
        <f t="shared" si="77"/>
        <v>0.35285714285714287</v>
      </c>
      <c r="AK388" s="1">
        <f t="shared" si="78"/>
        <v>8.8461538461538467</v>
      </c>
      <c r="AL388" s="1">
        <v>16</v>
      </c>
      <c r="AN388" s="5"/>
    </row>
    <row r="389" spans="1:40" x14ac:dyDescent="0.25">
      <c r="A389" s="3">
        <v>42055</v>
      </c>
      <c r="B389" s="4">
        <v>3</v>
      </c>
      <c r="C389" s="4">
        <v>3</v>
      </c>
      <c r="D389" s="4">
        <v>20</v>
      </c>
      <c r="E389" s="1" t="str">
        <f t="shared" si="79"/>
        <v>Q3-3-20</v>
      </c>
      <c r="F389" s="4" t="s">
        <v>22</v>
      </c>
      <c r="G389" s="4">
        <v>5.8</v>
      </c>
      <c r="H389" s="36">
        <v>1</v>
      </c>
      <c r="I389" s="8"/>
      <c r="J389" s="4">
        <v>9</v>
      </c>
      <c r="K389" s="4">
        <v>1</v>
      </c>
      <c r="L389" s="14">
        <v>1.78E-2</v>
      </c>
      <c r="M389" s="14">
        <v>2.1399999999999999E-2</v>
      </c>
      <c r="N389" s="4">
        <v>46.954500000000003</v>
      </c>
      <c r="O389" s="4">
        <v>7.5999999999999998E-2</v>
      </c>
      <c r="P389" s="4">
        <v>218</v>
      </c>
      <c r="Q389" s="14">
        <v>5.2699999999999997E-2</v>
      </c>
      <c r="R389" s="14">
        <v>7.4000000000000003E-3</v>
      </c>
      <c r="S389" s="6">
        <v>0.35299999999999998</v>
      </c>
      <c r="T389" s="14">
        <v>8.1500000000000003E-2</v>
      </c>
      <c r="U389" s="4">
        <v>30</v>
      </c>
      <c r="V389" s="4">
        <v>89</v>
      </c>
      <c r="W389" s="10">
        <v>22.9</v>
      </c>
      <c r="X389" s="12">
        <v>425.5</v>
      </c>
      <c r="Y389" s="14">
        <v>5.2699999999999997E-2</v>
      </c>
      <c r="Z389" s="40">
        <v>7.4000000000000003E-3</v>
      </c>
      <c r="AA389" s="43"/>
      <c r="AB389" s="33">
        <f t="shared" si="69"/>
        <v>16.822429906542052</v>
      </c>
      <c r="AC389" s="5">
        <f t="shared" si="70"/>
        <v>9.736842105263159E-2</v>
      </c>
      <c r="AD389" s="5">
        <f t="shared" si="71"/>
        <v>0.14041745730550287</v>
      </c>
      <c r="AE389" s="5">
        <f t="shared" si="72"/>
        <v>0.14041745730550287</v>
      </c>
      <c r="AF389" s="33">
        <f t="shared" si="73"/>
        <v>4.6427924906026048</v>
      </c>
      <c r="AG389" s="33">
        <f t="shared" si="74"/>
        <v>63.452027027027022</v>
      </c>
      <c r="AH389" s="5">
        <f t="shared" si="75"/>
        <v>0.23087818696883855</v>
      </c>
      <c r="AI389" s="1">
        <f t="shared" si="76"/>
        <v>0.35299999999999998</v>
      </c>
      <c r="AJ389" s="5">
        <f t="shared" si="77"/>
        <v>0.25730337078651683</v>
      </c>
      <c r="AK389" s="1">
        <f t="shared" si="78"/>
        <v>18.580786026200876</v>
      </c>
      <c r="AL389" s="1">
        <v>1</v>
      </c>
      <c r="AN389" s="5"/>
    </row>
    <row r="390" spans="1:40" x14ac:dyDescent="0.25">
      <c r="A390" s="3">
        <v>42055</v>
      </c>
      <c r="B390" s="4">
        <v>3</v>
      </c>
      <c r="C390" s="4">
        <v>3</v>
      </c>
      <c r="D390" s="4">
        <v>20</v>
      </c>
      <c r="E390" s="1" t="str">
        <f t="shared" si="79"/>
        <v>Q3-3-20</v>
      </c>
      <c r="F390" s="4" t="s">
        <v>20</v>
      </c>
      <c r="G390" s="4">
        <v>9</v>
      </c>
      <c r="H390" s="36">
        <v>30</v>
      </c>
      <c r="I390" s="8"/>
      <c r="J390" s="4">
        <v>16</v>
      </c>
      <c r="K390" s="4">
        <v>1</v>
      </c>
      <c r="L390" s="14">
        <v>2.5999999999999999E-3</v>
      </c>
      <c r="M390" s="14">
        <v>3.5000000000000001E-3</v>
      </c>
      <c r="N390" s="4">
        <v>17.4252</v>
      </c>
      <c r="O390" s="4">
        <v>1.9E-2</v>
      </c>
      <c r="P390" s="4">
        <v>102</v>
      </c>
      <c r="Q390" s="14">
        <v>8.2000000000000007E-3</v>
      </c>
      <c r="R390" s="14">
        <v>2.8E-3</v>
      </c>
      <c r="S390" s="6">
        <v>0.11700000000000001</v>
      </c>
      <c r="T390" s="14">
        <v>2.6699999999999998E-2</v>
      </c>
      <c r="U390" s="4">
        <v>30</v>
      </c>
      <c r="V390" s="4">
        <v>4</v>
      </c>
      <c r="W390" s="10">
        <v>1.2</v>
      </c>
      <c r="X390" s="12">
        <v>20</v>
      </c>
      <c r="Y390" s="14">
        <v>8.2000000000000007E-3</v>
      </c>
      <c r="Z390" s="40">
        <v>2.8E-3</v>
      </c>
      <c r="AA390" s="43"/>
      <c r="AB390" s="33">
        <f t="shared" si="69"/>
        <v>25.714285714285722</v>
      </c>
      <c r="AC390" s="5">
        <f t="shared" si="70"/>
        <v>0.14736842105263159</v>
      </c>
      <c r="AD390" s="5">
        <f t="shared" si="71"/>
        <v>0.34146341463414631</v>
      </c>
      <c r="AE390" s="5">
        <f t="shared" si="72"/>
        <v>0.34146341463414631</v>
      </c>
      <c r="AF390" s="33">
        <f t="shared" si="73"/>
        <v>5.8535913504579575</v>
      </c>
      <c r="AG390" s="33">
        <f t="shared" si="74"/>
        <v>62.232857142857149</v>
      </c>
      <c r="AH390" s="5">
        <f t="shared" si="75"/>
        <v>0.22820512820512817</v>
      </c>
      <c r="AI390" s="1">
        <f t="shared" si="76"/>
        <v>0.11700000000000001</v>
      </c>
      <c r="AJ390" s="5">
        <f t="shared" si="77"/>
        <v>0.3</v>
      </c>
      <c r="AK390" s="1">
        <f t="shared" si="78"/>
        <v>16.666666666666668</v>
      </c>
      <c r="AL390" s="1">
        <v>1</v>
      </c>
      <c r="AN390" s="5"/>
    </row>
    <row r="391" spans="1:40" x14ac:dyDescent="0.25">
      <c r="A391" s="3">
        <v>42055</v>
      </c>
      <c r="B391" s="4">
        <v>3</v>
      </c>
      <c r="C391" s="4">
        <v>3</v>
      </c>
      <c r="D391" s="4">
        <v>20</v>
      </c>
      <c r="E391" s="1" t="str">
        <f t="shared" si="79"/>
        <v>Q3-3-20</v>
      </c>
      <c r="F391" s="4" t="s">
        <v>21</v>
      </c>
      <c r="G391" s="4">
        <v>6</v>
      </c>
      <c r="H391" s="36">
        <v>3</v>
      </c>
      <c r="I391" s="8"/>
      <c r="J391" s="4">
        <v>11</v>
      </c>
      <c r="K391" s="4">
        <v>10</v>
      </c>
      <c r="L391" s="14">
        <v>4.8399999999999999E-2</v>
      </c>
      <c r="M391" s="14">
        <v>7.9000000000000001E-2</v>
      </c>
      <c r="N391" s="4">
        <v>59.8123</v>
      </c>
      <c r="O391" s="4">
        <v>0.26100000000000001</v>
      </c>
      <c r="P391" s="4">
        <v>238</v>
      </c>
      <c r="Q391" s="14">
        <v>0.14380000000000001</v>
      </c>
      <c r="R391" s="14">
        <v>2.6100000000000002E-2</v>
      </c>
      <c r="S391" s="6">
        <v>0.95699999999999996</v>
      </c>
      <c r="T391" s="14">
        <v>0.45050000000000001</v>
      </c>
      <c r="U391" s="4" t="s">
        <v>16</v>
      </c>
      <c r="V391" s="4"/>
      <c r="W391" s="10"/>
      <c r="X391" s="12"/>
      <c r="Y391" s="14">
        <v>0.99929999999999997</v>
      </c>
      <c r="Z391" s="40">
        <v>0.31190000000000001</v>
      </c>
      <c r="AA391" s="43"/>
      <c r="AB391" s="33">
        <f t="shared" si="69"/>
        <v>38.734177215189874</v>
      </c>
      <c r="AC391" s="5">
        <f t="shared" si="70"/>
        <v>0.1</v>
      </c>
      <c r="AD391" s="5">
        <f t="shared" si="71"/>
        <v>0.18150208623087621</v>
      </c>
      <c r="AE391" s="5">
        <f t="shared" si="72"/>
        <v>0.31211848293805666</v>
      </c>
      <c r="AF391" s="33">
        <f t="shared" si="73"/>
        <v>3.9791146637062944</v>
      </c>
      <c r="AG391" s="33">
        <f t="shared" si="74"/>
        <v>22.916590038314176</v>
      </c>
      <c r="AH391" s="5">
        <f t="shared" si="75"/>
        <v>0.47074190177638459</v>
      </c>
      <c r="AI391" s="1">
        <f t="shared" si="76"/>
        <v>0.95699999999999996</v>
      </c>
      <c r="AJ391" s="5" t="e">
        <f t="shared" si="77"/>
        <v>#DIV/0!</v>
      </c>
      <c r="AK391" s="1" t="e">
        <f t="shared" si="78"/>
        <v>#DIV/0!</v>
      </c>
      <c r="AL391" s="1">
        <v>10</v>
      </c>
      <c r="AN391" s="5"/>
    </row>
    <row r="392" spans="1:40" x14ac:dyDescent="0.25">
      <c r="A392" s="3">
        <v>42055</v>
      </c>
      <c r="B392" s="4">
        <v>3</v>
      </c>
      <c r="C392" s="4">
        <v>3</v>
      </c>
      <c r="D392" s="4">
        <v>20</v>
      </c>
      <c r="E392" s="1" t="str">
        <f t="shared" si="79"/>
        <v>Q3-3-20</v>
      </c>
      <c r="F392" s="4" t="s">
        <v>25</v>
      </c>
      <c r="G392" s="4">
        <v>37</v>
      </c>
      <c r="H392" s="36">
        <v>5</v>
      </c>
      <c r="I392" s="8"/>
      <c r="J392" s="4">
        <v>2</v>
      </c>
      <c r="K392" s="4">
        <v>41.6</v>
      </c>
      <c r="L392" s="14">
        <v>2.2599999999999999E-2</v>
      </c>
      <c r="M392" s="14">
        <v>4.5699999999999998E-2</v>
      </c>
      <c r="N392" s="4">
        <v>158.9846</v>
      </c>
      <c r="O392" s="4">
        <v>0.42799999999999999</v>
      </c>
      <c r="P392" s="4">
        <v>752</v>
      </c>
      <c r="Q392" s="14">
        <v>0.38750000000000001</v>
      </c>
      <c r="R392" s="14">
        <v>7.2099999999999997E-2</v>
      </c>
      <c r="S392" s="6">
        <v>88.64800000000001</v>
      </c>
      <c r="T392" s="14">
        <v>25.795899999999996</v>
      </c>
      <c r="U392" s="4">
        <v>3</v>
      </c>
      <c r="V392" s="4">
        <v>1534</v>
      </c>
      <c r="W392" s="10">
        <v>709.5</v>
      </c>
      <c r="X392" s="12">
        <v>2603</v>
      </c>
      <c r="Y392" s="14">
        <v>2.5695000000000001</v>
      </c>
      <c r="Z392" s="40">
        <v>0.6774</v>
      </c>
      <c r="AA392" s="43"/>
      <c r="AB392" s="33">
        <f t="shared" si="69"/>
        <v>50.547045951859957</v>
      </c>
      <c r="AC392" s="5">
        <f t="shared" si="70"/>
        <v>0.16845794392523364</v>
      </c>
      <c r="AD392" s="5">
        <f t="shared" si="71"/>
        <v>0.18606451612903224</v>
      </c>
      <c r="AE392" s="5">
        <f t="shared" si="72"/>
        <v>0.26363105662580266</v>
      </c>
      <c r="AF392" s="33">
        <f t="shared" si="73"/>
        <v>4.7300178759452169</v>
      </c>
      <c r="AG392" s="33">
        <f t="shared" si="74"/>
        <v>22.050568654646327</v>
      </c>
      <c r="AH392" s="5">
        <f t="shared" si="75"/>
        <v>0.29099246457900901</v>
      </c>
      <c r="AI392" s="1">
        <f t="shared" si="76"/>
        <v>88.64800000000001</v>
      </c>
      <c r="AJ392" s="5">
        <f t="shared" si="77"/>
        <v>0.46251629726205995</v>
      </c>
      <c r="AK392" s="1">
        <f t="shared" si="78"/>
        <v>3.6687808315715293</v>
      </c>
      <c r="AL392" s="1">
        <v>41.6</v>
      </c>
      <c r="AN392" s="5"/>
    </row>
    <row r="393" spans="1:40" x14ac:dyDescent="0.25">
      <c r="A393" s="3">
        <v>42055</v>
      </c>
      <c r="B393" s="4">
        <v>3</v>
      </c>
      <c r="C393" s="4">
        <v>3</v>
      </c>
      <c r="D393" s="4">
        <v>22</v>
      </c>
      <c r="E393" s="1" t="str">
        <f t="shared" si="79"/>
        <v>Q3-3-22</v>
      </c>
      <c r="F393" s="4" t="s">
        <v>23</v>
      </c>
      <c r="G393" s="4">
        <v>9</v>
      </c>
      <c r="H393" s="36">
        <v>1</v>
      </c>
      <c r="I393" s="8"/>
      <c r="J393" s="4">
        <v>22</v>
      </c>
      <c r="K393" s="4">
        <v>11</v>
      </c>
      <c r="L393" s="14">
        <v>3.5999999999999999E-3</v>
      </c>
      <c r="M393" s="14">
        <v>4.1000000000000003E-3</v>
      </c>
      <c r="N393" s="4">
        <v>9.1199999999999992</v>
      </c>
      <c r="O393" s="4">
        <v>1.0999999999999999E-2</v>
      </c>
      <c r="P393" s="4">
        <v>44</v>
      </c>
      <c r="Q393" s="14">
        <v>9.1999999999999998E-3</v>
      </c>
      <c r="R393" s="14">
        <v>1.6000000000000001E-3</v>
      </c>
      <c r="S393" s="6">
        <v>0.19700000000000001</v>
      </c>
      <c r="T393" s="14">
        <v>5.7200000000000001E-2</v>
      </c>
      <c r="U393" s="4">
        <v>10</v>
      </c>
      <c r="V393" s="4">
        <v>89</v>
      </c>
      <c r="W393" s="10">
        <v>29.6</v>
      </c>
      <c r="X393" s="12">
        <v>706.2</v>
      </c>
      <c r="Y393" s="14">
        <v>9.1999999999999998E-3</v>
      </c>
      <c r="Z393" s="40">
        <v>1.6000000000000001E-3</v>
      </c>
      <c r="AA393" s="43"/>
      <c r="AB393" s="33">
        <f t="shared" si="69"/>
        <v>12.195121951219521</v>
      </c>
      <c r="AC393" s="5">
        <f t="shared" si="70"/>
        <v>0.14545454545454548</v>
      </c>
      <c r="AD393" s="5">
        <f t="shared" si="71"/>
        <v>0.17391304347826089</v>
      </c>
      <c r="AE393" s="5">
        <f t="shared" si="72"/>
        <v>0.17391304347826089</v>
      </c>
      <c r="AF393" s="33">
        <f t="shared" si="73"/>
        <v>4.8245614035087723</v>
      </c>
      <c r="AG393" s="33">
        <f t="shared" si="74"/>
        <v>56.999999999999993</v>
      </c>
      <c r="AH393" s="5">
        <f t="shared" si="75"/>
        <v>0.29035532994923857</v>
      </c>
      <c r="AI393" s="1">
        <f t="shared" si="76"/>
        <v>0.19700000000000001</v>
      </c>
      <c r="AJ393" s="5">
        <f t="shared" si="77"/>
        <v>0.33258426966292137</v>
      </c>
      <c r="AK393" s="1">
        <f t="shared" si="78"/>
        <v>23.858108108108109</v>
      </c>
      <c r="AL393" s="1">
        <v>11</v>
      </c>
      <c r="AN393" s="5"/>
    </row>
    <row r="394" spans="1:40" x14ac:dyDescent="0.25">
      <c r="A394" s="3">
        <v>42055</v>
      </c>
      <c r="B394" s="4">
        <v>3</v>
      </c>
      <c r="C394" s="4">
        <v>3</v>
      </c>
      <c r="D394" s="4">
        <v>22</v>
      </c>
      <c r="E394" s="1" t="str">
        <f t="shared" si="79"/>
        <v>Q3-3-22</v>
      </c>
      <c r="F394" s="4" t="s">
        <v>19</v>
      </c>
      <c r="G394" s="4">
        <v>12.6</v>
      </c>
      <c r="H394" s="36">
        <v>20</v>
      </c>
      <c r="I394" s="8"/>
      <c r="J394" s="4">
        <v>19</v>
      </c>
      <c r="K394" s="4">
        <v>9.5</v>
      </c>
      <c r="L394" s="14">
        <v>3.95E-2</v>
      </c>
      <c r="M394" s="14">
        <v>4.5199999999999997E-2</v>
      </c>
      <c r="N394" s="4">
        <v>46.635800000000003</v>
      </c>
      <c r="O394" s="4">
        <v>0.08</v>
      </c>
      <c r="P394" s="4">
        <v>308</v>
      </c>
      <c r="Q394" s="14">
        <v>8.9899999999999994E-2</v>
      </c>
      <c r="R394" s="14">
        <v>2.8400000000000002E-2</v>
      </c>
      <c r="S394" s="6">
        <v>0.17499999999999999</v>
      </c>
      <c r="T394" s="14">
        <v>7.0500000000000007E-2</v>
      </c>
      <c r="U394" s="4">
        <v>10</v>
      </c>
      <c r="V394" s="4">
        <v>51</v>
      </c>
      <c r="W394" s="10">
        <v>20.5</v>
      </c>
      <c r="X394" s="12">
        <v>237.4</v>
      </c>
      <c r="Y394" s="14">
        <v>0.2316</v>
      </c>
      <c r="Z394" s="40">
        <v>7.6100000000000001E-2</v>
      </c>
      <c r="AA394" s="43"/>
      <c r="AB394" s="33">
        <f t="shared" si="69"/>
        <v>12.610619469026542</v>
      </c>
      <c r="AC394" s="5">
        <f t="shared" si="70"/>
        <v>0.35500000000000004</v>
      </c>
      <c r="AD394" s="5">
        <f t="shared" si="71"/>
        <v>0.31590656284760849</v>
      </c>
      <c r="AE394" s="5">
        <f t="shared" si="72"/>
        <v>0.3285837651122625</v>
      </c>
      <c r="AF394" s="33">
        <f t="shared" si="73"/>
        <v>6.604368317901697</v>
      </c>
      <c r="AG394" s="33">
        <f t="shared" si="74"/>
        <v>16.421056338028169</v>
      </c>
      <c r="AH394" s="5">
        <f t="shared" si="75"/>
        <v>0.40285714285714291</v>
      </c>
      <c r="AI394" s="1">
        <f t="shared" si="76"/>
        <v>0.17499999999999999</v>
      </c>
      <c r="AJ394" s="5">
        <f t="shared" si="77"/>
        <v>0.40196078431372551</v>
      </c>
      <c r="AK394" s="1">
        <f t="shared" si="78"/>
        <v>11.580487804878048</v>
      </c>
      <c r="AL394" s="1">
        <v>9.5</v>
      </c>
      <c r="AN394" s="5"/>
    </row>
    <row r="395" spans="1:40" x14ac:dyDescent="0.25">
      <c r="A395" s="3">
        <v>42055</v>
      </c>
      <c r="B395" s="4">
        <v>3</v>
      </c>
      <c r="C395" s="4">
        <v>3</v>
      </c>
      <c r="D395" s="4">
        <v>22</v>
      </c>
      <c r="E395" s="1" t="str">
        <f t="shared" si="79"/>
        <v>Q3-3-22</v>
      </c>
      <c r="F395" s="4" t="s">
        <v>22</v>
      </c>
      <c r="G395" s="4">
        <v>3.5</v>
      </c>
      <c r="H395" s="36">
        <v>15</v>
      </c>
      <c r="I395" s="8"/>
      <c r="J395" s="4">
        <v>10</v>
      </c>
      <c r="K395" s="4">
        <v>3.5</v>
      </c>
      <c r="L395" s="14">
        <v>1.29E-2</v>
      </c>
      <c r="M395" s="14">
        <v>1.35E-2</v>
      </c>
      <c r="N395" s="4">
        <v>36.6357</v>
      </c>
      <c r="O395" s="4">
        <v>6.3E-2</v>
      </c>
      <c r="P395" s="4">
        <v>120</v>
      </c>
      <c r="Q395" s="14">
        <v>4.0899999999999999E-2</v>
      </c>
      <c r="R395" s="14">
        <v>5.7999999999999996E-3</v>
      </c>
      <c r="S395" s="6">
        <v>0.63900000000000001</v>
      </c>
      <c r="T395" s="14">
        <v>0.13750000000000001</v>
      </c>
      <c r="U395" s="4">
        <v>30</v>
      </c>
      <c r="V395" s="4">
        <v>113</v>
      </c>
      <c r="W395" s="10">
        <v>26.5</v>
      </c>
      <c r="X395" s="12">
        <v>486.5</v>
      </c>
      <c r="Y395" s="14">
        <v>4.0899999999999999E-2</v>
      </c>
      <c r="Z395" s="40">
        <v>5.7999999999999996E-3</v>
      </c>
      <c r="AA395" s="43"/>
      <c r="AB395" s="33">
        <f t="shared" si="69"/>
        <v>4.4444444444444429</v>
      </c>
      <c r="AC395" s="5">
        <f t="shared" si="70"/>
        <v>9.2063492063492056E-2</v>
      </c>
      <c r="AD395" s="5">
        <f t="shared" si="71"/>
        <v>0.14180929095354522</v>
      </c>
      <c r="AE395" s="5">
        <f t="shared" si="72"/>
        <v>0.14180929095354522</v>
      </c>
      <c r="AF395" s="33">
        <f t="shared" si="73"/>
        <v>3.2754935759382242</v>
      </c>
      <c r="AG395" s="33">
        <f t="shared" si="74"/>
        <v>63.164999999999999</v>
      </c>
      <c r="AH395" s="5">
        <f t="shared" si="75"/>
        <v>0.21517996870109549</v>
      </c>
      <c r="AI395" s="1">
        <f t="shared" si="76"/>
        <v>0.63900000000000001</v>
      </c>
      <c r="AJ395" s="5">
        <f t="shared" si="77"/>
        <v>0.23451327433628319</v>
      </c>
      <c r="AK395" s="1">
        <f t="shared" si="78"/>
        <v>18.358490566037737</v>
      </c>
      <c r="AL395" s="1">
        <v>3.5</v>
      </c>
      <c r="AN395" s="5"/>
    </row>
    <row r="396" spans="1:40" x14ac:dyDescent="0.25">
      <c r="A396" s="3">
        <v>42055</v>
      </c>
      <c r="B396" s="4">
        <v>3</v>
      </c>
      <c r="C396" s="4">
        <v>3</v>
      </c>
      <c r="D396" s="4">
        <v>22</v>
      </c>
      <c r="E396" s="1" t="str">
        <f t="shared" si="79"/>
        <v>Q3-3-22</v>
      </c>
      <c r="F396" s="4" t="s">
        <v>20</v>
      </c>
      <c r="G396" s="4">
        <v>5.2</v>
      </c>
      <c r="H396" s="36">
        <v>50</v>
      </c>
      <c r="I396" s="8"/>
      <c r="J396" s="4">
        <v>17</v>
      </c>
      <c r="K396" s="4">
        <v>2</v>
      </c>
      <c r="L396" s="14">
        <v>7.3000000000000001E-3</v>
      </c>
      <c r="M396" s="14">
        <v>9.1000000000000004E-3</v>
      </c>
      <c r="N396" s="4">
        <v>39.623800000000003</v>
      </c>
      <c r="O396" s="4">
        <v>4.2000000000000003E-2</v>
      </c>
      <c r="P396" s="4">
        <v>132</v>
      </c>
      <c r="Q396" s="14">
        <v>2.4400000000000002E-2</v>
      </c>
      <c r="R396" s="14">
        <v>5.7999999999999996E-3</v>
      </c>
      <c r="S396" s="6">
        <v>0.17100000000000001</v>
      </c>
      <c r="T396" s="14">
        <v>3.7100000000000001E-2</v>
      </c>
      <c r="U396" s="4">
        <v>30</v>
      </c>
      <c r="V396" s="4">
        <v>3</v>
      </c>
      <c r="W396" s="10">
        <v>1.5</v>
      </c>
      <c r="X396" s="12">
        <v>25.4</v>
      </c>
      <c r="Y396" s="14">
        <v>2.4400000000000002E-2</v>
      </c>
      <c r="Z396" s="40">
        <v>5.7999999999999996E-3</v>
      </c>
      <c r="AA396" s="43"/>
      <c r="AB396" s="33">
        <f t="shared" si="69"/>
        <v>19.780219780219785</v>
      </c>
      <c r="AC396" s="5">
        <f t="shared" si="70"/>
        <v>0.13809523809523808</v>
      </c>
      <c r="AD396" s="5">
        <f t="shared" si="71"/>
        <v>0.23770491803278684</v>
      </c>
      <c r="AE396" s="5">
        <f t="shared" si="72"/>
        <v>0.23770491803278684</v>
      </c>
      <c r="AF396" s="33">
        <f t="shared" si="73"/>
        <v>3.3313311696505634</v>
      </c>
      <c r="AG396" s="33">
        <f t="shared" si="74"/>
        <v>68.316896551724142</v>
      </c>
      <c r="AH396" s="5">
        <f t="shared" si="75"/>
        <v>0.21695906432748538</v>
      </c>
      <c r="AI396" s="1">
        <f t="shared" si="76"/>
        <v>0.17100000000000001</v>
      </c>
      <c r="AJ396" s="5">
        <f t="shared" si="77"/>
        <v>0.5</v>
      </c>
      <c r="AK396" s="1">
        <f t="shared" si="78"/>
        <v>16.933333333333334</v>
      </c>
      <c r="AL396" s="1">
        <v>2</v>
      </c>
      <c r="AN396" s="5"/>
    </row>
    <row r="397" spans="1:40" x14ac:dyDescent="0.25">
      <c r="A397" s="3">
        <v>42055</v>
      </c>
      <c r="B397" s="4">
        <v>3</v>
      </c>
      <c r="C397" s="4">
        <v>3</v>
      </c>
      <c r="D397" s="4">
        <v>22</v>
      </c>
      <c r="E397" s="1" t="str">
        <f t="shared" si="79"/>
        <v>Q3-3-22</v>
      </c>
      <c r="F397" s="4" t="s">
        <v>25</v>
      </c>
      <c r="G397" s="4">
        <v>57</v>
      </c>
      <c r="H397" s="36">
        <v>3</v>
      </c>
      <c r="I397" s="8"/>
      <c r="J397" s="4">
        <v>3</v>
      </c>
      <c r="K397" s="4">
        <v>29</v>
      </c>
      <c r="L397" s="4">
        <v>6.0699999999999997E-2</v>
      </c>
      <c r="M397" s="14">
        <v>8.7400000000000005E-2</v>
      </c>
      <c r="N397" s="4">
        <v>404.03570000000002</v>
      </c>
      <c r="O397" s="4">
        <v>1.026</v>
      </c>
      <c r="P397" s="4">
        <v>2936</v>
      </c>
      <c r="Q397" s="23">
        <v>0.81899999999999995</v>
      </c>
      <c r="R397" s="14">
        <v>0.17960000000000001</v>
      </c>
      <c r="S397" s="6">
        <v>11.884</v>
      </c>
      <c r="T397" s="14">
        <v>6.3759999999999994</v>
      </c>
      <c r="U397" s="4">
        <v>3</v>
      </c>
      <c r="V397" s="4">
        <v>1794</v>
      </c>
      <c r="W397" s="10">
        <v>776</v>
      </c>
      <c r="X397" s="12">
        <v>2882</v>
      </c>
      <c r="Y397" s="14">
        <v>2.1402000000000001</v>
      </c>
      <c r="Z397" s="40">
        <v>0.56000000000000005</v>
      </c>
      <c r="AA397" s="43"/>
      <c r="AB397" s="33">
        <f t="shared" si="69"/>
        <v>30.549199084668199</v>
      </c>
      <c r="AC397" s="5">
        <f t="shared" si="70"/>
        <v>0.17504873294346979</v>
      </c>
      <c r="AD397" s="5">
        <f t="shared" si="71"/>
        <v>0.21929181929181932</v>
      </c>
      <c r="AE397" s="5">
        <f t="shared" si="72"/>
        <v>0.26165778899168302</v>
      </c>
      <c r="AF397" s="33">
        <f t="shared" si="73"/>
        <v>7.2666846023754825</v>
      </c>
      <c r="AG397" s="33">
        <f t="shared" si="74"/>
        <v>22.496419821826279</v>
      </c>
      <c r="AH397" s="5">
        <f t="shared" si="75"/>
        <v>0.53651969033995284</v>
      </c>
      <c r="AI397" s="1">
        <f t="shared" si="76"/>
        <v>11.884</v>
      </c>
      <c r="AJ397" s="5">
        <f t="shared" si="77"/>
        <v>0.43255295429208473</v>
      </c>
      <c r="AK397" s="1">
        <f t="shared" si="78"/>
        <v>3.713917525773196</v>
      </c>
      <c r="AL397" s="1">
        <v>29</v>
      </c>
      <c r="AN397" s="5"/>
    </row>
    <row r="398" spans="1:40" x14ac:dyDescent="0.25">
      <c r="A398" s="3">
        <v>42055</v>
      </c>
      <c r="B398" s="4">
        <v>3</v>
      </c>
      <c r="C398" s="4">
        <v>3</v>
      </c>
      <c r="D398" s="4">
        <v>24</v>
      </c>
      <c r="E398" s="1" t="str">
        <f t="shared" si="79"/>
        <v>Q3-3-24</v>
      </c>
      <c r="F398" s="4" t="s">
        <v>19</v>
      </c>
      <c r="G398" s="4">
        <v>15.3</v>
      </c>
      <c r="H398" s="36">
        <v>30</v>
      </c>
      <c r="I398" s="8"/>
      <c r="J398" s="4">
        <v>20</v>
      </c>
      <c r="K398" s="4">
        <v>11.4</v>
      </c>
      <c r="L398" s="14">
        <v>4.8999999999999998E-3</v>
      </c>
      <c r="M398" s="14">
        <v>6.3E-3</v>
      </c>
      <c r="N398" s="4">
        <v>238.05539999999999</v>
      </c>
      <c r="O398" s="4">
        <v>0.21199999999999999</v>
      </c>
      <c r="P398" s="4">
        <v>2466</v>
      </c>
      <c r="Q398" s="14">
        <v>0.1067</v>
      </c>
      <c r="R398" s="14">
        <v>4.3099999999999999E-2</v>
      </c>
      <c r="S398" s="6">
        <v>0.16900000000000001</v>
      </c>
      <c r="T398" s="14">
        <v>6.2100000000000002E-2</v>
      </c>
      <c r="U398" s="4">
        <v>8</v>
      </c>
      <c r="V398" s="4">
        <v>88</v>
      </c>
      <c r="W398" s="10">
        <v>37.6</v>
      </c>
      <c r="X398" s="12">
        <v>452.4</v>
      </c>
      <c r="Y398" s="14">
        <v>0.1067</v>
      </c>
      <c r="Z398" s="40">
        <v>4.3099999999999999E-2</v>
      </c>
      <c r="AA398" s="43"/>
      <c r="AB398" s="33">
        <f t="shared" si="69"/>
        <v>22.222222222222225</v>
      </c>
      <c r="AC398" s="5">
        <f t="shared" si="70"/>
        <v>0.20330188679245284</v>
      </c>
      <c r="AD398" s="5">
        <f t="shared" si="71"/>
        <v>0.40393626991565135</v>
      </c>
      <c r="AE398" s="5">
        <f t="shared" si="72"/>
        <v>0.40393626991565135</v>
      </c>
      <c r="AF398" s="33">
        <f t="shared" si="73"/>
        <v>10.358933256712513</v>
      </c>
      <c r="AG398" s="33">
        <f t="shared" si="74"/>
        <v>55.233271461716939</v>
      </c>
      <c r="AH398" s="5">
        <f t="shared" si="75"/>
        <v>0.36745562130177511</v>
      </c>
      <c r="AI398" s="1">
        <f t="shared" si="76"/>
        <v>0.16900000000000001</v>
      </c>
      <c r="AJ398" s="5">
        <f t="shared" si="77"/>
        <v>0.4272727272727273</v>
      </c>
      <c r="AK398" s="1">
        <f t="shared" si="78"/>
        <v>12.031914893617021</v>
      </c>
      <c r="AL398" s="1">
        <v>11.4</v>
      </c>
      <c r="AN398" s="5"/>
    </row>
    <row r="399" spans="1:40" x14ac:dyDescent="0.25">
      <c r="A399" s="3">
        <v>42055</v>
      </c>
      <c r="B399" s="4">
        <v>3</v>
      </c>
      <c r="C399" s="4">
        <v>3</v>
      </c>
      <c r="D399" s="4">
        <v>24</v>
      </c>
      <c r="E399" s="1" t="str">
        <f t="shared" si="79"/>
        <v>Q3-3-24</v>
      </c>
      <c r="F399" s="4" t="s">
        <v>22</v>
      </c>
      <c r="G399" s="4">
        <v>5.0999999999999996</v>
      </c>
      <c r="H399" s="36">
        <v>2</v>
      </c>
      <c r="I399" s="8"/>
      <c r="J399" s="4">
        <v>11</v>
      </c>
      <c r="K399" s="4">
        <v>0.2</v>
      </c>
      <c r="L399" s="14">
        <v>6.0000000000000001E-3</v>
      </c>
      <c r="M399" s="14">
        <v>6.6E-3</v>
      </c>
      <c r="N399" s="4">
        <v>36.676400000000001</v>
      </c>
      <c r="O399" s="4">
        <v>0.04</v>
      </c>
      <c r="P399" s="4">
        <v>88</v>
      </c>
      <c r="Q399" s="14">
        <v>4.2700000000000002E-2</v>
      </c>
      <c r="R399" s="14">
        <v>3.5999999999999999E-3</v>
      </c>
      <c r="S399" s="6">
        <v>0.308</v>
      </c>
      <c r="T399" s="14">
        <v>8.2200000000000009E-2</v>
      </c>
      <c r="U399" s="4">
        <v>30</v>
      </c>
      <c r="V399" s="4">
        <v>50</v>
      </c>
      <c r="W399" s="10">
        <v>15.100000000000001</v>
      </c>
      <c r="X399" s="12">
        <v>256.89999999999998</v>
      </c>
      <c r="Y399" s="14">
        <v>4.2700000000000002E-2</v>
      </c>
      <c r="Z399" s="40">
        <v>3.5999999999999999E-3</v>
      </c>
      <c r="AA399" s="43"/>
      <c r="AB399" s="33">
        <f t="shared" si="69"/>
        <v>9.0909090909090882</v>
      </c>
      <c r="AC399" s="5">
        <f t="shared" si="70"/>
        <v>0.09</v>
      </c>
      <c r="AD399" s="5">
        <f t="shared" si="71"/>
        <v>8.4309133489461355E-2</v>
      </c>
      <c r="AE399" s="5">
        <f t="shared" si="72"/>
        <v>8.4309133489461355E-2</v>
      </c>
      <c r="AF399" s="33">
        <f t="shared" si="73"/>
        <v>2.3993630781647055</v>
      </c>
      <c r="AG399" s="33">
        <f t="shared" si="74"/>
        <v>101.87888888888888</v>
      </c>
      <c r="AH399" s="5">
        <f t="shared" si="75"/>
        <v>0.26688311688311689</v>
      </c>
      <c r="AI399" s="1">
        <f t="shared" si="76"/>
        <v>0.308</v>
      </c>
      <c r="AJ399" s="5">
        <f t="shared" si="77"/>
        <v>0.30200000000000005</v>
      </c>
      <c r="AK399" s="1">
        <f t="shared" si="78"/>
        <v>17.013245033112579</v>
      </c>
      <c r="AL399" s="1">
        <v>0.2</v>
      </c>
      <c r="AN399" s="5"/>
    </row>
    <row r="400" spans="1:40" x14ac:dyDescent="0.25">
      <c r="A400" s="3">
        <v>42055</v>
      </c>
      <c r="B400" s="4">
        <v>3</v>
      </c>
      <c r="C400" s="4">
        <v>3</v>
      </c>
      <c r="D400" s="4">
        <v>24</v>
      </c>
      <c r="E400" s="1" t="str">
        <f t="shared" si="79"/>
        <v>Q3-3-24</v>
      </c>
      <c r="F400" s="4" t="s">
        <v>20</v>
      </c>
      <c r="G400" s="4">
        <v>11.8</v>
      </c>
      <c r="H400" s="36">
        <v>40</v>
      </c>
      <c r="I400" s="8"/>
      <c r="J400" s="4">
        <v>18</v>
      </c>
      <c r="K400" s="4">
        <v>3</v>
      </c>
      <c r="L400" s="15">
        <v>2.8E-3</v>
      </c>
      <c r="M400" s="14">
        <v>4.0000000000000001E-3</v>
      </c>
      <c r="N400" s="4">
        <v>29.380800000000001</v>
      </c>
      <c r="O400" s="4">
        <v>0.04</v>
      </c>
      <c r="P400" s="4">
        <v>105</v>
      </c>
      <c r="Q400" s="14">
        <v>2.2800000000000001E-2</v>
      </c>
      <c r="R400" s="14">
        <v>4.8999999999999998E-3</v>
      </c>
      <c r="S400" s="6">
        <v>0.15</v>
      </c>
      <c r="T400" s="14">
        <v>3.3500000000000002E-2</v>
      </c>
      <c r="U400" s="4">
        <v>30</v>
      </c>
      <c r="V400" s="4">
        <v>4</v>
      </c>
      <c r="W400" s="10">
        <v>0.2</v>
      </c>
      <c r="X400" s="12">
        <v>37.799999999999997</v>
      </c>
      <c r="Y400" s="14">
        <v>2.2800000000000001E-2</v>
      </c>
      <c r="Z400" s="40">
        <v>4.8999999999999998E-3</v>
      </c>
      <c r="AA400" s="43"/>
      <c r="AB400" s="33">
        <f t="shared" si="69"/>
        <v>30</v>
      </c>
      <c r="AC400" s="5">
        <f t="shared" si="70"/>
        <v>0.1225</v>
      </c>
      <c r="AD400" s="5">
        <f t="shared" si="71"/>
        <v>0.21491228070175436</v>
      </c>
      <c r="AE400" s="5">
        <f t="shared" si="72"/>
        <v>0.21491228070175436</v>
      </c>
      <c r="AF400" s="33">
        <f t="shared" si="73"/>
        <v>3.5737624571148503</v>
      </c>
      <c r="AG400" s="33">
        <f t="shared" si="74"/>
        <v>59.960816326530612</v>
      </c>
      <c r="AH400" s="5">
        <f t="shared" si="75"/>
        <v>0.22333333333333336</v>
      </c>
      <c r="AI400" s="1">
        <f t="shared" si="76"/>
        <v>0.15</v>
      </c>
      <c r="AJ400" s="5">
        <f t="shared" si="77"/>
        <v>0.05</v>
      </c>
      <c r="AK400" s="1">
        <f t="shared" si="78"/>
        <v>188.99999999999997</v>
      </c>
      <c r="AL400" s="1">
        <v>3</v>
      </c>
      <c r="AN400" s="5"/>
    </row>
    <row r="401" spans="1:40" x14ac:dyDescent="0.25">
      <c r="A401" s="3">
        <v>42055</v>
      </c>
      <c r="B401" s="4">
        <v>3</v>
      </c>
      <c r="C401" s="4">
        <v>3</v>
      </c>
      <c r="D401" s="4">
        <v>24</v>
      </c>
      <c r="E401" s="1" t="str">
        <f t="shared" si="79"/>
        <v>Q3-3-24</v>
      </c>
      <c r="F401" s="4" t="s">
        <v>21</v>
      </c>
      <c r="G401" s="4">
        <v>8.8000000000000007</v>
      </c>
      <c r="H401" s="36">
        <v>1</v>
      </c>
      <c r="I401" s="8"/>
      <c r="J401" s="4">
        <v>12</v>
      </c>
      <c r="K401" s="4">
        <v>8.8000000000000007</v>
      </c>
      <c r="L401" s="15">
        <v>2.6100000000000002E-2</v>
      </c>
      <c r="M401" s="15">
        <v>4.2000000000000003E-2</v>
      </c>
      <c r="N401" s="4">
        <v>64.855099999999993</v>
      </c>
      <c r="O401" s="4">
        <v>0.26600000000000001</v>
      </c>
      <c r="P401" s="4">
        <v>226</v>
      </c>
      <c r="Q401" s="14">
        <v>0.2051</v>
      </c>
      <c r="R401" s="14">
        <v>4.1000000000000002E-2</v>
      </c>
      <c r="S401" s="6">
        <v>4.931</v>
      </c>
      <c r="T401" s="14">
        <v>1.7973999999999999</v>
      </c>
      <c r="U401" s="4">
        <v>10</v>
      </c>
      <c r="V401" s="4">
        <v>132</v>
      </c>
      <c r="W401" s="10">
        <v>45</v>
      </c>
      <c r="X401" s="12">
        <v>300.5</v>
      </c>
      <c r="Y401" s="14">
        <v>4.1473000000000004</v>
      </c>
      <c r="Z401" s="40">
        <v>1.5085</v>
      </c>
      <c r="AA401" s="43"/>
      <c r="AB401" s="33">
        <f t="shared" si="69"/>
        <v>37.857142857142854</v>
      </c>
      <c r="AC401" s="5">
        <f t="shared" si="70"/>
        <v>0.15413533834586465</v>
      </c>
      <c r="AD401" s="5">
        <f t="shared" si="71"/>
        <v>0.1999024865919064</v>
      </c>
      <c r="AE401" s="5">
        <f t="shared" si="72"/>
        <v>0.3637306199213946</v>
      </c>
      <c r="AF401" s="33">
        <f t="shared" si="73"/>
        <v>3.4846912578964497</v>
      </c>
      <c r="AG401" s="33">
        <f t="shared" si="74"/>
        <v>15.818317073170729</v>
      </c>
      <c r="AH401" s="5">
        <f t="shared" si="75"/>
        <v>0.36451024133035892</v>
      </c>
      <c r="AI401" s="1">
        <f t="shared" si="76"/>
        <v>4.931</v>
      </c>
      <c r="AJ401" s="5">
        <f t="shared" si="77"/>
        <v>0.34090909090909088</v>
      </c>
      <c r="AK401" s="1">
        <f t="shared" si="78"/>
        <v>6.677777777777778</v>
      </c>
      <c r="AL401" s="1">
        <v>8.8000000000000007</v>
      </c>
      <c r="AN401" s="5"/>
    </row>
    <row r="402" spans="1:40" x14ac:dyDescent="0.25">
      <c r="A402" s="3">
        <v>42055</v>
      </c>
      <c r="B402" s="4">
        <v>3</v>
      </c>
      <c r="C402" s="4">
        <v>3</v>
      </c>
      <c r="D402" s="4">
        <v>24</v>
      </c>
      <c r="E402" s="1" t="str">
        <f t="shared" si="79"/>
        <v>Q3-3-24</v>
      </c>
      <c r="F402" s="4" t="s">
        <v>25</v>
      </c>
      <c r="G402" s="4">
        <v>27.4</v>
      </c>
      <c r="H402" s="36">
        <v>2</v>
      </c>
      <c r="I402" s="8"/>
      <c r="J402" s="4">
        <v>4</v>
      </c>
      <c r="K402" s="4">
        <v>24</v>
      </c>
      <c r="L402" s="14">
        <v>1.6799999999999999E-2</v>
      </c>
      <c r="M402" s="14">
        <v>3.7600000000000001E-2</v>
      </c>
      <c r="N402" s="4">
        <v>138.2637</v>
      </c>
      <c r="O402" s="4">
        <v>0.47099999999999997</v>
      </c>
      <c r="P402" s="4">
        <v>410</v>
      </c>
      <c r="Q402" s="14">
        <v>0.29720000000000002</v>
      </c>
      <c r="R402" s="14">
        <v>7.5399999999999995E-2</v>
      </c>
      <c r="S402" s="6">
        <v>11.391</v>
      </c>
      <c r="T402" s="14">
        <v>5.9141000000000004</v>
      </c>
      <c r="U402" s="4">
        <v>3</v>
      </c>
      <c r="V402" s="4">
        <v>1050</v>
      </c>
      <c r="W402" s="10">
        <v>466.8</v>
      </c>
      <c r="X402" s="12">
        <v>1545</v>
      </c>
      <c r="Y402" s="14">
        <v>2.5952999999999999</v>
      </c>
      <c r="Z402" s="40">
        <v>0.84430000000000005</v>
      </c>
      <c r="AA402" s="43"/>
      <c r="AB402" s="33">
        <f t="shared" si="69"/>
        <v>55.319148936170215</v>
      </c>
      <c r="AC402" s="5">
        <f t="shared" si="70"/>
        <v>0.16008492569002122</v>
      </c>
      <c r="AD402" s="5">
        <f t="shared" si="71"/>
        <v>0.25370121130551815</v>
      </c>
      <c r="AE402" s="5">
        <f t="shared" si="72"/>
        <v>0.32531884560551771</v>
      </c>
      <c r="AF402" s="33">
        <f t="shared" si="73"/>
        <v>2.9653480993203565</v>
      </c>
      <c r="AG402" s="33">
        <f t="shared" si="74"/>
        <v>18.33736074270557</v>
      </c>
      <c r="AH402" s="5">
        <f t="shared" si="75"/>
        <v>0.51919058906153981</v>
      </c>
      <c r="AI402" s="1">
        <f t="shared" si="76"/>
        <v>11.391</v>
      </c>
      <c r="AJ402" s="5">
        <f t="shared" si="77"/>
        <v>0.44457142857142856</v>
      </c>
      <c r="AK402" s="1">
        <f t="shared" si="78"/>
        <v>3.3097686375321338</v>
      </c>
      <c r="AL402" s="1">
        <v>24</v>
      </c>
      <c r="AN402" s="5"/>
    </row>
    <row r="403" spans="1:40" x14ac:dyDescent="0.25">
      <c r="A403" s="3">
        <v>42055</v>
      </c>
      <c r="B403" s="4">
        <v>3</v>
      </c>
      <c r="C403" s="4">
        <v>3</v>
      </c>
      <c r="D403" s="4">
        <v>24</v>
      </c>
      <c r="E403" s="1" t="str">
        <f t="shared" si="79"/>
        <v>Q3-3-24</v>
      </c>
      <c r="F403" s="4" t="s">
        <v>43</v>
      </c>
      <c r="G403" s="4">
        <v>4.5999999999999996</v>
      </c>
      <c r="H403" s="36">
        <v>1</v>
      </c>
      <c r="I403" s="8"/>
      <c r="J403" s="4">
        <v>1</v>
      </c>
      <c r="K403" s="4">
        <v>4.0999999999999996</v>
      </c>
      <c r="L403" s="14">
        <v>8.6999999999999994E-3</v>
      </c>
      <c r="M403" s="14">
        <v>1.0999999999999999E-2</v>
      </c>
      <c r="N403" s="4">
        <v>22.309699999999999</v>
      </c>
      <c r="O403" s="4">
        <v>4.4999999999999998E-2</v>
      </c>
      <c r="P403" s="4">
        <v>43</v>
      </c>
      <c r="Q403" s="14">
        <v>2.4400000000000002E-2</v>
      </c>
      <c r="R403" s="14">
        <v>2.2000000000000001E-3</v>
      </c>
      <c r="S403" s="6">
        <v>0.52400000000000002</v>
      </c>
      <c r="T403" s="14">
        <v>6.6400000000000001E-2</v>
      </c>
      <c r="U403" s="4">
        <v>5</v>
      </c>
      <c r="V403" s="4">
        <v>150</v>
      </c>
      <c r="W403" s="10">
        <v>22.700000000000003</v>
      </c>
      <c r="X403" s="12">
        <v>307.10000000000002</v>
      </c>
      <c r="Y403" s="14">
        <v>2.4400000000000002E-2</v>
      </c>
      <c r="Z403" s="40">
        <v>2.2000000000000001E-3</v>
      </c>
      <c r="AA403" s="43"/>
      <c r="AB403" s="33">
        <f t="shared" si="69"/>
        <v>20.90909090909091</v>
      </c>
      <c r="AC403" s="5">
        <f t="shared" si="70"/>
        <v>4.8888888888888891E-2</v>
      </c>
      <c r="AD403" s="5">
        <f t="shared" si="71"/>
        <v>9.0163934426229511E-2</v>
      </c>
      <c r="AE403" s="5">
        <f t="shared" si="72"/>
        <v>9.0163934426229511E-2</v>
      </c>
      <c r="AF403" s="33">
        <f t="shared" si="73"/>
        <v>1.9274127397499743</v>
      </c>
      <c r="AG403" s="33">
        <f t="shared" si="74"/>
        <v>101.40772727272726</v>
      </c>
      <c r="AH403" s="5">
        <f t="shared" si="75"/>
        <v>0.12671755725190839</v>
      </c>
      <c r="AI403" s="1">
        <f t="shared" si="76"/>
        <v>0.52400000000000002</v>
      </c>
      <c r="AJ403" s="5">
        <f t="shared" si="77"/>
        <v>0.15133333333333335</v>
      </c>
      <c r="AK403" s="1">
        <f t="shared" si="78"/>
        <v>13.528634361233479</v>
      </c>
      <c r="AL403" s="1">
        <v>4.0999999999999996</v>
      </c>
      <c r="AN403" s="5"/>
    </row>
    <row r="404" spans="1:40" x14ac:dyDescent="0.25">
      <c r="A404" s="3">
        <v>42055</v>
      </c>
      <c r="B404" s="4">
        <v>3</v>
      </c>
      <c r="C404" s="4">
        <v>3</v>
      </c>
      <c r="D404" s="4">
        <v>24</v>
      </c>
      <c r="E404" s="1" t="str">
        <f t="shared" si="79"/>
        <v>Q3-3-24</v>
      </c>
      <c r="F404" s="4" t="s">
        <v>49</v>
      </c>
      <c r="G404" s="4">
        <v>5.5</v>
      </c>
      <c r="H404" s="36">
        <v>3</v>
      </c>
      <c r="I404" s="8"/>
      <c r="J404" s="4">
        <v>1</v>
      </c>
      <c r="K404" s="4">
        <v>3.8</v>
      </c>
      <c r="L404" s="14">
        <v>3.4700000000000002E-2</v>
      </c>
      <c r="M404" s="14">
        <v>3.8699999999999998E-2</v>
      </c>
      <c r="N404" s="4">
        <v>69.555099999999996</v>
      </c>
      <c r="O404" s="4">
        <v>0.20399999999999999</v>
      </c>
      <c r="P404" s="4">
        <v>173</v>
      </c>
      <c r="Q404" s="14">
        <v>0.19389999999999999</v>
      </c>
      <c r="R404" s="14">
        <v>2.9899999999999999E-2</v>
      </c>
      <c r="S404" s="6">
        <v>0.89200000000000002</v>
      </c>
      <c r="T404" s="14">
        <v>0.2145</v>
      </c>
      <c r="U404" s="4">
        <v>5</v>
      </c>
      <c r="V404" s="4">
        <v>113</v>
      </c>
      <c r="W404" s="10">
        <v>31.099999999999998</v>
      </c>
      <c r="X404" s="12">
        <v>444.09999999999997</v>
      </c>
      <c r="Y404" s="14">
        <v>0.19389999999999999</v>
      </c>
      <c r="Z404" s="40">
        <v>2.9899999999999999E-2</v>
      </c>
      <c r="AA404" s="43"/>
      <c r="AB404" s="33">
        <f t="shared" si="69"/>
        <v>10.335917312661492</v>
      </c>
      <c r="AC404" s="5">
        <f t="shared" si="70"/>
        <v>0.1465686274509804</v>
      </c>
      <c r="AD404" s="5">
        <f t="shared" si="71"/>
        <v>0.15420319752449718</v>
      </c>
      <c r="AE404" s="5">
        <f t="shared" si="72"/>
        <v>0.15420319752449718</v>
      </c>
      <c r="AF404" s="33">
        <f t="shared" si="73"/>
        <v>2.4872367374930091</v>
      </c>
      <c r="AG404" s="33">
        <f t="shared" si="74"/>
        <v>23.262575250836122</v>
      </c>
      <c r="AH404" s="5">
        <f t="shared" si="75"/>
        <v>0.24047085201793722</v>
      </c>
      <c r="AI404" s="1">
        <f t="shared" si="76"/>
        <v>0.89200000000000002</v>
      </c>
      <c r="AJ404" s="5">
        <f t="shared" si="77"/>
        <v>0.27522123893805306</v>
      </c>
      <c r="AK404" s="1">
        <f t="shared" si="78"/>
        <v>14.279742765273312</v>
      </c>
      <c r="AL404" s="1">
        <v>3.8</v>
      </c>
      <c r="AN404" s="5"/>
    </row>
    <row r="405" spans="1:40" x14ac:dyDescent="0.25">
      <c r="A405" s="3">
        <v>42055</v>
      </c>
      <c r="B405" s="4">
        <v>3</v>
      </c>
      <c r="C405" s="4">
        <v>3</v>
      </c>
      <c r="D405" s="4">
        <v>26</v>
      </c>
      <c r="E405" s="1" t="str">
        <f t="shared" si="79"/>
        <v>Q3-3-26</v>
      </c>
      <c r="F405" s="4" t="s">
        <v>23</v>
      </c>
      <c r="G405" s="4">
        <v>21.5</v>
      </c>
      <c r="H405" s="36">
        <v>20</v>
      </c>
      <c r="I405" s="8"/>
      <c r="J405" s="4">
        <v>23</v>
      </c>
      <c r="K405" s="4">
        <v>21.5</v>
      </c>
      <c r="L405" s="14">
        <v>1.9699999999999999E-2</v>
      </c>
      <c r="M405" s="14">
        <v>2.4E-2</v>
      </c>
      <c r="N405" s="4">
        <v>164.52610000000001</v>
      </c>
      <c r="O405" s="4">
        <v>0.23300000000000001</v>
      </c>
      <c r="P405" s="4">
        <v>1003</v>
      </c>
      <c r="Q405" s="14">
        <v>0.14549999999999999</v>
      </c>
      <c r="R405" s="14">
        <v>4.0399999999999998E-2</v>
      </c>
      <c r="S405" s="6">
        <v>10.877000000000001</v>
      </c>
      <c r="T405" s="14">
        <v>4.2016</v>
      </c>
      <c r="U405" s="4">
        <v>10</v>
      </c>
      <c r="V405" s="4">
        <v>316</v>
      </c>
      <c r="W405" s="10">
        <v>111.4</v>
      </c>
      <c r="X405" s="12">
        <v>1849.6</v>
      </c>
      <c r="Y405" s="14">
        <v>0.87549999999999994</v>
      </c>
      <c r="Z405" s="40">
        <v>0.26569999999999999</v>
      </c>
      <c r="AA405" s="43"/>
      <c r="AB405" s="33">
        <f t="shared" si="69"/>
        <v>17.916666666666671</v>
      </c>
      <c r="AC405" s="5">
        <f t="shared" si="70"/>
        <v>0.17339055793991415</v>
      </c>
      <c r="AD405" s="5">
        <f t="shared" si="71"/>
        <v>0.27766323024054984</v>
      </c>
      <c r="AE405" s="5">
        <f t="shared" si="72"/>
        <v>0.30348372358652198</v>
      </c>
      <c r="AF405" s="33">
        <f t="shared" si="73"/>
        <v>6.0962971832432657</v>
      </c>
      <c r="AG405" s="33">
        <f t="shared" si="74"/>
        <v>40.724282178217827</v>
      </c>
      <c r="AH405" s="5">
        <f t="shared" si="75"/>
        <v>0.38628298244001102</v>
      </c>
      <c r="AI405" s="1">
        <f t="shared" si="76"/>
        <v>10.877000000000001</v>
      </c>
      <c r="AJ405" s="5">
        <f t="shared" si="77"/>
        <v>0.35253164556962024</v>
      </c>
      <c r="AK405" s="1">
        <f t="shared" si="78"/>
        <v>16.6032315978456</v>
      </c>
      <c r="AL405" s="1">
        <v>21.5</v>
      </c>
      <c r="AN405" s="5"/>
    </row>
    <row r="406" spans="1:40" x14ac:dyDescent="0.25">
      <c r="A406" s="3">
        <v>42055</v>
      </c>
      <c r="B406" s="4">
        <v>3</v>
      </c>
      <c r="C406" s="4">
        <v>3</v>
      </c>
      <c r="D406" s="4">
        <v>26</v>
      </c>
      <c r="E406" s="1" t="str">
        <f t="shared" si="79"/>
        <v>Q3-3-26</v>
      </c>
      <c r="F406" s="4" t="s">
        <v>19</v>
      </c>
      <c r="G406" s="4">
        <v>17.8</v>
      </c>
      <c r="H406" s="36">
        <v>50</v>
      </c>
      <c r="I406" s="8"/>
      <c r="J406" s="4">
        <v>21</v>
      </c>
      <c r="K406" s="4">
        <v>7</v>
      </c>
      <c r="L406" s="14">
        <v>4.4600000000000001E-2</v>
      </c>
      <c r="M406" s="14">
        <v>5.0999999999999997E-2</v>
      </c>
      <c r="N406" s="4">
        <v>95.738799999999998</v>
      </c>
      <c r="O406" s="4">
        <v>0.105</v>
      </c>
      <c r="P406" s="4">
        <v>1074</v>
      </c>
      <c r="Q406" s="14">
        <v>7.1800000000000003E-2</v>
      </c>
      <c r="R406" s="14">
        <v>2.3900000000000001E-2</v>
      </c>
      <c r="S406" s="6">
        <v>0.2</v>
      </c>
      <c r="T406" s="14">
        <v>7.6100000000000001E-2</v>
      </c>
      <c r="U406" s="4">
        <v>8</v>
      </c>
      <c r="V406" s="4">
        <v>124</v>
      </c>
      <c r="W406" s="10">
        <v>49.6</v>
      </c>
      <c r="X406" s="12">
        <v>417.3</v>
      </c>
      <c r="Y406" s="14">
        <v>0.39290000000000003</v>
      </c>
      <c r="Z406" s="40">
        <v>0.1371</v>
      </c>
      <c r="AA406" s="43"/>
      <c r="AB406" s="33">
        <f t="shared" si="69"/>
        <v>12.54901960784313</v>
      </c>
      <c r="AC406" s="5">
        <f t="shared" si="70"/>
        <v>0.22761904761904764</v>
      </c>
      <c r="AD406" s="5">
        <f t="shared" si="71"/>
        <v>0.33286908077994432</v>
      </c>
      <c r="AE406" s="5">
        <f t="shared" si="72"/>
        <v>0.34894375159073554</v>
      </c>
      <c r="AF406" s="33">
        <f t="shared" si="73"/>
        <v>11.218022369196188</v>
      </c>
      <c r="AG406" s="33">
        <f t="shared" si="74"/>
        <v>40.058075313807528</v>
      </c>
      <c r="AH406" s="5">
        <f t="shared" si="75"/>
        <v>0.3805</v>
      </c>
      <c r="AI406" s="1">
        <f t="shared" si="76"/>
        <v>0.2</v>
      </c>
      <c r="AJ406" s="5">
        <f t="shared" si="77"/>
        <v>0.4</v>
      </c>
      <c r="AK406" s="1">
        <f t="shared" si="78"/>
        <v>8.4133064516129039</v>
      </c>
      <c r="AL406" s="1">
        <v>7</v>
      </c>
      <c r="AN406" s="5"/>
    </row>
    <row r="407" spans="1:40" x14ac:dyDescent="0.25">
      <c r="A407" s="3">
        <v>42055</v>
      </c>
      <c r="B407" s="4">
        <v>3</v>
      </c>
      <c r="C407" s="4">
        <v>3</v>
      </c>
      <c r="D407" s="4">
        <v>26</v>
      </c>
      <c r="E407" s="1" t="str">
        <f t="shared" si="79"/>
        <v>Q3-3-26</v>
      </c>
      <c r="F407" s="4" t="s">
        <v>22</v>
      </c>
      <c r="G407" s="4">
        <v>7.5</v>
      </c>
      <c r="H407" s="36">
        <v>10</v>
      </c>
      <c r="I407" s="8"/>
      <c r="J407" s="4">
        <v>12</v>
      </c>
      <c r="K407" s="4">
        <v>1.2</v>
      </c>
      <c r="L407" s="14">
        <v>1.3299999999999999E-2</v>
      </c>
      <c r="M407" s="14">
        <v>1.5599999999999999E-2</v>
      </c>
      <c r="N407" s="4">
        <v>40.1355</v>
      </c>
      <c r="O407" s="4">
        <v>9.9000000000000005E-2</v>
      </c>
      <c r="P407" s="4">
        <v>126</v>
      </c>
      <c r="Q407" s="14">
        <v>5.9799999999999999E-2</v>
      </c>
      <c r="R407" s="14">
        <v>8.6999999999999994E-3</v>
      </c>
      <c r="S407" s="6">
        <v>1.089</v>
      </c>
      <c r="T407" s="14">
        <v>0.28120000000000001</v>
      </c>
      <c r="U407" s="4">
        <v>30</v>
      </c>
      <c r="V407" s="4">
        <v>110</v>
      </c>
      <c r="W407" s="10">
        <v>32.9</v>
      </c>
      <c r="X407" s="12">
        <v>392.4</v>
      </c>
      <c r="Y407" s="14">
        <v>5.9799999999999999E-2</v>
      </c>
      <c r="Z407" s="40">
        <v>8.6999999999999994E-3</v>
      </c>
      <c r="AA407" s="43"/>
      <c r="AB407" s="33">
        <f t="shared" si="69"/>
        <v>14.743589743589743</v>
      </c>
      <c r="AC407" s="5">
        <f t="shared" si="70"/>
        <v>8.7878787878787862E-2</v>
      </c>
      <c r="AD407" s="5">
        <f t="shared" si="71"/>
        <v>0.14548494983277591</v>
      </c>
      <c r="AE407" s="5">
        <f t="shared" si="72"/>
        <v>0.14548494983277591</v>
      </c>
      <c r="AF407" s="33">
        <f t="shared" si="73"/>
        <v>3.1393653997084874</v>
      </c>
      <c r="AG407" s="33">
        <f t="shared" si="74"/>
        <v>46.132758620689657</v>
      </c>
      <c r="AH407" s="5">
        <f t="shared" si="75"/>
        <v>0.25821854912764003</v>
      </c>
      <c r="AI407" s="1">
        <f t="shared" si="76"/>
        <v>1.089</v>
      </c>
      <c r="AJ407" s="5">
        <f t="shared" si="77"/>
        <v>0.29909090909090907</v>
      </c>
      <c r="AK407" s="1">
        <f t="shared" si="78"/>
        <v>11.927051671732523</v>
      </c>
      <c r="AL407" s="1">
        <v>1.2</v>
      </c>
      <c r="AN407" s="5"/>
    </row>
    <row r="408" spans="1:40" x14ac:dyDescent="0.25">
      <c r="A408" s="3">
        <v>42055</v>
      </c>
      <c r="B408" s="4">
        <v>3</v>
      </c>
      <c r="C408" s="4">
        <v>3</v>
      </c>
      <c r="D408" s="4">
        <v>26</v>
      </c>
      <c r="E408" s="1" t="str">
        <f t="shared" si="79"/>
        <v>Q3-3-26</v>
      </c>
      <c r="F408" s="4" t="s">
        <v>20</v>
      </c>
      <c r="G408" s="4">
        <v>5.2</v>
      </c>
      <c r="H408" s="36">
        <v>1</v>
      </c>
      <c r="I408" s="8"/>
      <c r="J408" s="4">
        <v>19</v>
      </c>
      <c r="K408" s="4">
        <v>5.5</v>
      </c>
      <c r="L408" s="14">
        <v>3.3999999999999998E-3</v>
      </c>
      <c r="M408" s="14">
        <v>4.7000000000000002E-3</v>
      </c>
      <c r="N408" s="4">
        <v>19.3903</v>
      </c>
      <c r="O408" s="4">
        <v>2.1000000000000001E-2</v>
      </c>
      <c r="P408" s="4">
        <v>125</v>
      </c>
      <c r="Q408" s="14">
        <v>1.3100000000000001E-2</v>
      </c>
      <c r="R408" s="14">
        <v>2.3999999999999998E-3</v>
      </c>
      <c r="S408" s="6">
        <v>6.2E-2</v>
      </c>
      <c r="T408" s="14">
        <v>1.37E-2</v>
      </c>
      <c r="U408" s="4">
        <v>30</v>
      </c>
      <c r="V408" s="4">
        <v>8</v>
      </c>
      <c r="W408" s="10">
        <v>2.2999999999999998</v>
      </c>
      <c r="X408" s="12">
        <v>45.300000000000004</v>
      </c>
      <c r="Y408" s="14">
        <v>1.3100000000000001E-2</v>
      </c>
      <c r="Z408" s="40">
        <v>2.3999999999999998E-3</v>
      </c>
      <c r="AA408" s="43"/>
      <c r="AB408" s="33">
        <f t="shared" si="69"/>
        <v>27.659574468085111</v>
      </c>
      <c r="AC408" s="5">
        <f t="shared" si="70"/>
        <v>0.11428571428571427</v>
      </c>
      <c r="AD408" s="5">
        <f t="shared" si="71"/>
        <v>0.18320610687022898</v>
      </c>
      <c r="AE408" s="5">
        <f t="shared" si="72"/>
        <v>0.18320610687022898</v>
      </c>
      <c r="AF408" s="33">
        <f t="shared" si="73"/>
        <v>6.4465222301872585</v>
      </c>
      <c r="AG408" s="33">
        <f t="shared" si="74"/>
        <v>80.79291666666667</v>
      </c>
      <c r="AH408" s="5">
        <f t="shared" si="75"/>
        <v>0.22096774193548388</v>
      </c>
      <c r="AI408" s="1">
        <f t="shared" si="76"/>
        <v>6.2E-2</v>
      </c>
      <c r="AJ408" s="5">
        <f t="shared" si="77"/>
        <v>0.28749999999999998</v>
      </c>
      <c r="AK408" s="1">
        <f t="shared" si="78"/>
        <v>19.695652173913047</v>
      </c>
      <c r="AL408" s="1">
        <v>5.5</v>
      </c>
      <c r="AN408" s="5"/>
    </row>
    <row r="409" spans="1:40" x14ac:dyDescent="0.25">
      <c r="A409" s="3">
        <v>42055</v>
      </c>
      <c r="B409" s="4">
        <v>3</v>
      </c>
      <c r="C409" s="4">
        <v>3</v>
      </c>
      <c r="D409" s="4">
        <v>26</v>
      </c>
      <c r="E409" s="1" t="str">
        <f t="shared" si="79"/>
        <v>Q3-3-26</v>
      </c>
      <c r="F409" s="4" t="s">
        <v>21</v>
      </c>
      <c r="G409" s="4">
        <v>4.0999999999999996</v>
      </c>
      <c r="H409" s="36">
        <v>2</v>
      </c>
      <c r="I409" s="8"/>
      <c r="J409" s="4">
        <v>13</v>
      </c>
      <c r="K409" s="4">
        <v>18.600000000000001</v>
      </c>
      <c r="L409" s="14">
        <v>1.6899999999999998E-2</v>
      </c>
      <c r="M409" s="14">
        <v>2.7400000000000001E-2</v>
      </c>
      <c r="N409" s="4">
        <v>327.32490000000001</v>
      </c>
      <c r="O409" s="4">
        <v>0.35499999999999998</v>
      </c>
      <c r="P409" s="4">
        <v>4331</v>
      </c>
      <c r="Q409" s="14">
        <v>0.1545</v>
      </c>
      <c r="R409" s="14">
        <v>3.5799999999999998E-2</v>
      </c>
      <c r="S409" s="6">
        <v>2.423</v>
      </c>
      <c r="T409" s="14">
        <v>1.0309999999999999</v>
      </c>
      <c r="U409" s="4">
        <v>10</v>
      </c>
      <c r="V409" s="4">
        <v>185</v>
      </c>
      <c r="W409" s="10">
        <v>65.199999999999989</v>
      </c>
      <c r="X409" s="12">
        <v>480</v>
      </c>
      <c r="Y409" s="14">
        <v>0.69879999999999998</v>
      </c>
      <c r="Z409" s="40">
        <v>0.1928</v>
      </c>
      <c r="AA409" s="43"/>
      <c r="AB409" s="33">
        <f t="shared" si="69"/>
        <v>38.321167883211686</v>
      </c>
      <c r="AC409" s="5">
        <f t="shared" si="70"/>
        <v>0.10084507042253521</v>
      </c>
      <c r="AD409" s="5">
        <f t="shared" si="71"/>
        <v>0.23171521035598705</v>
      </c>
      <c r="AE409" s="5">
        <f t="shared" si="72"/>
        <v>0.27590154550658275</v>
      </c>
      <c r="AF409" s="33">
        <f t="shared" si="73"/>
        <v>13.231501789200882</v>
      </c>
      <c r="AG409" s="33">
        <f t="shared" si="74"/>
        <v>91.431536312849161</v>
      </c>
      <c r="AH409" s="5">
        <f t="shared" si="75"/>
        <v>0.42550557160544777</v>
      </c>
      <c r="AI409" s="1">
        <f t="shared" si="76"/>
        <v>2.423</v>
      </c>
      <c r="AJ409" s="5">
        <f t="shared" si="77"/>
        <v>0.35243243243243239</v>
      </c>
      <c r="AK409" s="1">
        <f t="shared" si="78"/>
        <v>7.3619631901840501</v>
      </c>
      <c r="AL409" s="1">
        <v>18.600000000000001</v>
      </c>
      <c r="AN409" s="5"/>
    </row>
    <row r="410" spans="1:40" x14ac:dyDescent="0.25">
      <c r="A410" s="3">
        <v>42055</v>
      </c>
      <c r="B410" s="4">
        <v>3</v>
      </c>
      <c r="C410" s="4">
        <v>3</v>
      </c>
      <c r="D410" s="4">
        <v>28</v>
      </c>
      <c r="E410" s="1" t="str">
        <f t="shared" si="79"/>
        <v>Q3-3-28</v>
      </c>
      <c r="F410" s="4" t="s">
        <v>23</v>
      </c>
      <c r="G410" s="4">
        <v>28.6</v>
      </c>
      <c r="H410" s="36">
        <v>30</v>
      </c>
      <c r="I410" s="8"/>
      <c r="J410" s="4">
        <v>24</v>
      </c>
      <c r="K410" s="4">
        <v>8</v>
      </c>
      <c r="L410" s="14">
        <v>2.0400000000000001E-2</v>
      </c>
      <c r="M410" s="14">
        <v>2.4799999999999999E-2</v>
      </c>
      <c r="N410" s="4">
        <v>150.00219999999999</v>
      </c>
      <c r="O410" s="4">
        <v>0.125</v>
      </c>
      <c r="P410" s="4">
        <v>1005</v>
      </c>
      <c r="Q410" s="14">
        <v>8.8800000000000004E-2</v>
      </c>
      <c r="R410" s="14">
        <v>2.47E-2</v>
      </c>
      <c r="S410" s="6">
        <v>1.202</v>
      </c>
      <c r="T410" s="14">
        <v>0.53810000000000002</v>
      </c>
      <c r="U410" s="4">
        <v>10</v>
      </c>
      <c r="V410" s="4">
        <v>91</v>
      </c>
      <c r="W410" s="10">
        <v>42.4</v>
      </c>
      <c r="X410" s="12">
        <v>585.6</v>
      </c>
      <c r="Y410" s="14">
        <v>0.3377</v>
      </c>
      <c r="Z410" s="40">
        <v>9.8799999999999999E-2</v>
      </c>
      <c r="AA410" s="43"/>
      <c r="AB410" s="33">
        <f t="shared" si="69"/>
        <v>17.741935483870961</v>
      </c>
      <c r="AC410" s="5">
        <f t="shared" si="70"/>
        <v>0.1976</v>
      </c>
      <c r="AD410" s="5">
        <f t="shared" si="71"/>
        <v>0.27815315315315314</v>
      </c>
      <c r="AE410" s="5">
        <f t="shared" si="72"/>
        <v>0.29256736748593426</v>
      </c>
      <c r="AF410" s="33">
        <f t="shared" si="73"/>
        <v>6.6999017347745573</v>
      </c>
      <c r="AG410" s="33">
        <f t="shared" si="74"/>
        <v>60.729635627530364</v>
      </c>
      <c r="AH410" s="5">
        <f t="shared" si="75"/>
        <v>0.44767054908485859</v>
      </c>
      <c r="AI410" s="1">
        <f t="shared" si="76"/>
        <v>1.202</v>
      </c>
      <c r="AJ410" s="5">
        <f t="shared" si="77"/>
        <v>0.46593406593406594</v>
      </c>
      <c r="AK410" s="1">
        <f t="shared" si="78"/>
        <v>13.811320754716983</v>
      </c>
      <c r="AL410" s="1">
        <v>8</v>
      </c>
      <c r="AN410" s="5"/>
    </row>
    <row r="411" spans="1:40" x14ac:dyDescent="0.25">
      <c r="A411" s="3">
        <v>42055</v>
      </c>
      <c r="B411" s="4">
        <v>3</v>
      </c>
      <c r="C411" s="4">
        <v>3</v>
      </c>
      <c r="D411" s="4">
        <v>28</v>
      </c>
      <c r="E411" s="1" t="str">
        <f t="shared" si="79"/>
        <v>Q3-3-28</v>
      </c>
      <c r="F411" s="4" t="s">
        <v>19</v>
      </c>
      <c r="G411" s="4">
        <v>11.8</v>
      </c>
      <c r="H411" s="36">
        <v>20</v>
      </c>
      <c r="I411" s="8"/>
      <c r="J411" s="4">
        <v>22</v>
      </c>
      <c r="K411" s="4">
        <v>10.199999999999999</v>
      </c>
      <c r="L411" s="14">
        <v>8.3000000000000001E-3</v>
      </c>
      <c r="M411" s="14">
        <v>8.8999999999999999E-3</v>
      </c>
      <c r="N411" s="4">
        <v>195.3854</v>
      </c>
      <c r="O411" s="4">
        <v>0.125</v>
      </c>
      <c r="P411" s="4">
        <v>1735</v>
      </c>
      <c r="Q411" s="14">
        <v>5.8000000000000003E-2</v>
      </c>
      <c r="R411" s="14">
        <v>2.06E-2</v>
      </c>
      <c r="S411" s="6">
        <v>0.313</v>
      </c>
      <c r="T411" s="14">
        <v>0.16649999999999998</v>
      </c>
      <c r="U411" s="4">
        <v>10</v>
      </c>
      <c r="V411" s="4">
        <v>130</v>
      </c>
      <c r="W411" s="10">
        <v>57.2</v>
      </c>
      <c r="X411" s="12">
        <v>461.00000000000006</v>
      </c>
      <c r="Y411" s="14">
        <v>5.8000000000000003E-2</v>
      </c>
      <c r="Z411" s="40">
        <v>2.06E-2</v>
      </c>
      <c r="AA411" s="43"/>
      <c r="AB411" s="33">
        <f t="shared" si="69"/>
        <v>6.741573033707863</v>
      </c>
      <c r="AC411" s="5">
        <f t="shared" si="70"/>
        <v>0.1648</v>
      </c>
      <c r="AD411" s="5">
        <f t="shared" si="71"/>
        <v>0.35517241379310344</v>
      </c>
      <c r="AE411" s="5">
        <f t="shared" si="72"/>
        <v>0.35517241379310344</v>
      </c>
      <c r="AF411" s="33">
        <f t="shared" si="73"/>
        <v>8.8798856004593993</v>
      </c>
      <c r="AG411" s="33">
        <f t="shared" si="74"/>
        <v>94.847281553398062</v>
      </c>
      <c r="AH411" s="5">
        <f t="shared" si="75"/>
        <v>0.53194888178913735</v>
      </c>
      <c r="AI411" s="1">
        <f t="shared" si="76"/>
        <v>0.313</v>
      </c>
      <c r="AJ411" s="5">
        <f t="shared" si="77"/>
        <v>0.44</v>
      </c>
      <c r="AK411" s="1">
        <f t="shared" si="78"/>
        <v>8.05944055944056</v>
      </c>
      <c r="AL411" s="1">
        <v>10.199999999999999</v>
      </c>
      <c r="AN411" s="5"/>
    </row>
    <row r="412" spans="1:40" x14ac:dyDescent="0.25">
      <c r="A412" s="3">
        <v>42055</v>
      </c>
      <c r="B412" s="4">
        <v>3</v>
      </c>
      <c r="C412" s="4">
        <v>3</v>
      </c>
      <c r="D412" s="4">
        <v>28</v>
      </c>
      <c r="E412" s="1" t="str">
        <f t="shared" si="79"/>
        <v>Q3-3-28</v>
      </c>
      <c r="F412" s="4" t="s">
        <v>25</v>
      </c>
      <c r="G412" s="4">
        <v>44.5</v>
      </c>
      <c r="H412" s="36">
        <v>15</v>
      </c>
      <c r="I412" s="8"/>
      <c r="J412" s="4">
        <v>5</v>
      </c>
      <c r="K412" s="4">
        <v>32.5</v>
      </c>
      <c r="L412" s="14">
        <v>2.5100000000000001E-2</v>
      </c>
      <c r="M412" s="14">
        <v>4.24E-2</v>
      </c>
      <c r="N412" s="4">
        <v>601.02089999999998</v>
      </c>
      <c r="O412" s="4">
        <v>0.53600000000000003</v>
      </c>
      <c r="P412" s="4">
        <v>6877</v>
      </c>
      <c r="Q412" s="14">
        <v>0.39200000000000002</v>
      </c>
      <c r="R412" s="14">
        <v>0.1168</v>
      </c>
      <c r="S412" s="6">
        <v>22.568000000000001</v>
      </c>
      <c r="T412" s="14">
        <v>12.4893</v>
      </c>
      <c r="U412" s="4">
        <v>3</v>
      </c>
      <c r="V412" s="4">
        <v>2011.0000000000002</v>
      </c>
      <c r="W412" s="10">
        <v>935.6</v>
      </c>
      <c r="X412" s="12">
        <v>3068.1</v>
      </c>
      <c r="Y412" s="14">
        <v>1.1509</v>
      </c>
      <c r="Z412" s="40">
        <v>0.36770000000000003</v>
      </c>
      <c r="AA412" s="43"/>
      <c r="AB412" s="33">
        <f t="shared" si="69"/>
        <v>40.801886792452827</v>
      </c>
      <c r="AC412" s="5">
        <f t="shared" si="70"/>
        <v>0.21791044776119403</v>
      </c>
      <c r="AD412" s="5">
        <f t="shared" si="71"/>
        <v>0.29795918367346935</v>
      </c>
      <c r="AE412" s="5">
        <f t="shared" si="72"/>
        <v>0.31948909549048571</v>
      </c>
      <c r="AF412" s="33">
        <f t="shared" si="73"/>
        <v>11.442197767165835</v>
      </c>
      <c r="AG412" s="33">
        <f t="shared" si="74"/>
        <v>51.457268835616432</v>
      </c>
      <c r="AH412" s="5">
        <f t="shared" si="75"/>
        <v>0.55340747961715697</v>
      </c>
      <c r="AI412" s="1">
        <f t="shared" si="76"/>
        <v>22.568000000000001</v>
      </c>
      <c r="AJ412" s="5">
        <f t="shared" si="77"/>
        <v>0.46524117354549971</v>
      </c>
      <c r="AK412" s="1">
        <f t="shared" si="78"/>
        <v>3.2792860196665239</v>
      </c>
      <c r="AL412" s="1">
        <v>32.5</v>
      </c>
      <c r="AN412" s="5"/>
    </row>
    <row r="413" spans="1:40" x14ac:dyDescent="0.25">
      <c r="A413" s="3">
        <v>42055</v>
      </c>
      <c r="B413" s="4">
        <v>3</v>
      </c>
      <c r="C413" s="4">
        <v>3</v>
      </c>
      <c r="D413" s="4">
        <v>30</v>
      </c>
      <c r="E413" s="1" t="str">
        <f t="shared" si="79"/>
        <v>Q3-3-30</v>
      </c>
      <c r="F413" s="4" t="s">
        <v>24</v>
      </c>
      <c r="G413" s="4">
        <v>21.1</v>
      </c>
      <c r="H413" s="36">
        <v>30</v>
      </c>
      <c r="I413" s="8"/>
      <c r="J413" s="4">
        <v>19</v>
      </c>
      <c r="K413" s="4">
        <v>10.199999999999999</v>
      </c>
      <c r="L413" s="14">
        <v>3.0000000000000001E-3</v>
      </c>
      <c r="M413" s="14">
        <v>5.0000000000000001E-3</v>
      </c>
      <c r="N413" s="4">
        <v>843.37750000000005</v>
      </c>
      <c r="O413" s="4">
        <v>0.31</v>
      </c>
      <c r="P413" s="4">
        <v>8723</v>
      </c>
      <c r="Q413" s="14">
        <v>0.14069999999999999</v>
      </c>
      <c r="R413" s="14">
        <v>3.5099999999999999E-2</v>
      </c>
      <c r="S413" s="6">
        <v>2.073</v>
      </c>
      <c r="T413" s="14">
        <v>0.72440000000000004</v>
      </c>
      <c r="U413" s="4">
        <v>10</v>
      </c>
      <c r="V413" s="4">
        <v>205</v>
      </c>
      <c r="W413" s="10">
        <v>70.400000000000006</v>
      </c>
      <c r="X413" s="12">
        <v>1327.6999999999998</v>
      </c>
      <c r="Y413" s="14">
        <v>0.2777</v>
      </c>
      <c r="Z413" s="40">
        <v>7.8199999999999992E-2</v>
      </c>
      <c r="AA413" s="43"/>
      <c r="AB413" s="33">
        <f t="shared" si="69"/>
        <v>40</v>
      </c>
      <c r="AC413" s="5">
        <f t="shared" si="70"/>
        <v>0.1132258064516129</v>
      </c>
      <c r="AD413" s="5">
        <f t="shared" si="71"/>
        <v>0.24946695095948829</v>
      </c>
      <c r="AE413" s="5">
        <f t="shared" si="72"/>
        <v>0.28159884767734961</v>
      </c>
      <c r="AF413" s="33">
        <f t="shared" si="73"/>
        <v>10.342936585336933</v>
      </c>
      <c r="AG413" s="33">
        <f t="shared" si="74"/>
        <v>240.27849002849004</v>
      </c>
      <c r="AH413" s="5">
        <f t="shared" si="75"/>
        <v>0.34944524843222385</v>
      </c>
      <c r="AI413" s="1">
        <f t="shared" si="76"/>
        <v>2.073</v>
      </c>
      <c r="AJ413" s="5">
        <f t="shared" si="77"/>
        <v>0.34341463414634149</v>
      </c>
      <c r="AK413" s="1">
        <f t="shared" si="78"/>
        <v>18.859374999999996</v>
      </c>
      <c r="AL413" s="1">
        <v>10.199999999999999</v>
      </c>
      <c r="AN413" s="5"/>
    </row>
    <row r="414" spans="1:40" x14ac:dyDescent="0.25">
      <c r="A414" s="3">
        <v>42055</v>
      </c>
      <c r="B414" s="4">
        <v>3</v>
      </c>
      <c r="C414" s="4">
        <v>3</v>
      </c>
      <c r="D414" s="4">
        <v>30</v>
      </c>
      <c r="E414" s="1" t="str">
        <f t="shared" si="79"/>
        <v>Q3-3-30</v>
      </c>
      <c r="F414" s="4" t="s">
        <v>19</v>
      </c>
      <c r="G414" s="4">
        <v>11.5</v>
      </c>
      <c r="H414" s="36">
        <v>40</v>
      </c>
      <c r="I414" s="8"/>
      <c r="J414" s="4">
        <v>23</v>
      </c>
      <c r="K414" s="4">
        <v>5.7</v>
      </c>
      <c r="L414" s="14">
        <v>1.17E-2</v>
      </c>
      <c r="M414" s="14">
        <v>1.26E-2</v>
      </c>
      <c r="N414" s="4">
        <v>587.74720000000002</v>
      </c>
      <c r="O414" s="4">
        <v>0.35199999999999998</v>
      </c>
      <c r="P414" s="4">
        <v>6422</v>
      </c>
      <c r="Q414" s="14">
        <v>0.16789999999999999</v>
      </c>
      <c r="R414" s="14">
        <v>5.8799999999999998E-2</v>
      </c>
      <c r="S414" s="6">
        <v>0.19700000000000001</v>
      </c>
      <c r="T414" s="14">
        <v>9.1499999999999998E-2</v>
      </c>
      <c r="U414" s="4">
        <v>10</v>
      </c>
      <c r="V414" s="4">
        <v>67</v>
      </c>
      <c r="W414" s="10">
        <v>28.8</v>
      </c>
      <c r="X414" s="12">
        <v>298.39999999999998</v>
      </c>
      <c r="Y414" s="14">
        <v>0.16789999999999999</v>
      </c>
      <c r="Z414" s="40">
        <v>5.8799999999999998E-2</v>
      </c>
      <c r="AA414" s="43"/>
      <c r="AB414" s="33">
        <f t="shared" si="69"/>
        <v>7.1428571428571406</v>
      </c>
      <c r="AC414" s="5">
        <f t="shared" si="70"/>
        <v>0.16704545454545455</v>
      </c>
      <c r="AD414" s="5">
        <f t="shared" si="71"/>
        <v>0.35020845741512807</v>
      </c>
      <c r="AE414" s="5">
        <f t="shared" si="72"/>
        <v>0.35020845741512807</v>
      </c>
      <c r="AF414" s="33">
        <f t="shared" si="73"/>
        <v>10.926466344714189</v>
      </c>
      <c r="AG414" s="33">
        <f t="shared" si="74"/>
        <v>99.957006802721097</v>
      </c>
      <c r="AH414" s="5">
        <f t="shared" si="75"/>
        <v>0.46446700507614208</v>
      </c>
      <c r="AI414" s="1">
        <f t="shared" si="76"/>
        <v>0.19700000000000001</v>
      </c>
      <c r="AJ414" s="5">
        <f t="shared" si="77"/>
        <v>0.42985074626865671</v>
      </c>
      <c r="AK414" s="1">
        <f t="shared" si="78"/>
        <v>10.361111111111111</v>
      </c>
      <c r="AL414" s="1">
        <v>5.7</v>
      </c>
      <c r="AN414" s="5"/>
    </row>
    <row r="415" spans="1:40" x14ac:dyDescent="0.25">
      <c r="A415" s="3">
        <v>42055</v>
      </c>
      <c r="B415" s="4">
        <v>3</v>
      </c>
      <c r="C415" s="4">
        <v>3</v>
      </c>
      <c r="D415" s="4">
        <v>32</v>
      </c>
      <c r="E415" s="1" t="str">
        <f t="shared" si="79"/>
        <v>Q3-3-32</v>
      </c>
      <c r="F415" s="4" t="s">
        <v>23</v>
      </c>
      <c r="G415" s="4">
        <v>26.5</v>
      </c>
      <c r="H415" s="36">
        <v>20</v>
      </c>
      <c r="I415" s="8"/>
      <c r="J415" s="4">
        <v>26</v>
      </c>
      <c r="K415" s="4">
        <v>16.5</v>
      </c>
      <c r="L415" s="14">
        <v>2.2000000000000001E-3</v>
      </c>
      <c r="M415" s="14">
        <v>3.3999999999999998E-3</v>
      </c>
      <c r="N415" s="4">
        <v>99.912000000000006</v>
      </c>
      <c r="O415" s="4">
        <v>4.8000000000000001E-2</v>
      </c>
      <c r="P415" s="4">
        <v>530</v>
      </c>
      <c r="Q415" s="14">
        <v>2.3199999999999998E-2</v>
      </c>
      <c r="R415" s="14">
        <v>6.4000000000000003E-3</v>
      </c>
      <c r="S415" s="6">
        <v>0.311</v>
      </c>
      <c r="T415" s="14">
        <v>0.15079999999999999</v>
      </c>
      <c r="U415" s="4">
        <v>10</v>
      </c>
      <c r="V415" s="4">
        <v>28</v>
      </c>
      <c r="W415" s="10">
        <v>13.100000000000001</v>
      </c>
      <c r="X415" s="12">
        <v>345.2</v>
      </c>
      <c r="Y415" s="14">
        <v>2.3199999999999998E-2</v>
      </c>
      <c r="Z415" s="40">
        <v>6.4000000000000003E-3</v>
      </c>
      <c r="AA415" s="43"/>
      <c r="AB415" s="33">
        <f t="shared" si="69"/>
        <v>35.294117647058819</v>
      </c>
      <c r="AC415" s="5">
        <f t="shared" si="70"/>
        <v>0.13333333333333333</v>
      </c>
      <c r="AD415" s="5">
        <f t="shared" si="71"/>
        <v>0.27586206896551729</v>
      </c>
      <c r="AE415" s="5">
        <f t="shared" si="72"/>
        <v>0.27586206896551729</v>
      </c>
      <c r="AF415" s="33">
        <f t="shared" si="73"/>
        <v>5.3046681079349822</v>
      </c>
      <c r="AG415" s="33">
        <f t="shared" si="74"/>
        <v>156.11250000000001</v>
      </c>
      <c r="AH415" s="5">
        <f t="shared" si="75"/>
        <v>0.48488745980707393</v>
      </c>
      <c r="AI415" s="1">
        <f t="shared" si="76"/>
        <v>0.311</v>
      </c>
      <c r="AJ415" s="5">
        <f t="shared" si="77"/>
        <v>0.46785714285714292</v>
      </c>
      <c r="AK415" s="1">
        <f t="shared" si="78"/>
        <v>26.351145038167935</v>
      </c>
      <c r="AL415" s="1">
        <v>16.5</v>
      </c>
      <c r="AN415" s="5"/>
    </row>
    <row r="416" spans="1:40" x14ac:dyDescent="0.25">
      <c r="A416" s="3">
        <v>42055</v>
      </c>
      <c r="B416" s="4">
        <v>3</v>
      </c>
      <c r="C416" s="4">
        <v>3</v>
      </c>
      <c r="D416" s="4">
        <v>32</v>
      </c>
      <c r="E416" s="1" t="str">
        <f t="shared" si="79"/>
        <v>Q3-3-32</v>
      </c>
      <c r="F416" s="4" t="s">
        <v>24</v>
      </c>
      <c r="G416" s="4">
        <v>23.2</v>
      </c>
      <c r="H416" s="36">
        <v>20</v>
      </c>
      <c r="I416" s="8"/>
      <c r="J416" s="4">
        <v>15</v>
      </c>
      <c r="K416" s="4">
        <v>21.5</v>
      </c>
      <c r="L416" s="14">
        <v>4.4999999999999997E-3</v>
      </c>
      <c r="M416" s="14">
        <v>6.7000000000000002E-3</v>
      </c>
      <c r="N416" s="4">
        <v>872.73979999999995</v>
      </c>
      <c r="O416" s="4">
        <v>0.48199999999999998</v>
      </c>
      <c r="P416" s="4">
        <v>10281</v>
      </c>
      <c r="Q416" s="14">
        <v>0.1678</v>
      </c>
      <c r="R416" s="14">
        <v>4.2200000000000001E-2</v>
      </c>
      <c r="S416" s="6">
        <v>6.5640000000000001</v>
      </c>
      <c r="T416" s="14">
        <v>3.3273000000000001</v>
      </c>
      <c r="U416" s="4">
        <v>10</v>
      </c>
      <c r="V416" s="4">
        <v>229</v>
      </c>
      <c r="W416" s="10">
        <v>80.199999999999989</v>
      </c>
      <c r="X416" s="12">
        <v>1774.8999999999999</v>
      </c>
      <c r="Y416" s="14">
        <v>0.1678</v>
      </c>
      <c r="Z416" s="40">
        <v>4.2200000000000001E-2</v>
      </c>
      <c r="AA416" s="43"/>
      <c r="AB416" s="33">
        <f t="shared" si="69"/>
        <v>32.835820895522396</v>
      </c>
      <c r="AC416" s="5">
        <f t="shared" si="70"/>
        <v>8.7551867219917021E-2</v>
      </c>
      <c r="AD416" s="5">
        <f t="shared" si="71"/>
        <v>0.25148986889153757</v>
      </c>
      <c r="AE416" s="5">
        <f t="shared" si="72"/>
        <v>0.25148986889153757</v>
      </c>
      <c r="AF416" s="33">
        <f t="shared" si="73"/>
        <v>11.780143405858196</v>
      </c>
      <c r="AG416" s="33">
        <f t="shared" si="74"/>
        <v>206.81037914691942</v>
      </c>
      <c r="AH416" s="5">
        <f t="shared" si="75"/>
        <v>0.50690127970749543</v>
      </c>
      <c r="AI416" s="1">
        <f t="shared" si="76"/>
        <v>6.5640000000000001</v>
      </c>
      <c r="AJ416" s="5">
        <f t="shared" si="77"/>
        <v>0.35021834061135365</v>
      </c>
      <c r="AK416" s="1">
        <f t="shared" si="78"/>
        <v>22.130922693266836</v>
      </c>
      <c r="AL416" s="1">
        <v>21.5</v>
      </c>
      <c r="AN416" s="5"/>
    </row>
    <row r="417" spans="1:40" x14ac:dyDescent="0.25">
      <c r="A417" s="3">
        <v>42055</v>
      </c>
      <c r="B417" s="4">
        <v>3</v>
      </c>
      <c r="C417" s="4">
        <v>3</v>
      </c>
      <c r="D417" s="4">
        <v>32</v>
      </c>
      <c r="E417" s="1" t="str">
        <f t="shared" si="79"/>
        <v>Q3-3-32</v>
      </c>
      <c r="F417" s="4" t="s">
        <v>25</v>
      </c>
      <c r="G417" s="4">
        <v>50.6</v>
      </c>
      <c r="H417" s="36">
        <v>10</v>
      </c>
      <c r="I417" s="8"/>
      <c r="J417" s="4">
        <v>6</v>
      </c>
      <c r="K417" s="4">
        <v>37</v>
      </c>
      <c r="L417" s="14">
        <v>0.01</v>
      </c>
      <c r="M417" s="14">
        <v>1.7299999999999999E-2</v>
      </c>
      <c r="N417" s="4">
        <v>370.20949999999999</v>
      </c>
      <c r="O417" s="4">
        <v>0.80200000000000005</v>
      </c>
      <c r="P417" s="4">
        <v>2611</v>
      </c>
      <c r="Q417" s="14">
        <v>0.61</v>
      </c>
      <c r="R417" s="14">
        <v>0.18559999999999999</v>
      </c>
      <c r="S417" s="6">
        <v>28.937000000000001</v>
      </c>
      <c r="T417" s="14">
        <v>15.090499999999999</v>
      </c>
      <c r="U417" s="4">
        <v>3</v>
      </c>
      <c r="V417" s="4">
        <v>1424</v>
      </c>
      <c r="W417" s="10">
        <v>657</v>
      </c>
      <c r="X417" s="12">
        <v>2422.6999999999998</v>
      </c>
      <c r="Y417" s="14">
        <v>2.2307000000000001</v>
      </c>
      <c r="Z417" s="40">
        <v>0.79020000000000001</v>
      </c>
      <c r="AA417" s="43"/>
      <c r="AB417" s="33">
        <f t="shared" si="69"/>
        <v>42.19653179190751</v>
      </c>
      <c r="AC417" s="5">
        <f t="shared" si="70"/>
        <v>0.23142144638403986</v>
      </c>
      <c r="AD417" s="5">
        <f t="shared" si="71"/>
        <v>0.30426229508196717</v>
      </c>
      <c r="AE417" s="5">
        <f t="shared" si="72"/>
        <v>0.35423857981799434</v>
      </c>
      <c r="AF417" s="33">
        <f t="shared" si="73"/>
        <v>7.0527633677687902</v>
      </c>
      <c r="AG417" s="33">
        <f t="shared" si="74"/>
        <v>19.946632543103448</v>
      </c>
      <c r="AH417" s="5">
        <f t="shared" si="75"/>
        <v>0.52149497183536642</v>
      </c>
      <c r="AI417" s="1">
        <f t="shared" si="76"/>
        <v>28.937000000000001</v>
      </c>
      <c r="AJ417" s="5">
        <f t="shared" si="77"/>
        <v>0.461376404494382</v>
      </c>
      <c r="AK417" s="1">
        <f t="shared" si="78"/>
        <v>3.68751902587519</v>
      </c>
      <c r="AL417" s="1">
        <v>37</v>
      </c>
      <c r="AN417" s="5"/>
    </row>
    <row r="418" spans="1:40" x14ac:dyDescent="0.25">
      <c r="A418" s="3">
        <v>42055</v>
      </c>
      <c r="B418" s="4">
        <v>3</v>
      </c>
      <c r="C418" s="4">
        <v>3</v>
      </c>
      <c r="D418" s="4">
        <v>32</v>
      </c>
      <c r="E418" s="1" t="str">
        <f t="shared" si="79"/>
        <v>Q3-3-32</v>
      </c>
      <c r="F418" s="4" t="s">
        <v>50</v>
      </c>
      <c r="G418" s="4">
        <v>43.5</v>
      </c>
      <c r="H418" s="36">
        <v>5</v>
      </c>
      <c r="I418" s="8"/>
      <c r="J418" s="4" t="s">
        <v>16</v>
      </c>
      <c r="K418" s="4"/>
      <c r="L418" s="14"/>
      <c r="M418" s="14"/>
      <c r="N418" s="4"/>
      <c r="O418" s="4"/>
      <c r="P418" s="4"/>
      <c r="Q418" s="14"/>
      <c r="R418" s="14"/>
      <c r="S418" s="6"/>
      <c r="T418" s="14"/>
      <c r="U418" s="4"/>
      <c r="V418" s="4"/>
      <c r="W418" s="10"/>
      <c r="X418" s="12"/>
      <c r="Y418" s="14"/>
      <c r="Z418" s="40"/>
      <c r="AA418" s="43"/>
      <c r="AB418" s="33" t="e">
        <f t="shared" si="69"/>
        <v>#DIV/0!</v>
      </c>
      <c r="AC418" s="5" t="e">
        <f t="shared" si="70"/>
        <v>#DIV/0!</v>
      </c>
      <c r="AD418" s="5" t="e">
        <f t="shared" si="71"/>
        <v>#DIV/0!</v>
      </c>
      <c r="AE418" s="5" t="e">
        <f t="shared" si="72"/>
        <v>#DIV/0!</v>
      </c>
      <c r="AF418" s="33" t="e">
        <f t="shared" si="73"/>
        <v>#DIV/0!</v>
      </c>
      <c r="AG418" s="33" t="e">
        <f t="shared" si="74"/>
        <v>#DIV/0!</v>
      </c>
      <c r="AH418" s="5" t="e">
        <f t="shared" si="75"/>
        <v>#DIV/0!</v>
      </c>
      <c r="AI418" s="1">
        <f t="shared" si="76"/>
        <v>0</v>
      </c>
      <c r="AJ418" s="5" t="e">
        <f t="shared" si="77"/>
        <v>#DIV/0!</v>
      </c>
      <c r="AK418" s="1" t="e">
        <f t="shared" si="78"/>
        <v>#DIV/0!</v>
      </c>
      <c r="AL418" s="1"/>
      <c r="AN418" s="5"/>
    </row>
    <row r="419" spans="1:40" x14ac:dyDescent="0.25">
      <c r="A419" s="3">
        <v>42055</v>
      </c>
      <c r="B419" s="4">
        <v>3</v>
      </c>
      <c r="C419" s="4">
        <v>3</v>
      </c>
      <c r="D419" s="4">
        <v>34</v>
      </c>
      <c r="E419" s="1" t="str">
        <f t="shared" si="79"/>
        <v>Q3-3-34</v>
      </c>
      <c r="F419" s="4" t="s">
        <v>23</v>
      </c>
      <c r="G419" s="4">
        <v>34.200000000000003</v>
      </c>
      <c r="H419" s="36">
        <v>20</v>
      </c>
      <c r="I419" s="8"/>
      <c r="J419" s="4">
        <v>27</v>
      </c>
      <c r="K419" s="4">
        <v>9.5</v>
      </c>
      <c r="L419" s="14">
        <v>1.5800000000000002E-2</v>
      </c>
      <c r="M419" s="14">
        <v>1.9800000000000002E-2</v>
      </c>
      <c r="N419" s="4">
        <v>70.741100000000003</v>
      </c>
      <c r="O419" s="4">
        <v>7.0000000000000007E-2</v>
      </c>
      <c r="P419" s="4">
        <v>392</v>
      </c>
      <c r="Q419" s="14">
        <v>5.8299999999999998E-2</v>
      </c>
      <c r="R419" s="14">
        <v>1.6799999999999999E-2</v>
      </c>
      <c r="S419" s="6">
        <v>0.61099999999999999</v>
      </c>
      <c r="T419" s="14">
        <v>0.24579999999999999</v>
      </c>
      <c r="U419" s="4">
        <v>10</v>
      </c>
      <c r="V419" s="4">
        <v>80</v>
      </c>
      <c r="W419" s="10">
        <v>24.8</v>
      </c>
      <c r="X419" s="12">
        <v>555.1</v>
      </c>
      <c r="Y419" s="14">
        <v>5.8299999999999998E-2</v>
      </c>
      <c r="Z419" s="40">
        <v>1.6799999999999999E-2</v>
      </c>
      <c r="AA419" s="43"/>
      <c r="AB419" s="33">
        <f t="shared" si="69"/>
        <v>20.202020202020201</v>
      </c>
      <c r="AC419" s="5">
        <f t="shared" si="70"/>
        <v>0.23999999999999996</v>
      </c>
      <c r="AD419" s="5">
        <f t="shared" si="71"/>
        <v>0.28816466552315606</v>
      </c>
      <c r="AE419" s="5">
        <f t="shared" si="72"/>
        <v>0.28816466552315606</v>
      </c>
      <c r="AF419" s="33">
        <f t="shared" si="73"/>
        <v>5.5413331146956999</v>
      </c>
      <c r="AG419" s="33">
        <f t="shared" si="74"/>
        <v>42.107797619047624</v>
      </c>
      <c r="AH419" s="5">
        <f t="shared" si="75"/>
        <v>0.40229132569558101</v>
      </c>
      <c r="AI419" s="1">
        <f t="shared" si="76"/>
        <v>0.61099999999999999</v>
      </c>
      <c r="AJ419" s="5">
        <f t="shared" si="77"/>
        <v>0.31</v>
      </c>
      <c r="AK419" s="1">
        <f t="shared" si="78"/>
        <v>22.383064516129032</v>
      </c>
      <c r="AL419" s="1">
        <v>9.5</v>
      </c>
      <c r="AN419" s="5"/>
    </row>
    <row r="420" spans="1:40" x14ac:dyDescent="0.25">
      <c r="A420" s="3">
        <v>42055</v>
      </c>
      <c r="B420" s="4">
        <v>3</v>
      </c>
      <c r="C420" s="4">
        <v>3</v>
      </c>
      <c r="D420" s="4">
        <v>34</v>
      </c>
      <c r="E420" s="1" t="str">
        <f t="shared" si="79"/>
        <v>Q3-3-34</v>
      </c>
      <c r="F420" s="4" t="s">
        <v>24</v>
      </c>
      <c r="G420" s="4">
        <v>16.8</v>
      </c>
      <c r="H420" s="36">
        <v>20</v>
      </c>
      <c r="I420" s="8"/>
      <c r="J420" s="4">
        <v>14</v>
      </c>
      <c r="K420" s="4">
        <v>9.5</v>
      </c>
      <c r="L420" s="14">
        <v>3.0000000000000001E-3</v>
      </c>
      <c r="M420" s="14">
        <v>4.3E-3</v>
      </c>
      <c r="N420" s="4">
        <v>237.78880000000001</v>
      </c>
      <c r="O420" s="4">
        <v>0.104</v>
      </c>
      <c r="P420" s="4">
        <v>1564</v>
      </c>
      <c r="Q420" s="14">
        <v>4.1599999999999998E-2</v>
      </c>
      <c r="R420" s="14">
        <v>1.11E-2</v>
      </c>
      <c r="S420" s="6">
        <v>0.44900000000000001</v>
      </c>
      <c r="T420" s="14">
        <v>0.159</v>
      </c>
      <c r="U420" s="4">
        <v>9</v>
      </c>
      <c r="V420" s="4">
        <v>161</v>
      </c>
      <c r="W420" s="10">
        <v>56</v>
      </c>
      <c r="X420" s="12">
        <v>895.59999999999991</v>
      </c>
      <c r="Y420" s="14">
        <v>4.1599999999999998E-2</v>
      </c>
      <c r="Z420" s="40">
        <v>1.11E-2</v>
      </c>
      <c r="AA420" s="43"/>
      <c r="AB420" s="33">
        <f t="shared" si="69"/>
        <v>30.232558139534884</v>
      </c>
      <c r="AC420" s="5">
        <f t="shared" si="70"/>
        <v>0.10673076923076924</v>
      </c>
      <c r="AD420" s="5">
        <f t="shared" si="71"/>
        <v>0.26682692307692313</v>
      </c>
      <c r="AE420" s="5">
        <f t="shared" si="72"/>
        <v>0.26682692307692313</v>
      </c>
      <c r="AF420" s="33">
        <f t="shared" si="73"/>
        <v>6.5772652034073928</v>
      </c>
      <c r="AG420" s="33">
        <f t="shared" si="74"/>
        <v>214.22414414414416</v>
      </c>
      <c r="AH420" s="5">
        <f t="shared" si="75"/>
        <v>0.35412026726057905</v>
      </c>
      <c r="AI420" s="1">
        <f t="shared" si="76"/>
        <v>0.44900000000000001</v>
      </c>
      <c r="AJ420" s="5">
        <f t="shared" si="77"/>
        <v>0.34782608695652173</v>
      </c>
      <c r="AK420" s="1">
        <f t="shared" si="78"/>
        <v>15.992857142857142</v>
      </c>
      <c r="AL420" s="1">
        <v>9.5</v>
      </c>
      <c r="AN420" s="5"/>
    </row>
    <row r="421" spans="1:40" x14ac:dyDescent="0.25">
      <c r="A421" s="3">
        <v>42055</v>
      </c>
      <c r="B421" s="4">
        <v>3</v>
      </c>
      <c r="C421" s="4">
        <v>3</v>
      </c>
      <c r="D421" s="4">
        <v>34</v>
      </c>
      <c r="E421" s="1" t="str">
        <f t="shared" si="79"/>
        <v>Q3-3-34</v>
      </c>
      <c r="F421" s="4" t="s">
        <v>27</v>
      </c>
      <c r="G421" s="4">
        <v>4.7</v>
      </c>
      <c r="H421" s="36">
        <v>60</v>
      </c>
      <c r="I421" s="8"/>
      <c r="J421" s="4">
        <v>13</v>
      </c>
      <c r="K421" s="4">
        <v>1.8</v>
      </c>
      <c r="L421" s="14">
        <v>1.9099999999999999E-2</v>
      </c>
      <c r="M421" s="14">
        <v>2.0500000000000001E-2</v>
      </c>
      <c r="N421" s="4">
        <v>137.19</v>
      </c>
      <c r="O421" s="4">
        <v>0.46</v>
      </c>
      <c r="P421" s="4">
        <v>278</v>
      </c>
      <c r="Q421" s="14">
        <v>0.46179999999999999</v>
      </c>
      <c r="R421" s="14">
        <v>8.2000000000000003E-2</v>
      </c>
      <c r="S421" s="6">
        <v>1.651</v>
      </c>
      <c r="T421" s="14">
        <v>0.41099999999999998</v>
      </c>
      <c r="U421" s="4">
        <v>5</v>
      </c>
      <c r="V421" s="4">
        <v>211</v>
      </c>
      <c r="W421" s="10">
        <v>50.5</v>
      </c>
      <c r="X421" s="12">
        <v>875.69999999999993</v>
      </c>
      <c r="Y421" s="14">
        <v>0.46179999999999999</v>
      </c>
      <c r="Z421" s="40">
        <v>8.2000000000000003E-2</v>
      </c>
      <c r="AA421" s="43"/>
      <c r="AB421" s="33">
        <f t="shared" si="69"/>
        <v>6.8292682926829356</v>
      </c>
      <c r="AC421" s="5">
        <f t="shared" si="70"/>
        <v>0.17826086956521739</v>
      </c>
      <c r="AD421" s="5">
        <f t="shared" si="71"/>
        <v>0.1775660459073192</v>
      </c>
      <c r="AE421" s="5">
        <f t="shared" si="72"/>
        <v>0.1775660459073192</v>
      </c>
      <c r="AF421" s="33">
        <f t="shared" si="73"/>
        <v>2.0263867628835923</v>
      </c>
      <c r="AG421" s="33">
        <f t="shared" si="74"/>
        <v>16.730487804878049</v>
      </c>
      <c r="AH421" s="5">
        <f t="shared" si="75"/>
        <v>0.24894003634161113</v>
      </c>
      <c r="AI421" s="1">
        <f t="shared" si="76"/>
        <v>1.651</v>
      </c>
      <c r="AJ421" s="5">
        <f t="shared" si="77"/>
        <v>0.23933649289099526</v>
      </c>
      <c r="AK421" s="1">
        <f t="shared" si="78"/>
        <v>17.340594059405941</v>
      </c>
      <c r="AL421" s="1">
        <v>1.8</v>
      </c>
      <c r="AN421" s="5"/>
    </row>
    <row r="422" spans="1:40" x14ac:dyDescent="0.25">
      <c r="A422" s="3">
        <v>42055</v>
      </c>
      <c r="B422" s="4">
        <v>3</v>
      </c>
      <c r="C422" s="4">
        <v>3</v>
      </c>
      <c r="D422" s="4">
        <v>36</v>
      </c>
      <c r="E422" s="1" t="str">
        <f t="shared" si="79"/>
        <v>Q3-3-36</v>
      </c>
      <c r="F422" s="4" t="s">
        <v>23</v>
      </c>
      <c r="G422" s="4">
        <v>42.3</v>
      </c>
      <c r="H422" s="36">
        <v>20</v>
      </c>
      <c r="I422" s="8"/>
      <c r="J422" s="4">
        <v>28</v>
      </c>
      <c r="K422" s="4">
        <v>34.5</v>
      </c>
      <c r="L422" s="14">
        <v>1.18E-2</v>
      </c>
      <c r="M422" s="14">
        <v>1.6199999999999999E-2</v>
      </c>
      <c r="N422" s="4">
        <v>153.44990000000001</v>
      </c>
      <c r="O422" s="4">
        <v>0.108</v>
      </c>
      <c r="P422" s="4">
        <v>1115</v>
      </c>
      <c r="Q422" s="14">
        <v>6.0499999999999991E-2</v>
      </c>
      <c r="R422" s="14">
        <v>1.6899999999999998E-2</v>
      </c>
      <c r="S422" s="6">
        <v>1.4810000000000001</v>
      </c>
      <c r="T422" s="14">
        <v>0.7681</v>
      </c>
      <c r="U422" s="4">
        <v>10</v>
      </c>
      <c r="V422" s="4">
        <v>121</v>
      </c>
      <c r="W422" s="10">
        <v>52.400000000000006</v>
      </c>
      <c r="X422" s="12">
        <v>555.19999999999993</v>
      </c>
      <c r="Y422" s="14">
        <v>6.0499999999999991E-2</v>
      </c>
      <c r="Z422" s="40">
        <v>1.6899999999999998E-2</v>
      </c>
      <c r="AA422" s="43"/>
      <c r="AB422" s="33">
        <f t="shared" si="69"/>
        <v>27.160493827160494</v>
      </c>
      <c r="AC422" s="5">
        <f t="shared" si="70"/>
        <v>0.15648148148148147</v>
      </c>
      <c r="AD422" s="5">
        <f t="shared" si="71"/>
        <v>0.27933884297520661</v>
      </c>
      <c r="AE422" s="5">
        <f t="shared" si="72"/>
        <v>0.27933884297520661</v>
      </c>
      <c r="AF422" s="33">
        <f t="shared" si="73"/>
        <v>7.2662152272500657</v>
      </c>
      <c r="AG422" s="33">
        <f t="shared" si="74"/>
        <v>90.79875739644973</v>
      </c>
      <c r="AH422" s="5">
        <f t="shared" si="75"/>
        <v>0.51863605671843349</v>
      </c>
      <c r="AI422" s="1">
        <f t="shared" si="76"/>
        <v>1.4810000000000001</v>
      </c>
      <c r="AJ422" s="5">
        <f t="shared" si="77"/>
        <v>0.43305785123966944</v>
      </c>
      <c r="AK422" s="1">
        <f t="shared" si="78"/>
        <v>10.595419847328241</v>
      </c>
      <c r="AL422" s="1">
        <v>34.5</v>
      </c>
      <c r="AN422" s="5"/>
    </row>
    <row r="423" spans="1:40" x14ac:dyDescent="0.25">
      <c r="A423" s="3">
        <v>42055</v>
      </c>
      <c r="B423" s="4">
        <v>3</v>
      </c>
      <c r="C423" s="4">
        <v>3</v>
      </c>
      <c r="D423" s="4">
        <v>36</v>
      </c>
      <c r="E423" s="1" t="str">
        <f t="shared" si="79"/>
        <v>Q3-3-36</v>
      </c>
      <c r="F423" s="4" t="s">
        <v>24</v>
      </c>
      <c r="G423" s="4">
        <v>36.9</v>
      </c>
      <c r="H423" s="36">
        <v>30</v>
      </c>
      <c r="I423" s="8"/>
      <c r="J423" s="4">
        <v>16</v>
      </c>
      <c r="K423" s="4">
        <v>20.3</v>
      </c>
      <c r="L423" s="14">
        <v>8.0000000000000002E-3</v>
      </c>
      <c r="M423" s="14">
        <v>8.5000000000000006E-3</v>
      </c>
      <c r="N423" s="4">
        <v>393.93169999999998</v>
      </c>
      <c r="O423" s="4">
        <v>0.23300000000000001</v>
      </c>
      <c r="P423" s="4">
        <v>3199</v>
      </c>
      <c r="Q423" s="14">
        <v>0.1158</v>
      </c>
      <c r="R423" s="14">
        <v>0.03</v>
      </c>
      <c r="S423" s="6">
        <v>1.1160000000000001</v>
      </c>
      <c r="T423" s="14">
        <v>0.45760000000000001</v>
      </c>
      <c r="U423" s="4">
        <v>10</v>
      </c>
      <c r="V423" s="4">
        <v>148</v>
      </c>
      <c r="W423" s="10">
        <v>60.8</v>
      </c>
      <c r="X423" s="12">
        <v>1055.8</v>
      </c>
      <c r="Y423" s="14">
        <v>0.1158</v>
      </c>
      <c r="Z423" s="40">
        <v>0.03</v>
      </c>
      <c r="AA423" s="43"/>
      <c r="AB423" s="33">
        <f t="shared" si="69"/>
        <v>5.8823529411764754</v>
      </c>
      <c r="AC423" s="5">
        <f t="shared" si="70"/>
        <v>0.12875536480686695</v>
      </c>
      <c r="AD423" s="5">
        <f t="shared" si="71"/>
        <v>0.25906735751295334</v>
      </c>
      <c r="AE423" s="5">
        <f t="shared" si="72"/>
        <v>0.25906735751295334</v>
      </c>
      <c r="AF423" s="33">
        <f t="shared" si="73"/>
        <v>8.120697064998831</v>
      </c>
      <c r="AG423" s="33">
        <f t="shared" si="74"/>
        <v>131.31056666666666</v>
      </c>
      <c r="AH423" s="5">
        <f t="shared" si="75"/>
        <v>0.41003584229390677</v>
      </c>
      <c r="AI423" s="1">
        <f t="shared" si="76"/>
        <v>1.1160000000000001</v>
      </c>
      <c r="AJ423" s="5">
        <f t="shared" si="77"/>
        <v>0.41081081081081078</v>
      </c>
      <c r="AK423" s="1">
        <f t="shared" si="78"/>
        <v>17.36513157894737</v>
      </c>
      <c r="AL423" s="1">
        <v>20.3</v>
      </c>
      <c r="AN423" s="5"/>
    </row>
    <row r="424" spans="1:40" x14ac:dyDescent="0.25">
      <c r="A424" s="3">
        <v>42055</v>
      </c>
      <c r="B424" s="4">
        <v>3</v>
      </c>
      <c r="C424" s="4">
        <v>3</v>
      </c>
      <c r="D424" s="4">
        <v>38</v>
      </c>
      <c r="E424" s="1" t="str">
        <f t="shared" si="79"/>
        <v>Q3-3-38</v>
      </c>
      <c r="F424" s="4" t="s">
        <v>23</v>
      </c>
      <c r="G424" s="4">
        <v>40.200000000000003</v>
      </c>
      <c r="H424" s="36">
        <v>30</v>
      </c>
      <c r="I424" s="8"/>
      <c r="J424" s="4">
        <v>29</v>
      </c>
      <c r="K424" s="4">
        <v>25.4</v>
      </c>
      <c r="L424" s="14">
        <v>6.7999999999999996E-3</v>
      </c>
      <c r="M424" s="14">
        <v>8.0999999999999996E-3</v>
      </c>
      <c r="N424" s="4">
        <v>399.32769999999999</v>
      </c>
      <c r="O424" s="4">
        <v>0.19400000000000001</v>
      </c>
      <c r="P424" s="4">
        <v>4015</v>
      </c>
      <c r="Q424" s="14">
        <v>7.0400000000000004E-2</v>
      </c>
      <c r="R424" s="14">
        <v>2.01E-2</v>
      </c>
      <c r="S424" s="6">
        <v>2.9489999999999998</v>
      </c>
      <c r="T424" s="14">
        <v>1.5338000000000001</v>
      </c>
      <c r="U424" s="4">
        <v>10</v>
      </c>
      <c r="V424" s="4">
        <v>78</v>
      </c>
      <c r="W424" s="10">
        <v>34.6</v>
      </c>
      <c r="X424" s="12">
        <v>648.5</v>
      </c>
      <c r="Y424" s="14">
        <v>0.223</v>
      </c>
      <c r="Z424" s="40">
        <v>6.1699999999999998E-2</v>
      </c>
      <c r="AA424" s="43"/>
      <c r="AB424" s="33">
        <f t="shared" si="69"/>
        <v>16.049382716049383</v>
      </c>
      <c r="AC424" s="5">
        <f t="shared" si="70"/>
        <v>0.10360824742268041</v>
      </c>
      <c r="AD424" s="5">
        <f t="shared" si="71"/>
        <v>0.28551136363636359</v>
      </c>
      <c r="AE424" s="5">
        <f t="shared" si="72"/>
        <v>0.27668161434977578</v>
      </c>
      <c r="AF424" s="33">
        <f t="shared" si="73"/>
        <v>10.054398931003284</v>
      </c>
      <c r="AG424" s="33">
        <f t="shared" si="74"/>
        <v>198.67049751243781</v>
      </c>
      <c r="AH424" s="5">
        <f t="shared" si="75"/>
        <v>0.52010851135978298</v>
      </c>
      <c r="AI424" s="1">
        <f t="shared" si="76"/>
        <v>2.9489999999999998</v>
      </c>
      <c r="AJ424" s="5">
        <f t="shared" si="77"/>
        <v>0.44358974358974362</v>
      </c>
      <c r="AK424" s="1">
        <f t="shared" si="78"/>
        <v>18.742774566473987</v>
      </c>
      <c r="AL424" s="1">
        <v>25.4</v>
      </c>
      <c r="AN424" s="5"/>
    </row>
    <row r="425" spans="1:40" x14ac:dyDescent="0.25">
      <c r="A425" s="3">
        <v>42055</v>
      </c>
      <c r="B425" s="4">
        <v>3</v>
      </c>
      <c r="C425" s="4">
        <v>3</v>
      </c>
      <c r="D425" s="4">
        <v>38</v>
      </c>
      <c r="E425" s="1" t="str">
        <f t="shared" si="79"/>
        <v>Q3-3-38</v>
      </c>
      <c r="F425" s="4" t="s">
        <v>24</v>
      </c>
      <c r="G425" s="4">
        <v>21.3</v>
      </c>
      <c r="H425" s="36">
        <v>10</v>
      </c>
      <c r="I425" s="8"/>
      <c r="J425" s="4">
        <v>18</v>
      </c>
      <c r="K425" s="4">
        <v>22.5</v>
      </c>
      <c r="L425" s="14">
        <v>4.5999999999999999E-3</v>
      </c>
      <c r="M425" s="14">
        <v>5.3E-3</v>
      </c>
      <c r="N425" s="4">
        <v>451.14049999999997</v>
      </c>
      <c r="O425" s="4">
        <v>0.21099999999999999</v>
      </c>
      <c r="P425" s="4">
        <v>4640</v>
      </c>
      <c r="Q425" s="14">
        <v>8.2799999999999999E-2</v>
      </c>
      <c r="R425" s="14">
        <v>2.18E-2</v>
      </c>
      <c r="S425" s="6">
        <v>2.4670000000000001</v>
      </c>
      <c r="T425" s="14">
        <v>0.87780000000000002</v>
      </c>
      <c r="U425" s="4">
        <v>10</v>
      </c>
      <c r="V425" s="4">
        <v>84</v>
      </c>
      <c r="W425" s="10">
        <v>65.100000000000009</v>
      </c>
      <c r="X425" s="12">
        <v>1329.6</v>
      </c>
      <c r="Y425" s="14">
        <v>0.28710000000000002</v>
      </c>
      <c r="Z425" s="40">
        <v>8.5599999999999996E-2</v>
      </c>
      <c r="AA425" s="43"/>
      <c r="AB425" s="33">
        <f t="shared" si="69"/>
        <v>13.207547169811322</v>
      </c>
      <c r="AC425" s="5">
        <f t="shared" si="70"/>
        <v>0.10331753554502369</v>
      </c>
      <c r="AD425" s="5">
        <f t="shared" si="71"/>
        <v>0.26328502415458938</v>
      </c>
      <c r="AE425" s="5">
        <f t="shared" si="72"/>
        <v>0.29815395332636707</v>
      </c>
      <c r="AF425" s="33">
        <f t="shared" si="73"/>
        <v>10.285044237881548</v>
      </c>
      <c r="AG425" s="33">
        <f t="shared" si="74"/>
        <v>206.94518348623853</v>
      </c>
      <c r="AH425" s="5">
        <f t="shared" si="75"/>
        <v>0.35581678151601137</v>
      </c>
      <c r="AI425" s="1">
        <f t="shared" si="76"/>
        <v>2.4670000000000001</v>
      </c>
      <c r="AJ425" s="5">
        <f t="shared" si="77"/>
        <v>0.77500000000000013</v>
      </c>
      <c r="AK425" s="1">
        <f t="shared" si="78"/>
        <v>20.423963133640548</v>
      </c>
      <c r="AL425" s="1">
        <v>22.5</v>
      </c>
      <c r="AN425" s="5"/>
    </row>
    <row r="426" spans="1:40" x14ac:dyDescent="0.25">
      <c r="A426" s="3">
        <v>42055</v>
      </c>
      <c r="B426" s="4">
        <v>3</v>
      </c>
      <c r="C426" s="4">
        <v>3</v>
      </c>
      <c r="D426" s="4">
        <v>38</v>
      </c>
      <c r="E426" s="1" t="str">
        <f t="shared" si="79"/>
        <v>Q3-3-38</v>
      </c>
      <c r="F426" s="4" t="s">
        <v>30</v>
      </c>
      <c r="G426" s="4">
        <v>22.8</v>
      </c>
      <c r="H426" s="36">
        <v>0.5</v>
      </c>
      <c r="I426" s="8"/>
      <c r="J426" s="4">
        <v>8</v>
      </c>
      <c r="K426" s="4">
        <v>11.3</v>
      </c>
      <c r="L426" s="14">
        <v>3.09E-2</v>
      </c>
      <c r="M426" s="14">
        <v>3.73E-2</v>
      </c>
      <c r="N426" s="4">
        <v>22.900300000000001</v>
      </c>
      <c r="O426" s="4">
        <v>0.11799999999999999</v>
      </c>
      <c r="P426" s="4">
        <v>52</v>
      </c>
      <c r="Q426" s="14">
        <v>0.1893</v>
      </c>
      <c r="R426" s="14">
        <v>8.6300000000000002E-2</v>
      </c>
      <c r="S426" s="6">
        <v>0.63500000000000001</v>
      </c>
      <c r="T426" s="14">
        <v>0.36099999999999999</v>
      </c>
      <c r="U426" s="4">
        <v>31</v>
      </c>
      <c r="V426" s="4">
        <v>41</v>
      </c>
      <c r="W426" s="10">
        <v>26.1</v>
      </c>
      <c r="X426" s="12">
        <v>224.6</v>
      </c>
      <c r="Y426" s="14">
        <v>0.1893</v>
      </c>
      <c r="Z426" s="40">
        <v>8.6300000000000002E-2</v>
      </c>
      <c r="AA426" s="43"/>
      <c r="AB426" s="33">
        <f t="shared" si="69"/>
        <v>17.158176943699729</v>
      </c>
      <c r="AC426" s="5">
        <f t="shared" si="70"/>
        <v>0.7313559322033899</v>
      </c>
      <c r="AD426" s="5">
        <f t="shared" si="71"/>
        <v>0.45589012150026414</v>
      </c>
      <c r="AE426" s="5">
        <f t="shared" si="72"/>
        <v>0.45589012150026414</v>
      </c>
      <c r="AF426" s="33">
        <f t="shared" si="73"/>
        <v>2.2707126107518243</v>
      </c>
      <c r="AG426" s="33">
        <f t="shared" si="74"/>
        <v>2.6535689455388183</v>
      </c>
      <c r="AH426" s="5">
        <f t="shared" si="75"/>
        <v>0.56850393700787394</v>
      </c>
      <c r="AI426" s="1">
        <f t="shared" si="76"/>
        <v>0.63500000000000001</v>
      </c>
      <c r="AJ426" s="5">
        <f t="shared" si="77"/>
        <v>0.63658536585365855</v>
      </c>
      <c r="AK426" s="1">
        <f t="shared" si="78"/>
        <v>8.6053639846743284</v>
      </c>
      <c r="AL426" s="1">
        <v>11.3</v>
      </c>
      <c r="AN426" s="5"/>
    </row>
    <row r="427" spans="1:40" x14ac:dyDescent="0.25">
      <c r="A427" s="3">
        <v>42055</v>
      </c>
      <c r="B427" s="4">
        <v>3</v>
      </c>
      <c r="C427" s="4">
        <v>3</v>
      </c>
      <c r="D427" s="4">
        <v>38</v>
      </c>
      <c r="E427" s="1" t="str">
        <f t="shared" si="79"/>
        <v>Q3-3-38</v>
      </c>
      <c r="F427" s="4" t="s">
        <v>27</v>
      </c>
      <c r="G427" s="4">
        <v>14.5</v>
      </c>
      <c r="H427" s="36">
        <v>10</v>
      </c>
      <c r="I427" s="8"/>
      <c r="J427" s="4">
        <v>14</v>
      </c>
      <c r="K427" s="4">
        <v>8.6999999999999993</v>
      </c>
      <c r="L427" s="14">
        <v>2.3699999999999999E-2</v>
      </c>
      <c r="M427" s="14">
        <v>2.47E-2</v>
      </c>
      <c r="N427" s="4">
        <v>100.7325</v>
      </c>
      <c r="O427" s="4">
        <v>0.20699999999999999</v>
      </c>
      <c r="P427" s="4">
        <v>250</v>
      </c>
      <c r="Q427" s="14">
        <v>0.18540000000000001</v>
      </c>
      <c r="R427" s="14">
        <v>3.2800000000000003E-2</v>
      </c>
      <c r="S427" s="6">
        <v>0.82899999999999996</v>
      </c>
      <c r="T427" s="14">
        <v>0.19840000000000002</v>
      </c>
      <c r="U427" s="4">
        <v>5</v>
      </c>
      <c r="V427" s="4">
        <v>434</v>
      </c>
      <c r="W427" s="10">
        <v>100.4</v>
      </c>
      <c r="X427" s="12">
        <v>1647.8999999999999</v>
      </c>
      <c r="Y427" s="14">
        <v>0.18540000000000001</v>
      </c>
      <c r="Z427" s="40">
        <v>3.2800000000000003E-2</v>
      </c>
      <c r="AA427" s="43"/>
      <c r="AB427" s="33">
        <f t="shared" si="69"/>
        <v>4.0485829959514206</v>
      </c>
      <c r="AC427" s="5">
        <f t="shared" si="70"/>
        <v>0.15845410628019327</v>
      </c>
      <c r="AD427" s="5">
        <f t="shared" si="71"/>
        <v>0.17691477885652643</v>
      </c>
      <c r="AE427" s="5">
        <f t="shared" si="72"/>
        <v>0.17691477885652643</v>
      </c>
      <c r="AF427" s="33">
        <f t="shared" si="73"/>
        <v>2.4818206636388456</v>
      </c>
      <c r="AG427" s="33">
        <f t="shared" si="74"/>
        <v>30.711128048780488</v>
      </c>
      <c r="AH427" s="5">
        <f t="shared" si="75"/>
        <v>0.23932448733413755</v>
      </c>
      <c r="AI427" s="1">
        <f t="shared" si="76"/>
        <v>0.82899999999999996</v>
      </c>
      <c r="AJ427" s="5">
        <f t="shared" si="77"/>
        <v>0.23133640552995394</v>
      </c>
      <c r="AK427" s="1">
        <f t="shared" si="78"/>
        <v>16.413346613545816</v>
      </c>
      <c r="AL427" s="1">
        <v>8.6999999999999993</v>
      </c>
      <c r="AN427" s="5"/>
    </row>
    <row r="428" spans="1:40" x14ac:dyDescent="0.25">
      <c r="A428" s="3">
        <v>42055</v>
      </c>
      <c r="B428" s="4">
        <v>3</v>
      </c>
      <c r="C428" s="4">
        <v>3</v>
      </c>
      <c r="D428" s="4">
        <v>40</v>
      </c>
      <c r="E428" s="1" t="str">
        <f t="shared" si="79"/>
        <v>Q3-3-40</v>
      </c>
      <c r="F428" s="4" t="s">
        <v>23</v>
      </c>
      <c r="G428" s="4">
        <v>14.1</v>
      </c>
      <c r="H428" s="36">
        <v>10</v>
      </c>
      <c r="I428" s="8"/>
      <c r="J428" s="4">
        <v>30</v>
      </c>
      <c r="K428" s="4">
        <v>17</v>
      </c>
      <c r="L428" s="14">
        <v>1.0200000000000001E-2</v>
      </c>
      <c r="M428" s="14">
        <v>1.21E-2</v>
      </c>
      <c r="N428" s="4">
        <v>43.819899999999997</v>
      </c>
      <c r="O428" s="4">
        <v>5.5E-2</v>
      </c>
      <c r="P428" s="4">
        <v>255</v>
      </c>
      <c r="Q428" s="14">
        <v>2.6599999999999999E-2</v>
      </c>
      <c r="R428" s="14">
        <v>6.0000000000000001E-3</v>
      </c>
      <c r="S428" s="6">
        <v>0.46400000000000002</v>
      </c>
      <c r="T428" s="14">
        <v>0.21760000000000002</v>
      </c>
      <c r="U428" s="4">
        <v>10</v>
      </c>
      <c r="V428" s="4">
        <v>46</v>
      </c>
      <c r="W428" s="10">
        <v>17</v>
      </c>
      <c r="X428" s="12">
        <v>260.2</v>
      </c>
      <c r="Y428" s="14">
        <v>2.6599999999999999E-2</v>
      </c>
      <c r="Z428" s="40">
        <v>6.0000000000000001E-3</v>
      </c>
      <c r="AA428" s="43"/>
      <c r="AB428" s="33">
        <f t="shared" si="69"/>
        <v>15.702479338842966</v>
      </c>
      <c r="AC428" s="5">
        <f t="shared" si="70"/>
        <v>0.1090909090909091</v>
      </c>
      <c r="AD428" s="5">
        <f t="shared" si="71"/>
        <v>0.22556390977443611</v>
      </c>
      <c r="AE428" s="5">
        <f t="shared" si="72"/>
        <v>0.22556390977443611</v>
      </c>
      <c r="AF428" s="33">
        <f t="shared" si="73"/>
        <v>5.8192738915424274</v>
      </c>
      <c r="AG428" s="33">
        <f t="shared" si="74"/>
        <v>73.033166666666659</v>
      </c>
      <c r="AH428" s="5">
        <f t="shared" si="75"/>
        <v>0.4689655172413793</v>
      </c>
      <c r="AI428" s="1">
        <f t="shared" si="76"/>
        <v>0.46400000000000002</v>
      </c>
      <c r="AJ428" s="5">
        <f t="shared" si="77"/>
        <v>0.36956521739130432</v>
      </c>
      <c r="AK428" s="1">
        <f t="shared" si="78"/>
        <v>15.305882352941175</v>
      </c>
      <c r="AL428" s="1">
        <v>17</v>
      </c>
      <c r="AN428" s="5"/>
    </row>
    <row r="429" spans="1:40" x14ac:dyDescent="0.25">
      <c r="A429" s="3">
        <v>42055</v>
      </c>
      <c r="B429" s="4">
        <v>3</v>
      </c>
      <c r="C429" s="4">
        <v>3</v>
      </c>
      <c r="D429" s="4">
        <v>40</v>
      </c>
      <c r="E429" s="1" t="str">
        <f t="shared" si="79"/>
        <v>Q3-3-40</v>
      </c>
      <c r="F429" s="4" t="s">
        <v>24</v>
      </c>
      <c r="G429" s="4">
        <v>9.6</v>
      </c>
      <c r="H429" s="36">
        <v>10</v>
      </c>
      <c r="I429" s="8"/>
      <c r="J429" s="4">
        <v>17</v>
      </c>
      <c r="K429" s="4">
        <v>10.5</v>
      </c>
      <c r="L429" s="14">
        <v>1.5E-3</v>
      </c>
      <c r="M429" s="14">
        <v>1.6000000000000001E-3</v>
      </c>
      <c r="N429" s="4">
        <v>316.3485</v>
      </c>
      <c r="O429" s="4">
        <v>0.16400000000000001</v>
      </c>
      <c r="P429" s="4">
        <v>2373</v>
      </c>
      <c r="Q429" s="14">
        <v>6.8699999999999997E-2</v>
      </c>
      <c r="R429" s="14">
        <v>2.06E-2</v>
      </c>
      <c r="S429" s="6">
        <v>2.2909999999999999</v>
      </c>
      <c r="T429" s="14">
        <v>1.5777999999999999</v>
      </c>
      <c r="U429" s="4">
        <v>10</v>
      </c>
      <c r="V429" s="4">
        <v>121</v>
      </c>
      <c r="W429" s="10">
        <v>35.200000000000003</v>
      </c>
      <c r="X429" s="50">
        <v>933.50000000000011</v>
      </c>
      <c r="Y429" s="14">
        <v>0.18590000000000001</v>
      </c>
      <c r="Z429" s="40">
        <v>5.7599999999999998E-2</v>
      </c>
      <c r="AA429" s="43"/>
      <c r="AB429" s="33">
        <f t="shared" si="69"/>
        <v>6.2500000000000027</v>
      </c>
      <c r="AC429" s="5">
        <f t="shared" si="70"/>
        <v>0.12560975609756098</v>
      </c>
      <c r="AD429" s="5">
        <f t="shared" si="71"/>
        <v>0.29985443959243085</v>
      </c>
      <c r="AE429" s="5">
        <f t="shared" si="72"/>
        <v>0.30984400215169444</v>
      </c>
      <c r="AF429" s="33">
        <f t="shared" si="73"/>
        <v>7.5012209635892058</v>
      </c>
      <c r="AG429" s="33">
        <f t="shared" si="74"/>
        <v>153.56723300970873</v>
      </c>
      <c r="AH429" s="5">
        <f t="shared" si="75"/>
        <v>0.68869489305979914</v>
      </c>
      <c r="AI429" s="1">
        <f t="shared" si="76"/>
        <v>2.2909999999999999</v>
      </c>
      <c r="AJ429" s="5">
        <f t="shared" si="77"/>
        <v>0.29090909090909095</v>
      </c>
      <c r="AK429" s="1">
        <f t="shared" si="78"/>
        <v>26.519886363636363</v>
      </c>
      <c r="AL429" s="1">
        <v>10.5</v>
      </c>
      <c r="AN429" s="5"/>
    </row>
    <row r="430" spans="1:40" x14ac:dyDescent="0.25">
      <c r="A430" s="22">
        <v>42055</v>
      </c>
      <c r="B430" s="10">
        <v>3</v>
      </c>
      <c r="C430" s="10">
        <v>3</v>
      </c>
      <c r="D430" s="10">
        <v>40</v>
      </c>
      <c r="E430" s="1" t="str">
        <f t="shared" si="79"/>
        <v>Q3-3-40</v>
      </c>
      <c r="F430" s="10" t="s">
        <v>45</v>
      </c>
      <c r="G430" s="10">
        <v>6</v>
      </c>
      <c r="H430" s="38">
        <v>10</v>
      </c>
      <c r="I430" s="13"/>
      <c r="J430" s="10">
        <v>4</v>
      </c>
      <c r="K430" s="10">
        <v>3.9</v>
      </c>
      <c r="L430" s="23">
        <v>0.1113</v>
      </c>
      <c r="M430" s="23">
        <v>0.1167</v>
      </c>
      <c r="N430" s="4">
        <v>36.198500000000003</v>
      </c>
      <c r="O430" s="4">
        <v>0.57499999999999996</v>
      </c>
      <c r="P430" s="4">
        <v>26</v>
      </c>
      <c r="Q430" s="23">
        <v>0.58020000000000005</v>
      </c>
      <c r="R430" s="23">
        <v>0.17799999999999999</v>
      </c>
      <c r="S430" s="24">
        <v>0.83299999999999996</v>
      </c>
      <c r="T430" s="14">
        <v>0.31509999999999999</v>
      </c>
      <c r="U430" s="10">
        <v>5</v>
      </c>
      <c r="V430" s="10">
        <v>170</v>
      </c>
      <c r="W430" s="10">
        <v>68.2</v>
      </c>
      <c r="X430" s="52">
        <v>322</v>
      </c>
      <c r="Y430" s="23">
        <v>0.58020000000000005</v>
      </c>
      <c r="Z430" s="40">
        <v>0.17799999999999999</v>
      </c>
      <c r="AA430" s="43"/>
      <c r="AB430" s="33">
        <f t="shared" si="69"/>
        <v>4.6272493573264804</v>
      </c>
      <c r="AC430" s="5">
        <f t="shared" si="70"/>
        <v>0.30956521739130438</v>
      </c>
      <c r="AD430" s="5">
        <f t="shared" si="71"/>
        <v>0.30679076180627368</v>
      </c>
      <c r="AE430" s="5">
        <f t="shared" si="72"/>
        <v>0.30679076180627368</v>
      </c>
      <c r="AF430" s="33">
        <f t="shared" si="73"/>
        <v>0.71826180642844306</v>
      </c>
      <c r="AG430" s="33">
        <f t="shared" si="74"/>
        <v>2.0336235955056181</v>
      </c>
      <c r="AH430" s="5">
        <f t="shared" si="75"/>
        <v>0.37827130852340934</v>
      </c>
      <c r="AI430" s="1">
        <f t="shared" si="76"/>
        <v>0.83299999999999996</v>
      </c>
      <c r="AJ430" s="5">
        <f t="shared" si="77"/>
        <v>0.4011764705882353</v>
      </c>
      <c r="AK430" s="1">
        <f t="shared" si="78"/>
        <v>4.7214076246334304</v>
      </c>
      <c r="AL430" s="1">
        <v>3.9</v>
      </c>
      <c r="AN430" s="5"/>
    </row>
    <row r="431" spans="1:40" x14ac:dyDescent="0.25">
      <c r="A431" s="3">
        <v>42055</v>
      </c>
      <c r="B431" s="4">
        <v>3</v>
      </c>
      <c r="C431" s="4">
        <v>3</v>
      </c>
      <c r="D431" s="4">
        <v>40</v>
      </c>
      <c r="E431" s="1" t="str">
        <f t="shared" si="79"/>
        <v>Q3-3-40</v>
      </c>
      <c r="F431" s="4" t="s">
        <v>30</v>
      </c>
      <c r="G431" s="4">
        <v>4.3</v>
      </c>
      <c r="H431" s="36">
        <v>1</v>
      </c>
      <c r="I431" s="8"/>
      <c r="J431" s="4">
        <v>9</v>
      </c>
      <c r="K431" s="4">
        <v>4.5</v>
      </c>
      <c r="L431" s="14">
        <v>1.5E-3</v>
      </c>
      <c r="M431" s="14">
        <v>1.6999999999999999E-3</v>
      </c>
      <c r="N431" s="4">
        <v>39.407299999999999</v>
      </c>
      <c r="O431" s="4">
        <v>0.02</v>
      </c>
      <c r="P431" s="4">
        <v>286</v>
      </c>
      <c r="Q431" s="14">
        <v>1.0999999999999999E-2</v>
      </c>
      <c r="R431" s="14">
        <v>1.1000000000000001E-3</v>
      </c>
      <c r="S431" s="6">
        <v>0.19900000000000001</v>
      </c>
      <c r="T431" s="14">
        <v>9.8099999999999993E-2</v>
      </c>
      <c r="U431" s="4">
        <v>30</v>
      </c>
      <c r="V431" s="4">
        <v>23</v>
      </c>
      <c r="W431" s="10">
        <v>12.9</v>
      </c>
      <c r="X431" s="12">
        <v>91.600000000000009</v>
      </c>
      <c r="Y431" s="14">
        <v>1.0999999999999999E-2</v>
      </c>
      <c r="Z431" s="40">
        <v>1.1000000000000001E-3</v>
      </c>
      <c r="AA431" s="43"/>
      <c r="AB431" s="33">
        <f t="shared" si="69"/>
        <v>11.764705882352933</v>
      </c>
      <c r="AC431" s="5">
        <f t="shared" si="70"/>
        <v>5.5E-2</v>
      </c>
      <c r="AD431" s="5">
        <f t="shared" si="71"/>
        <v>0.1</v>
      </c>
      <c r="AE431" s="5">
        <f t="shared" si="72"/>
        <v>0.1</v>
      </c>
      <c r="AF431" s="33">
        <f t="shared" si="73"/>
        <v>7.2575385778777033</v>
      </c>
      <c r="AG431" s="33">
        <f t="shared" si="74"/>
        <v>358.24818181818176</v>
      </c>
      <c r="AH431" s="5">
        <f t="shared" si="75"/>
        <v>0.49296482412060294</v>
      </c>
      <c r="AI431" s="1">
        <f t="shared" si="76"/>
        <v>0.19900000000000001</v>
      </c>
      <c r="AJ431" s="5">
        <f t="shared" si="77"/>
        <v>0.56086956521739129</v>
      </c>
      <c r="AK431" s="1">
        <f t="shared" si="78"/>
        <v>7.1007751937984498</v>
      </c>
      <c r="AL431" s="1">
        <v>4.5</v>
      </c>
      <c r="AN431" s="5"/>
    </row>
    <row r="432" spans="1:40" x14ac:dyDescent="0.25">
      <c r="A432" s="3">
        <v>42055</v>
      </c>
      <c r="B432" s="4">
        <v>3</v>
      </c>
      <c r="C432" s="4">
        <v>3</v>
      </c>
      <c r="D432" s="4">
        <v>40</v>
      </c>
      <c r="E432" s="1" t="str">
        <f t="shared" si="79"/>
        <v>Q3-3-40</v>
      </c>
      <c r="F432" s="4" t="s">
        <v>27</v>
      </c>
      <c r="G432" s="4">
        <v>3.4</v>
      </c>
      <c r="H432" s="36">
        <v>40</v>
      </c>
      <c r="I432" s="8"/>
      <c r="J432" s="4">
        <v>15</v>
      </c>
      <c r="K432" s="4">
        <v>0.9</v>
      </c>
      <c r="L432" s="14">
        <v>1.7899999999999999E-2</v>
      </c>
      <c r="M432" s="14">
        <v>2.01E-2</v>
      </c>
      <c r="N432" s="4">
        <v>70.391599999999997</v>
      </c>
      <c r="O432" s="4">
        <v>0.24199999999999999</v>
      </c>
      <c r="P432" s="4">
        <v>118</v>
      </c>
      <c r="Q432" s="14">
        <v>2.4299999999999999E-2</v>
      </c>
      <c r="R432" s="14">
        <v>8.6E-3</v>
      </c>
      <c r="S432" s="6">
        <v>0.47899999999999998</v>
      </c>
      <c r="T432" s="14">
        <v>0.1477</v>
      </c>
      <c r="U432" s="4">
        <v>5</v>
      </c>
      <c r="V432" s="4">
        <v>107</v>
      </c>
      <c r="W432" s="10">
        <v>32</v>
      </c>
      <c r="X432" s="12">
        <v>334.5</v>
      </c>
      <c r="Y432" s="14">
        <v>2.4299999999999999E-2</v>
      </c>
      <c r="Z432" s="40">
        <v>8.6E-3</v>
      </c>
      <c r="AA432" s="43"/>
      <c r="AB432" s="33">
        <f t="shared" si="69"/>
        <v>10.945273631840799</v>
      </c>
      <c r="AC432" s="5">
        <f t="shared" si="70"/>
        <v>3.553719008264463E-2</v>
      </c>
      <c r="AD432" s="5">
        <f t="shared" si="71"/>
        <v>0.35390946502057613</v>
      </c>
      <c r="AE432" s="5">
        <f t="shared" si="72"/>
        <v>0.35390946502057613</v>
      </c>
      <c r="AF432" s="33">
        <f t="shared" si="73"/>
        <v>1.6763363810454657</v>
      </c>
      <c r="AG432" s="33">
        <f t="shared" si="74"/>
        <v>81.850697674418598</v>
      </c>
      <c r="AH432" s="5">
        <f t="shared" si="75"/>
        <v>0.30835073068893532</v>
      </c>
      <c r="AI432" s="1">
        <f t="shared" si="76"/>
        <v>0.47899999999999998</v>
      </c>
      <c r="AJ432" s="5">
        <f t="shared" si="77"/>
        <v>0.29906542056074764</v>
      </c>
      <c r="AK432" s="1">
        <f t="shared" si="78"/>
        <v>10.453125</v>
      </c>
      <c r="AL432" s="1">
        <v>0.9</v>
      </c>
      <c r="AN432" s="5"/>
    </row>
    <row r="433" spans="1:40" x14ac:dyDescent="0.25">
      <c r="A433" s="3">
        <v>42055</v>
      </c>
      <c r="B433" s="4">
        <v>3</v>
      </c>
      <c r="C433" s="4">
        <v>3</v>
      </c>
      <c r="D433" s="4">
        <v>42</v>
      </c>
      <c r="E433" s="1" t="str">
        <f t="shared" si="79"/>
        <v>Q3-3-42</v>
      </c>
      <c r="F433" s="4" t="s">
        <v>23</v>
      </c>
      <c r="G433" s="4">
        <v>9.1</v>
      </c>
      <c r="H433" s="36">
        <v>1</v>
      </c>
      <c r="I433" s="8"/>
      <c r="J433" s="4">
        <v>31</v>
      </c>
      <c r="K433" s="4">
        <v>15.9</v>
      </c>
      <c r="L433" s="14">
        <v>1.0699999999999999E-2</v>
      </c>
      <c r="M433" s="14">
        <v>1.29E-2</v>
      </c>
      <c r="N433" s="4">
        <v>717.5566</v>
      </c>
      <c r="O433" s="4">
        <v>0.47799999999999998</v>
      </c>
      <c r="P433" s="4">
        <v>8075</v>
      </c>
      <c r="Q433" s="14">
        <v>0.22620000000000001</v>
      </c>
      <c r="R433" s="14">
        <v>7.5399999999999995E-2</v>
      </c>
      <c r="S433" s="6">
        <v>1.5409999999999999</v>
      </c>
      <c r="T433" s="14">
        <f>0.0092+0.873</f>
        <v>0.88219999999999998</v>
      </c>
      <c r="U433" s="4">
        <v>10</v>
      </c>
      <c r="V433" s="4">
        <v>21</v>
      </c>
      <c r="W433" s="13">
        <v>9.1999999999999993</v>
      </c>
      <c r="X433" s="12">
        <v>129.20000000000002</v>
      </c>
      <c r="Y433" s="14">
        <v>0.22620000000000001</v>
      </c>
      <c r="Z433" s="40">
        <v>7.5399999999999995E-2</v>
      </c>
      <c r="AA433" s="43"/>
      <c r="AB433" s="33">
        <f t="shared" si="69"/>
        <v>17.054263565891478</v>
      </c>
      <c r="AC433" s="5">
        <f t="shared" si="70"/>
        <v>0.15774058577405858</v>
      </c>
      <c r="AD433" s="5">
        <f t="shared" si="71"/>
        <v>0.33333333333333331</v>
      </c>
      <c r="AE433" s="5">
        <f t="shared" si="72"/>
        <v>0.33333333333333331</v>
      </c>
      <c r="AF433" s="33">
        <f t="shared" si="73"/>
        <v>11.253467670703607</v>
      </c>
      <c r="AG433" s="33">
        <f t="shared" si="74"/>
        <v>95.166657824933694</v>
      </c>
      <c r="AH433" s="5">
        <f t="shared" si="75"/>
        <v>0.57248539909149909</v>
      </c>
      <c r="AI433" s="1">
        <f t="shared" si="76"/>
        <v>1.5409999999999999</v>
      </c>
      <c r="AJ433" s="5">
        <f t="shared" si="77"/>
        <v>0.43809523809523804</v>
      </c>
      <c r="AK433" s="1">
        <f t="shared" si="78"/>
        <v>14.043478260869568</v>
      </c>
      <c r="AL433" s="1">
        <v>15.9</v>
      </c>
      <c r="AN433" s="5"/>
    </row>
    <row r="434" spans="1:40" x14ac:dyDescent="0.25">
      <c r="A434" s="3">
        <v>42055</v>
      </c>
      <c r="B434" s="4">
        <v>3</v>
      </c>
      <c r="C434" s="4">
        <v>3</v>
      </c>
      <c r="D434" s="4">
        <v>42</v>
      </c>
      <c r="E434" s="1" t="str">
        <f t="shared" si="79"/>
        <v>Q3-3-42</v>
      </c>
      <c r="F434" s="4" t="s">
        <v>45</v>
      </c>
      <c r="G434" s="4">
        <v>3.6</v>
      </c>
      <c r="H434" s="36">
        <v>5</v>
      </c>
      <c r="I434" s="8"/>
      <c r="J434" s="4">
        <v>5</v>
      </c>
      <c r="K434" s="4">
        <v>7.6</v>
      </c>
      <c r="L434" s="14">
        <v>1.21E-2</v>
      </c>
      <c r="M434" s="14">
        <v>2.1399999999999999E-2</v>
      </c>
      <c r="N434" s="4">
        <v>4.4386999999999999</v>
      </c>
      <c r="O434" s="4">
        <v>4.5999999999999999E-2</v>
      </c>
      <c r="P434" s="4">
        <v>14</v>
      </c>
      <c r="Q434" s="14">
        <v>3.6499999999999998E-2</v>
      </c>
      <c r="R434" s="14">
        <v>1.6999999999999999E-3</v>
      </c>
      <c r="S434" s="6">
        <v>0.879</v>
      </c>
      <c r="T434" s="14">
        <v>0.29470000000000002</v>
      </c>
      <c r="U434" s="4">
        <v>5</v>
      </c>
      <c r="V434" s="4">
        <v>161</v>
      </c>
      <c r="W434" s="10">
        <v>56.300000000000004</v>
      </c>
      <c r="X434" s="12">
        <v>259.3</v>
      </c>
      <c r="Y434" s="14">
        <v>3.6499999999999998E-2</v>
      </c>
      <c r="Z434" s="40">
        <v>1.6999999999999999E-3</v>
      </c>
      <c r="AA434" s="43"/>
      <c r="AB434" s="33">
        <f t="shared" si="69"/>
        <v>43.457943925233643</v>
      </c>
      <c r="AC434" s="5">
        <f t="shared" si="70"/>
        <v>3.6956521739130437E-2</v>
      </c>
      <c r="AD434" s="5">
        <f t="shared" si="71"/>
        <v>4.6575342465753428E-2</v>
      </c>
      <c r="AE434" s="5">
        <f t="shared" si="72"/>
        <v>4.6575342465753428E-2</v>
      </c>
      <c r="AF434" s="33">
        <f t="shared" si="73"/>
        <v>3.1540766440624508</v>
      </c>
      <c r="AG434" s="33">
        <f t="shared" si="74"/>
        <v>26.11</v>
      </c>
      <c r="AH434" s="5">
        <f t="shared" si="75"/>
        <v>0.33526734926052332</v>
      </c>
      <c r="AI434" s="1">
        <f t="shared" si="76"/>
        <v>0.879</v>
      </c>
      <c r="AJ434" s="5">
        <f t="shared" si="77"/>
        <v>0.34968944099378885</v>
      </c>
      <c r="AK434" s="1">
        <f t="shared" si="78"/>
        <v>4.6056838365896979</v>
      </c>
      <c r="AL434" s="1">
        <v>7.6</v>
      </c>
      <c r="AN434" s="5"/>
    </row>
    <row r="435" spans="1:40" x14ac:dyDescent="0.25">
      <c r="A435" s="3">
        <v>42055</v>
      </c>
      <c r="B435" s="4">
        <v>3</v>
      </c>
      <c r="C435" s="4">
        <v>3</v>
      </c>
      <c r="D435" s="4">
        <v>42</v>
      </c>
      <c r="E435" s="1" t="str">
        <f t="shared" si="79"/>
        <v>Q3-3-42</v>
      </c>
      <c r="F435" s="4" t="s">
        <v>52</v>
      </c>
      <c r="G435" s="4">
        <v>1.2</v>
      </c>
      <c r="H435" s="36">
        <v>2</v>
      </c>
      <c r="I435" s="8"/>
      <c r="J435" s="4" t="s">
        <v>16</v>
      </c>
      <c r="K435" s="4"/>
      <c r="L435" s="14"/>
      <c r="M435" s="14"/>
      <c r="N435" s="4"/>
      <c r="O435" s="4"/>
      <c r="P435" s="4"/>
      <c r="Q435" s="14"/>
      <c r="R435" s="14"/>
      <c r="S435" s="6"/>
      <c r="T435" s="14"/>
      <c r="U435" s="4"/>
      <c r="V435" s="4"/>
      <c r="W435" s="10"/>
      <c r="X435" s="12"/>
      <c r="Y435" s="14"/>
      <c r="Z435" s="40"/>
      <c r="AA435" s="43"/>
      <c r="AB435" s="33" t="e">
        <f t="shared" si="69"/>
        <v>#DIV/0!</v>
      </c>
      <c r="AC435" s="5" t="e">
        <f t="shared" si="70"/>
        <v>#DIV/0!</v>
      </c>
      <c r="AD435" s="5" t="e">
        <f t="shared" si="71"/>
        <v>#DIV/0!</v>
      </c>
      <c r="AE435" s="5" t="e">
        <f t="shared" si="72"/>
        <v>#DIV/0!</v>
      </c>
      <c r="AF435" s="33" t="e">
        <f t="shared" si="73"/>
        <v>#DIV/0!</v>
      </c>
      <c r="AG435" s="33" t="e">
        <f t="shared" si="74"/>
        <v>#DIV/0!</v>
      </c>
      <c r="AH435" s="5" t="e">
        <f t="shared" si="75"/>
        <v>#DIV/0!</v>
      </c>
      <c r="AI435" s="1">
        <f t="shared" si="76"/>
        <v>0</v>
      </c>
      <c r="AJ435" s="5" t="e">
        <f t="shared" si="77"/>
        <v>#DIV/0!</v>
      </c>
      <c r="AK435" s="1" t="e">
        <f t="shared" si="78"/>
        <v>#DIV/0!</v>
      </c>
      <c r="AL435" s="1"/>
      <c r="AN435" s="5"/>
    </row>
    <row r="436" spans="1:40" x14ac:dyDescent="0.25">
      <c r="A436" s="3">
        <v>42055</v>
      </c>
      <c r="B436" s="4">
        <v>3</v>
      </c>
      <c r="C436" s="4">
        <v>3</v>
      </c>
      <c r="D436" s="4">
        <v>42</v>
      </c>
      <c r="E436" s="1" t="str">
        <f t="shared" si="79"/>
        <v>Q3-3-42</v>
      </c>
      <c r="F436" s="4" t="s">
        <v>28</v>
      </c>
      <c r="G436" s="4">
        <v>13</v>
      </c>
      <c r="H436" s="36">
        <v>3</v>
      </c>
      <c r="I436" s="8"/>
      <c r="J436" s="4">
        <v>6</v>
      </c>
      <c r="K436" s="4">
        <v>17</v>
      </c>
      <c r="L436" s="14">
        <v>1.7399999999999999E-2</v>
      </c>
      <c r="M436" s="14">
        <v>2.0299999999999999E-2</v>
      </c>
      <c r="N436" s="4">
        <v>66.747799999999998</v>
      </c>
      <c r="O436" s="4">
        <v>0.11</v>
      </c>
      <c r="P436" s="4">
        <v>310</v>
      </c>
      <c r="Q436" s="14">
        <v>5.8900000000000001E-2</v>
      </c>
      <c r="R436" s="14">
        <v>2.3199999999999998E-2</v>
      </c>
      <c r="S436" s="6">
        <v>4.359</v>
      </c>
      <c r="T436" s="14">
        <v>2.1072000000000002</v>
      </c>
      <c r="U436" s="4">
        <v>10</v>
      </c>
      <c r="V436" s="4">
        <v>173</v>
      </c>
      <c r="W436" s="10">
        <v>80.3</v>
      </c>
      <c r="X436" s="12">
        <v>559.00000000000011</v>
      </c>
      <c r="Y436" s="14">
        <v>0.4829</v>
      </c>
      <c r="Z436" s="40">
        <v>0.1898</v>
      </c>
      <c r="AA436" s="43"/>
      <c r="AB436" s="33">
        <f t="shared" si="69"/>
        <v>14.285714285714286</v>
      </c>
      <c r="AC436" s="5">
        <f t="shared" si="70"/>
        <v>0.21090909090909091</v>
      </c>
      <c r="AD436" s="5">
        <f t="shared" si="71"/>
        <v>0.39388794567062813</v>
      </c>
      <c r="AE436" s="5">
        <f t="shared" si="72"/>
        <v>0.39304203768896251</v>
      </c>
      <c r="AF436" s="33">
        <f t="shared" si="73"/>
        <v>4.6443478286924815</v>
      </c>
      <c r="AG436" s="33">
        <f t="shared" si="74"/>
        <v>28.770603448275864</v>
      </c>
      <c r="AH436" s="5">
        <f t="shared" si="75"/>
        <v>0.48341362697866486</v>
      </c>
      <c r="AI436" s="1">
        <f t="shared" si="76"/>
        <v>4.359</v>
      </c>
      <c r="AJ436" s="5">
        <f t="shared" si="77"/>
        <v>0.46416184971098262</v>
      </c>
      <c r="AK436" s="1">
        <f t="shared" si="78"/>
        <v>6.9613947696139498</v>
      </c>
      <c r="AL436" s="1">
        <v>17</v>
      </c>
      <c r="AN436" s="5"/>
    </row>
    <row r="437" spans="1:40" x14ac:dyDescent="0.25">
      <c r="A437" s="3">
        <v>42055</v>
      </c>
      <c r="B437" s="4">
        <v>3</v>
      </c>
      <c r="C437" s="4">
        <v>3</v>
      </c>
      <c r="D437" s="4">
        <v>42</v>
      </c>
      <c r="E437" s="1" t="str">
        <f t="shared" si="79"/>
        <v>Q3-3-42</v>
      </c>
      <c r="F437" s="4" t="s">
        <v>30</v>
      </c>
      <c r="G437" s="4">
        <v>2.5</v>
      </c>
      <c r="H437" s="36">
        <v>1</v>
      </c>
      <c r="I437" s="8"/>
      <c r="J437" s="4">
        <v>10</v>
      </c>
      <c r="K437" s="4">
        <v>3.4</v>
      </c>
      <c r="L437" s="14">
        <v>3.6499999999999998E-2</v>
      </c>
      <c r="M437" s="14">
        <v>3.8899999999999997E-2</v>
      </c>
      <c r="N437" s="4">
        <v>275.91809999999998</v>
      </c>
      <c r="O437" s="4">
        <v>0.39300000000000002</v>
      </c>
      <c r="P437" s="4">
        <v>1027</v>
      </c>
      <c r="Q437" s="14">
        <v>0.34079999999999999</v>
      </c>
      <c r="R437" s="14">
        <v>8.5500000000000007E-2</v>
      </c>
      <c r="S437" s="6">
        <v>0.55100000000000005</v>
      </c>
      <c r="T437" s="14">
        <v>0.33500000000000002</v>
      </c>
      <c r="U437" s="4">
        <v>32</v>
      </c>
      <c r="V437" s="4">
        <v>41</v>
      </c>
      <c r="W437" s="10">
        <v>28.5</v>
      </c>
      <c r="X437" s="12">
        <v>182.8</v>
      </c>
      <c r="Y437" s="14">
        <v>0.34079999999999999</v>
      </c>
      <c r="Z437" s="40">
        <v>8.5500000000000007E-2</v>
      </c>
      <c r="AA437" s="43"/>
      <c r="AB437" s="33">
        <f t="shared" si="69"/>
        <v>6.1696658097686363</v>
      </c>
      <c r="AC437" s="5">
        <f t="shared" si="70"/>
        <v>0.21755725190839695</v>
      </c>
      <c r="AD437" s="5">
        <f t="shared" si="71"/>
        <v>0.25088028169014087</v>
      </c>
      <c r="AE437" s="5">
        <f t="shared" si="72"/>
        <v>0.25088028169014087</v>
      </c>
      <c r="AF437" s="33">
        <f t="shared" si="73"/>
        <v>3.7221189911064192</v>
      </c>
      <c r="AG437" s="33">
        <f t="shared" si="74"/>
        <v>32.271122807017541</v>
      </c>
      <c r="AH437" s="5">
        <f t="shared" si="75"/>
        <v>0.60798548094373861</v>
      </c>
      <c r="AI437" s="1">
        <f t="shared" si="76"/>
        <v>0.55100000000000005</v>
      </c>
      <c r="AJ437" s="5">
        <f t="shared" si="77"/>
        <v>0.69512195121951215</v>
      </c>
      <c r="AK437" s="1">
        <f t="shared" si="78"/>
        <v>6.4140350877192986</v>
      </c>
      <c r="AL437" s="1">
        <v>3.4</v>
      </c>
      <c r="AN437" s="5"/>
    </row>
    <row r="438" spans="1:40" x14ac:dyDescent="0.25">
      <c r="A438" s="3">
        <v>42055</v>
      </c>
      <c r="B438" s="4">
        <v>3</v>
      </c>
      <c r="C438" s="4">
        <v>3</v>
      </c>
      <c r="D438" s="4">
        <v>42</v>
      </c>
      <c r="E438" s="1" t="str">
        <f t="shared" si="79"/>
        <v>Q3-3-42</v>
      </c>
      <c r="F438" s="4" t="s">
        <v>27</v>
      </c>
      <c r="G438" s="4">
        <v>1.9</v>
      </c>
      <c r="H438" s="36">
        <v>60</v>
      </c>
      <c r="I438" s="8"/>
      <c r="J438" s="4">
        <v>16</v>
      </c>
      <c r="K438" s="4">
        <v>0.7</v>
      </c>
      <c r="L438" s="14">
        <v>3.4299999999999997E-2</v>
      </c>
      <c r="M438" s="14">
        <v>3.5400000000000001E-2</v>
      </c>
      <c r="N438" s="4">
        <v>20.370999999999999</v>
      </c>
      <c r="O438" s="4">
        <v>6.8000000000000005E-2</v>
      </c>
      <c r="P438" s="4">
        <v>42</v>
      </c>
      <c r="Q438" s="14">
        <v>7.5200000000000003E-2</v>
      </c>
      <c r="R438" s="14">
        <v>1.6400000000000001E-2</v>
      </c>
      <c r="S438" s="6">
        <v>0.113</v>
      </c>
      <c r="T438" s="14">
        <v>3.4200000000000001E-2</v>
      </c>
      <c r="U438" s="4">
        <v>5</v>
      </c>
      <c r="V438" s="4">
        <v>91</v>
      </c>
      <c r="W438" s="10">
        <v>25.8</v>
      </c>
      <c r="X438" s="12">
        <v>349.79999999999995</v>
      </c>
      <c r="Y438" s="14">
        <v>7.5200000000000003E-2</v>
      </c>
      <c r="Z438" s="40">
        <v>1.6400000000000001E-2</v>
      </c>
      <c r="AA438" s="43"/>
      <c r="AB438" s="33">
        <f t="shared" si="69"/>
        <v>3.1073446327683723</v>
      </c>
      <c r="AC438" s="5">
        <f t="shared" si="70"/>
        <v>0.2411764705882353</v>
      </c>
      <c r="AD438" s="5">
        <f t="shared" si="71"/>
        <v>0.21808510638297873</v>
      </c>
      <c r="AE438" s="5">
        <f t="shared" si="72"/>
        <v>0.21808510638297873</v>
      </c>
      <c r="AF438" s="33">
        <f t="shared" si="73"/>
        <v>2.0617544548623044</v>
      </c>
      <c r="AG438" s="33">
        <f t="shared" si="74"/>
        <v>12.421341463414633</v>
      </c>
      <c r="AH438" s="5">
        <f t="shared" si="75"/>
        <v>0.30265486725663715</v>
      </c>
      <c r="AI438" s="1">
        <f t="shared" si="76"/>
        <v>0.113</v>
      </c>
      <c r="AJ438" s="5">
        <f t="shared" si="77"/>
        <v>0.28351648351648351</v>
      </c>
      <c r="AK438" s="1">
        <f t="shared" si="78"/>
        <v>13.558139534883718</v>
      </c>
      <c r="AL438" s="1">
        <v>0.7</v>
      </c>
      <c r="AN438" s="5"/>
    </row>
    <row r="439" spans="1:40" x14ac:dyDescent="0.25">
      <c r="A439" s="3">
        <v>42055</v>
      </c>
      <c r="B439" s="4">
        <v>3</v>
      </c>
      <c r="C439" s="4">
        <v>3</v>
      </c>
      <c r="D439" s="4">
        <v>42</v>
      </c>
      <c r="E439" s="1" t="str">
        <f t="shared" si="79"/>
        <v>Q3-3-42</v>
      </c>
      <c r="F439" s="4" t="s">
        <v>29</v>
      </c>
      <c r="G439" s="4">
        <v>4.7</v>
      </c>
      <c r="H439" s="36">
        <v>5</v>
      </c>
      <c r="I439" s="8"/>
      <c r="J439" s="4">
        <v>1</v>
      </c>
      <c r="K439" s="4">
        <v>2.2000000000000002</v>
      </c>
      <c r="L439" s="14">
        <v>7.1999999999999998E-3</v>
      </c>
      <c r="M439" s="14">
        <v>8.6E-3</v>
      </c>
      <c r="N439" s="4">
        <v>113.04559999999999</v>
      </c>
      <c r="O439" s="4">
        <v>0.14299999999999999</v>
      </c>
      <c r="P439" s="4">
        <v>478</v>
      </c>
      <c r="Q439" s="14">
        <v>9.0200000000000002E-2</v>
      </c>
      <c r="R439" s="14">
        <v>3.2800000000000003E-2</v>
      </c>
      <c r="S439" s="6">
        <v>0.374</v>
      </c>
      <c r="T439" s="14">
        <v>0.21479999999999999</v>
      </c>
      <c r="U439" s="4">
        <v>10</v>
      </c>
      <c r="V439" s="4">
        <v>21</v>
      </c>
      <c r="W439" s="10">
        <v>14.6</v>
      </c>
      <c r="X439" s="12">
        <v>100.8</v>
      </c>
      <c r="Y439" s="14">
        <v>9.0200000000000002E-2</v>
      </c>
      <c r="Z439" s="40">
        <v>3.2800000000000003E-2</v>
      </c>
      <c r="AA439" s="43"/>
      <c r="AB439" s="33">
        <f t="shared" si="69"/>
        <v>16.279069767441861</v>
      </c>
      <c r="AC439" s="5">
        <f t="shared" si="70"/>
        <v>0.22937062937062941</v>
      </c>
      <c r="AD439" s="5">
        <f t="shared" si="71"/>
        <v>0.36363636363636365</v>
      </c>
      <c r="AE439" s="5">
        <f t="shared" si="72"/>
        <v>0.36363636363636365</v>
      </c>
      <c r="AF439" s="33">
        <f t="shared" si="73"/>
        <v>4.228382174980716</v>
      </c>
      <c r="AG439" s="33">
        <f t="shared" si="74"/>
        <v>34.465121951219508</v>
      </c>
      <c r="AH439" s="5">
        <f t="shared" si="75"/>
        <v>0.57433155080213905</v>
      </c>
      <c r="AI439" s="1">
        <f t="shared" si="76"/>
        <v>0.374</v>
      </c>
      <c r="AJ439" s="5">
        <f t="shared" si="77"/>
        <v>0.69523809523809521</v>
      </c>
      <c r="AK439" s="1">
        <f t="shared" si="78"/>
        <v>6.904109589041096</v>
      </c>
      <c r="AL439" s="1">
        <v>2.2000000000000002</v>
      </c>
      <c r="AN439" s="5"/>
    </row>
    <row r="440" spans="1:40" x14ac:dyDescent="0.25">
      <c r="A440" s="3">
        <v>42055</v>
      </c>
      <c r="B440" s="4">
        <v>3</v>
      </c>
      <c r="C440" s="4">
        <v>3</v>
      </c>
      <c r="D440" s="4">
        <v>42</v>
      </c>
      <c r="E440" s="1" t="str">
        <f t="shared" si="79"/>
        <v>Q3-3-42</v>
      </c>
      <c r="F440" s="4" t="s">
        <v>51</v>
      </c>
      <c r="G440" s="4">
        <v>1.3</v>
      </c>
      <c r="H440" s="36">
        <v>0.5</v>
      </c>
      <c r="I440" s="8"/>
      <c r="J440" s="4" t="s">
        <v>16</v>
      </c>
      <c r="K440" s="4"/>
      <c r="L440" s="14"/>
      <c r="M440" s="14"/>
      <c r="N440" s="4"/>
      <c r="O440" s="4"/>
      <c r="P440" s="4"/>
      <c r="Q440" s="14"/>
      <c r="R440" s="14"/>
      <c r="S440" s="6"/>
      <c r="T440" s="14"/>
      <c r="U440" s="4"/>
      <c r="V440" s="4"/>
      <c r="W440" s="10"/>
      <c r="X440" s="12"/>
      <c r="Y440" s="14"/>
      <c r="Z440" s="40"/>
      <c r="AA440" s="43"/>
      <c r="AB440" s="33" t="e">
        <f t="shared" si="69"/>
        <v>#DIV/0!</v>
      </c>
      <c r="AC440" s="5" t="e">
        <f t="shared" si="70"/>
        <v>#DIV/0!</v>
      </c>
      <c r="AD440" s="5" t="e">
        <f t="shared" si="71"/>
        <v>#DIV/0!</v>
      </c>
      <c r="AE440" s="5" t="e">
        <f t="shared" si="72"/>
        <v>#DIV/0!</v>
      </c>
      <c r="AF440" s="33" t="e">
        <f t="shared" si="73"/>
        <v>#DIV/0!</v>
      </c>
      <c r="AG440" s="33" t="e">
        <f t="shared" si="74"/>
        <v>#DIV/0!</v>
      </c>
      <c r="AH440" s="5" t="e">
        <f t="shared" si="75"/>
        <v>#DIV/0!</v>
      </c>
      <c r="AI440" s="1">
        <f t="shared" si="76"/>
        <v>0</v>
      </c>
      <c r="AJ440" s="5" t="e">
        <f t="shared" si="77"/>
        <v>#DIV/0!</v>
      </c>
      <c r="AK440" s="1" t="e">
        <f t="shared" si="78"/>
        <v>#DIV/0!</v>
      </c>
      <c r="AL440" s="1"/>
      <c r="AN440" s="5"/>
    </row>
    <row r="441" spans="1:40" x14ac:dyDescent="0.25">
      <c r="A441" s="3">
        <v>42055</v>
      </c>
      <c r="B441" s="4">
        <v>3</v>
      </c>
      <c r="C441" s="4">
        <v>3</v>
      </c>
      <c r="D441" s="4">
        <v>44</v>
      </c>
      <c r="E441" s="1" t="str">
        <f t="shared" si="79"/>
        <v>Q3-3-44</v>
      </c>
      <c r="F441" s="4" t="s">
        <v>23</v>
      </c>
      <c r="G441" s="4">
        <v>19.2</v>
      </c>
      <c r="H441" s="36">
        <v>5</v>
      </c>
      <c r="I441" s="8"/>
      <c r="J441" s="4">
        <v>32</v>
      </c>
      <c r="K441" s="4">
        <v>9.4</v>
      </c>
      <c r="L441" s="14">
        <v>1.2699999999999999E-2</v>
      </c>
      <c r="M441" s="14">
        <v>1.47E-2</v>
      </c>
      <c r="N441" s="4">
        <v>155.2431</v>
      </c>
      <c r="O441" s="4">
        <v>0.158</v>
      </c>
      <c r="P441" s="4">
        <v>1050</v>
      </c>
      <c r="Q441" s="14">
        <v>6.9000000000000006E-2</v>
      </c>
      <c r="R441" s="14">
        <v>2.06E-2</v>
      </c>
      <c r="S441" s="6">
        <v>0.64400000000000002</v>
      </c>
      <c r="T441" s="14">
        <v>0.34939999999999999</v>
      </c>
      <c r="U441" s="4">
        <v>10</v>
      </c>
      <c r="V441" s="4">
        <v>32</v>
      </c>
      <c r="W441" s="10">
        <v>14.5</v>
      </c>
      <c r="X441" s="12">
        <v>142.79999999999998</v>
      </c>
      <c r="Y441" s="14">
        <v>0.37619999999999998</v>
      </c>
      <c r="Z441" s="40">
        <v>0.11649999999999999</v>
      </c>
      <c r="AA441" s="43"/>
      <c r="AB441" s="33">
        <f t="shared" si="69"/>
        <v>13.605442176870749</v>
      </c>
      <c r="AC441" s="5">
        <f t="shared" si="70"/>
        <v>0.13037974683544304</v>
      </c>
      <c r="AD441" s="5">
        <f t="shared" si="71"/>
        <v>0.29855072463768112</v>
      </c>
      <c r="AE441" s="5">
        <f t="shared" si="72"/>
        <v>0.30967570441254649</v>
      </c>
      <c r="AF441" s="33">
        <f t="shared" si="73"/>
        <v>6.7635856279602766</v>
      </c>
      <c r="AG441" s="33">
        <f t="shared" si="74"/>
        <v>75.3607281553398</v>
      </c>
      <c r="AH441" s="5">
        <f t="shared" si="75"/>
        <v>0.54254658385093169</v>
      </c>
      <c r="AI441" s="1">
        <f t="shared" si="76"/>
        <v>0.64400000000000002</v>
      </c>
      <c r="AJ441" s="5">
        <f t="shared" si="77"/>
        <v>0.453125</v>
      </c>
      <c r="AK441" s="1">
        <f t="shared" si="78"/>
        <v>9.8482758620689648</v>
      </c>
      <c r="AL441" s="1">
        <v>9.4</v>
      </c>
      <c r="AN441" s="5"/>
    </row>
    <row r="442" spans="1:40" x14ac:dyDescent="0.25">
      <c r="A442" s="3">
        <v>42055</v>
      </c>
      <c r="B442" s="4">
        <v>3</v>
      </c>
      <c r="C442" s="4">
        <v>3</v>
      </c>
      <c r="D442" s="4">
        <v>44</v>
      </c>
      <c r="E442" s="1" t="str">
        <f t="shared" si="79"/>
        <v>Q3-3-44</v>
      </c>
      <c r="F442" s="4" t="s">
        <v>28</v>
      </c>
      <c r="G442" s="4">
        <v>6.8</v>
      </c>
      <c r="H442" s="36">
        <v>5</v>
      </c>
      <c r="I442" s="8"/>
      <c r="J442" s="4">
        <v>7</v>
      </c>
      <c r="K442" s="4">
        <v>18</v>
      </c>
      <c r="L442" s="14">
        <v>2.7900000000000001E-2</v>
      </c>
      <c r="M442" s="14">
        <v>2.93E-2</v>
      </c>
      <c r="N442" s="4">
        <v>87.788700000000006</v>
      </c>
      <c r="O442" s="4">
        <v>0.22</v>
      </c>
      <c r="P442" s="4">
        <v>331</v>
      </c>
      <c r="Q442" s="14">
        <v>0.17710000000000001</v>
      </c>
      <c r="R442" s="14">
        <v>5.1400000000000001E-2</v>
      </c>
      <c r="S442" s="6">
        <v>2.6539999999999999</v>
      </c>
      <c r="T442" s="14">
        <v>1.7964</v>
      </c>
      <c r="U442" s="4">
        <v>10</v>
      </c>
      <c r="V442" s="4">
        <v>110</v>
      </c>
      <c r="W442" s="10">
        <v>75.899999999999991</v>
      </c>
      <c r="X442" s="12">
        <v>509.5</v>
      </c>
      <c r="Y442" s="14">
        <v>0.54569999999999996</v>
      </c>
      <c r="Z442" s="40">
        <v>0.2014</v>
      </c>
      <c r="AA442" s="43"/>
      <c r="AB442" s="33">
        <f t="shared" si="69"/>
        <v>4.7781569965870254</v>
      </c>
      <c r="AC442" s="5">
        <f t="shared" si="70"/>
        <v>0.23363636363636364</v>
      </c>
      <c r="AD442" s="5">
        <f t="shared" si="71"/>
        <v>0.29023150762281197</v>
      </c>
      <c r="AE442" s="5">
        <f t="shared" si="72"/>
        <v>0.36906725306945209</v>
      </c>
      <c r="AF442" s="33">
        <f t="shared" si="73"/>
        <v>3.7704169215400158</v>
      </c>
      <c r="AG442" s="33">
        <f t="shared" si="74"/>
        <v>17.079513618677044</v>
      </c>
      <c r="AH442" s="5">
        <f t="shared" si="75"/>
        <v>0.67686510926902788</v>
      </c>
      <c r="AI442" s="1">
        <f t="shared" si="76"/>
        <v>2.6539999999999999</v>
      </c>
      <c r="AJ442" s="5">
        <f t="shared" si="77"/>
        <v>0.69</v>
      </c>
      <c r="AK442" s="1">
        <f t="shared" si="78"/>
        <v>6.7127799736495399</v>
      </c>
      <c r="AL442" s="1">
        <v>18</v>
      </c>
      <c r="AN442" s="5"/>
    </row>
    <row r="443" spans="1:40" x14ac:dyDescent="0.25">
      <c r="A443" s="3">
        <v>42055</v>
      </c>
      <c r="B443" s="4">
        <v>3</v>
      </c>
      <c r="C443" s="4">
        <v>3</v>
      </c>
      <c r="D443" s="4">
        <v>44</v>
      </c>
      <c r="E443" s="1" t="str">
        <f t="shared" si="79"/>
        <v>Q3-3-44</v>
      </c>
      <c r="F443" s="4" t="s">
        <v>30</v>
      </c>
      <c r="G443" s="4">
        <v>2.8</v>
      </c>
      <c r="H443" s="36">
        <v>0.5</v>
      </c>
      <c r="I443" s="8"/>
      <c r="J443" s="4">
        <v>11</v>
      </c>
      <c r="K443" s="4">
        <v>2.6</v>
      </c>
      <c r="L443" s="14">
        <v>6.3E-3</v>
      </c>
      <c r="M443" s="14">
        <v>7.7000000000000002E-3</v>
      </c>
      <c r="N443" s="4">
        <v>9.3556000000000008</v>
      </c>
      <c r="O443" s="4">
        <v>5.6000000000000001E-2</v>
      </c>
      <c r="P443" s="4">
        <v>30</v>
      </c>
      <c r="Q443" s="14">
        <v>6.6600000000000006E-2</v>
      </c>
      <c r="R443" s="14">
        <v>3.3000000000000002E-2</v>
      </c>
      <c r="S443" s="6">
        <v>0.14199999999999999</v>
      </c>
      <c r="T443" s="14">
        <v>7.4899999999999994E-2</v>
      </c>
      <c r="U443" s="4">
        <v>30</v>
      </c>
      <c r="V443" s="4">
        <v>28</v>
      </c>
      <c r="W443" s="13">
        <v>17.100000000000001</v>
      </c>
      <c r="X443" s="12">
        <v>117.19999999999999</v>
      </c>
      <c r="Y443" s="14">
        <v>6.6600000000000006E-2</v>
      </c>
      <c r="Z443" s="40">
        <v>3.3000000000000002E-2</v>
      </c>
      <c r="AA443" s="43"/>
      <c r="AB443" s="33">
        <f t="shared" si="69"/>
        <v>18.181818181818183</v>
      </c>
      <c r="AC443" s="5">
        <f t="shared" si="70"/>
        <v>0.5892857142857143</v>
      </c>
      <c r="AD443" s="5">
        <f t="shared" si="71"/>
        <v>0.49549549549549549</v>
      </c>
      <c r="AE443" s="5">
        <f t="shared" si="72"/>
        <v>0.49549549549549549</v>
      </c>
      <c r="AF443" s="33">
        <f t="shared" si="73"/>
        <v>3.2066355979306507</v>
      </c>
      <c r="AG443" s="33">
        <f t="shared" si="74"/>
        <v>2.8350303030303028</v>
      </c>
      <c r="AH443" s="5">
        <f t="shared" si="75"/>
        <v>0.52746478873239433</v>
      </c>
      <c r="AI443" s="1">
        <f t="shared" si="76"/>
        <v>0.14199999999999999</v>
      </c>
      <c r="AJ443" s="5">
        <f t="shared" si="77"/>
        <v>0.61071428571428577</v>
      </c>
      <c r="AK443" s="1">
        <f t="shared" si="78"/>
        <v>6.8538011695906418</v>
      </c>
      <c r="AL443" s="1">
        <v>2.6</v>
      </c>
      <c r="AN443" s="5"/>
    </row>
    <row r="444" spans="1:40" x14ac:dyDescent="0.25">
      <c r="A444" s="3">
        <v>42055</v>
      </c>
      <c r="B444" s="4">
        <v>3</v>
      </c>
      <c r="C444" s="4">
        <v>3</v>
      </c>
      <c r="D444" s="4">
        <v>44</v>
      </c>
      <c r="E444" s="1" t="str">
        <f t="shared" si="79"/>
        <v>Q3-3-44</v>
      </c>
      <c r="F444" s="4" t="s">
        <v>27</v>
      </c>
      <c r="G444" s="4">
        <v>2.4</v>
      </c>
      <c r="H444" s="36">
        <v>20</v>
      </c>
      <c r="I444" s="8"/>
      <c r="J444" s="4">
        <v>17</v>
      </c>
      <c r="K444" s="4">
        <v>2.6</v>
      </c>
      <c r="L444" s="14">
        <v>2.4799999999999999E-2</v>
      </c>
      <c r="M444" s="14">
        <v>2.64E-2</v>
      </c>
      <c r="N444" s="4">
        <v>25.819500000000001</v>
      </c>
      <c r="O444" s="4">
        <v>0.13800000000000001</v>
      </c>
      <c r="P444" s="4">
        <v>49</v>
      </c>
      <c r="Q444" s="14">
        <v>0.14149999999999999</v>
      </c>
      <c r="R444" s="14">
        <v>7.5899999999999995E-2</v>
      </c>
      <c r="S444" s="6">
        <v>0.20599999999999999</v>
      </c>
      <c r="T444" s="14">
        <v>7.1599999999999997E-2</v>
      </c>
      <c r="U444" s="4">
        <v>5</v>
      </c>
      <c r="V444" s="4">
        <v>114</v>
      </c>
      <c r="W444" s="10">
        <v>38.199999999999996</v>
      </c>
      <c r="X444" s="12">
        <v>306.39999999999998</v>
      </c>
      <c r="Y444" s="14">
        <v>0.14149999999999999</v>
      </c>
      <c r="Z444" s="40">
        <v>7.5899999999999995E-2</v>
      </c>
      <c r="AA444" s="43"/>
      <c r="AB444" s="33">
        <f t="shared" si="69"/>
        <v>6.0606060606060641</v>
      </c>
      <c r="AC444" s="5">
        <f t="shared" si="70"/>
        <v>0.54999999999999993</v>
      </c>
      <c r="AD444" s="5">
        <f t="shared" si="71"/>
        <v>0.53639575971731446</v>
      </c>
      <c r="AE444" s="5">
        <f t="shared" si="72"/>
        <v>0.53639575971731446</v>
      </c>
      <c r="AF444" s="33">
        <f t="shared" si="73"/>
        <v>1.8977904297139758</v>
      </c>
      <c r="AG444" s="33">
        <f t="shared" si="74"/>
        <v>3.4017786561264827</v>
      </c>
      <c r="AH444" s="5">
        <f t="shared" si="75"/>
        <v>0.34757281553398056</v>
      </c>
      <c r="AI444" s="1">
        <f t="shared" si="76"/>
        <v>0.20599999999999999</v>
      </c>
      <c r="AJ444" s="5">
        <f t="shared" si="77"/>
        <v>0.3350877192982456</v>
      </c>
      <c r="AK444" s="1">
        <f t="shared" si="78"/>
        <v>8.020942408376964</v>
      </c>
      <c r="AL444" s="1">
        <v>2.6</v>
      </c>
      <c r="AN444" s="5"/>
    </row>
    <row r="445" spans="1:40" x14ac:dyDescent="0.25">
      <c r="A445" s="3">
        <v>42055</v>
      </c>
      <c r="B445" s="4">
        <v>3</v>
      </c>
      <c r="C445" s="4">
        <v>3</v>
      </c>
      <c r="D445" s="4">
        <v>44</v>
      </c>
      <c r="E445" s="1" t="str">
        <f t="shared" si="79"/>
        <v>Q3-3-44</v>
      </c>
      <c r="F445" s="4" t="s">
        <v>34</v>
      </c>
      <c r="G445" s="4">
        <v>0.4</v>
      </c>
      <c r="H445" s="36">
        <v>0.5</v>
      </c>
      <c r="I445" s="8"/>
      <c r="J445" s="4">
        <v>1</v>
      </c>
      <c r="K445" s="4">
        <v>3.2</v>
      </c>
      <c r="L445" s="14">
        <v>0.1071</v>
      </c>
      <c r="M445" s="14">
        <v>0.11849999999999999</v>
      </c>
      <c r="N445" s="4">
        <v>29.999099999999999</v>
      </c>
      <c r="O445" s="4">
        <v>0.27700000000000002</v>
      </c>
      <c r="P445" s="4">
        <v>127</v>
      </c>
      <c r="Q445" s="14">
        <v>0.35499999999999998</v>
      </c>
      <c r="R445" s="14">
        <v>0.10059999999999999</v>
      </c>
      <c r="S445" s="6">
        <v>13.379</v>
      </c>
      <c r="T445" s="14">
        <v>5.9175000000000004</v>
      </c>
      <c r="U445" s="4">
        <v>30</v>
      </c>
      <c r="V445" s="4">
        <v>65</v>
      </c>
      <c r="W445" s="10">
        <v>25.8</v>
      </c>
      <c r="X445" s="12">
        <v>205.6</v>
      </c>
      <c r="Y445" s="14">
        <v>8.4320000000000004</v>
      </c>
      <c r="Z445" s="40">
        <v>2.1884000000000001</v>
      </c>
      <c r="AA445" s="43"/>
      <c r="AB445" s="33">
        <f t="shared" si="69"/>
        <v>9.6202531645569564</v>
      </c>
      <c r="AC445" s="5">
        <f t="shared" si="70"/>
        <v>0.36317689530685915</v>
      </c>
      <c r="AD445" s="5">
        <f t="shared" si="71"/>
        <v>0.28338028169014085</v>
      </c>
      <c r="AE445" s="5">
        <f t="shared" si="72"/>
        <v>0.25953510436432636</v>
      </c>
      <c r="AF445" s="33">
        <f t="shared" si="73"/>
        <v>4.2334603371434483</v>
      </c>
      <c r="AG445" s="33">
        <f t="shared" si="74"/>
        <v>2.982017892644135</v>
      </c>
      <c r="AH445" s="5">
        <f t="shared" si="75"/>
        <v>0.44229763061514316</v>
      </c>
      <c r="AI445" s="1">
        <f t="shared" si="76"/>
        <v>13.379</v>
      </c>
      <c r="AJ445" s="5">
        <f t="shared" si="77"/>
        <v>0.39692307692307693</v>
      </c>
      <c r="AK445" s="1">
        <f t="shared" si="78"/>
        <v>7.9689922480620154</v>
      </c>
      <c r="AL445" s="1">
        <v>3.2</v>
      </c>
      <c r="AN445" s="5"/>
    </row>
    <row r="446" spans="1:40" x14ac:dyDescent="0.25">
      <c r="A446" s="3">
        <v>42055</v>
      </c>
      <c r="B446" s="4">
        <v>3</v>
      </c>
      <c r="C446" s="4">
        <v>3</v>
      </c>
      <c r="D446" s="4">
        <v>46</v>
      </c>
      <c r="E446" s="1" t="str">
        <f t="shared" si="79"/>
        <v>Q3-3-46</v>
      </c>
      <c r="F446" s="4" t="s">
        <v>45</v>
      </c>
      <c r="G446" s="4">
        <v>2.9</v>
      </c>
      <c r="H446" s="36">
        <v>3</v>
      </c>
      <c r="I446" s="8"/>
      <c r="J446" s="4">
        <v>6</v>
      </c>
      <c r="K446" s="4">
        <v>3.8</v>
      </c>
      <c r="L446" s="14">
        <v>4.87E-2</v>
      </c>
      <c r="M446" s="14">
        <v>5.2299999999999999E-2</v>
      </c>
      <c r="N446" s="4">
        <v>67.7483</v>
      </c>
      <c r="O446" s="4">
        <v>0.16500000000000001</v>
      </c>
      <c r="P446" s="4">
        <v>328</v>
      </c>
      <c r="Q446" s="14" t="s">
        <v>16</v>
      </c>
      <c r="R446" s="14">
        <v>3.7100000000000001E-2</v>
      </c>
      <c r="S446" s="6">
        <v>0.30399999999999999</v>
      </c>
      <c r="T446" s="14">
        <v>0.1235</v>
      </c>
      <c r="U446" s="4">
        <v>5</v>
      </c>
      <c r="V446" s="4">
        <v>66</v>
      </c>
      <c r="W446" s="10">
        <v>25.3</v>
      </c>
      <c r="X446" s="12">
        <v>108.4</v>
      </c>
      <c r="Y446" s="14">
        <v>0.57310000000000005</v>
      </c>
      <c r="Z446" s="40">
        <v>0.1389</v>
      </c>
      <c r="AA446" s="43"/>
      <c r="AB446" s="33">
        <f t="shared" si="69"/>
        <v>6.8833652007648158</v>
      </c>
      <c r="AC446" s="5">
        <f t="shared" si="70"/>
        <v>0.22484848484848485</v>
      </c>
      <c r="AD446" s="5" t="e">
        <f t="shared" si="71"/>
        <v>#VALUE!</v>
      </c>
      <c r="AE446" s="5">
        <f t="shared" si="72"/>
        <v>0.24236607921828648</v>
      </c>
      <c r="AF446" s="33">
        <f t="shared" si="73"/>
        <v>4.8414498961597561</v>
      </c>
      <c r="AG446" s="33">
        <f t="shared" si="74"/>
        <v>18.260997304582212</v>
      </c>
      <c r="AH446" s="5">
        <f t="shared" si="75"/>
        <v>0.40625</v>
      </c>
      <c r="AI446" s="1">
        <f t="shared" si="76"/>
        <v>0.30399999999999999</v>
      </c>
      <c r="AJ446" s="5">
        <f t="shared" si="77"/>
        <v>0.38333333333333336</v>
      </c>
      <c r="AK446" s="1">
        <f t="shared" si="78"/>
        <v>4.2845849802371543</v>
      </c>
      <c r="AL446" s="1">
        <v>3.8</v>
      </c>
      <c r="AN446" s="5"/>
    </row>
    <row r="447" spans="1:40" x14ac:dyDescent="0.25">
      <c r="A447" s="3">
        <v>42055</v>
      </c>
      <c r="B447" s="4">
        <v>3</v>
      </c>
      <c r="C447" s="4">
        <v>3</v>
      </c>
      <c r="D447" s="4">
        <v>46</v>
      </c>
      <c r="E447" s="1" t="str">
        <f t="shared" si="79"/>
        <v>Q3-3-46</v>
      </c>
      <c r="F447" s="4" t="s">
        <v>27</v>
      </c>
      <c r="G447" s="4">
        <v>2</v>
      </c>
      <c r="H447" s="36">
        <v>50</v>
      </c>
      <c r="I447" s="8"/>
      <c r="J447" s="4">
        <v>18</v>
      </c>
      <c r="K447" s="4">
        <v>2</v>
      </c>
      <c r="L447" s="14">
        <v>4.8399999999999999E-2</v>
      </c>
      <c r="M447" s="14">
        <v>5.3699999999999998E-2</v>
      </c>
      <c r="N447" s="4">
        <v>25.819500000000001</v>
      </c>
      <c r="O447" s="4">
        <v>0.13800000000000001</v>
      </c>
      <c r="P447" s="4">
        <v>49</v>
      </c>
      <c r="Q447" s="14">
        <v>0.109</v>
      </c>
      <c r="R447" s="14">
        <v>2.41E-2</v>
      </c>
      <c r="S447" s="6">
        <v>0.18099999999999999</v>
      </c>
      <c r="T447" s="14">
        <v>6.9500000000000006E-2</v>
      </c>
      <c r="U447" s="4">
        <v>5</v>
      </c>
      <c r="V447" s="4">
        <v>65</v>
      </c>
      <c r="W447" s="10">
        <v>19.5</v>
      </c>
      <c r="X447" s="12">
        <v>214.6</v>
      </c>
      <c r="Y447" s="14">
        <v>0.109</v>
      </c>
      <c r="Z447" s="40">
        <v>2.41E-2</v>
      </c>
      <c r="AA447" s="43"/>
      <c r="AB447" s="33">
        <f t="shared" si="69"/>
        <v>9.8696461824953428</v>
      </c>
      <c r="AC447" s="5">
        <f t="shared" si="70"/>
        <v>0.17463768115942027</v>
      </c>
      <c r="AD447" s="5">
        <f t="shared" si="71"/>
        <v>0.22110091743119267</v>
      </c>
      <c r="AE447" s="5">
        <f t="shared" si="72"/>
        <v>0.22110091743119267</v>
      </c>
      <c r="AF447" s="33">
        <f t="shared" si="73"/>
        <v>1.8977904297139758</v>
      </c>
      <c r="AG447" s="33">
        <f t="shared" si="74"/>
        <v>10.713485477178423</v>
      </c>
      <c r="AH447" s="5">
        <f t="shared" si="75"/>
        <v>0.38397790055248626</v>
      </c>
      <c r="AI447" s="1">
        <f t="shared" si="76"/>
        <v>0.18099999999999999</v>
      </c>
      <c r="AJ447" s="5">
        <f t="shared" si="77"/>
        <v>0.3</v>
      </c>
      <c r="AK447" s="1">
        <f t="shared" si="78"/>
        <v>11.005128205128205</v>
      </c>
      <c r="AL447" s="1">
        <v>2</v>
      </c>
      <c r="AN447" s="5"/>
    </row>
    <row r="448" spans="1:40" x14ac:dyDescent="0.25">
      <c r="A448" s="3">
        <v>42055</v>
      </c>
      <c r="B448" s="4">
        <v>3</v>
      </c>
      <c r="C448" s="4">
        <v>3</v>
      </c>
      <c r="D448" s="4">
        <v>46</v>
      </c>
      <c r="E448" s="1" t="str">
        <f t="shared" si="79"/>
        <v>Q3-3-46</v>
      </c>
      <c r="F448" s="4" t="s">
        <v>29</v>
      </c>
      <c r="G448" s="4">
        <v>2.5</v>
      </c>
      <c r="H448" s="36">
        <v>5</v>
      </c>
      <c r="I448" s="8"/>
      <c r="J448" s="4">
        <v>2</v>
      </c>
      <c r="K448" s="4">
        <v>2.8</v>
      </c>
      <c r="L448" s="14">
        <v>4.1000000000000003E-3</v>
      </c>
      <c r="M448" s="14">
        <v>4.7000000000000002E-3</v>
      </c>
      <c r="N448" s="4">
        <v>99.300700000000006</v>
      </c>
      <c r="O448" s="4">
        <v>0.13800000000000001</v>
      </c>
      <c r="P448" s="4">
        <v>562</v>
      </c>
      <c r="Q448" s="14">
        <v>5.57E-2</v>
      </c>
      <c r="R448" s="14">
        <v>2.41E-2</v>
      </c>
      <c r="S448" s="6">
        <v>0.13200000000000001</v>
      </c>
      <c r="T448" s="14">
        <v>8.0399999999999999E-2</v>
      </c>
      <c r="U448" s="4">
        <v>10</v>
      </c>
      <c r="V448" s="4">
        <v>11</v>
      </c>
      <c r="W448" s="10">
        <v>6.6</v>
      </c>
      <c r="X448" s="12">
        <v>47.099999999999994</v>
      </c>
      <c r="Y448" s="14">
        <v>5.57E-2</v>
      </c>
      <c r="Z448" s="40">
        <v>2.41E-2</v>
      </c>
      <c r="AA448" s="43"/>
      <c r="AB448" s="33">
        <f t="shared" si="69"/>
        <v>12.765957446808507</v>
      </c>
      <c r="AC448" s="5">
        <f t="shared" si="70"/>
        <v>0.17463768115942027</v>
      </c>
      <c r="AD448" s="5">
        <f t="shared" si="71"/>
        <v>0.43267504488330344</v>
      </c>
      <c r="AE448" s="5">
        <f t="shared" si="72"/>
        <v>0.43267504488330344</v>
      </c>
      <c r="AF448" s="33">
        <f t="shared" si="73"/>
        <v>5.6595774249325528</v>
      </c>
      <c r="AG448" s="33">
        <f t="shared" si="74"/>
        <v>41.203609958506235</v>
      </c>
      <c r="AH448" s="5">
        <f t="shared" si="75"/>
        <v>0.60909090909090902</v>
      </c>
      <c r="AI448" s="1">
        <f t="shared" si="76"/>
        <v>0.13200000000000001</v>
      </c>
      <c r="AJ448" s="5">
        <f t="shared" si="77"/>
        <v>0.6</v>
      </c>
      <c r="AK448" s="1">
        <f t="shared" si="78"/>
        <v>7.1363636363636358</v>
      </c>
      <c r="AL448" s="1">
        <v>2.8</v>
      </c>
      <c r="AN448" s="5"/>
    </row>
    <row r="449" spans="1:40" x14ac:dyDescent="0.25">
      <c r="A449" s="3">
        <v>42055</v>
      </c>
      <c r="B449" s="4">
        <v>3</v>
      </c>
      <c r="C449" s="4">
        <v>3</v>
      </c>
      <c r="D449" s="4">
        <v>48</v>
      </c>
      <c r="E449" s="1" t="str">
        <f t="shared" si="79"/>
        <v>Q3-3-48</v>
      </c>
      <c r="F449" s="4" t="s">
        <v>23</v>
      </c>
      <c r="G449" s="4">
        <v>12.2</v>
      </c>
      <c r="H449" s="36">
        <v>3</v>
      </c>
      <c r="I449" s="8"/>
      <c r="J449" s="4">
        <v>33</v>
      </c>
      <c r="K449" s="4">
        <v>3.4</v>
      </c>
      <c r="L449" s="14">
        <v>1.15E-2</v>
      </c>
      <c r="M449" s="14">
        <v>1.34E-2</v>
      </c>
      <c r="N449" s="4">
        <v>491.26639999999998</v>
      </c>
      <c r="O449" s="4">
        <v>0.39600000000000002</v>
      </c>
      <c r="P449" s="4">
        <v>4303</v>
      </c>
      <c r="Q449" s="14">
        <v>0.18740000000000001</v>
      </c>
      <c r="R449" s="14">
        <v>4.9000000000000002E-2</v>
      </c>
      <c r="S449" s="6">
        <v>0.84399999999999997</v>
      </c>
      <c r="T449" s="14">
        <v>0.3231</v>
      </c>
      <c r="U449" s="4">
        <v>10</v>
      </c>
      <c r="V449" s="4">
        <v>47</v>
      </c>
      <c r="W449" s="10">
        <v>14.8</v>
      </c>
      <c r="X449" s="12">
        <v>267.90000000000003</v>
      </c>
      <c r="Y449" s="14">
        <v>0.18740000000000001</v>
      </c>
      <c r="Z449" s="40">
        <v>4.9000000000000002E-2</v>
      </c>
      <c r="AA449" s="43"/>
      <c r="AB449" s="33">
        <f t="shared" si="69"/>
        <v>14.179104477611943</v>
      </c>
      <c r="AC449" s="5">
        <f t="shared" si="70"/>
        <v>0.12373737373737374</v>
      </c>
      <c r="AD449" s="5">
        <f t="shared" si="71"/>
        <v>0.26147278548559233</v>
      </c>
      <c r="AE449" s="5">
        <f t="shared" si="72"/>
        <v>0.26147278548559233</v>
      </c>
      <c r="AF449" s="33">
        <f t="shared" si="73"/>
        <v>8.7589951195522442</v>
      </c>
      <c r="AG449" s="33">
        <f t="shared" si="74"/>
        <v>100.25844897959183</v>
      </c>
      <c r="AH449" s="5">
        <f t="shared" si="75"/>
        <v>0.38281990521327014</v>
      </c>
      <c r="AI449" s="1">
        <f t="shared" si="76"/>
        <v>0.84399999999999997</v>
      </c>
      <c r="AJ449" s="5">
        <f t="shared" si="77"/>
        <v>0.31489361702127661</v>
      </c>
      <c r="AK449" s="1">
        <f t="shared" si="78"/>
        <v>18.101351351351354</v>
      </c>
      <c r="AL449" s="1">
        <v>3.4</v>
      </c>
      <c r="AN449" s="5"/>
    </row>
    <row r="450" spans="1:40" x14ac:dyDescent="0.25">
      <c r="A450" s="3">
        <v>42055</v>
      </c>
      <c r="B450" s="4">
        <v>3</v>
      </c>
      <c r="C450" s="4">
        <v>3</v>
      </c>
      <c r="D450" s="4">
        <v>48</v>
      </c>
      <c r="E450" s="1" t="str">
        <f t="shared" si="79"/>
        <v>Q3-3-48</v>
      </c>
      <c r="F450" s="4" t="s">
        <v>45</v>
      </c>
      <c r="G450" s="4">
        <v>2.1</v>
      </c>
      <c r="H450" s="36">
        <v>1</v>
      </c>
      <c r="I450" s="8"/>
      <c r="J450" s="4">
        <v>7</v>
      </c>
      <c r="K450" s="4">
        <v>6</v>
      </c>
      <c r="L450" s="14">
        <v>6.8400000000000002E-2</v>
      </c>
      <c r="M450" s="14">
        <v>7.0900000000000005E-2</v>
      </c>
      <c r="N450" s="4">
        <v>9.9611999999999998</v>
      </c>
      <c r="O450" s="4">
        <v>0.11700000000000001</v>
      </c>
      <c r="P450" s="4">
        <v>18</v>
      </c>
      <c r="Q450" s="14">
        <v>0.1197</v>
      </c>
      <c r="R450" s="14">
        <v>2.69E-2</v>
      </c>
      <c r="S450" s="6">
        <v>0.76400000000000001</v>
      </c>
      <c r="T450" s="14">
        <v>0.27899999999999997</v>
      </c>
      <c r="U450" s="4">
        <v>5</v>
      </c>
      <c r="V450" s="4">
        <v>130</v>
      </c>
      <c r="W450" s="10">
        <v>54.6</v>
      </c>
      <c r="X450" s="12">
        <v>210.5</v>
      </c>
      <c r="Y450" s="14">
        <v>0.1197</v>
      </c>
      <c r="Z450" s="40">
        <v>2.69E-2</v>
      </c>
      <c r="AA450" s="43"/>
      <c r="AB450" s="33">
        <f t="shared" ref="AB450:AB513" si="80">100*(M450-L450)/M450</f>
        <v>3.5260930888575488</v>
      </c>
      <c r="AC450" s="5">
        <f t="shared" ref="AC450:AC513" si="81">R450/O450</f>
        <v>0.2299145299145299</v>
      </c>
      <c r="AD450" s="5">
        <f t="shared" ref="AD450:AD513" si="82">R450/Q450</f>
        <v>0.22472848788638261</v>
      </c>
      <c r="AE450" s="5">
        <f t="shared" ref="AE450:AE513" si="83">Z450/Y450</f>
        <v>0.22472848788638261</v>
      </c>
      <c r="AF450" s="33">
        <f t="shared" ref="AF450:AF513" si="84">P450/N450</f>
        <v>1.8070112034694616</v>
      </c>
      <c r="AG450" s="33">
        <f t="shared" ref="AG450:AG513" si="85">N450/R450/100</f>
        <v>3.7030483271375463</v>
      </c>
      <c r="AH450" s="5">
        <f t="shared" ref="AH450:AH513" si="86">T450/S450</f>
        <v>0.36518324607329838</v>
      </c>
      <c r="AI450" s="1">
        <f t="shared" ref="AI450:AI513" si="87">S450</f>
        <v>0.76400000000000001</v>
      </c>
      <c r="AJ450" s="5">
        <f t="shared" ref="AJ450:AJ513" si="88">W450/V450</f>
        <v>0.42</v>
      </c>
      <c r="AK450" s="1">
        <f t="shared" ref="AK450:AK513" si="89">X450/W450</f>
        <v>3.8553113553113554</v>
      </c>
      <c r="AL450" s="1">
        <v>6</v>
      </c>
      <c r="AN450" s="5"/>
    </row>
    <row r="451" spans="1:40" x14ac:dyDescent="0.25">
      <c r="A451" s="3">
        <v>42055</v>
      </c>
      <c r="B451" s="4">
        <v>3</v>
      </c>
      <c r="C451" s="4">
        <v>3</v>
      </c>
      <c r="D451" s="4">
        <v>48</v>
      </c>
      <c r="E451" s="1" t="str">
        <f t="shared" ref="E451:E514" si="90">CONCATENATE("Q",B451,"-",C451,"-",D451)</f>
        <v>Q3-3-48</v>
      </c>
      <c r="F451" s="4" t="s">
        <v>30</v>
      </c>
      <c r="G451" s="4">
        <v>2.4</v>
      </c>
      <c r="H451" s="36">
        <v>0.5</v>
      </c>
      <c r="I451" s="8"/>
      <c r="J451" s="4">
        <v>12</v>
      </c>
      <c r="K451" s="4">
        <v>3.8</v>
      </c>
      <c r="L451" s="14">
        <v>2.2100000000000002E-2</v>
      </c>
      <c r="M451" s="14">
        <v>2.35E-2</v>
      </c>
      <c r="N451" s="4">
        <v>22.900300000000001</v>
      </c>
      <c r="O451" s="4">
        <v>0.11799999999999999</v>
      </c>
      <c r="P451" s="4">
        <v>52</v>
      </c>
      <c r="Q451" s="14">
        <v>0.16819999999999999</v>
      </c>
      <c r="R451" s="14">
        <v>7.0900000000000005E-2</v>
      </c>
      <c r="S451" s="6">
        <v>0.40799999999999997</v>
      </c>
      <c r="T451" s="14">
        <v>0.21479999999999999</v>
      </c>
      <c r="U451" s="4">
        <v>30</v>
      </c>
      <c r="V451" s="4">
        <v>27</v>
      </c>
      <c r="W451" s="10">
        <v>14.9</v>
      </c>
      <c r="X451" s="12">
        <v>116.10000000000001</v>
      </c>
      <c r="Y451" s="14">
        <v>0.16819999999999999</v>
      </c>
      <c r="Z451" s="40">
        <v>7.0900000000000005E-2</v>
      </c>
      <c r="AA451" s="43"/>
      <c r="AB451" s="33">
        <f t="shared" si="80"/>
        <v>5.9574468085106318</v>
      </c>
      <c r="AC451" s="5">
        <f t="shared" si="81"/>
        <v>0.60084745762711866</v>
      </c>
      <c r="AD451" s="5">
        <f t="shared" si="82"/>
        <v>0.42152199762187875</v>
      </c>
      <c r="AE451" s="5">
        <f t="shared" si="83"/>
        <v>0.42152199762187875</v>
      </c>
      <c r="AF451" s="33">
        <f t="shared" si="84"/>
        <v>2.2707126107518243</v>
      </c>
      <c r="AG451" s="33">
        <f t="shared" si="85"/>
        <v>3.229943582510578</v>
      </c>
      <c r="AH451" s="5">
        <f t="shared" si="86"/>
        <v>0.52647058823529413</v>
      </c>
      <c r="AI451" s="1">
        <f t="shared" si="87"/>
        <v>0.40799999999999997</v>
      </c>
      <c r="AJ451" s="5">
        <f t="shared" si="88"/>
        <v>0.55185185185185182</v>
      </c>
      <c r="AK451" s="1">
        <f t="shared" si="89"/>
        <v>7.7919463087248326</v>
      </c>
      <c r="AL451" s="1">
        <v>3.8</v>
      </c>
      <c r="AN451" s="5"/>
    </row>
    <row r="452" spans="1:40" x14ac:dyDescent="0.25">
      <c r="A452" s="3">
        <v>42055</v>
      </c>
      <c r="B452" s="4">
        <v>3</v>
      </c>
      <c r="C452" s="4">
        <v>3</v>
      </c>
      <c r="D452" s="4">
        <v>48</v>
      </c>
      <c r="E452" s="1" t="str">
        <f t="shared" si="90"/>
        <v>Q3-3-48</v>
      </c>
      <c r="F452" s="4" t="s">
        <v>27</v>
      </c>
      <c r="G452" s="4">
        <v>2.2000000000000002</v>
      </c>
      <c r="H452" s="36">
        <v>30</v>
      </c>
      <c r="I452" s="8"/>
      <c r="J452" s="4">
        <v>19</v>
      </c>
      <c r="K452" s="4">
        <v>1.9</v>
      </c>
      <c r="L452" s="14">
        <v>6.0900000000000003E-2</v>
      </c>
      <c r="M452" s="14">
        <v>6.4500000000000002E-2</v>
      </c>
      <c r="N452" s="4">
        <v>36.354999999999997</v>
      </c>
      <c r="O452" s="4">
        <v>0.14000000000000001</v>
      </c>
      <c r="P452" s="4">
        <v>50</v>
      </c>
      <c r="Q452" s="14">
        <v>0.13120000000000001</v>
      </c>
      <c r="R452" s="14">
        <v>2.3199999999999998E-2</v>
      </c>
      <c r="S452" s="6">
        <v>9.0999999999999998E-2</v>
      </c>
      <c r="T452" s="14">
        <v>2.7799999999999998E-2</v>
      </c>
      <c r="U452" s="4">
        <v>5</v>
      </c>
      <c r="V452" s="4">
        <v>64</v>
      </c>
      <c r="W452" s="10">
        <v>19.099999999999998</v>
      </c>
      <c r="X452" s="12">
        <v>175.2</v>
      </c>
      <c r="Y452" s="14">
        <v>0.52390000000000003</v>
      </c>
      <c r="Z452" s="40">
        <v>0.13919999999999999</v>
      </c>
      <c r="AA452" s="43"/>
      <c r="AB452" s="33">
        <f t="shared" si="80"/>
        <v>5.5813953488372068</v>
      </c>
      <c r="AC452" s="5">
        <f t="shared" si="81"/>
        <v>0.16571428571428568</v>
      </c>
      <c r="AD452" s="5">
        <f t="shared" si="82"/>
        <v>0.17682926829268289</v>
      </c>
      <c r="AE452" s="5">
        <f t="shared" si="83"/>
        <v>0.26569956098492076</v>
      </c>
      <c r="AF452" s="33">
        <f t="shared" si="84"/>
        <v>1.3753266400770183</v>
      </c>
      <c r="AG452" s="33">
        <f t="shared" si="85"/>
        <v>15.670258620689657</v>
      </c>
      <c r="AH452" s="5">
        <f t="shared" si="86"/>
        <v>0.30549450549450546</v>
      </c>
      <c r="AI452" s="1">
        <f t="shared" si="87"/>
        <v>9.0999999999999998E-2</v>
      </c>
      <c r="AJ452" s="5">
        <f t="shared" si="88"/>
        <v>0.29843749999999997</v>
      </c>
      <c r="AK452" s="1">
        <f t="shared" si="89"/>
        <v>9.1727748691099489</v>
      </c>
      <c r="AL452" s="1">
        <v>1.9</v>
      </c>
      <c r="AN452" s="5"/>
    </row>
    <row r="453" spans="1:40" x14ac:dyDescent="0.25">
      <c r="A453" s="3">
        <v>42055</v>
      </c>
      <c r="B453" s="4">
        <v>3</v>
      </c>
      <c r="C453" s="4">
        <v>3</v>
      </c>
      <c r="D453" s="4">
        <v>48</v>
      </c>
      <c r="E453" s="1" t="str">
        <f t="shared" si="90"/>
        <v>Q3-3-48</v>
      </c>
      <c r="F453" s="4" t="s">
        <v>29</v>
      </c>
      <c r="G453" s="4">
        <v>5.6</v>
      </c>
      <c r="H453" s="36">
        <v>5</v>
      </c>
      <c r="I453" s="8"/>
      <c r="J453" s="4">
        <v>3</v>
      </c>
      <c r="K453" s="4">
        <v>1.8</v>
      </c>
      <c r="L453" s="14">
        <v>3.5999999999999999E-3</v>
      </c>
      <c r="M453" s="14">
        <v>4.4000000000000003E-3</v>
      </c>
      <c r="N453" s="4">
        <v>55.830599999999997</v>
      </c>
      <c r="O453" s="4">
        <v>5.0999999999999997E-2</v>
      </c>
      <c r="P453" s="4">
        <v>190</v>
      </c>
      <c r="Q453" s="14">
        <v>1.9900000000000001E-2</v>
      </c>
      <c r="R453" s="14">
        <v>9.4000000000000004E-3</v>
      </c>
      <c r="S453" s="6">
        <v>0.33800000000000002</v>
      </c>
      <c r="T453" s="14">
        <v>0.16489999999999999</v>
      </c>
      <c r="U453" s="4">
        <v>10</v>
      </c>
      <c r="V453" s="4">
        <v>9</v>
      </c>
      <c r="W453" s="10">
        <v>5.1000000000000005</v>
      </c>
      <c r="X453" s="12">
        <v>49.6</v>
      </c>
      <c r="Y453" s="14">
        <v>1.9900000000000001E-2</v>
      </c>
      <c r="Z453" s="40">
        <v>9.4000000000000004E-3</v>
      </c>
      <c r="AA453" s="43"/>
      <c r="AB453" s="33">
        <f t="shared" si="80"/>
        <v>18.181818181818191</v>
      </c>
      <c r="AC453" s="5">
        <f t="shared" si="81"/>
        <v>0.18431372549019609</v>
      </c>
      <c r="AD453" s="5">
        <f t="shared" si="82"/>
        <v>0.47236180904522612</v>
      </c>
      <c r="AE453" s="5">
        <f t="shared" si="83"/>
        <v>0.47236180904522612</v>
      </c>
      <c r="AF453" s="33">
        <f t="shared" si="84"/>
        <v>3.4031516766790975</v>
      </c>
      <c r="AG453" s="33">
        <f t="shared" si="85"/>
        <v>59.394255319148932</v>
      </c>
      <c r="AH453" s="5">
        <f t="shared" si="86"/>
        <v>0.48786982248520705</v>
      </c>
      <c r="AI453" s="1">
        <f t="shared" si="87"/>
        <v>0.33800000000000002</v>
      </c>
      <c r="AJ453" s="5">
        <f t="shared" si="88"/>
        <v>0.56666666666666676</v>
      </c>
      <c r="AK453" s="1">
        <f t="shared" si="89"/>
        <v>9.7254901960784306</v>
      </c>
      <c r="AL453" s="1">
        <v>1.8</v>
      </c>
      <c r="AN453" s="5"/>
    </row>
    <row r="454" spans="1:40" x14ac:dyDescent="0.25">
      <c r="A454" s="3">
        <v>42055</v>
      </c>
      <c r="B454" s="4">
        <v>3</v>
      </c>
      <c r="C454" s="4">
        <v>3</v>
      </c>
      <c r="D454" s="4">
        <v>50</v>
      </c>
      <c r="E454" s="1" t="str">
        <f t="shared" si="90"/>
        <v>Q3-3-50</v>
      </c>
      <c r="F454" s="4" t="s">
        <v>23</v>
      </c>
      <c r="G454" s="4">
        <v>15.8</v>
      </c>
      <c r="H454" s="36">
        <v>5</v>
      </c>
      <c r="I454" s="8"/>
      <c r="J454" s="4">
        <v>34</v>
      </c>
      <c r="K454" s="4">
        <v>4.8</v>
      </c>
      <c r="L454" s="14">
        <v>6.1000000000000004E-3</v>
      </c>
      <c r="M454" s="14">
        <v>8.8000000000000005E-3</v>
      </c>
      <c r="N454" s="4">
        <v>298.81650000000002</v>
      </c>
      <c r="O454" s="4">
        <v>0.222</v>
      </c>
      <c r="P454" s="4">
        <v>2665</v>
      </c>
      <c r="Q454" s="14">
        <v>7.8799999999999995E-2</v>
      </c>
      <c r="R454" s="14">
        <v>2.5100000000000001E-2</v>
      </c>
      <c r="S454" s="6">
        <v>0.51500000000000001</v>
      </c>
      <c r="T454" s="14">
        <v>0.24660000000000001</v>
      </c>
      <c r="U454" s="4">
        <v>10</v>
      </c>
      <c r="V454" s="4">
        <v>42</v>
      </c>
      <c r="W454" s="10">
        <v>16.100000000000001</v>
      </c>
      <c r="X454" s="12">
        <v>317.69999999999993</v>
      </c>
      <c r="Y454" s="14">
        <v>7.8799999999999995E-2</v>
      </c>
      <c r="Z454" s="40">
        <v>2.5100000000000001E-2</v>
      </c>
      <c r="AA454" s="43"/>
      <c r="AB454" s="33">
        <f t="shared" si="80"/>
        <v>30.681818181818183</v>
      </c>
      <c r="AC454" s="5">
        <f t="shared" si="81"/>
        <v>0.11306306306306306</v>
      </c>
      <c r="AD454" s="5">
        <f t="shared" si="82"/>
        <v>0.31852791878172593</v>
      </c>
      <c r="AE454" s="5">
        <f t="shared" si="83"/>
        <v>0.31852791878172593</v>
      </c>
      <c r="AF454" s="33">
        <f t="shared" si="84"/>
        <v>8.9185168824345364</v>
      </c>
      <c r="AG454" s="33">
        <f t="shared" si="85"/>
        <v>119.0503984063745</v>
      </c>
      <c r="AH454" s="5">
        <f t="shared" si="86"/>
        <v>0.47883495145631072</v>
      </c>
      <c r="AI454" s="1">
        <f t="shared" si="87"/>
        <v>0.51500000000000001</v>
      </c>
      <c r="AJ454" s="5">
        <f t="shared" si="88"/>
        <v>0.38333333333333336</v>
      </c>
      <c r="AK454" s="1">
        <f t="shared" si="89"/>
        <v>19.73291925465838</v>
      </c>
      <c r="AL454" s="1">
        <v>4.8</v>
      </c>
      <c r="AN454" s="5"/>
    </row>
    <row r="455" spans="1:40" x14ac:dyDescent="0.25">
      <c r="A455" s="3">
        <v>42055</v>
      </c>
      <c r="B455" s="4">
        <v>3</v>
      </c>
      <c r="C455" s="4">
        <v>3</v>
      </c>
      <c r="D455" s="4">
        <v>50</v>
      </c>
      <c r="E455" s="1" t="str">
        <f t="shared" si="90"/>
        <v>Q3-3-50</v>
      </c>
      <c r="F455" s="4" t="s">
        <v>27</v>
      </c>
      <c r="G455" s="4">
        <v>1.2</v>
      </c>
      <c r="H455" s="36">
        <v>10</v>
      </c>
      <c r="I455" s="8"/>
      <c r="J455" s="4">
        <v>20</v>
      </c>
      <c r="K455" s="4">
        <v>1</v>
      </c>
      <c r="L455" s="14">
        <v>1.95E-2</v>
      </c>
      <c r="M455" s="14">
        <v>2.1000000000000001E-2</v>
      </c>
      <c r="N455" s="4">
        <v>47.870199999999997</v>
      </c>
      <c r="O455" s="4">
        <v>0.19</v>
      </c>
      <c r="P455" s="4">
        <v>100</v>
      </c>
      <c r="Q455" s="14">
        <v>0.17879999999999999</v>
      </c>
      <c r="R455" s="14">
        <v>3.9300000000000002E-2</v>
      </c>
      <c r="S455" s="6">
        <v>0.124</v>
      </c>
      <c r="T455" s="14">
        <v>3.15E-2</v>
      </c>
      <c r="U455" s="4">
        <v>4</v>
      </c>
      <c r="V455" s="4">
        <v>70</v>
      </c>
      <c r="W455" s="10">
        <v>21.5</v>
      </c>
      <c r="X455" s="12">
        <v>199.2</v>
      </c>
      <c r="Y455" s="14">
        <v>0.17879999999999999</v>
      </c>
      <c r="Z455" s="40">
        <v>3.9300000000000002E-2</v>
      </c>
      <c r="AA455" s="43"/>
      <c r="AB455" s="33">
        <f t="shared" si="80"/>
        <v>7.1428571428571486</v>
      </c>
      <c r="AC455" s="5">
        <f t="shared" si="81"/>
        <v>0.20684210526315791</v>
      </c>
      <c r="AD455" s="5">
        <f t="shared" si="82"/>
        <v>0.21979865771812082</v>
      </c>
      <c r="AE455" s="5">
        <f t="shared" si="83"/>
        <v>0.21979865771812082</v>
      </c>
      <c r="AF455" s="33">
        <f t="shared" si="84"/>
        <v>2.0889822896081487</v>
      </c>
      <c r="AG455" s="33">
        <f t="shared" si="85"/>
        <v>12.180712468193382</v>
      </c>
      <c r="AH455" s="5">
        <f t="shared" si="86"/>
        <v>0.25403225806451613</v>
      </c>
      <c r="AI455" s="1">
        <f t="shared" si="87"/>
        <v>0.124</v>
      </c>
      <c r="AJ455" s="5">
        <f t="shared" si="88"/>
        <v>0.30714285714285716</v>
      </c>
      <c r="AK455" s="1">
        <f t="shared" si="89"/>
        <v>9.2651162790697672</v>
      </c>
      <c r="AL455" s="1">
        <v>1</v>
      </c>
      <c r="AN455" s="5"/>
    </row>
    <row r="456" spans="1:40" x14ac:dyDescent="0.25">
      <c r="A456" s="3">
        <v>42055</v>
      </c>
      <c r="B456" s="4">
        <v>3</v>
      </c>
      <c r="C456" s="4">
        <v>3</v>
      </c>
      <c r="D456" s="4">
        <v>50</v>
      </c>
      <c r="E456" s="1" t="str">
        <f t="shared" si="90"/>
        <v>Q3-3-50</v>
      </c>
      <c r="F456" s="4" t="s">
        <v>29</v>
      </c>
      <c r="G456" s="4">
        <v>4.4000000000000004</v>
      </c>
      <c r="H456" s="36">
        <v>5</v>
      </c>
      <c r="I456" s="8"/>
      <c r="J456" s="4">
        <v>4</v>
      </c>
      <c r="K456" s="4">
        <v>1.6</v>
      </c>
      <c r="L456" s="14">
        <v>4.1000000000000003E-3</v>
      </c>
      <c r="M456" s="14">
        <v>4.3E-3</v>
      </c>
      <c r="N456" s="4">
        <v>85.456100000000006</v>
      </c>
      <c r="O456" s="4">
        <v>0.105</v>
      </c>
      <c r="P456" s="4">
        <v>456</v>
      </c>
      <c r="Q456" s="14">
        <v>4.8399999999999999E-2</v>
      </c>
      <c r="R456" s="14">
        <v>1.7299999999999999E-2</v>
      </c>
      <c r="S456" s="6">
        <v>0.214</v>
      </c>
      <c r="T456" s="14">
        <v>0.1308</v>
      </c>
      <c r="U456" s="4">
        <v>10</v>
      </c>
      <c r="V456" s="4">
        <v>14</v>
      </c>
      <c r="W456" s="10">
        <v>10</v>
      </c>
      <c r="X456" s="12">
        <v>97.399999999999991</v>
      </c>
      <c r="Y456" s="14">
        <v>4.8399999999999999E-2</v>
      </c>
      <c r="Z456" s="40">
        <v>1.7299999999999999E-2</v>
      </c>
      <c r="AA456" s="43"/>
      <c r="AB456" s="33">
        <f t="shared" si="80"/>
        <v>4.6511627906976667</v>
      </c>
      <c r="AC456" s="5">
        <f t="shared" si="81"/>
        <v>0.16476190476190478</v>
      </c>
      <c r="AD456" s="5">
        <f t="shared" si="82"/>
        <v>0.3574380165289256</v>
      </c>
      <c r="AE456" s="5">
        <f t="shared" si="83"/>
        <v>0.3574380165289256</v>
      </c>
      <c r="AF456" s="33">
        <f t="shared" si="84"/>
        <v>5.3360731416481677</v>
      </c>
      <c r="AG456" s="33">
        <f t="shared" si="85"/>
        <v>49.39658959537573</v>
      </c>
      <c r="AH456" s="5">
        <f t="shared" si="86"/>
        <v>0.61121495327102804</v>
      </c>
      <c r="AI456" s="1">
        <f t="shared" si="87"/>
        <v>0.214</v>
      </c>
      <c r="AJ456" s="5">
        <f t="shared" si="88"/>
        <v>0.7142857142857143</v>
      </c>
      <c r="AK456" s="1">
        <f t="shared" si="89"/>
        <v>9.7399999999999984</v>
      </c>
      <c r="AL456" s="1">
        <v>1.6</v>
      </c>
      <c r="AN456" s="5"/>
    </row>
    <row r="457" spans="1:40" x14ac:dyDescent="0.25">
      <c r="A457" s="3">
        <v>42056</v>
      </c>
      <c r="B457" s="4">
        <v>4</v>
      </c>
      <c r="C457" s="4">
        <v>3</v>
      </c>
      <c r="D457" s="4">
        <v>0</v>
      </c>
      <c r="E457" s="1" t="str">
        <f t="shared" si="90"/>
        <v>Q4-3-0</v>
      </c>
      <c r="F457" s="4" t="s">
        <v>15</v>
      </c>
      <c r="G457" s="17">
        <v>3.2</v>
      </c>
      <c r="H457" s="36">
        <v>0.5</v>
      </c>
      <c r="I457" s="8"/>
      <c r="J457" s="4">
        <v>1</v>
      </c>
      <c r="K457" s="17">
        <v>3.3</v>
      </c>
      <c r="L457" s="4">
        <v>1.0800000000000001E-2</v>
      </c>
      <c r="M457" s="4">
        <v>1.1900000000000001E-2</v>
      </c>
      <c r="N457" s="4">
        <v>32.243499999999997</v>
      </c>
      <c r="O457" s="4">
        <v>5.3999999999999999E-2</v>
      </c>
      <c r="P457" s="4">
        <v>180</v>
      </c>
      <c r="Q457" s="14">
        <v>5.8000000000000003E-2</v>
      </c>
      <c r="R457" s="4">
        <v>1.46E-2</v>
      </c>
      <c r="S457" s="6">
        <v>0.11700000000000001</v>
      </c>
      <c r="T457" s="14">
        <v>5.67E-2</v>
      </c>
      <c r="U457" s="4">
        <v>5</v>
      </c>
      <c r="V457" s="53">
        <v>15</v>
      </c>
      <c r="W457" s="53">
        <v>7.7</v>
      </c>
      <c r="X457" s="12">
        <v>44</v>
      </c>
      <c r="Y457" s="14">
        <v>5.8000000000000003E-2</v>
      </c>
      <c r="Z457" s="36">
        <v>1.46E-2</v>
      </c>
      <c r="AA457" s="42"/>
      <c r="AB457" s="33">
        <f t="shared" si="80"/>
        <v>9.2436974789915975</v>
      </c>
      <c r="AC457" s="5">
        <f t="shared" si="81"/>
        <v>0.27037037037037037</v>
      </c>
      <c r="AD457" s="5">
        <f t="shared" si="82"/>
        <v>0.25172413793103449</v>
      </c>
      <c r="AE457" s="5">
        <f t="shared" si="83"/>
        <v>0.25172413793103449</v>
      </c>
      <c r="AF457" s="33">
        <f t="shared" si="84"/>
        <v>5.5825205080093667</v>
      </c>
      <c r="AG457" s="33">
        <f t="shared" si="85"/>
        <v>22.084589041095889</v>
      </c>
      <c r="AH457" s="5">
        <f t="shared" si="86"/>
        <v>0.48461538461538461</v>
      </c>
      <c r="AI457" s="1">
        <f t="shared" si="87"/>
        <v>0.11700000000000001</v>
      </c>
      <c r="AJ457" s="5">
        <f t="shared" si="88"/>
        <v>0.51333333333333331</v>
      </c>
      <c r="AK457" s="1">
        <f t="shared" si="89"/>
        <v>5.7142857142857144</v>
      </c>
      <c r="AL457" s="1">
        <v>3.3</v>
      </c>
      <c r="AN457" s="5"/>
    </row>
    <row r="458" spans="1:40" x14ac:dyDescent="0.25">
      <c r="A458" s="3">
        <v>42056</v>
      </c>
      <c r="B458" s="4">
        <v>4</v>
      </c>
      <c r="C458" s="4">
        <v>3</v>
      </c>
      <c r="D458" s="4">
        <v>0</v>
      </c>
      <c r="E458" s="1" t="str">
        <f t="shared" si="90"/>
        <v>Q4-3-0</v>
      </c>
      <c r="F458" s="4" t="s">
        <v>40</v>
      </c>
      <c r="G458" s="17">
        <v>0.1</v>
      </c>
      <c r="H458" s="36">
        <v>0.5</v>
      </c>
      <c r="I458" s="8"/>
      <c r="J458" s="4">
        <v>1</v>
      </c>
      <c r="K458" s="17">
        <v>0.2</v>
      </c>
      <c r="L458" s="4"/>
      <c r="M458" s="4"/>
      <c r="N458" s="4"/>
      <c r="O458" s="4"/>
      <c r="P458" s="4"/>
      <c r="Q458" s="14"/>
      <c r="R458" s="14"/>
      <c r="S458" s="6"/>
      <c r="T458" s="14"/>
      <c r="U458" s="4"/>
      <c r="V458" s="53"/>
      <c r="W458" s="53"/>
      <c r="X458" s="12"/>
      <c r="Y458" s="14"/>
      <c r="AB458" s="33" t="e">
        <f t="shared" si="80"/>
        <v>#DIV/0!</v>
      </c>
      <c r="AC458" s="5" t="e">
        <f t="shared" si="81"/>
        <v>#DIV/0!</v>
      </c>
      <c r="AD458" s="5" t="e">
        <f t="shared" si="82"/>
        <v>#DIV/0!</v>
      </c>
      <c r="AE458" s="5" t="e">
        <f t="shared" si="83"/>
        <v>#DIV/0!</v>
      </c>
      <c r="AF458" s="33" t="e">
        <f t="shared" si="84"/>
        <v>#DIV/0!</v>
      </c>
      <c r="AG458" s="33" t="e">
        <f t="shared" si="85"/>
        <v>#DIV/0!</v>
      </c>
      <c r="AH458" s="5" t="e">
        <f t="shared" si="86"/>
        <v>#DIV/0!</v>
      </c>
      <c r="AI458" s="1">
        <f t="shared" si="87"/>
        <v>0</v>
      </c>
      <c r="AJ458" s="5" t="e">
        <f t="shared" si="88"/>
        <v>#DIV/0!</v>
      </c>
      <c r="AK458" s="1" t="e">
        <f t="shared" si="89"/>
        <v>#DIV/0!</v>
      </c>
      <c r="AL458" s="1">
        <v>0.2</v>
      </c>
      <c r="AN458" s="5"/>
    </row>
    <row r="459" spans="1:40" x14ac:dyDescent="0.25">
      <c r="A459" s="3">
        <v>42056</v>
      </c>
      <c r="B459" s="4">
        <v>4</v>
      </c>
      <c r="C459" s="4">
        <v>3</v>
      </c>
      <c r="D459" s="4">
        <v>0</v>
      </c>
      <c r="E459" s="1" t="str">
        <f t="shared" si="90"/>
        <v>Q4-3-0</v>
      </c>
      <c r="F459" s="4" t="s">
        <v>10</v>
      </c>
      <c r="G459" s="17">
        <v>12</v>
      </c>
      <c r="H459" s="36">
        <v>2</v>
      </c>
      <c r="I459" s="8"/>
      <c r="J459" s="4">
        <v>1</v>
      </c>
      <c r="K459" s="17">
        <v>15</v>
      </c>
      <c r="L459" s="4">
        <v>5.7000000000000002E-3</v>
      </c>
      <c r="M459" s="4">
        <v>8.5000000000000006E-3</v>
      </c>
      <c r="N459" s="4">
        <v>50.436599999999999</v>
      </c>
      <c r="O459" s="4">
        <v>0.19</v>
      </c>
      <c r="P459" s="4">
        <v>238</v>
      </c>
      <c r="Q459" s="14">
        <v>0.18729999999999999</v>
      </c>
      <c r="R459" s="4">
        <v>6.0999999999999999E-2</v>
      </c>
      <c r="S459" s="6">
        <v>0.312</v>
      </c>
      <c r="T459" s="14">
        <v>9.7699999999999995E-2</v>
      </c>
      <c r="U459" s="4">
        <v>10</v>
      </c>
      <c r="V459" s="53">
        <v>312</v>
      </c>
      <c r="W459" s="53">
        <v>97.699999999999989</v>
      </c>
      <c r="X459" s="12">
        <v>426.99999999999994</v>
      </c>
      <c r="Y459" s="14">
        <v>0.18729999999999999</v>
      </c>
      <c r="Z459" s="36">
        <v>6.0999999999999999E-2</v>
      </c>
      <c r="AA459" s="42"/>
      <c r="AB459" s="33">
        <f t="shared" si="80"/>
        <v>32.941176470588239</v>
      </c>
      <c r="AC459" s="5">
        <f t="shared" si="81"/>
        <v>0.32105263157894737</v>
      </c>
      <c r="AD459" s="5">
        <f t="shared" si="82"/>
        <v>0.32568072610784837</v>
      </c>
      <c r="AE459" s="5">
        <f t="shared" si="83"/>
        <v>0.32568072610784837</v>
      </c>
      <c r="AF459" s="33">
        <f t="shared" si="84"/>
        <v>4.71879547788709</v>
      </c>
      <c r="AG459" s="33">
        <f t="shared" si="85"/>
        <v>8.2682950819672136</v>
      </c>
      <c r="AH459" s="5">
        <f t="shared" si="86"/>
        <v>0.31314102564102564</v>
      </c>
      <c r="AI459" s="1">
        <f t="shared" si="87"/>
        <v>0.312</v>
      </c>
      <c r="AJ459" s="5">
        <f t="shared" si="88"/>
        <v>0.31314102564102558</v>
      </c>
      <c r="AK459" s="1">
        <f t="shared" si="89"/>
        <v>4.3705220061412486</v>
      </c>
      <c r="AL459" s="1">
        <v>15</v>
      </c>
      <c r="AN459" s="5"/>
    </row>
    <row r="460" spans="1:40" x14ac:dyDescent="0.25">
      <c r="A460" s="3">
        <v>42056</v>
      </c>
      <c r="B460" s="4">
        <v>4</v>
      </c>
      <c r="C460" s="4">
        <v>3</v>
      </c>
      <c r="D460" s="4">
        <v>0</v>
      </c>
      <c r="E460" s="1" t="str">
        <f t="shared" si="90"/>
        <v>Q4-3-0</v>
      </c>
      <c r="F460" s="4" t="s">
        <v>12</v>
      </c>
      <c r="G460" s="17">
        <v>3.1</v>
      </c>
      <c r="H460" s="36">
        <v>5</v>
      </c>
      <c r="I460" s="8"/>
      <c r="J460" s="4">
        <v>1</v>
      </c>
      <c r="K460" s="17">
        <v>3</v>
      </c>
      <c r="L460" s="4">
        <v>1.1999999999999999E-3</v>
      </c>
      <c r="M460" s="4">
        <v>1.4E-3</v>
      </c>
      <c r="N460" s="4">
        <v>61.227600000000002</v>
      </c>
      <c r="O460" s="4">
        <v>9.6000000000000002E-2</v>
      </c>
      <c r="P460" s="4">
        <v>575</v>
      </c>
      <c r="Q460" s="14">
        <v>4.1399999999999999E-2</v>
      </c>
      <c r="R460" s="4">
        <v>1.38E-2</v>
      </c>
      <c r="S460" s="6">
        <v>1.6E-2</v>
      </c>
      <c r="T460" s="14">
        <v>7.7000000000000002E-3</v>
      </c>
      <c r="U460" s="4">
        <v>10</v>
      </c>
      <c r="V460" s="53">
        <v>11</v>
      </c>
      <c r="W460" s="53">
        <v>5.7</v>
      </c>
      <c r="X460" s="12"/>
      <c r="Y460" s="14">
        <v>4.1399999999999999E-2</v>
      </c>
      <c r="Z460" s="36">
        <v>1.38E-2</v>
      </c>
      <c r="AA460" s="42"/>
      <c r="AB460" s="33">
        <f t="shared" si="80"/>
        <v>14.285714285714294</v>
      </c>
      <c r="AC460" s="5">
        <f t="shared" si="81"/>
        <v>0.14374999999999999</v>
      </c>
      <c r="AD460" s="5">
        <f t="shared" si="82"/>
        <v>0.33333333333333331</v>
      </c>
      <c r="AE460" s="5">
        <f t="shared" si="83"/>
        <v>0.33333333333333331</v>
      </c>
      <c r="AF460" s="33">
        <f t="shared" si="84"/>
        <v>9.3911895942352785</v>
      </c>
      <c r="AG460" s="33">
        <f t="shared" si="85"/>
        <v>44.367826086956519</v>
      </c>
      <c r="AH460" s="5">
        <f t="shared" si="86"/>
        <v>0.48125000000000001</v>
      </c>
      <c r="AI460" s="1">
        <f t="shared" si="87"/>
        <v>1.6E-2</v>
      </c>
      <c r="AJ460" s="5">
        <f t="shared" si="88"/>
        <v>0.51818181818181819</v>
      </c>
      <c r="AK460" s="1">
        <f t="shared" si="89"/>
        <v>0</v>
      </c>
      <c r="AL460" s="1">
        <v>3</v>
      </c>
      <c r="AN460" s="5"/>
    </row>
    <row r="461" spans="1:40" x14ac:dyDescent="0.25">
      <c r="A461" s="3">
        <v>42056</v>
      </c>
      <c r="B461" s="4">
        <v>4</v>
      </c>
      <c r="C461" s="4">
        <v>3</v>
      </c>
      <c r="D461" s="4">
        <v>0</v>
      </c>
      <c r="E461" s="1" t="str">
        <f t="shared" si="90"/>
        <v>Q4-3-0</v>
      </c>
      <c r="F461" s="4" t="s">
        <v>11</v>
      </c>
      <c r="G461" s="17">
        <v>3.2</v>
      </c>
      <c r="H461" s="36">
        <v>10</v>
      </c>
      <c r="I461" s="8"/>
      <c r="J461" s="4">
        <v>1</v>
      </c>
      <c r="K461" s="17">
        <v>6.8</v>
      </c>
      <c r="L461" s="4">
        <v>4.1000000000000003E-3</v>
      </c>
      <c r="M461" s="4">
        <v>5.5999999999999999E-3</v>
      </c>
      <c r="N461" s="4">
        <v>30.837800000000001</v>
      </c>
      <c r="O461" s="4">
        <v>4.7E-2</v>
      </c>
      <c r="P461" s="4">
        <v>152</v>
      </c>
      <c r="Q461" s="14">
        <v>3.6999999999999998E-2</v>
      </c>
      <c r="R461" s="4">
        <v>9.9000000000000008E-3</v>
      </c>
      <c r="S461" s="6">
        <v>3.5000000000000003E-2</v>
      </c>
      <c r="T461" s="14">
        <v>7.0000000000000001E-3</v>
      </c>
      <c r="U461" s="4">
        <v>5</v>
      </c>
      <c r="V461" s="53">
        <v>8</v>
      </c>
      <c r="W461" s="53">
        <v>2.9</v>
      </c>
      <c r="X461" s="12">
        <v>16</v>
      </c>
      <c r="Y461" s="14">
        <v>3.6999999999999998E-2</v>
      </c>
      <c r="Z461" s="36">
        <v>9.9000000000000008E-3</v>
      </c>
      <c r="AA461" s="42"/>
      <c r="AB461" s="33">
        <f t="shared" si="80"/>
        <v>26.785714285714281</v>
      </c>
      <c r="AC461" s="5">
        <f t="shared" si="81"/>
        <v>0.21063829787234045</v>
      </c>
      <c r="AD461" s="5">
        <f t="shared" si="82"/>
        <v>0.26756756756756761</v>
      </c>
      <c r="AE461" s="5">
        <f t="shared" si="83"/>
        <v>0.26756756756756761</v>
      </c>
      <c r="AF461" s="33">
        <f t="shared" si="84"/>
        <v>4.9290156885380929</v>
      </c>
      <c r="AG461" s="33">
        <f t="shared" si="85"/>
        <v>31.14929292929293</v>
      </c>
      <c r="AH461" s="5">
        <f t="shared" si="86"/>
        <v>0.19999999999999998</v>
      </c>
      <c r="AI461" s="1">
        <f t="shared" si="87"/>
        <v>3.5000000000000003E-2</v>
      </c>
      <c r="AJ461" s="5">
        <f t="shared" si="88"/>
        <v>0.36249999999999999</v>
      </c>
      <c r="AK461" s="1">
        <f t="shared" si="89"/>
        <v>5.5172413793103452</v>
      </c>
      <c r="AL461" s="1">
        <v>6.8</v>
      </c>
      <c r="AN461" s="5"/>
    </row>
    <row r="462" spans="1:40" x14ac:dyDescent="0.25">
      <c r="A462" s="3">
        <v>42056</v>
      </c>
      <c r="B462" s="4">
        <v>4</v>
      </c>
      <c r="C462" s="4">
        <v>3</v>
      </c>
      <c r="D462" s="4">
        <v>0</v>
      </c>
      <c r="E462" s="1" t="str">
        <f t="shared" si="90"/>
        <v>Q4-3-0</v>
      </c>
      <c r="F462" s="4" t="s">
        <v>13</v>
      </c>
      <c r="G462" s="17">
        <v>2.8</v>
      </c>
      <c r="H462" s="36">
        <v>0.5</v>
      </c>
      <c r="I462" s="8"/>
      <c r="J462" s="4">
        <v>1</v>
      </c>
      <c r="K462" s="17">
        <v>4.5</v>
      </c>
      <c r="L462" s="4">
        <v>8.6E-3</v>
      </c>
      <c r="M462" s="4">
        <v>1.3599999999999999E-2</v>
      </c>
      <c r="N462" s="4">
        <v>22.062999999999999</v>
      </c>
      <c r="O462" s="4">
        <v>9.7000000000000003E-2</v>
      </c>
      <c r="P462" s="4">
        <v>81</v>
      </c>
      <c r="Q462" s="14">
        <v>5.2999999999999999E-2</v>
      </c>
      <c r="R462" s="14">
        <v>7.0000000000000001E-3</v>
      </c>
      <c r="S462" s="6">
        <v>5.1999999999999998E-2</v>
      </c>
      <c r="T462" s="14">
        <v>6.4000000000000003E-3</v>
      </c>
      <c r="U462" s="4">
        <v>8</v>
      </c>
      <c r="V462" s="53">
        <v>47</v>
      </c>
      <c r="W462" s="53">
        <v>6.5</v>
      </c>
      <c r="X462" s="12">
        <v>28.999999999999996</v>
      </c>
      <c r="Y462" s="14">
        <v>5.2999999999999999E-2</v>
      </c>
      <c r="Z462" s="36">
        <v>7.0000000000000001E-3</v>
      </c>
      <c r="AA462" s="42"/>
      <c r="AB462" s="33">
        <f t="shared" si="80"/>
        <v>36.764705882352942</v>
      </c>
      <c r="AC462" s="5">
        <f t="shared" si="81"/>
        <v>7.2164948453608241E-2</v>
      </c>
      <c r="AD462" s="5">
        <f t="shared" si="82"/>
        <v>0.13207547169811321</v>
      </c>
      <c r="AE462" s="5">
        <f t="shared" si="83"/>
        <v>0.13207547169811321</v>
      </c>
      <c r="AF462" s="33">
        <f t="shared" si="84"/>
        <v>3.671304899605675</v>
      </c>
      <c r="AG462" s="33">
        <f t="shared" si="85"/>
        <v>31.518571428571427</v>
      </c>
      <c r="AH462" s="5">
        <f t="shared" si="86"/>
        <v>0.12307692307692308</v>
      </c>
      <c r="AI462" s="1">
        <f t="shared" si="87"/>
        <v>5.1999999999999998E-2</v>
      </c>
      <c r="AJ462" s="5">
        <f t="shared" si="88"/>
        <v>0.13829787234042554</v>
      </c>
      <c r="AK462" s="1">
        <f t="shared" si="89"/>
        <v>4.4615384615384608</v>
      </c>
      <c r="AL462" s="1">
        <v>4.5</v>
      </c>
      <c r="AN462" s="5"/>
    </row>
    <row r="463" spans="1:40" x14ac:dyDescent="0.25">
      <c r="A463" s="3">
        <v>42056</v>
      </c>
      <c r="B463" s="4">
        <v>4</v>
      </c>
      <c r="C463" s="4">
        <v>3</v>
      </c>
      <c r="D463" s="4">
        <v>0</v>
      </c>
      <c r="E463" s="1" t="str">
        <f t="shared" si="90"/>
        <v>Q4-3-0</v>
      </c>
      <c r="F463" s="4" t="s">
        <v>14</v>
      </c>
      <c r="G463" s="17">
        <v>0.7</v>
      </c>
      <c r="H463" s="36">
        <v>1</v>
      </c>
      <c r="I463" s="8"/>
      <c r="J463" s="4">
        <v>1</v>
      </c>
      <c r="K463" s="17">
        <v>1.3</v>
      </c>
      <c r="L463" s="4" t="s">
        <v>16</v>
      </c>
      <c r="M463" s="4" t="s">
        <v>16</v>
      </c>
      <c r="N463" s="4">
        <v>6.7504999999999997</v>
      </c>
      <c r="O463" s="4">
        <v>1.6E-2</v>
      </c>
      <c r="P463" s="4">
        <v>11</v>
      </c>
      <c r="Q463" s="14">
        <v>0.01</v>
      </c>
      <c r="R463" s="14">
        <v>1E-3</v>
      </c>
      <c r="S463" s="6">
        <v>4.4999999999999998E-2</v>
      </c>
      <c r="T463" s="14">
        <v>7.4000000000000003E-3</v>
      </c>
      <c r="U463" s="4">
        <v>30</v>
      </c>
      <c r="V463" s="53">
        <v>19</v>
      </c>
      <c r="W463" s="53">
        <v>3.7</v>
      </c>
      <c r="X463" s="12"/>
      <c r="Y463" s="14">
        <v>0.01</v>
      </c>
      <c r="Z463" s="40">
        <v>1E-3</v>
      </c>
      <c r="AA463" s="43"/>
      <c r="AB463" s="33" t="e">
        <f t="shared" si="80"/>
        <v>#VALUE!</v>
      </c>
      <c r="AC463" s="5">
        <f t="shared" si="81"/>
        <v>6.25E-2</v>
      </c>
      <c r="AD463" s="5">
        <f t="shared" si="82"/>
        <v>0.1</v>
      </c>
      <c r="AE463" s="5">
        <f t="shared" si="83"/>
        <v>0.1</v>
      </c>
      <c r="AF463" s="33">
        <f t="shared" si="84"/>
        <v>1.6295089252647952</v>
      </c>
      <c r="AG463" s="33">
        <f t="shared" si="85"/>
        <v>67.504999999999995</v>
      </c>
      <c r="AH463" s="5">
        <f t="shared" si="86"/>
        <v>0.16444444444444445</v>
      </c>
      <c r="AI463" s="1">
        <f t="shared" si="87"/>
        <v>4.4999999999999998E-2</v>
      </c>
      <c r="AJ463" s="5">
        <f t="shared" si="88"/>
        <v>0.19473684210526318</v>
      </c>
      <c r="AK463" s="1">
        <f t="shared" si="89"/>
        <v>0</v>
      </c>
      <c r="AL463" s="1">
        <v>1.3</v>
      </c>
      <c r="AN463" s="5"/>
    </row>
    <row r="464" spans="1:40" x14ac:dyDescent="0.25">
      <c r="A464" s="3">
        <v>42056</v>
      </c>
      <c r="B464" s="4">
        <v>4</v>
      </c>
      <c r="C464" s="4">
        <v>3</v>
      </c>
      <c r="D464" s="4">
        <v>0</v>
      </c>
      <c r="E464" s="1" t="str">
        <f t="shared" si="90"/>
        <v>Q4-3-0</v>
      </c>
      <c r="F464" s="4" t="s">
        <v>38</v>
      </c>
      <c r="G464" s="17">
        <v>1.4</v>
      </c>
      <c r="H464" s="36">
        <v>1</v>
      </c>
      <c r="I464" s="8"/>
      <c r="J464" s="4">
        <v>1</v>
      </c>
      <c r="K464" s="17">
        <v>6.4</v>
      </c>
      <c r="L464" s="4">
        <v>1.09E-2</v>
      </c>
      <c r="M464" s="4">
        <v>1.2999999999999999E-2</v>
      </c>
      <c r="N464" s="4">
        <v>20.125299999999999</v>
      </c>
      <c r="O464" s="4">
        <v>4.8000000000000001E-2</v>
      </c>
      <c r="P464" s="4">
        <v>40</v>
      </c>
      <c r="Q464" s="14">
        <v>0.03</v>
      </c>
      <c r="R464" s="4">
        <v>4.1999999999999997E-3</v>
      </c>
      <c r="S464" s="6">
        <v>0.29599999999999999</v>
      </c>
      <c r="T464" s="14">
        <v>6.2700000000000006E-2</v>
      </c>
      <c r="U464" s="4">
        <v>30</v>
      </c>
      <c r="V464" s="53">
        <v>7</v>
      </c>
      <c r="W464" s="53">
        <v>2.1</v>
      </c>
      <c r="X464" s="12"/>
      <c r="Y464" s="14">
        <v>0.03</v>
      </c>
      <c r="Z464" s="36">
        <v>4.1999999999999997E-3</v>
      </c>
      <c r="AA464" s="42"/>
      <c r="AB464" s="33">
        <f t="shared" si="80"/>
        <v>16.15384615384615</v>
      </c>
      <c r="AC464" s="5">
        <f t="shared" si="81"/>
        <v>8.7499999999999994E-2</v>
      </c>
      <c r="AD464" s="5">
        <f t="shared" si="82"/>
        <v>0.13999999999999999</v>
      </c>
      <c r="AE464" s="5">
        <f t="shared" si="83"/>
        <v>0.13999999999999999</v>
      </c>
      <c r="AF464" s="33">
        <f t="shared" si="84"/>
        <v>1.987548011706658</v>
      </c>
      <c r="AG464" s="33">
        <f t="shared" si="85"/>
        <v>47.917380952380952</v>
      </c>
      <c r="AH464" s="5">
        <f t="shared" si="86"/>
        <v>0.21182432432432435</v>
      </c>
      <c r="AI464" s="1">
        <f t="shared" si="87"/>
        <v>0.29599999999999999</v>
      </c>
      <c r="AJ464" s="5">
        <f t="shared" si="88"/>
        <v>0.3</v>
      </c>
      <c r="AK464" s="1">
        <f t="shared" si="89"/>
        <v>0</v>
      </c>
      <c r="AL464" s="1">
        <v>6.4</v>
      </c>
      <c r="AN464" s="5"/>
    </row>
    <row r="465" spans="1:40" x14ac:dyDescent="0.25">
      <c r="A465" s="3">
        <v>42056</v>
      </c>
      <c r="B465" s="4">
        <v>4</v>
      </c>
      <c r="C465" s="4">
        <v>3</v>
      </c>
      <c r="D465" s="4">
        <v>0</v>
      </c>
      <c r="E465" s="1" t="str">
        <f t="shared" si="90"/>
        <v>Q4-3-0</v>
      </c>
      <c r="F465" s="4" t="s">
        <v>39</v>
      </c>
      <c r="G465" s="17">
        <v>1</v>
      </c>
      <c r="H465" s="36">
        <v>0.5</v>
      </c>
      <c r="I465" s="8"/>
      <c r="J465" s="4">
        <v>1</v>
      </c>
      <c r="K465" s="17">
        <v>2.5</v>
      </c>
      <c r="L465" s="4" t="s">
        <v>16</v>
      </c>
      <c r="M465" s="4" t="s">
        <v>16</v>
      </c>
      <c r="N465" s="4">
        <v>5.5216000000000003</v>
      </c>
      <c r="O465" s="4">
        <v>4.0000000000000001E-3</v>
      </c>
      <c r="P465" s="4">
        <v>22</v>
      </c>
      <c r="Q465" s="14">
        <v>1E-3</v>
      </c>
      <c r="R465" s="4">
        <v>1.0000000000000001E-5</v>
      </c>
      <c r="S465" s="6">
        <v>4.9000000000000002E-2</v>
      </c>
      <c r="T465" s="14">
        <v>1.03E-2</v>
      </c>
      <c r="U465" s="4">
        <v>30</v>
      </c>
      <c r="V465" s="53">
        <v>18</v>
      </c>
      <c r="W465" s="53">
        <v>3.9</v>
      </c>
      <c r="X465" s="12"/>
      <c r="Y465" s="14">
        <v>1E-3</v>
      </c>
      <c r="Z465" s="36">
        <v>1.0000000000000001E-5</v>
      </c>
      <c r="AA465" s="42"/>
      <c r="AB465" s="33" t="e">
        <f t="shared" si="80"/>
        <v>#VALUE!</v>
      </c>
      <c r="AC465" s="5">
        <f t="shared" si="81"/>
        <v>2.5000000000000001E-3</v>
      </c>
      <c r="AD465" s="5">
        <f t="shared" si="82"/>
        <v>0.01</v>
      </c>
      <c r="AE465" s="5">
        <f t="shared" si="83"/>
        <v>0.01</v>
      </c>
      <c r="AF465" s="33">
        <f t="shared" si="84"/>
        <v>3.9843523616343086</v>
      </c>
      <c r="AG465" s="33">
        <f t="shared" si="85"/>
        <v>5521.6</v>
      </c>
      <c r="AH465" s="5">
        <f t="shared" si="86"/>
        <v>0.21020408163265306</v>
      </c>
      <c r="AI465" s="1">
        <f t="shared" si="87"/>
        <v>4.9000000000000002E-2</v>
      </c>
      <c r="AJ465" s="5">
        <f t="shared" si="88"/>
        <v>0.21666666666666667</v>
      </c>
      <c r="AK465" s="1">
        <f t="shared" si="89"/>
        <v>0</v>
      </c>
      <c r="AL465" s="1">
        <v>2.5</v>
      </c>
      <c r="AN465" s="5"/>
    </row>
    <row r="466" spans="1:40" x14ac:dyDescent="0.25">
      <c r="A466" s="3">
        <v>42056</v>
      </c>
      <c r="B466" s="4">
        <v>4</v>
      </c>
      <c r="C466" s="4">
        <v>3</v>
      </c>
      <c r="D466" s="4">
        <v>0</v>
      </c>
      <c r="E466" s="1" t="str">
        <f t="shared" si="90"/>
        <v>Q4-3-0</v>
      </c>
      <c r="F466" s="4" t="s">
        <v>35</v>
      </c>
      <c r="G466" s="17">
        <v>0.5</v>
      </c>
      <c r="H466" s="36">
        <v>2</v>
      </c>
      <c r="I466" s="8"/>
      <c r="J466" s="4">
        <v>1</v>
      </c>
      <c r="K466" s="17">
        <v>0.7</v>
      </c>
      <c r="L466" s="14">
        <v>1.3100000000000001E-2</v>
      </c>
      <c r="M466" s="14">
        <v>1.7899999999999999E-2</v>
      </c>
      <c r="N466" s="4">
        <v>5.9974999999999996</v>
      </c>
      <c r="O466" s="4">
        <v>4.2999999999999997E-2</v>
      </c>
      <c r="P466" s="4">
        <v>5</v>
      </c>
      <c r="Q466" s="14">
        <v>2.4E-2</v>
      </c>
      <c r="R466" s="4">
        <v>1.6000000000000001E-3</v>
      </c>
      <c r="S466" s="6">
        <v>2.4E-2</v>
      </c>
      <c r="T466" s="14">
        <v>7.4999999999999997E-3</v>
      </c>
      <c r="U466" s="4">
        <v>4</v>
      </c>
      <c r="V466" s="53">
        <v>15</v>
      </c>
      <c r="W466" s="53">
        <v>4.5999999999999996</v>
      </c>
      <c r="X466" s="12">
        <v>91</v>
      </c>
      <c r="Y466" s="14">
        <v>2.4E-2</v>
      </c>
      <c r="Z466" s="36">
        <v>1.6000000000000001E-3</v>
      </c>
      <c r="AA466" s="42"/>
      <c r="AB466" s="33">
        <f t="shared" si="80"/>
        <v>26.815642458100552</v>
      </c>
      <c r="AC466" s="5">
        <f t="shared" si="81"/>
        <v>3.7209302325581402E-2</v>
      </c>
      <c r="AD466" s="5">
        <f t="shared" si="82"/>
        <v>6.6666666666666666E-2</v>
      </c>
      <c r="AE466" s="5">
        <f t="shared" si="83"/>
        <v>6.6666666666666666E-2</v>
      </c>
      <c r="AF466" s="33">
        <f t="shared" si="84"/>
        <v>0.83368070029178831</v>
      </c>
      <c r="AG466" s="33">
        <f t="shared" si="85"/>
        <v>37.484374999999993</v>
      </c>
      <c r="AH466" s="5">
        <f t="shared" si="86"/>
        <v>0.3125</v>
      </c>
      <c r="AI466" s="1">
        <f t="shared" si="87"/>
        <v>2.4E-2</v>
      </c>
      <c r="AJ466" s="5">
        <f t="shared" si="88"/>
        <v>0.30666666666666664</v>
      </c>
      <c r="AK466" s="1">
        <f t="shared" si="89"/>
        <v>19.782608695652176</v>
      </c>
      <c r="AL466" s="1">
        <v>0.7</v>
      </c>
      <c r="AN466" s="5"/>
    </row>
    <row r="467" spans="1:40" x14ac:dyDescent="0.25">
      <c r="A467" s="3">
        <v>42056</v>
      </c>
      <c r="B467" s="4">
        <v>4</v>
      </c>
      <c r="C467" s="4">
        <v>3</v>
      </c>
      <c r="D467" s="4">
        <v>2</v>
      </c>
      <c r="E467" s="1" t="str">
        <f t="shared" si="90"/>
        <v>Q4-3-2</v>
      </c>
      <c r="F467" s="4" t="s">
        <v>31</v>
      </c>
      <c r="G467" s="17">
        <v>6.4</v>
      </c>
      <c r="H467" s="36">
        <v>1</v>
      </c>
      <c r="I467" s="8"/>
      <c r="J467" s="4">
        <v>1</v>
      </c>
      <c r="K467" s="17">
        <v>22.5</v>
      </c>
      <c r="L467" s="4">
        <v>1.66E-2</v>
      </c>
      <c r="M467" s="4">
        <v>0.02</v>
      </c>
      <c r="N467" s="4">
        <v>178.8254</v>
      </c>
      <c r="O467" s="4">
        <v>0.34100000000000003</v>
      </c>
      <c r="P467" s="4">
        <v>811</v>
      </c>
      <c r="Q467" s="14">
        <v>0.16700000000000001</v>
      </c>
      <c r="R467" s="4">
        <v>4.5999999999999999E-2</v>
      </c>
      <c r="S467" s="6">
        <v>1.153</v>
      </c>
      <c r="T467" s="14">
        <v>0.45960000000000001</v>
      </c>
      <c r="U467" s="4">
        <v>10</v>
      </c>
      <c r="V467" s="53">
        <v>80</v>
      </c>
      <c r="W467" s="53">
        <v>34.9</v>
      </c>
      <c r="X467" s="12">
        <v>252.99999999999997</v>
      </c>
      <c r="Y467" s="14">
        <v>0.16700000000000001</v>
      </c>
      <c r="Z467" s="36">
        <v>4.5999999999999999E-2</v>
      </c>
      <c r="AA467" s="42"/>
      <c r="AB467" s="33">
        <f t="shared" si="80"/>
        <v>17</v>
      </c>
      <c r="AC467" s="5">
        <f t="shared" si="81"/>
        <v>0.13489736070381231</v>
      </c>
      <c r="AD467" s="5">
        <f t="shared" si="82"/>
        <v>0.27544910179640719</v>
      </c>
      <c r="AE467" s="5">
        <f t="shared" si="83"/>
        <v>0.27544910179640719</v>
      </c>
      <c r="AF467" s="33">
        <f t="shared" si="84"/>
        <v>4.5351499283658807</v>
      </c>
      <c r="AG467" s="33">
        <f t="shared" si="85"/>
        <v>38.875086956521741</v>
      </c>
      <c r="AH467" s="5">
        <f t="shared" si="86"/>
        <v>0.39861231569817868</v>
      </c>
      <c r="AI467" s="1">
        <f t="shared" si="87"/>
        <v>1.153</v>
      </c>
      <c r="AJ467" s="5">
        <f t="shared" si="88"/>
        <v>0.43624999999999997</v>
      </c>
      <c r="AK467" s="1">
        <f t="shared" si="89"/>
        <v>7.2492836676217758</v>
      </c>
      <c r="AL467" s="1">
        <v>22.5</v>
      </c>
      <c r="AN467" s="5"/>
    </row>
    <row r="468" spans="1:40" x14ac:dyDescent="0.25">
      <c r="A468" s="3">
        <v>42056</v>
      </c>
      <c r="B468" s="4">
        <v>4</v>
      </c>
      <c r="C468" s="4">
        <v>3</v>
      </c>
      <c r="D468" s="4">
        <v>2</v>
      </c>
      <c r="E468" s="1" t="str">
        <f t="shared" si="90"/>
        <v>Q4-3-2</v>
      </c>
      <c r="F468" s="4" t="s">
        <v>40</v>
      </c>
      <c r="G468" s="17">
        <v>0.3</v>
      </c>
      <c r="H468" s="36">
        <v>2</v>
      </c>
      <c r="I468" s="8"/>
      <c r="J468" s="3" t="s">
        <v>16</v>
      </c>
      <c r="K468" s="17"/>
      <c r="L468" s="4"/>
      <c r="M468" s="4"/>
      <c r="N468" s="4"/>
      <c r="O468" s="4"/>
      <c r="P468" s="4"/>
      <c r="Q468" s="14"/>
      <c r="R468" s="14"/>
      <c r="S468" s="6"/>
      <c r="T468" s="14"/>
      <c r="U468" s="4"/>
      <c r="V468" s="53"/>
      <c r="W468" s="53"/>
      <c r="X468" s="12"/>
      <c r="Y468" s="14"/>
      <c r="AB468" s="33" t="e">
        <f t="shared" si="80"/>
        <v>#DIV/0!</v>
      </c>
      <c r="AC468" s="5" t="e">
        <f t="shared" si="81"/>
        <v>#DIV/0!</v>
      </c>
      <c r="AD468" s="5" t="e">
        <f t="shared" si="82"/>
        <v>#DIV/0!</v>
      </c>
      <c r="AE468" s="5" t="e">
        <f t="shared" si="83"/>
        <v>#DIV/0!</v>
      </c>
      <c r="AF468" s="33" t="e">
        <f t="shared" si="84"/>
        <v>#DIV/0!</v>
      </c>
      <c r="AG468" s="33" t="e">
        <f t="shared" si="85"/>
        <v>#DIV/0!</v>
      </c>
      <c r="AH468" s="5" t="e">
        <f t="shared" si="86"/>
        <v>#DIV/0!</v>
      </c>
      <c r="AI468" s="1">
        <f t="shared" si="87"/>
        <v>0</v>
      </c>
      <c r="AJ468" s="5" t="e">
        <f t="shared" si="88"/>
        <v>#DIV/0!</v>
      </c>
      <c r="AK468" s="1" t="e">
        <f t="shared" si="89"/>
        <v>#DIV/0!</v>
      </c>
      <c r="AL468" s="1"/>
      <c r="AN468" s="5"/>
    </row>
    <row r="469" spans="1:40" x14ac:dyDescent="0.25">
      <c r="A469" s="3">
        <v>42056</v>
      </c>
      <c r="B469" s="4">
        <v>4</v>
      </c>
      <c r="C469" s="4">
        <v>3</v>
      </c>
      <c r="D469" s="4">
        <v>2</v>
      </c>
      <c r="E469" s="1" t="str">
        <f t="shared" si="90"/>
        <v>Q4-3-2</v>
      </c>
      <c r="F469" s="4" t="s">
        <v>10</v>
      </c>
      <c r="G469" s="17">
        <v>6.5</v>
      </c>
      <c r="H469" s="36">
        <v>1</v>
      </c>
      <c r="I469" s="8"/>
      <c r="J469" s="4">
        <v>2</v>
      </c>
      <c r="K469" s="17">
        <v>19.399999999999999</v>
      </c>
      <c r="L469" s="4">
        <v>7.7000000000000002E-3</v>
      </c>
      <c r="M469" s="4">
        <v>1.41E-2</v>
      </c>
      <c r="N469" s="4">
        <v>107.0545</v>
      </c>
      <c r="O469" s="4">
        <v>0.26200000000000001</v>
      </c>
      <c r="P469" s="4">
        <v>371</v>
      </c>
      <c r="Q469" s="14" t="s">
        <v>16</v>
      </c>
      <c r="R469" s="14">
        <v>4.3499999999999997E-2</v>
      </c>
      <c r="S469" s="6">
        <v>0.29399999999999998</v>
      </c>
      <c r="T469" s="14">
        <v>0.1007</v>
      </c>
      <c r="U469" s="4">
        <v>10</v>
      </c>
      <c r="V469" s="53">
        <v>214</v>
      </c>
      <c r="W469" s="53">
        <v>74</v>
      </c>
      <c r="X469" s="12">
        <v>438</v>
      </c>
      <c r="Y469" s="14">
        <v>0.747</v>
      </c>
      <c r="Z469" s="40">
        <v>0.21999999999999997</v>
      </c>
      <c r="AA469" s="43"/>
      <c r="AB469" s="33">
        <f t="shared" si="80"/>
        <v>45.39007092198581</v>
      </c>
      <c r="AC469" s="5">
        <f t="shared" si="81"/>
        <v>0.16603053435114501</v>
      </c>
      <c r="AD469" s="5" t="e">
        <f t="shared" si="82"/>
        <v>#VALUE!</v>
      </c>
      <c r="AE469" s="5">
        <f t="shared" si="83"/>
        <v>0.29451137884872819</v>
      </c>
      <c r="AF469" s="33">
        <f t="shared" si="84"/>
        <v>3.4655245692614507</v>
      </c>
      <c r="AG469" s="33">
        <f t="shared" si="85"/>
        <v>24.610229885057475</v>
      </c>
      <c r="AH469" s="5">
        <f t="shared" si="86"/>
        <v>0.34251700680272112</v>
      </c>
      <c r="AI469" s="1">
        <f t="shared" si="87"/>
        <v>0.29399999999999998</v>
      </c>
      <c r="AJ469" s="5">
        <f t="shared" si="88"/>
        <v>0.34579439252336447</v>
      </c>
      <c r="AK469" s="1">
        <f t="shared" si="89"/>
        <v>5.9189189189189193</v>
      </c>
      <c r="AL469" s="1">
        <v>19.399999999999999</v>
      </c>
      <c r="AN469" s="5"/>
    </row>
    <row r="470" spans="1:40" x14ac:dyDescent="0.25">
      <c r="A470" s="3">
        <v>42056</v>
      </c>
      <c r="B470" s="4">
        <v>4</v>
      </c>
      <c r="C470" s="4">
        <v>3</v>
      </c>
      <c r="D470" s="4">
        <v>2</v>
      </c>
      <c r="E470" s="1" t="str">
        <f t="shared" si="90"/>
        <v>Q4-3-2</v>
      </c>
      <c r="F470" s="4" t="s">
        <v>12</v>
      </c>
      <c r="G470" s="17">
        <v>2.2000000000000002</v>
      </c>
      <c r="H470" s="36">
        <v>10</v>
      </c>
      <c r="I470" s="8"/>
      <c r="J470" s="4">
        <v>2</v>
      </c>
      <c r="K470" s="17">
        <v>2</v>
      </c>
      <c r="L470" s="4" t="s">
        <v>16</v>
      </c>
      <c r="M470" s="4" t="s">
        <v>16</v>
      </c>
      <c r="N470" s="4">
        <v>38.071199999999997</v>
      </c>
      <c r="O470" s="4">
        <v>3.4000000000000002E-2</v>
      </c>
      <c r="P470" s="4">
        <v>383</v>
      </c>
      <c r="Q470" s="14">
        <v>1.77E-2</v>
      </c>
      <c r="R470" s="4">
        <v>6.1000000000000004E-3</v>
      </c>
      <c r="S470" s="6">
        <v>8.0000000000000002E-3</v>
      </c>
      <c r="T470" s="14">
        <v>2.5000000000000001E-3</v>
      </c>
      <c r="U470" s="4">
        <v>10</v>
      </c>
      <c r="V470" s="53">
        <v>8</v>
      </c>
      <c r="W470" s="53">
        <v>2.5</v>
      </c>
      <c r="X470" s="12">
        <v>16</v>
      </c>
      <c r="Y470" s="14">
        <v>1.77E-2</v>
      </c>
      <c r="Z470" s="36">
        <v>6.1000000000000004E-3</v>
      </c>
      <c r="AA470" s="42"/>
      <c r="AB470" s="33" t="e">
        <f t="shared" si="80"/>
        <v>#VALUE!</v>
      </c>
      <c r="AC470" s="5">
        <f t="shared" si="81"/>
        <v>0.17941176470588235</v>
      </c>
      <c r="AD470" s="5">
        <f t="shared" si="82"/>
        <v>0.34463276836158191</v>
      </c>
      <c r="AE470" s="5">
        <f t="shared" si="83"/>
        <v>0.34463276836158191</v>
      </c>
      <c r="AF470" s="33">
        <f t="shared" si="84"/>
        <v>10.06009792178865</v>
      </c>
      <c r="AG470" s="33">
        <f t="shared" si="85"/>
        <v>62.41180327868851</v>
      </c>
      <c r="AH470" s="5">
        <f t="shared" si="86"/>
        <v>0.3125</v>
      </c>
      <c r="AI470" s="1">
        <f t="shared" si="87"/>
        <v>8.0000000000000002E-3</v>
      </c>
      <c r="AJ470" s="5">
        <f t="shared" si="88"/>
        <v>0.3125</v>
      </c>
      <c r="AK470" s="1">
        <f t="shared" si="89"/>
        <v>6.4</v>
      </c>
      <c r="AL470" s="1">
        <v>2</v>
      </c>
      <c r="AN470" s="5"/>
    </row>
    <row r="471" spans="1:40" x14ac:dyDescent="0.25">
      <c r="A471" s="3">
        <v>42056</v>
      </c>
      <c r="B471" s="4">
        <v>4</v>
      </c>
      <c r="C471" s="4">
        <v>3</v>
      </c>
      <c r="D471" s="4">
        <v>2</v>
      </c>
      <c r="E471" s="1" t="str">
        <f t="shared" si="90"/>
        <v>Q4-3-2</v>
      </c>
      <c r="F471" s="4" t="s">
        <v>20</v>
      </c>
      <c r="G471" s="17">
        <v>0.6</v>
      </c>
      <c r="H471" s="36">
        <v>0.5</v>
      </c>
      <c r="I471" s="8"/>
      <c r="J471" s="4">
        <v>1</v>
      </c>
      <c r="K471" s="17">
        <v>3.4</v>
      </c>
      <c r="L471" s="4">
        <v>6.1999999999999998E-3</v>
      </c>
      <c r="M471" s="4">
        <v>7.1999999999999998E-3</v>
      </c>
      <c r="N471" s="4">
        <v>2.4712999999999998</v>
      </c>
      <c r="O471" s="4">
        <v>4.0000000000000001E-3</v>
      </c>
      <c r="P471" s="4">
        <v>4</v>
      </c>
      <c r="Q471" s="14">
        <v>1E-3</v>
      </c>
      <c r="R471" s="4">
        <v>5.0000000000000001E-4</v>
      </c>
      <c r="S471" s="6">
        <v>9.0999999999999998E-2</v>
      </c>
      <c r="T471" s="14">
        <v>2.0299999999999999E-2</v>
      </c>
      <c r="U471" s="4">
        <v>30</v>
      </c>
      <c r="V471" s="53">
        <v>4</v>
      </c>
      <c r="W471" s="53">
        <v>1.2</v>
      </c>
      <c r="X471" s="12"/>
      <c r="Y471" s="14">
        <v>1E-3</v>
      </c>
      <c r="Z471" s="36">
        <v>5.0000000000000001E-4</v>
      </c>
      <c r="AA471" s="42"/>
      <c r="AB471" s="33">
        <f t="shared" si="80"/>
        <v>13.888888888888889</v>
      </c>
      <c r="AC471" s="5">
        <f t="shared" si="81"/>
        <v>0.125</v>
      </c>
      <c r="AD471" s="5">
        <f t="shared" si="82"/>
        <v>0.5</v>
      </c>
      <c r="AE471" s="5">
        <f t="shared" si="83"/>
        <v>0.5</v>
      </c>
      <c r="AF471" s="33">
        <f t="shared" si="84"/>
        <v>1.6185813134787359</v>
      </c>
      <c r="AG471" s="33">
        <f t="shared" si="85"/>
        <v>49.425999999999995</v>
      </c>
      <c r="AH471" s="5">
        <f t="shared" si="86"/>
        <v>0.22307692307692306</v>
      </c>
      <c r="AI471" s="1">
        <f t="shared" si="87"/>
        <v>9.0999999999999998E-2</v>
      </c>
      <c r="AJ471" s="5">
        <f t="shared" si="88"/>
        <v>0.3</v>
      </c>
      <c r="AK471" s="1" t="e">
        <f>#REF!/W471</f>
        <v>#REF!</v>
      </c>
      <c r="AL471" s="1">
        <v>3.4</v>
      </c>
      <c r="AN471" s="5"/>
    </row>
    <row r="472" spans="1:40" x14ac:dyDescent="0.25">
      <c r="A472" s="3">
        <v>42056</v>
      </c>
      <c r="B472" s="4">
        <v>4</v>
      </c>
      <c r="C472" s="4">
        <v>3</v>
      </c>
      <c r="D472" s="4">
        <v>2</v>
      </c>
      <c r="E472" s="1" t="str">
        <f t="shared" si="90"/>
        <v>Q4-3-2</v>
      </c>
      <c r="F472" s="4" t="s">
        <v>37</v>
      </c>
      <c r="G472" s="17">
        <v>0.3</v>
      </c>
      <c r="H472" s="36">
        <v>0.5</v>
      </c>
      <c r="I472" s="8"/>
      <c r="J472" s="4">
        <v>1</v>
      </c>
      <c r="K472" s="17">
        <v>0.3</v>
      </c>
      <c r="L472" s="4">
        <v>3.0999999999999999E-3</v>
      </c>
      <c r="M472" s="4">
        <v>3.5000000000000001E-3</v>
      </c>
      <c r="N472" s="4">
        <v>12.847</v>
      </c>
      <c r="O472" s="4">
        <v>2.9000000000000001E-2</v>
      </c>
      <c r="P472" s="4">
        <v>53</v>
      </c>
      <c r="Q472" s="14">
        <v>1.4E-2</v>
      </c>
      <c r="R472" s="14">
        <v>1.5E-3</v>
      </c>
      <c r="S472" s="6">
        <v>8.0000000000000002E-3</v>
      </c>
      <c r="T472" s="14">
        <v>2E-3</v>
      </c>
      <c r="U472" s="4">
        <v>18</v>
      </c>
      <c r="V472" s="53">
        <v>4</v>
      </c>
      <c r="W472" s="53">
        <v>2</v>
      </c>
      <c r="Y472" s="14">
        <v>1.4E-2</v>
      </c>
      <c r="Z472" s="36">
        <v>1.5E-3</v>
      </c>
      <c r="AA472" s="42"/>
      <c r="AB472" s="33">
        <f t="shared" si="80"/>
        <v>11.428571428571434</v>
      </c>
      <c r="AC472" s="5">
        <f t="shared" si="81"/>
        <v>5.1724137931034482E-2</v>
      </c>
      <c r="AD472" s="5">
        <f t="shared" si="82"/>
        <v>0.10714285714285714</v>
      </c>
      <c r="AE472" s="5">
        <f t="shared" si="83"/>
        <v>0.10714285714285714</v>
      </c>
      <c r="AF472" s="33">
        <f t="shared" si="84"/>
        <v>4.1254767650035031</v>
      </c>
      <c r="AG472" s="33">
        <f t="shared" si="85"/>
        <v>85.646666666666661</v>
      </c>
      <c r="AH472" s="5">
        <f t="shared" si="86"/>
        <v>0.25</v>
      </c>
      <c r="AI472" s="1">
        <f t="shared" si="87"/>
        <v>8.0000000000000002E-3</v>
      </c>
      <c r="AJ472" s="5">
        <f t="shared" si="88"/>
        <v>0.5</v>
      </c>
      <c r="AK472" s="1">
        <f>X471/W472</f>
        <v>0</v>
      </c>
      <c r="AL472" s="1">
        <v>0.3</v>
      </c>
      <c r="AN472" s="5"/>
    </row>
    <row r="473" spans="1:40" x14ac:dyDescent="0.25">
      <c r="A473" s="3">
        <v>42056</v>
      </c>
      <c r="B473" s="4">
        <v>4</v>
      </c>
      <c r="C473" s="4">
        <v>3</v>
      </c>
      <c r="D473" s="4">
        <v>2</v>
      </c>
      <c r="E473" s="1" t="str">
        <f t="shared" si="90"/>
        <v>Q4-3-2</v>
      </c>
      <c r="F473" s="4" t="s">
        <v>11</v>
      </c>
      <c r="G473" s="17">
        <v>3</v>
      </c>
      <c r="H473" s="36">
        <v>1</v>
      </c>
      <c r="I473" s="8"/>
      <c r="J473" s="4">
        <v>2</v>
      </c>
      <c r="K473" s="17">
        <v>5.5</v>
      </c>
      <c r="L473" s="4">
        <v>1.01E-2</v>
      </c>
      <c r="M473" s="4">
        <v>1.5299999999999999E-2</v>
      </c>
      <c r="N473" s="4">
        <v>86.147000000000006</v>
      </c>
      <c r="O473" s="4">
        <v>0.14199999999999999</v>
      </c>
      <c r="P473" s="4">
        <v>573</v>
      </c>
      <c r="Q473" s="14">
        <v>9.8000000000000004E-2</v>
      </c>
      <c r="R473" s="14">
        <v>2.3400000000000001E-2</v>
      </c>
      <c r="S473" s="6">
        <v>0.33200000000000002</v>
      </c>
      <c r="T473" s="14">
        <v>0.1197</v>
      </c>
      <c r="U473" s="4">
        <v>9</v>
      </c>
      <c r="V473" s="53">
        <v>20</v>
      </c>
      <c r="W473" s="53">
        <v>9.7000000000000011</v>
      </c>
      <c r="X473" s="12">
        <v>80</v>
      </c>
      <c r="Y473" s="14">
        <v>9.8000000000000004E-2</v>
      </c>
      <c r="Z473" s="40">
        <v>2.3400000000000001E-2</v>
      </c>
      <c r="AA473" s="43"/>
      <c r="AB473" s="33">
        <f t="shared" si="80"/>
        <v>33.986928104575163</v>
      </c>
      <c r="AC473" s="5">
        <f t="shared" si="81"/>
        <v>0.16478873239436623</v>
      </c>
      <c r="AD473" s="5">
        <f t="shared" si="82"/>
        <v>0.23877551020408164</v>
      </c>
      <c r="AE473" s="5">
        <f t="shared" si="83"/>
        <v>0.23877551020408164</v>
      </c>
      <c r="AF473" s="33">
        <f t="shared" si="84"/>
        <v>6.6514214075939959</v>
      </c>
      <c r="AG473" s="33">
        <f t="shared" si="85"/>
        <v>36.814957264957265</v>
      </c>
      <c r="AH473" s="5">
        <f t="shared" si="86"/>
        <v>0.36054216867469879</v>
      </c>
      <c r="AI473" s="1">
        <f t="shared" si="87"/>
        <v>0.33200000000000002</v>
      </c>
      <c r="AJ473" s="5">
        <f t="shared" si="88"/>
        <v>0.48500000000000004</v>
      </c>
      <c r="AK473" s="1">
        <f t="shared" si="89"/>
        <v>8.2474226804123703</v>
      </c>
      <c r="AL473" s="1">
        <v>5.5</v>
      </c>
      <c r="AN473" s="5"/>
    </row>
    <row r="474" spans="1:40" x14ac:dyDescent="0.25">
      <c r="A474" s="3">
        <v>42056</v>
      </c>
      <c r="B474" s="4">
        <v>4</v>
      </c>
      <c r="C474" s="4">
        <v>3</v>
      </c>
      <c r="D474" s="4">
        <v>2</v>
      </c>
      <c r="E474" s="1" t="str">
        <f t="shared" si="90"/>
        <v>Q4-3-2</v>
      </c>
      <c r="F474" s="4" t="s">
        <v>36</v>
      </c>
      <c r="G474" s="17">
        <v>0.5</v>
      </c>
      <c r="H474" s="36">
        <v>1</v>
      </c>
      <c r="I474" s="8"/>
      <c r="J474" s="4">
        <v>1</v>
      </c>
      <c r="K474" s="17">
        <v>0.4</v>
      </c>
      <c r="L474" s="4">
        <v>4.7000000000000002E-3</v>
      </c>
      <c r="M474" s="4">
        <v>5.3E-3</v>
      </c>
      <c r="N474" s="4">
        <v>9.2501999999999995</v>
      </c>
      <c r="O474" s="4">
        <v>3.5999999999999997E-2</v>
      </c>
      <c r="P474" s="4">
        <v>21</v>
      </c>
      <c r="Q474" s="14">
        <v>1.7999999999999999E-2</v>
      </c>
      <c r="R474" s="4">
        <v>1E-3</v>
      </c>
      <c r="S474" s="6">
        <v>2.3E-2</v>
      </c>
      <c r="T474" s="14">
        <v>4.4999999999999997E-3</v>
      </c>
      <c r="U474" s="4">
        <v>10</v>
      </c>
      <c r="V474" s="53">
        <v>15</v>
      </c>
      <c r="W474" s="53">
        <v>2.9</v>
      </c>
      <c r="X474" s="12">
        <v>0</v>
      </c>
      <c r="Y474" s="14">
        <v>1.7999999999999999E-2</v>
      </c>
      <c r="Z474" s="36">
        <v>1E-3</v>
      </c>
      <c r="AA474" s="42"/>
      <c r="AB474" s="33">
        <f t="shared" si="80"/>
        <v>11.32075471698113</v>
      </c>
      <c r="AC474" s="5">
        <f t="shared" si="81"/>
        <v>2.777777777777778E-2</v>
      </c>
      <c r="AD474" s="5">
        <f t="shared" si="82"/>
        <v>5.5555555555555559E-2</v>
      </c>
      <c r="AE474" s="5">
        <f t="shared" si="83"/>
        <v>5.5555555555555559E-2</v>
      </c>
      <c r="AF474" s="33">
        <f t="shared" si="84"/>
        <v>2.2702211844068239</v>
      </c>
      <c r="AG474" s="33">
        <f t="shared" si="85"/>
        <v>92.501999999999995</v>
      </c>
      <c r="AH474" s="5">
        <f t="shared" si="86"/>
        <v>0.19565217391304346</v>
      </c>
      <c r="AI474" s="1">
        <f t="shared" si="87"/>
        <v>2.3E-2</v>
      </c>
      <c r="AJ474" s="5">
        <f t="shared" si="88"/>
        <v>0.19333333333333333</v>
      </c>
      <c r="AK474" s="1">
        <f t="shared" si="89"/>
        <v>0</v>
      </c>
      <c r="AL474" s="1">
        <v>0.4</v>
      </c>
      <c r="AN474" s="5"/>
    </row>
    <row r="475" spans="1:40" x14ac:dyDescent="0.25">
      <c r="A475" s="3">
        <v>42056</v>
      </c>
      <c r="B475" s="4">
        <v>4</v>
      </c>
      <c r="C475" s="4">
        <v>3</v>
      </c>
      <c r="D475" s="4">
        <v>2</v>
      </c>
      <c r="E475" s="1" t="str">
        <f t="shared" si="90"/>
        <v>Q4-3-2</v>
      </c>
      <c r="F475" s="4" t="s">
        <v>13</v>
      </c>
      <c r="G475" s="17">
        <v>4.2</v>
      </c>
      <c r="H475" s="36">
        <v>5</v>
      </c>
      <c r="I475" s="8"/>
      <c r="J475" s="4">
        <v>2</v>
      </c>
      <c r="K475" s="17">
        <v>8.5</v>
      </c>
      <c r="L475" s="4">
        <v>5.7000000000000002E-3</v>
      </c>
      <c r="M475" s="4">
        <v>9.4999999999999998E-3</v>
      </c>
      <c r="N475" s="4">
        <v>60.718600000000002</v>
      </c>
      <c r="O475" s="4">
        <v>0.17299999999999999</v>
      </c>
      <c r="P475" s="4">
        <v>191</v>
      </c>
      <c r="Q475" s="14">
        <v>8.7999999999999995E-2</v>
      </c>
      <c r="R475" s="4">
        <v>9.7000000000000003E-3</v>
      </c>
      <c r="S475" s="6">
        <v>7.6999999999999999E-2</v>
      </c>
      <c r="T475" s="14">
        <v>7.9000000000000008E-3</v>
      </c>
      <c r="U475" s="4">
        <v>1</v>
      </c>
      <c r="V475" s="53">
        <v>77</v>
      </c>
      <c r="W475" s="53">
        <v>7.9</v>
      </c>
      <c r="X475" s="12">
        <v>152</v>
      </c>
      <c r="Y475" s="14">
        <v>8.7999999999999995E-2</v>
      </c>
      <c r="Z475" s="36">
        <v>9.7000000000000003E-3</v>
      </c>
      <c r="AA475" s="42"/>
      <c r="AB475" s="33">
        <f t="shared" si="80"/>
        <v>39.999999999999993</v>
      </c>
      <c r="AC475" s="5">
        <f t="shared" si="81"/>
        <v>5.6069364161849718E-2</v>
      </c>
      <c r="AD475" s="5">
        <f t="shared" si="82"/>
        <v>0.11022727272727274</v>
      </c>
      <c r="AE475" s="5">
        <f t="shared" si="83"/>
        <v>0.11022727272727274</v>
      </c>
      <c r="AF475" s="33">
        <f t="shared" si="84"/>
        <v>3.145658826125767</v>
      </c>
      <c r="AG475" s="33">
        <f t="shared" si="85"/>
        <v>62.596494845360823</v>
      </c>
      <c r="AH475" s="5">
        <f t="shared" si="86"/>
        <v>0.1025974025974026</v>
      </c>
      <c r="AI475" s="1">
        <f t="shared" si="87"/>
        <v>7.6999999999999999E-2</v>
      </c>
      <c r="AJ475" s="5">
        <f t="shared" si="88"/>
        <v>0.1025974025974026</v>
      </c>
      <c r="AK475" s="1">
        <f t="shared" si="89"/>
        <v>19.240506329113924</v>
      </c>
      <c r="AL475" s="1">
        <v>8.5</v>
      </c>
      <c r="AN475" s="5"/>
    </row>
    <row r="476" spans="1:40" x14ac:dyDescent="0.25">
      <c r="A476" s="3">
        <v>42056</v>
      </c>
      <c r="B476" s="4">
        <v>4</v>
      </c>
      <c r="C476" s="4">
        <v>3</v>
      </c>
      <c r="D476" s="4">
        <v>2</v>
      </c>
      <c r="E476" s="1" t="str">
        <f t="shared" si="90"/>
        <v>Q4-3-2</v>
      </c>
      <c r="F476" s="4" t="s">
        <v>14</v>
      </c>
      <c r="G476" s="17">
        <v>0.5</v>
      </c>
      <c r="H476" s="36">
        <v>10</v>
      </c>
      <c r="I476" s="8"/>
      <c r="J476" s="4">
        <v>2</v>
      </c>
      <c r="K476" s="17">
        <v>0.5</v>
      </c>
      <c r="L476" s="4" t="s">
        <v>16</v>
      </c>
      <c r="M476" s="4" t="s">
        <v>16</v>
      </c>
      <c r="N476" s="4">
        <v>14.759</v>
      </c>
      <c r="O476" s="4">
        <v>3.5999999999999997E-2</v>
      </c>
      <c r="P476" s="4">
        <v>31</v>
      </c>
      <c r="Q476" s="14">
        <v>1.7999999999999999E-2</v>
      </c>
      <c r="R476" s="14">
        <v>8.9999999999999998E-4</v>
      </c>
      <c r="S476" s="6">
        <v>8.4000000000000005E-2</v>
      </c>
      <c r="T476" s="14">
        <v>1.2799999999999999E-2</v>
      </c>
      <c r="U476" s="4">
        <v>30</v>
      </c>
      <c r="V476" s="53">
        <v>15</v>
      </c>
      <c r="W476" s="53">
        <v>3.3</v>
      </c>
      <c r="X476" s="12"/>
      <c r="Y476" s="14">
        <v>1.7999999999999999E-2</v>
      </c>
      <c r="Z476" s="36">
        <v>8.9999999999999998E-4</v>
      </c>
      <c r="AA476" s="42"/>
      <c r="AB476" s="33" t="e">
        <f t="shared" si="80"/>
        <v>#VALUE!</v>
      </c>
      <c r="AC476" s="5">
        <f t="shared" si="81"/>
        <v>2.5000000000000001E-2</v>
      </c>
      <c r="AD476" s="5">
        <f t="shared" si="82"/>
        <v>0.05</v>
      </c>
      <c r="AE476" s="5">
        <f t="shared" si="83"/>
        <v>0.05</v>
      </c>
      <c r="AF476" s="33">
        <f t="shared" si="84"/>
        <v>2.1004133071346298</v>
      </c>
      <c r="AG476" s="33">
        <f t="shared" si="85"/>
        <v>163.98888888888891</v>
      </c>
      <c r="AH476" s="5">
        <f t="shared" si="86"/>
        <v>0.15238095238095237</v>
      </c>
      <c r="AI476" s="1">
        <f t="shared" si="87"/>
        <v>8.4000000000000005E-2</v>
      </c>
      <c r="AJ476" s="5">
        <f t="shared" si="88"/>
        <v>0.22</v>
      </c>
      <c r="AK476" s="1">
        <f t="shared" si="89"/>
        <v>0</v>
      </c>
      <c r="AL476" s="1">
        <v>0.5</v>
      </c>
      <c r="AN476" s="5"/>
    </row>
    <row r="477" spans="1:40" x14ac:dyDescent="0.25">
      <c r="A477" s="3">
        <v>42056</v>
      </c>
      <c r="B477" s="4">
        <v>4</v>
      </c>
      <c r="C477" s="4">
        <v>3</v>
      </c>
      <c r="D477" s="4">
        <v>2</v>
      </c>
      <c r="E477" s="1" t="str">
        <f t="shared" si="90"/>
        <v>Q4-3-2</v>
      </c>
      <c r="F477" s="4" t="s">
        <v>38</v>
      </c>
      <c r="G477" s="17">
        <v>0.7</v>
      </c>
      <c r="H477" s="36">
        <v>0.5</v>
      </c>
      <c r="I477" s="8"/>
      <c r="J477" s="4">
        <v>2</v>
      </c>
      <c r="K477" s="17">
        <v>2</v>
      </c>
      <c r="L477" s="4" t="s">
        <v>16</v>
      </c>
      <c r="M477" s="4" t="s">
        <v>16</v>
      </c>
      <c r="N477" s="4">
        <v>19.422899999999998</v>
      </c>
      <c r="O477" s="4">
        <v>4.1000000000000002E-2</v>
      </c>
      <c r="P477" s="4">
        <v>34</v>
      </c>
      <c r="Q477" s="14">
        <v>1.7000000000000001E-2</v>
      </c>
      <c r="R477" s="15"/>
      <c r="S477" s="6">
        <v>0.115</v>
      </c>
      <c r="T477" s="14">
        <v>4.1200000000000001E-2</v>
      </c>
      <c r="U477" s="4">
        <v>30</v>
      </c>
      <c r="V477" s="53">
        <v>6</v>
      </c>
      <c r="W477" s="53">
        <v>3.6</v>
      </c>
      <c r="X477" s="12"/>
      <c r="Y477" s="14">
        <v>1.7000000000000001E-2</v>
      </c>
      <c r="Z477" s="40"/>
      <c r="AA477" s="43"/>
      <c r="AB477" s="33" t="e">
        <f t="shared" si="80"/>
        <v>#VALUE!</v>
      </c>
      <c r="AC477" s="5">
        <f t="shared" si="81"/>
        <v>0</v>
      </c>
      <c r="AD477" s="5">
        <f t="shared" si="82"/>
        <v>0</v>
      </c>
      <c r="AE477" s="5">
        <f t="shared" si="83"/>
        <v>0</v>
      </c>
      <c r="AF477" s="33">
        <f t="shared" si="84"/>
        <v>1.7505109947536157</v>
      </c>
      <c r="AG477" s="33" t="e">
        <f t="shared" si="85"/>
        <v>#DIV/0!</v>
      </c>
      <c r="AH477" s="5">
        <f t="shared" si="86"/>
        <v>0.35826086956521735</v>
      </c>
      <c r="AI477" s="1">
        <f t="shared" si="87"/>
        <v>0.115</v>
      </c>
      <c r="AJ477" s="5">
        <f t="shared" si="88"/>
        <v>0.6</v>
      </c>
      <c r="AK477" s="1">
        <f t="shared" si="89"/>
        <v>0</v>
      </c>
      <c r="AL477" s="1">
        <v>2</v>
      </c>
      <c r="AN477" s="5"/>
    </row>
    <row r="478" spans="1:40" x14ac:dyDescent="0.25">
      <c r="A478" s="3">
        <v>42056</v>
      </c>
      <c r="B478" s="4">
        <v>4</v>
      </c>
      <c r="C478" s="4">
        <v>3</v>
      </c>
      <c r="D478" s="4">
        <v>2</v>
      </c>
      <c r="E478" s="1" t="str">
        <f t="shared" si="90"/>
        <v>Q4-3-2</v>
      </c>
      <c r="F478" s="4" t="s">
        <v>39</v>
      </c>
      <c r="G478" s="17">
        <v>0.1</v>
      </c>
      <c r="H478" s="36">
        <v>0.5</v>
      </c>
      <c r="I478" s="8"/>
      <c r="J478" s="4">
        <v>2</v>
      </c>
      <c r="K478" s="17">
        <v>1.2</v>
      </c>
      <c r="L478" s="4"/>
      <c r="M478" s="4"/>
      <c r="N478" s="4"/>
      <c r="O478" s="4"/>
      <c r="P478" s="4"/>
      <c r="Q478" s="14"/>
      <c r="R478" s="14"/>
      <c r="S478" s="6">
        <v>6.9000000000000006E-2</v>
      </c>
      <c r="T478" s="14">
        <v>1.37E-2</v>
      </c>
      <c r="U478" s="4">
        <v>30</v>
      </c>
      <c r="V478" s="53">
        <v>17</v>
      </c>
      <c r="W478" s="53">
        <v>3.6</v>
      </c>
      <c r="X478" s="12">
        <v>0.5</v>
      </c>
      <c r="Y478" s="14" t="s">
        <v>16</v>
      </c>
      <c r="Z478" s="36" t="s">
        <v>16</v>
      </c>
      <c r="AA478" s="42"/>
      <c r="AB478" s="33" t="e">
        <f t="shared" si="80"/>
        <v>#DIV/0!</v>
      </c>
      <c r="AC478" s="5" t="e">
        <f t="shared" si="81"/>
        <v>#DIV/0!</v>
      </c>
      <c r="AD478" s="5" t="e">
        <f t="shared" si="82"/>
        <v>#DIV/0!</v>
      </c>
      <c r="AE478" s="5" t="e">
        <f t="shared" si="83"/>
        <v>#VALUE!</v>
      </c>
      <c r="AF478" s="33" t="e">
        <f t="shared" si="84"/>
        <v>#DIV/0!</v>
      </c>
      <c r="AG478" s="33" t="e">
        <f t="shared" si="85"/>
        <v>#DIV/0!</v>
      </c>
      <c r="AH478" s="5">
        <f t="shared" si="86"/>
        <v>0.19855072463768114</v>
      </c>
      <c r="AI478" s="1">
        <f t="shared" si="87"/>
        <v>6.9000000000000006E-2</v>
      </c>
      <c r="AJ478" s="5">
        <f t="shared" si="88"/>
        <v>0.21176470588235294</v>
      </c>
      <c r="AK478" s="1">
        <f t="shared" si="89"/>
        <v>0.1388888888888889</v>
      </c>
      <c r="AL478" s="1">
        <v>1.2</v>
      </c>
      <c r="AN478" s="5"/>
    </row>
    <row r="479" spans="1:40" x14ac:dyDescent="0.25">
      <c r="A479" s="3">
        <v>42056</v>
      </c>
      <c r="B479" s="4">
        <v>4</v>
      </c>
      <c r="C479" s="4">
        <v>3</v>
      </c>
      <c r="D479" s="4">
        <v>2</v>
      </c>
      <c r="E479" s="1" t="str">
        <f t="shared" si="90"/>
        <v>Q4-3-2</v>
      </c>
      <c r="F479" s="4" t="s">
        <v>55</v>
      </c>
      <c r="G479" s="17">
        <v>2.9</v>
      </c>
      <c r="H479" s="36">
        <v>2</v>
      </c>
      <c r="I479" s="8"/>
      <c r="J479" s="4">
        <v>1</v>
      </c>
      <c r="K479" s="17">
        <v>0.7</v>
      </c>
      <c r="L479" s="4" t="s">
        <v>16</v>
      </c>
      <c r="M479" s="4" t="s">
        <v>16</v>
      </c>
      <c r="N479" s="4">
        <v>27.75</v>
      </c>
      <c r="O479" s="4">
        <v>1.9E-2</v>
      </c>
      <c r="P479" s="4">
        <v>138</v>
      </c>
      <c r="Q479" s="14">
        <v>8.9999999999999993E-3</v>
      </c>
      <c r="R479" s="14">
        <v>1.4E-3</v>
      </c>
      <c r="S479" s="6">
        <v>1.2E-2</v>
      </c>
      <c r="T479" s="14">
        <v>3.3999999999999998E-3</v>
      </c>
      <c r="U479" s="4">
        <v>10</v>
      </c>
      <c r="V479" s="53">
        <v>12</v>
      </c>
      <c r="W479" s="53">
        <v>3.4</v>
      </c>
      <c r="X479" s="12"/>
      <c r="Y479" s="14">
        <v>8.9999999999999993E-3</v>
      </c>
      <c r="Z479" s="36">
        <v>1.4E-3</v>
      </c>
      <c r="AA479" s="42"/>
      <c r="AB479" s="33" t="e">
        <f t="shared" si="80"/>
        <v>#VALUE!</v>
      </c>
      <c r="AC479" s="5">
        <f t="shared" si="81"/>
        <v>7.3684210526315796E-2</v>
      </c>
      <c r="AD479" s="5">
        <f t="shared" si="82"/>
        <v>0.15555555555555556</v>
      </c>
      <c r="AE479" s="5">
        <f t="shared" si="83"/>
        <v>0.15555555555555556</v>
      </c>
      <c r="AF479" s="33">
        <f t="shared" si="84"/>
        <v>4.9729729729729728</v>
      </c>
      <c r="AG479" s="33">
        <f t="shared" si="85"/>
        <v>198.21428571428572</v>
      </c>
      <c r="AH479" s="5">
        <f t="shared" si="86"/>
        <v>0.28333333333333333</v>
      </c>
      <c r="AI479" s="1">
        <f t="shared" si="87"/>
        <v>1.2E-2</v>
      </c>
      <c r="AJ479" s="5">
        <f t="shared" si="88"/>
        <v>0.28333333333333333</v>
      </c>
      <c r="AK479" s="1">
        <f t="shared" si="89"/>
        <v>0</v>
      </c>
      <c r="AL479" s="1">
        <v>0.7</v>
      </c>
      <c r="AN479" s="5"/>
    </row>
    <row r="480" spans="1:40" x14ac:dyDescent="0.25">
      <c r="A480" s="3">
        <v>42056</v>
      </c>
      <c r="B480" s="4">
        <v>4</v>
      </c>
      <c r="C480" s="4">
        <v>3</v>
      </c>
      <c r="D480" s="4">
        <v>2</v>
      </c>
      <c r="E480" s="1" t="str">
        <f t="shared" si="90"/>
        <v>Q4-3-2</v>
      </c>
      <c r="F480" s="4" t="s">
        <v>35</v>
      </c>
      <c r="G480" s="17">
        <v>0.9</v>
      </c>
      <c r="H480" s="36">
        <v>1</v>
      </c>
      <c r="I480" s="8"/>
      <c r="J480" s="4">
        <v>2</v>
      </c>
      <c r="K480" s="17">
        <v>1.5</v>
      </c>
      <c r="L480" s="4">
        <v>2.41E-2</v>
      </c>
      <c r="M480" s="4">
        <v>5.1999999999999998E-2</v>
      </c>
      <c r="N480" s="4">
        <v>17.6753</v>
      </c>
      <c r="O480" s="4">
        <v>0.16600000000000001</v>
      </c>
      <c r="P480" s="4">
        <v>33</v>
      </c>
      <c r="Q480" s="14">
        <v>0.111</v>
      </c>
      <c r="R480" s="4">
        <v>1.0200000000000001E-2</v>
      </c>
      <c r="S480" s="6">
        <v>5.7000000000000002E-2</v>
      </c>
      <c r="T480" s="14">
        <v>1.95E-2</v>
      </c>
      <c r="U480" s="4">
        <v>4</v>
      </c>
      <c r="V480" s="53">
        <v>24</v>
      </c>
      <c r="W480" s="53">
        <v>10.8</v>
      </c>
      <c r="X480" s="12">
        <v>181</v>
      </c>
      <c r="Y480" s="14">
        <v>0.111</v>
      </c>
      <c r="Z480" s="36">
        <v>1.0200000000000001E-2</v>
      </c>
      <c r="AA480" s="42"/>
      <c r="AB480" s="33">
        <f t="shared" si="80"/>
        <v>53.653846153846146</v>
      </c>
      <c r="AC480" s="5">
        <f t="shared" si="81"/>
        <v>6.1445783132530123E-2</v>
      </c>
      <c r="AD480" s="5">
        <f t="shared" si="82"/>
        <v>9.1891891891891897E-2</v>
      </c>
      <c r="AE480" s="5">
        <f t="shared" si="83"/>
        <v>9.1891891891891897E-2</v>
      </c>
      <c r="AF480" s="33">
        <f t="shared" si="84"/>
        <v>1.8670121582094787</v>
      </c>
      <c r="AG480" s="33">
        <f t="shared" si="85"/>
        <v>17.328725490196078</v>
      </c>
      <c r="AH480" s="5">
        <f t="shared" si="86"/>
        <v>0.34210526315789475</v>
      </c>
      <c r="AI480" s="1">
        <f t="shared" si="87"/>
        <v>5.7000000000000002E-2</v>
      </c>
      <c r="AJ480" s="5">
        <f t="shared" si="88"/>
        <v>0.45</v>
      </c>
      <c r="AK480" s="1">
        <f t="shared" si="89"/>
        <v>16.75925925925926</v>
      </c>
      <c r="AL480" s="1">
        <v>1.5</v>
      </c>
      <c r="AN480" s="5"/>
    </row>
    <row r="481" spans="1:40" x14ac:dyDescent="0.25">
      <c r="A481" s="3">
        <v>42056</v>
      </c>
      <c r="B481" s="4">
        <v>4</v>
      </c>
      <c r="C481" s="4">
        <v>3</v>
      </c>
      <c r="D481" s="4">
        <v>4</v>
      </c>
      <c r="E481" s="1" t="str">
        <f t="shared" si="90"/>
        <v>Q4-3-4</v>
      </c>
      <c r="F481" s="4" t="s">
        <v>15</v>
      </c>
      <c r="G481" s="17">
        <v>5.5</v>
      </c>
      <c r="H481" s="36">
        <v>1</v>
      </c>
      <c r="I481" s="8"/>
      <c r="J481" s="4">
        <v>2</v>
      </c>
      <c r="K481" s="17">
        <v>4.7</v>
      </c>
      <c r="L481" s="4">
        <v>1.4200000000000001E-2</v>
      </c>
      <c r="M481" s="4">
        <v>1.8200000000000001E-2</v>
      </c>
      <c r="N481" s="4">
        <v>179.369</v>
      </c>
      <c r="O481" s="4">
        <v>0.26600000000000001</v>
      </c>
      <c r="P481" s="4">
        <v>1451</v>
      </c>
      <c r="Q481" s="14">
        <v>0.222</v>
      </c>
      <c r="R481" s="4">
        <v>5.6500000000000002E-2</v>
      </c>
      <c r="S481" s="6">
        <v>0.252</v>
      </c>
      <c r="T481" s="14">
        <v>9.4600000000000004E-2</v>
      </c>
      <c r="U481" s="4">
        <v>10</v>
      </c>
      <c r="V481" s="53">
        <v>53</v>
      </c>
      <c r="W481" s="53">
        <v>20.9</v>
      </c>
      <c r="X481" s="12">
        <v>157</v>
      </c>
      <c r="Y481" s="14">
        <v>0.222</v>
      </c>
      <c r="Z481" s="36">
        <v>5.6500000000000002E-2</v>
      </c>
      <c r="AA481" s="42"/>
      <c r="AB481" s="33">
        <f t="shared" si="80"/>
        <v>21.978021978021978</v>
      </c>
      <c r="AC481" s="5">
        <f t="shared" si="81"/>
        <v>0.21240601503759399</v>
      </c>
      <c r="AD481" s="5">
        <f t="shared" si="82"/>
        <v>0.25450450450450451</v>
      </c>
      <c r="AE481" s="5">
        <f t="shared" si="83"/>
        <v>0.25450450450450451</v>
      </c>
      <c r="AF481" s="33">
        <f t="shared" si="84"/>
        <v>8.0894691947883963</v>
      </c>
      <c r="AG481" s="33">
        <f t="shared" si="85"/>
        <v>31.746725663716813</v>
      </c>
      <c r="AH481" s="5">
        <f t="shared" si="86"/>
        <v>0.3753968253968254</v>
      </c>
      <c r="AI481" s="1">
        <f t="shared" si="87"/>
        <v>0.252</v>
      </c>
      <c r="AJ481" s="5">
        <f t="shared" si="88"/>
        <v>0.3943396226415094</v>
      </c>
      <c r="AK481" s="1">
        <f t="shared" si="89"/>
        <v>7.5119617224880386</v>
      </c>
      <c r="AL481" s="1">
        <v>4.7</v>
      </c>
      <c r="AN481" s="5"/>
    </row>
    <row r="482" spans="1:40" x14ac:dyDescent="0.25">
      <c r="A482" s="3">
        <v>42056</v>
      </c>
      <c r="B482" s="4">
        <v>4</v>
      </c>
      <c r="C482" s="4">
        <v>3</v>
      </c>
      <c r="D482" s="4">
        <v>4</v>
      </c>
      <c r="E482" s="1" t="str">
        <f t="shared" si="90"/>
        <v>Q4-3-4</v>
      </c>
      <c r="F482" s="4" t="s">
        <v>40</v>
      </c>
      <c r="G482" s="17">
        <v>0.6</v>
      </c>
      <c r="H482" s="36">
        <v>0.5</v>
      </c>
      <c r="I482" s="8"/>
      <c r="J482" s="4">
        <v>3</v>
      </c>
      <c r="K482" s="17">
        <v>0.4</v>
      </c>
      <c r="L482" s="4"/>
      <c r="M482" s="4"/>
      <c r="N482" s="4"/>
      <c r="O482" s="4"/>
      <c r="P482" s="4"/>
      <c r="Q482" s="14"/>
      <c r="R482" s="14"/>
      <c r="S482" s="6"/>
      <c r="T482" s="14"/>
      <c r="U482" s="4"/>
      <c r="V482" s="53"/>
      <c r="W482" s="53"/>
      <c r="X482" s="12"/>
      <c r="Y482" s="14"/>
      <c r="AB482" s="33" t="e">
        <f t="shared" si="80"/>
        <v>#DIV/0!</v>
      </c>
      <c r="AC482" s="5" t="e">
        <f t="shared" si="81"/>
        <v>#DIV/0!</v>
      </c>
      <c r="AD482" s="5" t="e">
        <f t="shared" si="82"/>
        <v>#DIV/0!</v>
      </c>
      <c r="AE482" s="5" t="e">
        <f t="shared" si="83"/>
        <v>#DIV/0!</v>
      </c>
      <c r="AF482" s="33" t="e">
        <f t="shared" si="84"/>
        <v>#DIV/0!</v>
      </c>
      <c r="AG482" s="33" t="e">
        <f t="shared" si="85"/>
        <v>#DIV/0!</v>
      </c>
      <c r="AH482" s="5" t="e">
        <f t="shared" si="86"/>
        <v>#DIV/0!</v>
      </c>
      <c r="AI482" s="1">
        <f t="shared" si="87"/>
        <v>0</v>
      </c>
      <c r="AJ482" s="5" t="e">
        <f t="shared" si="88"/>
        <v>#DIV/0!</v>
      </c>
      <c r="AK482" s="1" t="e">
        <f t="shared" si="89"/>
        <v>#DIV/0!</v>
      </c>
      <c r="AL482" s="1">
        <v>0.4</v>
      </c>
      <c r="AN482" s="5"/>
    </row>
    <row r="483" spans="1:40" x14ac:dyDescent="0.25">
      <c r="A483" s="3">
        <v>42056</v>
      </c>
      <c r="B483" s="4">
        <v>4</v>
      </c>
      <c r="C483" s="4">
        <v>3</v>
      </c>
      <c r="D483" s="4">
        <v>4</v>
      </c>
      <c r="E483" s="1" t="str">
        <f t="shared" si="90"/>
        <v>Q4-3-4</v>
      </c>
      <c r="F483" s="4" t="s">
        <v>10</v>
      </c>
      <c r="G483" s="17">
        <v>10.8</v>
      </c>
      <c r="H483" s="36">
        <v>3</v>
      </c>
      <c r="I483" s="8"/>
      <c r="J483" s="4">
        <v>3</v>
      </c>
      <c r="K483" s="17">
        <v>36</v>
      </c>
      <c r="L483" s="4">
        <v>2.0899999999999998E-2</v>
      </c>
      <c r="M483" s="4">
        <v>3.7900000000000003E-2</v>
      </c>
      <c r="N483" s="4">
        <v>216.6944</v>
      </c>
      <c r="O483" s="4">
        <v>0.80300000000000005</v>
      </c>
      <c r="P483" s="4">
        <v>1590</v>
      </c>
      <c r="Q483" s="14">
        <v>0.751</v>
      </c>
      <c r="R483" s="4">
        <v>0.23230000000000001</v>
      </c>
      <c r="S483" s="6">
        <v>2.4329999999999998</v>
      </c>
      <c r="T483" s="14">
        <v>0.74039999999999995</v>
      </c>
      <c r="U483" s="4">
        <v>3</v>
      </c>
      <c r="V483" s="53">
        <v>1038</v>
      </c>
      <c r="W483" s="53">
        <v>336.1</v>
      </c>
      <c r="X483" s="12">
        <v>1788</v>
      </c>
      <c r="Y483" s="14">
        <v>0.751</v>
      </c>
      <c r="Z483" s="36">
        <v>0.23230000000000001</v>
      </c>
      <c r="AA483" s="42"/>
      <c r="AB483" s="33">
        <f t="shared" si="80"/>
        <v>44.854881266490771</v>
      </c>
      <c r="AC483" s="5">
        <f t="shared" si="81"/>
        <v>0.28929016189290163</v>
      </c>
      <c r="AD483" s="5">
        <f t="shared" si="82"/>
        <v>0.30932090545938751</v>
      </c>
      <c r="AE483" s="5">
        <f t="shared" si="83"/>
        <v>0.30932090545938751</v>
      </c>
      <c r="AF483" s="33">
        <f t="shared" si="84"/>
        <v>7.3375223356025812</v>
      </c>
      <c r="AG483" s="33">
        <f t="shared" si="85"/>
        <v>9.3282135170038742</v>
      </c>
      <c r="AH483" s="5">
        <f t="shared" si="86"/>
        <v>0.30431565967940816</v>
      </c>
      <c r="AI483" s="1">
        <f t="shared" si="87"/>
        <v>2.4329999999999998</v>
      </c>
      <c r="AJ483" s="5">
        <f t="shared" si="88"/>
        <v>0.3237957610789981</v>
      </c>
      <c r="AK483" s="1">
        <f t="shared" si="89"/>
        <v>5.3198452841416239</v>
      </c>
      <c r="AL483" s="1">
        <v>36</v>
      </c>
      <c r="AN483" s="5"/>
    </row>
    <row r="484" spans="1:40" x14ac:dyDescent="0.25">
      <c r="A484" s="3">
        <v>42056</v>
      </c>
      <c r="B484" s="4">
        <v>4</v>
      </c>
      <c r="C484" s="4">
        <v>3</v>
      </c>
      <c r="D484" s="4">
        <v>4</v>
      </c>
      <c r="E484" s="1" t="str">
        <f t="shared" si="90"/>
        <v>Q4-3-4</v>
      </c>
      <c r="F484" s="4" t="s">
        <v>12</v>
      </c>
      <c r="G484" s="17">
        <v>3</v>
      </c>
      <c r="H484" s="36">
        <v>10</v>
      </c>
      <c r="I484" s="8"/>
      <c r="J484" s="4">
        <v>3</v>
      </c>
      <c r="K484" s="17">
        <v>5.0999999999999996</v>
      </c>
      <c r="L484" s="4">
        <v>3.0000000000000001E-3</v>
      </c>
      <c r="M484" s="4">
        <v>3.5000000000000001E-3</v>
      </c>
      <c r="N484" s="4">
        <v>55.713500000000003</v>
      </c>
      <c r="O484" s="4">
        <v>6.4000000000000001E-2</v>
      </c>
      <c r="P484" s="4">
        <v>460</v>
      </c>
      <c r="Q484" s="14">
        <v>3.1899999999999998E-2</v>
      </c>
      <c r="R484" s="4">
        <v>1.0699999999999999E-2</v>
      </c>
      <c r="S484" s="6">
        <v>1.2999999999999999E-2</v>
      </c>
      <c r="T484" s="14">
        <v>5.7000000000000002E-3</v>
      </c>
      <c r="U484" s="4">
        <v>10</v>
      </c>
      <c r="V484" s="53">
        <v>13</v>
      </c>
      <c r="W484" s="53">
        <v>5.7</v>
      </c>
      <c r="X484" s="12">
        <v>12</v>
      </c>
      <c r="Y484" s="14">
        <v>3.1899999999999998E-2</v>
      </c>
      <c r="Z484" s="36">
        <v>1.0699999999999999E-2</v>
      </c>
      <c r="AA484" s="42"/>
      <c r="AB484" s="33">
        <f t="shared" si="80"/>
        <v>14.285714285714286</v>
      </c>
      <c r="AC484" s="5">
        <f t="shared" si="81"/>
        <v>0.16718749999999999</v>
      </c>
      <c r="AD484" s="5">
        <f t="shared" si="82"/>
        <v>0.33542319749216304</v>
      </c>
      <c r="AE484" s="5">
        <f t="shared" si="83"/>
        <v>0.33542319749216304</v>
      </c>
      <c r="AF484" s="33">
        <f t="shared" si="84"/>
        <v>8.2565266946072313</v>
      </c>
      <c r="AG484" s="33">
        <f t="shared" si="85"/>
        <v>52.06869158878505</v>
      </c>
      <c r="AH484" s="5">
        <f t="shared" si="86"/>
        <v>0.43846153846153851</v>
      </c>
      <c r="AI484" s="1">
        <f t="shared" si="87"/>
        <v>1.2999999999999999E-2</v>
      </c>
      <c r="AJ484" s="5">
        <f t="shared" si="88"/>
        <v>0.43846153846153846</v>
      </c>
      <c r="AK484" s="1">
        <f t="shared" si="89"/>
        <v>2.1052631578947367</v>
      </c>
      <c r="AL484" s="1">
        <v>5.0999999999999996</v>
      </c>
      <c r="AN484" s="5"/>
    </row>
    <row r="485" spans="1:40" x14ac:dyDescent="0.25">
      <c r="A485" s="3">
        <v>42056</v>
      </c>
      <c r="B485" s="4">
        <v>4</v>
      </c>
      <c r="C485" s="4">
        <v>3</v>
      </c>
      <c r="D485" s="4">
        <v>4</v>
      </c>
      <c r="E485" s="1" t="str">
        <f t="shared" si="90"/>
        <v>Q4-3-4</v>
      </c>
      <c r="F485" s="4" t="s">
        <v>20</v>
      </c>
      <c r="G485" s="17">
        <v>1.3</v>
      </c>
      <c r="H485" s="36">
        <v>1</v>
      </c>
      <c r="I485" s="8"/>
      <c r="J485" s="4">
        <v>2</v>
      </c>
      <c r="K485" s="17">
        <v>1.8</v>
      </c>
      <c r="L485" s="4">
        <v>4.4999999999999997E-3</v>
      </c>
      <c r="M485" s="4">
        <v>7.1000000000000004E-3</v>
      </c>
      <c r="N485" s="4">
        <v>8.5012000000000008</v>
      </c>
      <c r="O485" s="4">
        <v>1.6E-2</v>
      </c>
      <c r="P485" s="4">
        <v>18</v>
      </c>
      <c r="Q485" s="14">
        <v>8.9999999999999993E-3</v>
      </c>
      <c r="R485" s="14">
        <v>1.2999999999999999E-3</v>
      </c>
      <c r="S485" s="6">
        <v>5.7000000000000002E-2</v>
      </c>
      <c r="T485" s="14">
        <v>9.0000000000000011E-3</v>
      </c>
      <c r="U485" s="4">
        <v>30</v>
      </c>
      <c r="V485" s="53">
        <v>9</v>
      </c>
      <c r="W485" s="53">
        <v>1.6</v>
      </c>
      <c r="X485" s="12"/>
      <c r="Y485" s="14">
        <v>8.9999999999999993E-3</v>
      </c>
      <c r="Z485" s="36">
        <v>1.2999999999999999E-3</v>
      </c>
      <c r="AA485" s="42"/>
      <c r="AB485" s="33">
        <f t="shared" si="80"/>
        <v>36.619718309859159</v>
      </c>
      <c r="AC485" s="5">
        <f t="shared" si="81"/>
        <v>8.1249999999999989E-2</v>
      </c>
      <c r="AD485" s="5">
        <f t="shared" si="82"/>
        <v>0.14444444444444446</v>
      </c>
      <c r="AE485" s="5">
        <f t="shared" si="83"/>
        <v>0.14444444444444446</v>
      </c>
      <c r="AF485" s="33">
        <f t="shared" si="84"/>
        <v>2.1173481390862463</v>
      </c>
      <c r="AG485" s="33">
        <f t="shared" si="85"/>
        <v>65.393846153846155</v>
      </c>
      <c r="AH485" s="5">
        <f t="shared" si="86"/>
        <v>0.15789473684210528</v>
      </c>
      <c r="AI485" s="1">
        <f t="shared" si="87"/>
        <v>5.7000000000000002E-2</v>
      </c>
      <c r="AJ485" s="5">
        <f t="shared" si="88"/>
        <v>0.17777777777777778</v>
      </c>
      <c r="AK485" s="1">
        <f t="shared" si="89"/>
        <v>0</v>
      </c>
      <c r="AL485" s="1">
        <v>1.8</v>
      </c>
      <c r="AN485" s="5"/>
    </row>
    <row r="486" spans="1:40" x14ac:dyDescent="0.25">
      <c r="A486" s="3">
        <v>42056</v>
      </c>
      <c r="B486" s="4">
        <v>4</v>
      </c>
      <c r="C486" s="4">
        <v>3</v>
      </c>
      <c r="D486" s="4">
        <v>4</v>
      </c>
      <c r="E486" s="1" t="str">
        <f t="shared" si="90"/>
        <v>Q4-3-4</v>
      </c>
      <c r="F486" s="4" t="s">
        <v>11</v>
      </c>
      <c r="G486" s="17">
        <v>5.0999999999999996</v>
      </c>
      <c r="H486" s="36">
        <v>10</v>
      </c>
      <c r="I486" s="8"/>
      <c r="J486" s="4">
        <v>3</v>
      </c>
      <c r="K486" s="17">
        <v>5</v>
      </c>
      <c r="L486" s="4">
        <v>1.04E-2</v>
      </c>
      <c r="M486" s="4">
        <v>1.8800000000000001E-2</v>
      </c>
      <c r="N486" s="4">
        <v>106.1951</v>
      </c>
      <c r="O486" s="4">
        <v>0.14599999999999999</v>
      </c>
      <c r="P486" s="4">
        <v>288</v>
      </c>
      <c r="Q486" s="14">
        <v>5.6300000000000003E-2</v>
      </c>
      <c r="R486" s="14">
        <v>1.3599999999999999E-2</v>
      </c>
      <c r="S486" s="6">
        <v>0.19500000000000001</v>
      </c>
      <c r="T486" s="14">
        <v>5.33E-2</v>
      </c>
      <c r="U486" s="4">
        <v>10</v>
      </c>
      <c r="V486" s="53">
        <v>33</v>
      </c>
      <c r="W486" s="53">
        <v>11.1</v>
      </c>
      <c r="X486" s="12">
        <v>148</v>
      </c>
      <c r="Y486" s="14">
        <v>0.123</v>
      </c>
      <c r="Z486" s="40" t="s">
        <v>56</v>
      </c>
      <c r="AA486" s="43"/>
      <c r="AB486" s="33">
        <f t="shared" si="80"/>
        <v>44.680851063829792</v>
      </c>
      <c r="AC486" s="5">
        <f t="shared" si="81"/>
        <v>9.3150684931506855E-2</v>
      </c>
      <c r="AD486" s="5">
        <f t="shared" si="82"/>
        <v>0.24156305506216694</v>
      </c>
      <c r="AE486" s="5" t="e">
        <f t="shared" si="83"/>
        <v>#VALUE!</v>
      </c>
      <c r="AF486" s="33">
        <f t="shared" si="84"/>
        <v>2.711989536240373</v>
      </c>
      <c r="AG486" s="33">
        <f t="shared" si="85"/>
        <v>78.084632352941185</v>
      </c>
      <c r="AH486" s="5">
        <f t="shared" si="86"/>
        <v>0.27333333333333332</v>
      </c>
      <c r="AI486" s="1">
        <f t="shared" si="87"/>
        <v>0.19500000000000001</v>
      </c>
      <c r="AJ486" s="5">
        <f t="shared" si="88"/>
        <v>0.33636363636363636</v>
      </c>
      <c r="AK486" s="1">
        <f t="shared" si="89"/>
        <v>13.333333333333334</v>
      </c>
      <c r="AL486" s="1">
        <v>5</v>
      </c>
      <c r="AN486" s="5"/>
    </row>
    <row r="487" spans="1:40" x14ac:dyDescent="0.25">
      <c r="A487" s="3">
        <v>42056</v>
      </c>
      <c r="B487" s="4">
        <v>4</v>
      </c>
      <c r="C487" s="4">
        <v>3</v>
      </c>
      <c r="D487" s="4">
        <v>4</v>
      </c>
      <c r="E487" s="1" t="str">
        <f t="shared" si="90"/>
        <v>Q4-3-4</v>
      </c>
      <c r="F487" s="4" t="s">
        <v>36</v>
      </c>
      <c r="G487" s="17">
        <v>5.0999999999999996</v>
      </c>
      <c r="H487" s="36">
        <v>0.5</v>
      </c>
      <c r="I487" s="8"/>
      <c r="J487" s="4">
        <v>2</v>
      </c>
      <c r="K487" s="17">
        <v>0.5</v>
      </c>
      <c r="L487" s="4" t="s">
        <v>16</v>
      </c>
      <c r="M487" s="4" t="s">
        <v>16</v>
      </c>
      <c r="N487" s="4">
        <v>5.2830000000000004</v>
      </c>
      <c r="O487" s="4">
        <v>0.01</v>
      </c>
      <c r="P487" s="4">
        <v>3</v>
      </c>
      <c r="Q487" s="14">
        <v>1.4999999999999999E-2</v>
      </c>
      <c r="R487" s="14">
        <v>1.1000000000000001E-3</v>
      </c>
      <c r="S487" s="6">
        <v>3.3000000000000002E-2</v>
      </c>
      <c r="T487" s="14">
        <v>8.6999999999999994E-3</v>
      </c>
      <c r="U487" s="4">
        <v>10</v>
      </c>
      <c r="V487" s="53">
        <v>14</v>
      </c>
      <c r="W487" s="53">
        <v>3.2</v>
      </c>
      <c r="X487" s="12"/>
      <c r="Y487" s="14">
        <v>1.4999999999999999E-2</v>
      </c>
      <c r="Z487" s="36">
        <v>1.1000000000000001E-3</v>
      </c>
      <c r="AA487" s="42"/>
      <c r="AB487" s="33" t="e">
        <f t="shared" si="80"/>
        <v>#VALUE!</v>
      </c>
      <c r="AC487" s="5">
        <f t="shared" si="81"/>
        <v>0.11</v>
      </c>
      <c r="AD487" s="5">
        <f t="shared" si="82"/>
        <v>7.3333333333333334E-2</v>
      </c>
      <c r="AE487" s="5">
        <f t="shared" si="83"/>
        <v>7.3333333333333334E-2</v>
      </c>
      <c r="AF487" s="33">
        <f t="shared" si="84"/>
        <v>0.56785917092561045</v>
      </c>
      <c r="AG487" s="33">
        <f t="shared" si="85"/>
        <v>48.027272727272731</v>
      </c>
      <c r="AH487" s="5">
        <f t="shared" si="86"/>
        <v>0.26363636363636361</v>
      </c>
      <c r="AI487" s="1">
        <f t="shared" si="87"/>
        <v>3.3000000000000002E-2</v>
      </c>
      <c r="AJ487" s="5">
        <f t="shared" si="88"/>
        <v>0.22857142857142859</v>
      </c>
      <c r="AK487" s="1">
        <f t="shared" si="89"/>
        <v>0</v>
      </c>
      <c r="AL487" s="1">
        <v>0.5</v>
      </c>
      <c r="AN487" s="5"/>
    </row>
    <row r="488" spans="1:40" x14ac:dyDescent="0.25">
      <c r="A488" s="3">
        <v>42056</v>
      </c>
      <c r="B488" s="4">
        <v>4</v>
      </c>
      <c r="C488" s="4">
        <v>3</v>
      </c>
      <c r="D488" s="4">
        <v>4</v>
      </c>
      <c r="E488" s="1" t="str">
        <f t="shared" si="90"/>
        <v>Q4-3-4</v>
      </c>
      <c r="F488" s="4" t="s">
        <v>13</v>
      </c>
      <c r="G488" s="17">
        <v>3.5</v>
      </c>
      <c r="H488" s="36">
        <v>2</v>
      </c>
      <c r="I488" s="8"/>
      <c r="J488" s="4">
        <v>3</v>
      </c>
      <c r="K488" s="17">
        <v>8.6999999999999993</v>
      </c>
      <c r="L488" s="4">
        <v>3.1399999999999997E-2</v>
      </c>
      <c r="M488" s="4">
        <v>3.8600000000000002E-2</v>
      </c>
      <c r="N488" s="4">
        <v>72.709900000000005</v>
      </c>
      <c r="O488" s="4">
        <v>0.38600000000000001</v>
      </c>
      <c r="P488" s="4">
        <v>302</v>
      </c>
      <c r="Q488" s="14">
        <v>0.17929999999999999</v>
      </c>
      <c r="R488" s="4">
        <v>2.8400000000000002E-2</v>
      </c>
      <c r="S488" s="6">
        <v>0.33700000000000002</v>
      </c>
      <c r="T488" s="14">
        <v>5.62E-2</v>
      </c>
      <c r="U488" s="4">
        <v>10</v>
      </c>
      <c r="V488" s="53">
        <v>273</v>
      </c>
      <c r="W488" s="53">
        <v>43.5</v>
      </c>
      <c r="X488" s="12">
        <v>396</v>
      </c>
      <c r="Y488" s="14">
        <v>0.17929999999999999</v>
      </c>
      <c r="Z488" s="36">
        <v>2.8400000000000002E-2</v>
      </c>
      <c r="AA488" s="42"/>
      <c r="AB488" s="33">
        <f t="shared" si="80"/>
        <v>18.652849740932655</v>
      </c>
      <c r="AC488" s="5">
        <f t="shared" si="81"/>
        <v>7.3575129533678757E-2</v>
      </c>
      <c r="AD488" s="5">
        <f t="shared" si="82"/>
        <v>0.15839375348577805</v>
      </c>
      <c r="AE488" s="5">
        <f t="shared" si="83"/>
        <v>0.15839375348577805</v>
      </c>
      <c r="AF488" s="33">
        <f t="shared" si="84"/>
        <v>4.1534921654410191</v>
      </c>
      <c r="AG488" s="33">
        <f t="shared" si="85"/>
        <v>25.602077464788731</v>
      </c>
      <c r="AH488" s="5">
        <f t="shared" si="86"/>
        <v>0.16676557863501482</v>
      </c>
      <c r="AI488" s="1">
        <f t="shared" si="87"/>
        <v>0.33700000000000002</v>
      </c>
      <c r="AJ488" s="5">
        <f t="shared" si="88"/>
        <v>0.15934065934065933</v>
      </c>
      <c r="AK488" s="1">
        <f t="shared" si="89"/>
        <v>9.1034482758620694</v>
      </c>
      <c r="AL488" s="1">
        <v>8.6999999999999993</v>
      </c>
      <c r="AN488" s="5"/>
    </row>
    <row r="489" spans="1:40" x14ac:dyDescent="0.25">
      <c r="A489" s="3">
        <v>42056</v>
      </c>
      <c r="B489" s="4">
        <v>4</v>
      </c>
      <c r="C489" s="4">
        <v>3</v>
      </c>
      <c r="D489" s="4">
        <v>4</v>
      </c>
      <c r="E489" s="1" t="str">
        <f t="shared" si="90"/>
        <v>Q4-3-4</v>
      </c>
      <c r="F489" s="4" t="s">
        <v>38</v>
      </c>
      <c r="G489" s="17">
        <v>1.3</v>
      </c>
      <c r="H489" s="36">
        <v>0.5</v>
      </c>
      <c r="I489" s="8"/>
      <c r="J489" s="4">
        <v>3</v>
      </c>
      <c r="K489" s="17">
        <v>2</v>
      </c>
      <c r="L489" s="4">
        <v>1.47E-2</v>
      </c>
      <c r="M489" s="4">
        <v>2.0500000000000001E-2</v>
      </c>
      <c r="N489" s="4">
        <v>9.7771000000000008</v>
      </c>
      <c r="O489" s="4">
        <v>3.4000000000000002E-2</v>
      </c>
      <c r="P489" s="4">
        <v>11</v>
      </c>
      <c r="Q489" s="14">
        <v>1.9E-2</v>
      </c>
      <c r="R489" s="14">
        <v>2.5000000000000001E-3</v>
      </c>
      <c r="S489" s="6">
        <v>0.217</v>
      </c>
      <c r="T489" s="14">
        <v>5.4200000000000005E-2</v>
      </c>
      <c r="U489" s="4">
        <v>30</v>
      </c>
      <c r="V489" s="53">
        <v>17</v>
      </c>
      <c r="W489" s="53">
        <v>3.7</v>
      </c>
      <c r="X489" s="12"/>
      <c r="Y489" s="14">
        <v>1.9E-2</v>
      </c>
      <c r="Z489" s="36">
        <v>2.5000000000000001E-3</v>
      </c>
      <c r="AA489" s="42"/>
      <c r="AB489" s="33">
        <f t="shared" si="80"/>
        <v>28.292682926829276</v>
      </c>
      <c r="AC489" s="5">
        <f t="shared" si="81"/>
        <v>7.3529411764705885E-2</v>
      </c>
      <c r="AD489" s="5">
        <f t="shared" si="82"/>
        <v>0.13157894736842105</v>
      </c>
      <c r="AE489" s="5">
        <f t="shared" si="83"/>
        <v>0.13157894736842105</v>
      </c>
      <c r="AF489" s="33">
        <f t="shared" si="84"/>
        <v>1.1250779883605566</v>
      </c>
      <c r="AG489" s="33">
        <f t="shared" si="85"/>
        <v>39.108400000000003</v>
      </c>
      <c r="AH489" s="5">
        <f t="shared" si="86"/>
        <v>0.24976958525345624</v>
      </c>
      <c r="AI489" s="1">
        <f t="shared" si="87"/>
        <v>0.217</v>
      </c>
      <c r="AJ489" s="5">
        <f t="shared" si="88"/>
        <v>0.21764705882352942</v>
      </c>
      <c r="AK489" s="1">
        <f t="shared" si="89"/>
        <v>0</v>
      </c>
      <c r="AL489" s="1">
        <v>2</v>
      </c>
      <c r="AN489" s="5"/>
    </row>
    <row r="490" spans="1:40" x14ac:dyDescent="0.25">
      <c r="A490" s="3">
        <v>42056</v>
      </c>
      <c r="B490" s="4">
        <v>4</v>
      </c>
      <c r="C490" s="4">
        <v>3</v>
      </c>
      <c r="D490" s="4">
        <v>4</v>
      </c>
      <c r="E490" s="1" t="str">
        <f t="shared" si="90"/>
        <v>Q4-3-4</v>
      </c>
      <c r="F490" s="4" t="s">
        <v>39</v>
      </c>
      <c r="G490" s="17">
        <v>0.7</v>
      </c>
      <c r="H490" s="36">
        <v>2</v>
      </c>
      <c r="I490" s="8"/>
      <c r="J490" s="4">
        <v>3</v>
      </c>
      <c r="K490" s="17">
        <v>1</v>
      </c>
      <c r="L490" s="4" t="s">
        <v>16</v>
      </c>
      <c r="M490" s="4" t="s">
        <v>16</v>
      </c>
      <c r="N490" s="4">
        <v>7.4185999999999996</v>
      </c>
      <c r="O490" s="4">
        <v>8.9999999999999993E-3</v>
      </c>
      <c r="P490" s="4">
        <v>16</v>
      </c>
      <c r="Q490" s="14">
        <v>5.0000000000000001E-3</v>
      </c>
      <c r="R490" s="4">
        <v>1.0000000000000001E-5</v>
      </c>
      <c r="S490" s="6">
        <v>0.114</v>
      </c>
      <c r="T490" s="14">
        <v>2.29E-2</v>
      </c>
      <c r="U490" s="4">
        <v>30</v>
      </c>
      <c r="V490" s="53">
        <v>19</v>
      </c>
      <c r="W490" s="53">
        <v>2.9</v>
      </c>
      <c r="X490" s="12"/>
      <c r="Y490" s="14">
        <v>5.0000000000000001E-3</v>
      </c>
      <c r="Z490" s="36">
        <v>1.0000000000000001E-5</v>
      </c>
      <c r="AA490" s="42"/>
      <c r="AB490" s="33" t="e">
        <f t="shared" si="80"/>
        <v>#VALUE!</v>
      </c>
      <c r="AC490" s="5">
        <f t="shared" si="81"/>
        <v>1.1111111111111113E-3</v>
      </c>
      <c r="AD490" s="5">
        <f t="shared" si="82"/>
        <v>2E-3</v>
      </c>
      <c r="AE490" s="5">
        <f t="shared" si="83"/>
        <v>2E-3</v>
      </c>
      <c r="AF490" s="33">
        <f t="shared" si="84"/>
        <v>2.1567411641010432</v>
      </c>
      <c r="AG490" s="33">
        <f t="shared" si="85"/>
        <v>7418.5999999999985</v>
      </c>
      <c r="AH490" s="5">
        <f t="shared" si="86"/>
        <v>0.20087719298245613</v>
      </c>
      <c r="AI490" s="1">
        <f t="shared" si="87"/>
        <v>0.114</v>
      </c>
      <c r="AJ490" s="5">
        <f t="shared" si="88"/>
        <v>0.15263157894736842</v>
      </c>
      <c r="AK490" s="1">
        <f t="shared" si="89"/>
        <v>0</v>
      </c>
      <c r="AL490" s="1">
        <v>1</v>
      </c>
      <c r="AN490" s="5"/>
    </row>
    <row r="491" spans="1:40" x14ac:dyDescent="0.25">
      <c r="A491" s="3">
        <v>42056</v>
      </c>
      <c r="B491" s="4">
        <v>4</v>
      </c>
      <c r="C491" s="4">
        <v>3</v>
      </c>
      <c r="D491" s="4">
        <v>4</v>
      </c>
      <c r="E491" s="1" t="str">
        <f t="shared" si="90"/>
        <v>Q4-3-4</v>
      </c>
      <c r="F491" s="4" t="s">
        <v>27</v>
      </c>
      <c r="G491" s="17">
        <v>0.4</v>
      </c>
      <c r="H491" s="36">
        <v>0.5</v>
      </c>
      <c r="I491" s="8"/>
      <c r="J491" s="4" t="s">
        <v>16</v>
      </c>
      <c r="K491" s="17"/>
      <c r="L491" s="4"/>
      <c r="M491" s="4"/>
      <c r="N491" s="4"/>
      <c r="O491" s="4"/>
      <c r="P491" s="4"/>
      <c r="Q491" s="14"/>
      <c r="R491" s="14"/>
      <c r="S491" s="6"/>
      <c r="T491" s="14"/>
      <c r="U491" s="4"/>
      <c r="V491" s="53">
        <v>0</v>
      </c>
      <c r="W491" s="53">
        <v>0</v>
      </c>
      <c r="X491" s="12"/>
      <c r="Y491" s="14"/>
      <c r="AB491" s="33" t="e">
        <f t="shared" si="80"/>
        <v>#DIV/0!</v>
      </c>
      <c r="AC491" s="5" t="e">
        <f t="shared" si="81"/>
        <v>#DIV/0!</v>
      </c>
      <c r="AD491" s="5" t="e">
        <f t="shared" si="82"/>
        <v>#DIV/0!</v>
      </c>
      <c r="AE491" s="5" t="e">
        <f t="shared" si="83"/>
        <v>#DIV/0!</v>
      </c>
      <c r="AF491" s="33" t="e">
        <f t="shared" si="84"/>
        <v>#DIV/0!</v>
      </c>
      <c r="AG491" s="33" t="e">
        <f t="shared" si="85"/>
        <v>#DIV/0!</v>
      </c>
      <c r="AH491" s="5" t="e">
        <f t="shared" si="86"/>
        <v>#DIV/0!</v>
      </c>
      <c r="AI491" s="1">
        <f t="shared" si="87"/>
        <v>0</v>
      </c>
      <c r="AJ491" s="5" t="e">
        <f t="shared" si="88"/>
        <v>#DIV/0!</v>
      </c>
      <c r="AK491" s="1" t="e">
        <f t="shared" si="89"/>
        <v>#DIV/0!</v>
      </c>
      <c r="AL491" s="1"/>
      <c r="AN491" s="5"/>
    </row>
    <row r="492" spans="1:40" x14ac:dyDescent="0.25">
      <c r="A492" s="3">
        <v>42056</v>
      </c>
      <c r="B492" s="4">
        <v>4</v>
      </c>
      <c r="C492" s="4">
        <v>3</v>
      </c>
      <c r="D492" s="4">
        <v>4</v>
      </c>
      <c r="E492" s="1" t="str">
        <f t="shared" si="90"/>
        <v>Q4-3-4</v>
      </c>
      <c r="F492" s="4" t="s">
        <v>35</v>
      </c>
      <c r="G492" s="17">
        <v>0.7</v>
      </c>
      <c r="H492" s="36">
        <v>1</v>
      </c>
      <c r="I492" s="8"/>
      <c r="J492" s="4">
        <v>3</v>
      </c>
      <c r="K492" s="17">
        <v>0.9</v>
      </c>
      <c r="L492" s="4" t="s">
        <v>16</v>
      </c>
      <c r="M492" s="4" t="s">
        <v>16</v>
      </c>
      <c r="N492" s="4">
        <v>2.1463000000000001</v>
      </c>
      <c r="O492" s="4">
        <v>1.6E-2</v>
      </c>
      <c r="P492" s="4">
        <v>8</v>
      </c>
      <c r="Q492" s="14">
        <v>1.2E-2</v>
      </c>
      <c r="R492" s="14">
        <v>1.2999999999999999E-3</v>
      </c>
      <c r="S492" s="6">
        <v>4.4999999999999998E-2</v>
      </c>
      <c r="T492" s="14">
        <v>2.0299999999999999E-2</v>
      </c>
      <c r="U492" s="4">
        <v>5</v>
      </c>
      <c r="V492" s="53">
        <v>33</v>
      </c>
      <c r="W492" s="53">
        <v>17.399999999999999</v>
      </c>
      <c r="X492" s="12">
        <v>235</v>
      </c>
      <c r="Y492" s="14">
        <v>1.2E-2</v>
      </c>
      <c r="Z492" s="36">
        <v>1.2999999999999999E-3</v>
      </c>
      <c r="AA492" s="42"/>
      <c r="AB492" s="33" t="e">
        <f t="shared" si="80"/>
        <v>#VALUE!</v>
      </c>
      <c r="AC492" s="5">
        <f t="shared" si="81"/>
        <v>8.1249999999999989E-2</v>
      </c>
      <c r="AD492" s="5">
        <f t="shared" si="82"/>
        <v>0.10833333333333332</v>
      </c>
      <c r="AE492" s="5">
        <f t="shared" si="83"/>
        <v>0.10833333333333332</v>
      </c>
      <c r="AF492" s="33">
        <f t="shared" si="84"/>
        <v>3.7273447327959741</v>
      </c>
      <c r="AG492" s="33">
        <f t="shared" si="85"/>
        <v>16.510000000000002</v>
      </c>
      <c r="AH492" s="5">
        <f t="shared" si="86"/>
        <v>0.45111111111111107</v>
      </c>
      <c r="AI492" s="1">
        <f t="shared" si="87"/>
        <v>4.4999999999999998E-2</v>
      </c>
      <c r="AJ492" s="5">
        <f t="shared" si="88"/>
        <v>0.52727272727272723</v>
      </c>
      <c r="AK492" s="1">
        <f t="shared" si="89"/>
        <v>13.505747126436782</v>
      </c>
      <c r="AL492" s="1">
        <v>0.9</v>
      </c>
      <c r="AN492" s="5"/>
    </row>
    <row r="493" spans="1:40" x14ac:dyDescent="0.25">
      <c r="A493" s="3">
        <v>42056</v>
      </c>
      <c r="B493" s="4">
        <v>4</v>
      </c>
      <c r="C493" s="4">
        <v>3</v>
      </c>
      <c r="D493" s="4">
        <v>6</v>
      </c>
      <c r="E493" s="1" t="str">
        <f t="shared" si="90"/>
        <v>Q4-3-6</v>
      </c>
      <c r="F493" s="4" t="s">
        <v>40</v>
      </c>
      <c r="G493" s="17">
        <v>0.1</v>
      </c>
      <c r="H493" s="36">
        <v>0.5</v>
      </c>
      <c r="I493" s="8"/>
      <c r="J493" s="4">
        <v>4</v>
      </c>
      <c r="K493" s="17">
        <v>0.3</v>
      </c>
      <c r="L493" s="4"/>
      <c r="M493" s="4"/>
      <c r="N493" s="4"/>
      <c r="O493" s="4"/>
      <c r="P493" s="4"/>
      <c r="Q493" s="14"/>
      <c r="R493" s="14"/>
      <c r="S493" s="6"/>
      <c r="T493" s="14"/>
      <c r="U493" s="4"/>
      <c r="V493" s="53"/>
      <c r="W493" s="53"/>
      <c r="X493" s="12"/>
      <c r="Y493" s="14"/>
      <c r="AB493" s="33" t="e">
        <f t="shared" si="80"/>
        <v>#DIV/0!</v>
      </c>
      <c r="AC493" s="5" t="e">
        <f t="shared" si="81"/>
        <v>#DIV/0!</v>
      </c>
      <c r="AD493" s="5" t="e">
        <f t="shared" si="82"/>
        <v>#DIV/0!</v>
      </c>
      <c r="AE493" s="5" t="e">
        <f t="shared" si="83"/>
        <v>#DIV/0!</v>
      </c>
      <c r="AF493" s="33" t="e">
        <f t="shared" si="84"/>
        <v>#DIV/0!</v>
      </c>
      <c r="AG493" s="33" t="e">
        <f t="shared" si="85"/>
        <v>#DIV/0!</v>
      </c>
      <c r="AH493" s="5" t="e">
        <f t="shared" si="86"/>
        <v>#DIV/0!</v>
      </c>
      <c r="AI493" s="1">
        <f t="shared" si="87"/>
        <v>0</v>
      </c>
      <c r="AJ493" s="5" t="e">
        <f t="shared" si="88"/>
        <v>#DIV/0!</v>
      </c>
      <c r="AK493" s="1" t="e">
        <f t="shared" si="89"/>
        <v>#DIV/0!</v>
      </c>
      <c r="AL493" s="1">
        <v>0.3</v>
      </c>
      <c r="AN493" s="5"/>
    </row>
    <row r="494" spans="1:40" x14ac:dyDescent="0.25">
      <c r="A494" s="3">
        <v>42056</v>
      </c>
      <c r="B494" s="4">
        <v>4</v>
      </c>
      <c r="C494" s="4">
        <v>3</v>
      </c>
      <c r="D494" s="4">
        <v>6</v>
      </c>
      <c r="E494" s="1" t="str">
        <f t="shared" si="90"/>
        <v>Q4-3-6</v>
      </c>
      <c r="F494" s="4" t="s">
        <v>10</v>
      </c>
      <c r="G494" s="17">
        <v>27.5</v>
      </c>
      <c r="H494" s="36">
        <v>10</v>
      </c>
      <c r="I494" s="8"/>
      <c r="J494" s="4">
        <v>4</v>
      </c>
      <c r="K494" s="17">
        <v>21.1</v>
      </c>
      <c r="L494" s="4">
        <v>0.03</v>
      </c>
      <c r="M494" s="4">
        <v>7.8700000000000006E-2</v>
      </c>
      <c r="N494" s="4">
        <v>130.56299999999999</v>
      </c>
      <c r="O494" s="4">
        <v>0.223</v>
      </c>
      <c r="P494" s="4">
        <v>520</v>
      </c>
      <c r="Q494" s="14">
        <v>9.8000000000000004E-2</v>
      </c>
      <c r="R494" s="14">
        <v>2.5600000000000001E-2</v>
      </c>
      <c r="S494" s="6">
        <v>5.7030000000000003</v>
      </c>
      <c r="T494" s="14">
        <v>1.8469</v>
      </c>
      <c r="U494" s="4">
        <v>3</v>
      </c>
      <c r="V494" s="53">
        <v>1657</v>
      </c>
      <c r="W494" s="53">
        <v>526.20000000000005</v>
      </c>
      <c r="X494" s="12"/>
      <c r="Y494" s="14">
        <v>2.5510000000000002</v>
      </c>
      <c r="Z494" s="40">
        <v>0.85049999999999992</v>
      </c>
      <c r="AA494" s="43"/>
      <c r="AB494" s="33">
        <f t="shared" si="80"/>
        <v>61.880559085133427</v>
      </c>
      <c r="AC494" s="5">
        <f t="shared" si="81"/>
        <v>0.11479820627802691</v>
      </c>
      <c r="AD494" s="5">
        <f t="shared" si="82"/>
        <v>0.26122448979591839</v>
      </c>
      <c r="AE494" s="5">
        <f t="shared" si="83"/>
        <v>0.33339866718933747</v>
      </c>
      <c r="AF494" s="33">
        <f t="shared" si="84"/>
        <v>3.9827516218224157</v>
      </c>
      <c r="AG494" s="33">
        <f t="shared" si="85"/>
        <v>51.00117187499999</v>
      </c>
      <c r="AH494" s="5">
        <f t="shared" si="86"/>
        <v>0.32384709801858669</v>
      </c>
      <c r="AI494" s="1">
        <f t="shared" si="87"/>
        <v>5.7030000000000003</v>
      </c>
      <c r="AJ494" s="5">
        <f t="shared" si="88"/>
        <v>0.31756185878092941</v>
      </c>
      <c r="AK494" s="1">
        <f t="shared" si="89"/>
        <v>0</v>
      </c>
      <c r="AL494" s="1">
        <v>21.1</v>
      </c>
      <c r="AN494" s="5"/>
    </row>
    <row r="495" spans="1:40" x14ac:dyDescent="0.25">
      <c r="A495" s="3">
        <v>42056</v>
      </c>
      <c r="B495" s="4">
        <v>4</v>
      </c>
      <c r="C495" s="4">
        <v>3</v>
      </c>
      <c r="D495" s="4">
        <v>6</v>
      </c>
      <c r="E495" s="1" t="str">
        <f t="shared" si="90"/>
        <v>Q4-3-6</v>
      </c>
      <c r="F495" s="4" t="s">
        <v>12</v>
      </c>
      <c r="G495" s="17">
        <v>3.4</v>
      </c>
      <c r="H495" s="36">
        <v>2</v>
      </c>
      <c r="I495" s="8"/>
      <c r="J495" s="4">
        <v>4</v>
      </c>
      <c r="K495" s="17">
        <v>3.5</v>
      </c>
      <c r="L495" s="4">
        <v>4.0000000000000001E-3</v>
      </c>
      <c r="M495" s="4">
        <v>8.5000000000000006E-3</v>
      </c>
      <c r="N495" s="4">
        <v>117.649</v>
      </c>
      <c r="O495" s="4">
        <v>0.108</v>
      </c>
      <c r="P495" s="4">
        <v>117</v>
      </c>
      <c r="Q495" s="14">
        <v>5.9400000000000001E-2</v>
      </c>
      <c r="R495" s="14">
        <v>2.06E-2</v>
      </c>
      <c r="S495" s="6">
        <v>2.8000000000000001E-2</v>
      </c>
      <c r="T495" s="14">
        <v>1.3100000000000001E-2</v>
      </c>
      <c r="U495" s="4">
        <v>10</v>
      </c>
      <c r="V495" s="53">
        <v>9</v>
      </c>
      <c r="W495" s="53">
        <v>4</v>
      </c>
      <c r="X495" s="12"/>
      <c r="Y495" s="14">
        <v>0.09</v>
      </c>
      <c r="Z495" s="40">
        <v>3.0800000000000001E-2</v>
      </c>
      <c r="AA495" s="43"/>
      <c r="AB495" s="33">
        <f t="shared" si="80"/>
        <v>52.941176470588239</v>
      </c>
      <c r="AC495" s="5">
        <f t="shared" si="81"/>
        <v>0.19074074074074074</v>
      </c>
      <c r="AD495" s="5">
        <f t="shared" si="82"/>
        <v>0.34680134680134678</v>
      </c>
      <c r="AE495" s="5">
        <f t="shared" si="83"/>
        <v>0.34222222222222226</v>
      </c>
      <c r="AF495" s="33">
        <f t="shared" si="84"/>
        <v>0.99448359102074813</v>
      </c>
      <c r="AG495" s="33">
        <f t="shared" si="85"/>
        <v>57.11116504854369</v>
      </c>
      <c r="AH495" s="5">
        <f t="shared" si="86"/>
        <v>0.46785714285714286</v>
      </c>
      <c r="AI495" s="1">
        <f t="shared" si="87"/>
        <v>2.8000000000000001E-2</v>
      </c>
      <c r="AJ495" s="5">
        <f t="shared" si="88"/>
        <v>0.44444444444444442</v>
      </c>
      <c r="AK495" s="1">
        <f t="shared" si="89"/>
        <v>0</v>
      </c>
      <c r="AL495" s="1">
        <v>3.5</v>
      </c>
      <c r="AN495" s="5"/>
    </row>
    <row r="496" spans="1:40" x14ac:dyDescent="0.25">
      <c r="A496" s="3">
        <v>42056</v>
      </c>
      <c r="B496" s="4">
        <v>4</v>
      </c>
      <c r="C496" s="4">
        <v>3</v>
      </c>
      <c r="D496" s="4">
        <v>6</v>
      </c>
      <c r="E496" s="1" t="str">
        <f t="shared" si="90"/>
        <v>Q4-3-6</v>
      </c>
      <c r="F496" s="4" t="s">
        <v>11</v>
      </c>
      <c r="G496" s="17">
        <v>3.6</v>
      </c>
      <c r="H496" s="36">
        <v>10</v>
      </c>
      <c r="I496" s="8"/>
      <c r="J496" s="4">
        <v>4</v>
      </c>
      <c r="K496" s="17">
        <v>5.2</v>
      </c>
      <c r="L496" s="4">
        <v>4.1999999999999997E-3</v>
      </c>
      <c r="M496" s="4">
        <v>7.0000000000000001E-3</v>
      </c>
      <c r="N496" s="4">
        <v>22.734999999999999</v>
      </c>
      <c r="O496" s="4">
        <v>4.9000000000000002E-2</v>
      </c>
      <c r="P496" s="4">
        <v>119</v>
      </c>
      <c r="Q496" s="14">
        <v>2.8000000000000001E-2</v>
      </c>
      <c r="R496" s="14">
        <v>5.1999999999999998E-3</v>
      </c>
      <c r="S496" s="6">
        <v>0.11600000000000001</v>
      </c>
      <c r="T496" s="14">
        <v>2.8200000000000003E-2</v>
      </c>
      <c r="U496" s="4">
        <v>10</v>
      </c>
      <c r="V496" s="53">
        <v>30</v>
      </c>
      <c r="W496" s="53">
        <v>9.5</v>
      </c>
      <c r="X496" s="12"/>
      <c r="Y496" s="14">
        <v>2.8000000000000001E-2</v>
      </c>
      <c r="Z496" s="36">
        <v>5.1999999999999998E-3</v>
      </c>
      <c r="AA496" s="42"/>
      <c r="AB496" s="33">
        <f t="shared" si="80"/>
        <v>40</v>
      </c>
      <c r="AC496" s="5">
        <f t="shared" si="81"/>
        <v>0.10612244897959183</v>
      </c>
      <c r="AD496" s="5">
        <f t="shared" si="82"/>
        <v>0.18571428571428569</v>
      </c>
      <c r="AE496" s="5">
        <f t="shared" si="83"/>
        <v>0.18571428571428569</v>
      </c>
      <c r="AF496" s="33">
        <f t="shared" si="84"/>
        <v>5.2342203650758741</v>
      </c>
      <c r="AG496" s="33">
        <f t="shared" si="85"/>
        <v>43.721153846153847</v>
      </c>
      <c r="AH496" s="5">
        <f t="shared" si="86"/>
        <v>0.24310344827586208</v>
      </c>
      <c r="AI496" s="1">
        <f t="shared" si="87"/>
        <v>0.11600000000000001</v>
      </c>
      <c r="AJ496" s="5">
        <f t="shared" si="88"/>
        <v>0.31666666666666665</v>
      </c>
      <c r="AK496" s="1">
        <f t="shared" si="89"/>
        <v>0</v>
      </c>
      <c r="AL496" s="1">
        <v>5.2</v>
      </c>
      <c r="AN496" s="5"/>
    </row>
    <row r="497" spans="1:40" x14ac:dyDescent="0.25">
      <c r="A497" s="3">
        <v>42056</v>
      </c>
      <c r="B497" s="4">
        <v>4</v>
      </c>
      <c r="C497" s="4">
        <v>3</v>
      </c>
      <c r="D497" s="4">
        <v>6</v>
      </c>
      <c r="E497" s="1" t="str">
        <f t="shared" si="90"/>
        <v>Q4-3-6</v>
      </c>
      <c r="F497" s="4" t="s">
        <v>13</v>
      </c>
      <c r="G497" s="17">
        <v>2.2000000000000002</v>
      </c>
      <c r="H497" s="36">
        <v>1</v>
      </c>
      <c r="I497" s="8"/>
      <c r="J497" s="4">
        <v>4</v>
      </c>
      <c r="K497" s="17">
        <v>2.5</v>
      </c>
      <c r="L497" s="4">
        <v>1.8100000000000002E-2</v>
      </c>
      <c r="M497" s="4">
        <v>2.5700000000000001E-2</v>
      </c>
      <c r="N497" s="4">
        <v>104.24299999999999</v>
      </c>
      <c r="O497" s="4">
        <v>0.39400000000000002</v>
      </c>
      <c r="P497" s="4">
        <v>367</v>
      </c>
      <c r="Q497" s="14">
        <v>0.19800000000000001</v>
      </c>
      <c r="R497" s="14">
        <v>2.3699999999999999E-2</v>
      </c>
      <c r="S497" s="6">
        <v>0.2</v>
      </c>
      <c r="T497" s="14">
        <v>2.7900000000000001E-2</v>
      </c>
      <c r="U497" s="4">
        <v>9</v>
      </c>
      <c r="V497" s="53">
        <v>102</v>
      </c>
      <c r="W497" s="53">
        <v>12.5</v>
      </c>
      <c r="X497" s="12">
        <v>234.79999999999998</v>
      </c>
      <c r="Y497" s="14">
        <v>0.19800000000000001</v>
      </c>
      <c r="Z497" s="36">
        <v>2.3699999999999999E-2</v>
      </c>
      <c r="AA497" s="42"/>
      <c r="AB497" s="33">
        <f t="shared" si="80"/>
        <v>29.57198443579766</v>
      </c>
      <c r="AC497" s="5">
        <f t="shared" si="81"/>
        <v>6.0152284263959382E-2</v>
      </c>
      <c r="AD497" s="5">
        <f t="shared" si="82"/>
        <v>0.11969696969696969</v>
      </c>
      <c r="AE497" s="5">
        <f t="shared" si="83"/>
        <v>0.11969696969696969</v>
      </c>
      <c r="AF497" s="33">
        <f t="shared" si="84"/>
        <v>3.5206200895983426</v>
      </c>
      <c r="AG497" s="33">
        <f t="shared" si="85"/>
        <v>43.984388185654005</v>
      </c>
      <c r="AH497" s="5">
        <f t="shared" si="86"/>
        <v>0.13949999999999999</v>
      </c>
      <c r="AI497" s="1">
        <f t="shared" si="87"/>
        <v>0.2</v>
      </c>
      <c r="AJ497" s="5">
        <f t="shared" si="88"/>
        <v>0.12254901960784313</v>
      </c>
      <c r="AK497" s="1">
        <f t="shared" si="89"/>
        <v>18.783999999999999</v>
      </c>
      <c r="AL497" s="1">
        <v>2.5</v>
      </c>
      <c r="AN497" s="5"/>
    </row>
    <row r="498" spans="1:40" x14ac:dyDescent="0.25">
      <c r="A498" s="3">
        <v>42056</v>
      </c>
      <c r="B498" s="4">
        <v>4</v>
      </c>
      <c r="C498" s="4">
        <v>3</v>
      </c>
      <c r="D498" s="4">
        <v>6</v>
      </c>
      <c r="E498" s="1" t="str">
        <f t="shared" si="90"/>
        <v>Q4-3-6</v>
      </c>
      <c r="F498" s="4" t="s">
        <v>14</v>
      </c>
      <c r="G498" s="17">
        <v>1.1000000000000001</v>
      </c>
      <c r="H498" s="36">
        <v>5</v>
      </c>
      <c r="I498" s="8"/>
      <c r="J498" s="4">
        <v>3</v>
      </c>
      <c r="K498" s="17">
        <v>0.7</v>
      </c>
      <c r="L498" s="4">
        <v>7.4999999999999997E-3</v>
      </c>
      <c r="M498" s="4">
        <v>9.7000000000000003E-3</v>
      </c>
      <c r="N498" s="4">
        <v>22.887</v>
      </c>
      <c r="O498" s="4">
        <v>5.0999999999999997E-2</v>
      </c>
      <c r="P498" s="4">
        <v>33</v>
      </c>
      <c r="Q498" s="14">
        <v>2.9000000000000001E-2</v>
      </c>
      <c r="R498" s="4">
        <v>8.9999999999999998E-4</v>
      </c>
      <c r="S498" s="6">
        <v>0.189</v>
      </c>
      <c r="T498" s="14">
        <v>3.0099999999999998E-2</v>
      </c>
      <c r="U498" s="4">
        <v>30</v>
      </c>
      <c r="V498" s="53">
        <v>23</v>
      </c>
      <c r="W498" s="53">
        <v>4.5999999999999996</v>
      </c>
      <c r="X498" s="12"/>
      <c r="Y498" s="14">
        <v>2.9000000000000001E-2</v>
      </c>
      <c r="Z498" s="36">
        <v>8.9999999999999998E-4</v>
      </c>
      <c r="AA498" s="42"/>
      <c r="AB498" s="33">
        <f t="shared" si="80"/>
        <v>22.680412371134025</v>
      </c>
      <c r="AC498" s="5">
        <f t="shared" si="81"/>
        <v>1.7647058823529412E-2</v>
      </c>
      <c r="AD498" s="5">
        <f t="shared" si="82"/>
        <v>3.1034482758620686E-2</v>
      </c>
      <c r="AE498" s="5">
        <f t="shared" si="83"/>
        <v>3.1034482758620686E-2</v>
      </c>
      <c r="AF498" s="33">
        <f t="shared" si="84"/>
        <v>1.4418665618036439</v>
      </c>
      <c r="AG498" s="33">
        <f t="shared" si="85"/>
        <v>254.3</v>
      </c>
      <c r="AH498" s="5">
        <f t="shared" si="86"/>
        <v>0.15925925925925924</v>
      </c>
      <c r="AI498" s="1">
        <f t="shared" si="87"/>
        <v>0.189</v>
      </c>
      <c r="AJ498" s="5">
        <f t="shared" si="88"/>
        <v>0.19999999999999998</v>
      </c>
      <c r="AK498" s="1">
        <f t="shared" si="89"/>
        <v>0</v>
      </c>
      <c r="AL498" s="1">
        <v>0.7</v>
      </c>
      <c r="AN498" s="5"/>
    </row>
    <row r="499" spans="1:40" x14ac:dyDescent="0.25">
      <c r="A499" s="3">
        <v>42056</v>
      </c>
      <c r="B499" s="4">
        <v>4</v>
      </c>
      <c r="C499" s="4">
        <v>3</v>
      </c>
      <c r="D499" s="4">
        <v>6</v>
      </c>
      <c r="E499" s="1" t="str">
        <f t="shared" si="90"/>
        <v>Q4-3-6</v>
      </c>
      <c r="F499" s="4" t="s">
        <v>38</v>
      </c>
      <c r="G499" s="17">
        <v>0.9</v>
      </c>
      <c r="H499" s="36">
        <v>0.5</v>
      </c>
      <c r="I499" s="8"/>
      <c r="J499" s="4">
        <v>4</v>
      </c>
      <c r="K499" s="17">
        <v>1</v>
      </c>
      <c r="L499" s="4">
        <v>1.2999999999999999E-2</v>
      </c>
      <c r="M499" s="4">
        <v>1.6E-2</v>
      </c>
      <c r="N499" s="4">
        <v>14.391999999999999</v>
      </c>
      <c r="O499" s="4">
        <v>5.1999999999999998E-2</v>
      </c>
      <c r="P499" s="4">
        <v>29</v>
      </c>
      <c r="Q499" s="14">
        <v>2.8000000000000001E-2</v>
      </c>
      <c r="R499" s="14">
        <v>3.3999999999999998E-3</v>
      </c>
      <c r="S499" s="6">
        <v>0.23599999999999999</v>
      </c>
      <c r="T499" s="14">
        <v>4.02E-2</v>
      </c>
      <c r="U499" s="4">
        <v>30</v>
      </c>
      <c r="V499" s="53">
        <v>26</v>
      </c>
      <c r="W499" s="53">
        <v>5.7</v>
      </c>
      <c r="X499" s="12"/>
      <c r="Y499" s="14">
        <v>2.8000000000000001E-2</v>
      </c>
      <c r="Z499" s="36">
        <v>3.3999999999999998E-3</v>
      </c>
      <c r="AA499" s="42"/>
      <c r="AB499" s="33">
        <f t="shared" si="80"/>
        <v>18.750000000000007</v>
      </c>
      <c r="AC499" s="5">
        <f t="shared" si="81"/>
        <v>6.5384615384615388E-2</v>
      </c>
      <c r="AD499" s="5">
        <f t="shared" si="82"/>
        <v>0.12142857142857141</v>
      </c>
      <c r="AE499" s="5">
        <f t="shared" si="83"/>
        <v>0.12142857142857141</v>
      </c>
      <c r="AF499" s="33">
        <f t="shared" si="84"/>
        <v>2.0150083379655364</v>
      </c>
      <c r="AG499" s="33">
        <f t="shared" si="85"/>
        <v>42.329411764705881</v>
      </c>
      <c r="AH499" s="5">
        <f t="shared" si="86"/>
        <v>0.17033898305084746</v>
      </c>
      <c r="AI499" s="1">
        <f t="shared" si="87"/>
        <v>0.23599999999999999</v>
      </c>
      <c r="AJ499" s="5">
        <f t="shared" si="88"/>
        <v>0.21923076923076923</v>
      </c>
      <c r="AK499" s="1">
        <f t="shared" si="89"/>
        <v>0</v>
      </c>
      <c r="AL499" s="1">
        <v>1</v>
      </c>
      <c r="AN499" s="5"/>
    </row>
    <row r="500" spans="1:40" x14ac:dyDescent="0.25">
      <c r="A500" s="3">
        <v>42056</v>
      </c>
      <c r="B500" s="4">
        <v>4</v>
      </c>
      <c r="C500" s="4">
        <v>3</v>
      </c>
      <c r="D500" s="4">
        <v>6</v>
      </c>
      <c r="E500" s="1" t="str">
        <f t="shared" si="90"/>
        <v>Q4-3-6</v>
      </c>
      <c r="F500" s="4" t="s">
        <v>35</v>
      </c>
      <c r="G500" s="17">
        <v>1</v>
      </c>
      <c r="H500" s="36">
        <v>1</v>
      </c>
      <c r="I500" s="8"/>
      <c r="J500" s="4">
        <v>4</v>
      </c>
      <c r="K500" s="17">
        <v>1.9</v>
      </c>
      <c r="L500" s="4">
        <v>1.2800000000000001E-2</v>
      </c>
      <c r="M500" s="4">
        <v>2.2100000000000002E-2</v>
      </c>
      <c r="N500" s="4">
        <v>5.0529999999999999</v>
      </c>
      <c r="O500" s="4">
        <v>3.7999999999999999E-2</v>
      </c>
      <c r="P500" s="4">
        <v>10</v>
      </c>
      <c r="Q500" s="14">
        <v>2.1999999999999999E-2</v>
      </c>
      <c r="R500" s="14">
        <v>2.8E-3</v>
      </c>
      <c r="S500" s="6">
        <v>1.7000000000000001E-2</v>
      </c>
      <c r="T500" s="14">
        <v>3.5999999999999999E-3</v>
      </c>
      <c r="U500" s="4">
        <v>2</v>
      </c>
      <c r="V500" s="53">
        <v>11</v>
      </c>
      <c r="W500" s="53">
        <v>2.5</v>
      </c>
      <c r="X500" s="12"/>
      <c r="Y500" s="14">
        <v>2.1999999999999999E-2</v>
      </c>
      <c r="Z500" s="36">
        <v>2.8E-3</v>
      </c>
      <c r="AA500" s="42"/>
      <c r="AB500" s="33">
        <f t="shared" si="80"/>
        <v>42.081447963800905</v>
      </c>
      <c r="AC500" s="5">
        <f t="shared" si="81"/>
        <v>7.3684210526315796E-2</v>
      </c>
      <c r="AD500" s="5">
        <f t="shared" si="82"/>
        <v>0.12727272727272729</v>
      </c>
      <c r="AE500" s="5">
        <f t="shared" si="83"/>
        <v>0.12727272727272729</v>
      </c>
      <c r="AF500" s="33">
        <f t="shared" si="84"/>
        <v>1.9790223629527013</v>
      </c>
      <c r="AG500" s="33">
        <f t="shared" si="85"/>
        <v>18.046428571428571</v>
      </c>
      <c r="AH500" s="5">
        <f t="shared" si="86"/>
        <v>0.21176470588235291</v>
      </c>
      <c r="AI500" s="1">
        <f t="shared" si="87"/>
        <v>1.7000000000000001E-2</v>
      </c>
      <c r="AJ500" s="5">
        <f t="shared" si="88"/>
        <v>0.22727272727272727</v>
      </c>
      <c r="AK500" s="1">
        <f t="shared" si="89"/>
        <v>0</v>
      </c>
      <c r="AL500" s="1">
        <v>1.9</v>
      </c>
      <c r="AN500" s="5"/>
    </row>
    <row r="501" spans="1:40" x14ac:dyDescent="0.25">
      <c r="A501" s="3">
        <v>42056</v>
      </c>
      <c r="B501" s="4">
        <v>4</v>
      </c>
      <c r="C501" s="4">
        <v>3</v>
      </c>
      <c r="D501" s="4">
        <v>8</v>
      </c>
      <c r="E501" s="1" t="str">
        <f t="shared" si="90"/>
        <v>Q4-3-8</v>
      </c>
      <c r="F501" s="4" t="s">
        <v>15</v>
      </c>
      <c r="G501" s="17">
        <v>5.3</v>
      </c>
      <c r="H501" s="36">
        <v>1</v>
      </c>
      <c r="I501" s="8"/>
      <c r="J501" s="4">
        <v>3</v>
      </c>
      <c r="K501" s="17">
        <v>2.5</v>
      </c>
      <c r="L501" s="4">
        <v>2.0999999999999999E-3</v>
      </c>
      <c r="M501" s="4">
        <v>2.8E-3</v>
      </c>
      <c r="N501" s="4">
        <v>5.88</v>
      </c>
      <c r="O501" s="4">
        <v>3.0000000000000001E-3</v>
      </c>
      <c r="P501" s="4">
        <v>6</v>
      </c>
      <c r="Q501" s="14">
        <v>3.3999999999999998E-3</v>
      </c>
      <c r="R501" s="14">
        <v>2.9999999999999997E-4</v>
      </c>
      <c r="S501" s="6">
        <v>0.20300000000000001</v>
      </c>
      <c r="T501" s="14">
        <v>7.6800000000000007E-2</v>
      </c>
      <c r="U501" s="4">
        <v>5</v>
      </c>
      <c r="V501" s="53">
        <v>8</v>
      </c>
      <c r="W501" s="53">
        <v>4</v>
      </c>
      <c r="X501" s="12">
        <v>42.5</v>
      </c>
      <c r="Y501" s="14">
        <v>3.3999999999999998E-3</v>
      </c>
      <c r="Z501" s="40">
        <v>2.9999999999999997E-4</v>
      </c>
      <c r="AA501" s="43"/>
      <c r="AB501" s="33">
        <f t="shared" si="80"/>
        <v>25.000000000000004</v>
      </c>
      <c r="AC501" s="5">
        <f t="shared" si="81"/>
        <v>9.9999999999999992E-2</v>
      </c>
      <c r="AD501" s="5">
        <f t="shared" si="82"/>
        <v>8.8235294117647051E-2</v>
      </c>
      <c r="AE501" s="5">
        <f t="shared" si="83"/>
        <v>8.8235294117647051E-2</v>
      </c>
      <c r="AF501" s="33">
        <f t="shared" si="84"/>
        <v>1.0204081632653061</v>
      </c>
      <c r="AG501" s="33">
        <f t="shared" si="85"/>
        <v>196</v>
      </c>
      <c r="AH501" s="5">
        <f t="shared" si="86"/>
        <v>0.37832512315270939</v>
      </c>
      <c r="AI501" s="1">
        <f t="shared" si="87"/>
        <v>0.20300000000000001</v>
      </c>
      <c r="AJ501" s="5">
        <f t="shared" si="88"/>
        <v>0.5</v>
      </c>
      <c r="AK501" s="1">
        <f t="shared" si="89"/>
        <v>10.625</v>
      </c>
      <c r="AL501" s="1">
        <v>2.5</v>
      </c>
      <c r="AN501" s="5"/>
    </row>
    <row r="502" spans="1:40" x14ac:dyDescent="0.25">
      <c r="A502" s="3">
        <v>42056</v>
      </c>
      <c r="B502" s="4">
        <v>4</v>
      </c>
      <c r="C502" s="4">
        <v>3</v>
      </c>
      <c r="D502" s="4">
        <v>8</v>
      </c>
      <c r="E502" s="1" t="str">
        <f t="shared" si="90"/>
        <v>Q4-3-8</v>
      </c>
      <c r="F502" s="4" t="s">
        <v>40</v>
      </c>
      <c r="G502" s="17">
        <v>0.5</v>
      </c>
      <c r="H502" s="36">
        <v>1</v>
      </c>
      <c r="I502" s="8"/>
      <c r="J502" s="4" t="s">
        <v>16</v>
      </c>
      <c r="K502" s="17"/>
      <c r="L502" s="4"/>
      <c r="M502" s="4"/>
      <c r="N502" s="4"/>
      <c r="O502" s="4"/>
      <c r="P502" s="4"/>
      <c r="Q502" s="14"/>
      <c r="R502" s="14"/>
      <c r="S502" s="6"/>
      <c r="T502" s="15"/>
      <c r="U502" s="4"/>
      <c r="V502" s="53"/>
      <c r="W502" s="54"/>
      <c r="X502" s="12"/>
      <c r="Y502" s="14"/>
      <c r="AB502" s="33" t="e">
        <f t="shared" si="80"/>
        <v>#DIV/0!</v>
      </c>
      <c r="AC502" s="5" t="e">
        <f t="shared" si="81"/>
        <v>#DIV/0!</v>
      </c>
      <c r="AD502" s="5" t="e">
        <f t="shared" si="82"/>
        <v>#DIV/0!</v>
      </c>
      <c r="AE502" s="5" t="e">
        <f t="shared" si="83"/>
        <v>#DIV/0!</v>
      </c>
      <c r="AF502" s="33" t="e">
        <f>P502/N502</f>
        <v>#DIV/0!</v>
      </c>
      <c r="AG502" s="33" t="e">
        <f t="shared" si="85"/>
        <v>#DIV/0!</v>
      </c>
      <c r="AH502" s="5" t="e">
        <f t="shared" si="86"/>
        <v>#DIV/0!</v>
      </c>
      <c r="AI502" s="1">
        <f t="shared" si="87"/>
        <v>0</v>
      </c>
      <c r="AJ502" s="5" t="e">
        <f t="shared" si="88"/>
        <v>#DIV/0!</v>
      </c>
      <c r="AK502" s="1" t="e">
        <f t="shared" si="89"/>
        <v>#DIV/0!</v>
      </c>
      <c r="AL502" s="1"/>
      <c r="AN502" s="5"/>
    </row>
    <row r="503" spans="1:40" x14ac:dyDescent="0.25">
      <c r="A503" s="3">
        <v>42056</v>
      </c>
      <c r="B503" s="4">
        <v>4</v>
      </c>
      <c r="C503" s="4">
        <v>3</v>
      </c>
      <c r="D503" s="4">
        <v>8</v>
      </c>
      <c r="E503" s="1" t="str">
        <f t="shared" si="90"/>
        <v>Q4-3-8</v>
      </c>
      <c r="F503" s="4" t="s">
        <v>12</v>
      </c>
      <c r="G503" s="17">
        <v>2.9</v>
      </c>
      <c r="H503" s="36">
        <v>5</v>
      </c>
      <c r="I503" s="8"/>
      <c r="J503" s="4">
        <v>5</v>
      </c>
      <c r="K503" s="17">
        <v>3</v>
      </c>
      <c r="L503" s="4" t="s">
        <v>16</v>
      </c>
      <c r="M503" s="4" t="s">
        <v>16</v>
      </c>
      <c r="N503" s="4">
        <v>32.226999999999997</v>
      </c>
      <c r="O503" s="4">
        <v>2.4E-2</v>
      </c>
      <c r="P503" s="4">
        <v>142</v>
      </c>
      <c r="Q503" s="14">
        <v>5.5999999999999999E-3</v>
      </c>
      <c r="R503" s="14">
        <v>2.5999999999999999E-3</v>
      </c>
      <c r="S503" s="6">
        <v>1.7000000000000001E-2</v>
      </c>
      <c r="T503" s="14">
        <v>6.8000000000000005E-3</v>
      </c>
      <c r="U503" s="4">
        <v>10</v>
      </c>
      <c r="V503" s="53">
        <v>10</v>
      </c>
      <c r="W503" s="53">
        <v>4.1000000000000005</v>
      </c>
      <c r="X503" s="12">
        <v>89.5</v>
      </c>
      <c r="Y503" s="14">
        <v>2.9000000000000001E-2</v>
      </c>
      <c r="Z503" s="40">
        <v>9.1999999999999998E-3</v>
      </c>
      <c r="AA503" s="43"/>
      <c r="AB503" s="33" t="e">
        <f t="shared" si="80"/>
        <v>#VALUE!</v>
      </c>
      <c r="AC503" s="5">
        <f t="shared" si="81"/>
        <v>0.10833333333333332</v>
      </c>
      <c r="AD503" s="5">
        <f t="shared" si="82"/>
        <v>0.46428571428571425</v>
      </c>
      <c r="AE503" s="5">
        <f t="shared" si="83"/>
        <v>0.3172413793103448</v>
      </c>
      <c r="AF503" s="33">
        <f t="shared" si="84"/>
        <v>4.4062432122133623</v>
      </c>
      <c r="AG503" s="33">
        <f t="shared" si="85"/>
        <v>123.95</v>
      </c>
      <c r="AH503" s="5">
        <f t="shared" si="86"/>
        <v>0.4</v>
      </c>
      <c r="AI503" s="1">
        <f t="shared" si="87"/>
        <v>1.7000000000000001E-2</v>
      </c>
      <c r="AJ503" s="5">
        <f t="shared" si="88"/>
        <v>0.41000000000000003</v>
      </c>
      <c r="AK503" s="1">
        <f t="shared" si="89"/>
        <v>21.829268292682922</v>
      </c>
      <c r="AL503" s="1">
        <v>3</v>
      </c>
      <c r="AN503" s="5"/>
    </row>
    <row r="504" spans="1:40" x14ac:dyDescent="0.25">
      <c r="A504" s="3">
        <v>42056</v>
      </c>
      <c r="B504" s="4">
        <v>4</v>
      </c>
      <c r="C504" s="4">
        <v>3</v>
      </c>
      <c r="D504" s="4">
        <v>8</v>
      </c>
      <c r="E504" s="1" t="str">
        <f t="shared" si="90"/>
        <v>Q4-3-8</v>
      </c>
      <c r="F504" s="4" t="s">
        <v>37</v>
      </c>
      <c r="G504" s="17">
        <v>0.3</v>
      </c>
      <c r="H504" s="36">
        <v>15</v>
      </c>
      <c r="I504" s="8"/>
      <c r="J504" s="4">
        <v>2</v>
      </c>
      <c r="K504" s="17">
        <v>0.4</v>
      </c>
      <c r="L504" s="4" t="s">
        <v>16</v>
      </c>
      <c r="M504" s="4" t="s">
        <v>16</v>
      </c>
      <c r="N504" s="4">
        <v>5.1559999999999997</v>
      </c>
      <c r="O504" s="4">
        <v>1.2999999999999999E-2</v>
      </c>
      <c r="P504" s="4">
        <v>18</v>
      </c>
      <c r="Q504" s="14">
        <v>6.0000000000000001E-3</v>
      </c>
      <c r="R504" s="14">
        <v>8.0000000000000004E-4</v>
      </c>
      <c r="S504" s="6">
        <v>0.10299999999999999</v>
      </c>
      <c r="T504" s="14">
        <v>2.3700000000000002E-2</v>
      </c>
      <c r="U504" s="4">
        <v>30</v>
      </c>
      <c r="V504" s="53">
        <v>28</v>
      </c>
      <c r="W504" s="53">
        <v>6.7</v>
      </c>
      <c r="X504" s="12">
        <v>136.20000000000002</v>
      </c>
      <c r="Y504" s="14">
        <v>6.0000000000000001E-3</v>
      </c>
      <c r="Z504" s="36">
        <v>8.0000000000000004E-4</v>
      </c>
      <c r="AA504" s="42"/>
      <c r="AB504" s="33" t="e">
        <f t="shared" si="80"/>
        <v>#VALUE!</v>
      </c>
      <c r="AC504" s="5">
        <f t="shared" si="81"/>
        <v>6.1538461538461542E-2</v>
      </c>
      <c r="AD504" s="5">
        <f t="shared" si="82"/>
        <v>0.13333333333333333</v>
      </c>
      <c r="AE504" s="5">
        <f t="shared" si="83"/>
        <v>0.13333333333333333</v>
      </c>
      <c r="AF504" s="33">
        <f t="shared" si="84"/>
        <v>3.4910783553141971</v>
      </c>
      <c r="AG504" s="33">
        <f t="shared" si="85"/>
        <v>64.449999999999989</v>
      </c>
      <c r="AH504" s="5">
        <f t="shared" si="86"/>
        <v>0.23009708737864082</v>
      </c>
      <c r="AI504" s="1">
        <f t="shared" si="87"/>
        <v>0.10299999999999999</v>
      </c>
      <c r="AJ504" s="5">
        <f t="shared" si="88"/>
        <v>0.2392857142857143</v>
      </c>
      <c r="AK504" s="1">
        <f t="shared" si="89"/>
        <v>20.328358208955226</v>
      </c>
      <c r="AL504" s="1">
        <v>0.4</v>
      </c>
      <c r="AN504" s="5"/>
    </row>
    <row r="505" spans="1:40" x14ac:dyDescent="0.25">
      <c r="A505" s="3">
        <v>42056</v>
      </c>
      <c r="B505" s="4">
        <v>4</v>
      </c>
      <c r="C505" s="4">
        <v>3</v>
      </c>
      <c r="D505" s="4">
        <v>8</v>
      </c>
      <c r="E505" s="1" t="str">
        <f t="shared" si="90"/>
        <v>Q4-3-8</v>
      </c>
      <c r="F505" s="4" t="s">
        <v>11</v>
      </c>
      <c r="G505" s="17">
        <v>2.5</v>
      </c>
      <c r="H505" s="36">
        <v>10</v>
      </c>
      <c r="I505" s="8"/>
      <c r="J505" s="4">
        <v>5</v>
      </c>
      <c r="K505" s="17">
        <v>10.5</v>
      </c>
      <c r="L505" s="4">
        <v>3.3E-3</v>
      </c>
      <c r="M505" s="4">
        <v>1.06E-2</v>
      </c>
      <c r="N505" s="4">
        <v>42.194000000000003</v>
      </c>
      <c r="O505" s="4">
        <v>4.8000000000000001E-2</v>
      </c>
      <c r="P505" s="4">
        <v>157</v>
      </c>
      <c r="Q505" s="14">
        <v>2.5100000000000001E-2</v>
      </c>
      <c r="R505" s="14">
        <v>6.4999999999999997E-3</v>
      </c>
      <c r="S505" s="6">
        <v>0.36399999999999999</v>
      </c>
      <c r="T505" s="14">
        <v>9.3299999999999994E-2</v>
      </c>
      <c r="U505" s="4">
        <v>10</v>
      </c>
      <c r="V505" s="53">
        <v>35</v>
      </c>
      <c r="W505" s="53">
        <v>13.6</v>
      </c>
      <c r="X505" s="12"/>
      <c r="Y505" s="14">
        <v>0.24399999999999999</v>
      </c>
      <c r="Z505" s="40">
        <v>5.5799999999999995E-2</v>
      </c>
      <c r="AA505" s="43"/>
      <c r="AB505" s="33">
        <f t="shared" si="80"/>
        <v>68.867924528301884</v>
      </c>
      <c r="AC505" s="5">
        <f t="shared" si="81"/>
        <v>0.13541666666666666</v>
      </c>
      <c r="AD505" s="5">
        <f t="shared" si="82"/>
        <v>0.25896414342629481</v>
      </c>
      <c r="AE505" s="5">
        <f t="shared" si="83"/>
        <v>0.22868852459016392</v>
      </c>
      <c r="AF505" s="33">
        <f t="shared" si="84"/>
        <v>3.7209081859980091</v>
      </c>
      <c r="AG505" s="33">
        <f t="shared" si="85"/>
        <v>64.913846153846166</v>
      </c>
      <c r="AH505" s="5">
        <f t="shared" si="86"/>
        <v>0.2563186813186813</v>
      </c>
      <c r="AI505" s="1">
        <f t="shared" si="87"/>
        <v>0.36399999999999999</v>
      </c>
      <c r="AJ505" s="5">
        <f t="shared" si="88"/>
        <v>0.38857142857142857</v>
      </c>
      <c r="AK505" s="1">
        <f t="shared" si="89"/>
        <v>0</v>
      </c>
      <c r="AL505" s="1">
        <v>10.5</v>
      </c>
      <c r="AN505" s="5"/>
    </row>
    <row r="506" spans="1:40" x14ac:dyDescent="0.25">
      <c r="A506" s="3">
        <v>42056</v>
      </c>
      <c r="B506" s="4">
        <v>4</v>
      </c>
      <c r="C506" s="4">
        <v>3</v>
      </c>
      <c r="D506" s="4">
        <v>8</v>
      </c>
      <c r="E506" s="1" t="str">
        <f t="shared" si="90"/>
        <v>Q4-3-8</v>
      </c>
      <c r="F506" s="4" t="s">
        <v>36</v>
      </c>
      <c r="G506" s="17">
        <v>0.5</v>
      </c>
      <c r="H506" s="36">
        <v>3</v>
      </c>
      <c r="I506" s="8"/>
      <c r="J506" s="4">
        <v>3</v>
      </c>
      <c r="K506" s="17">
        <v>0.3</v>
      </c>
      <c r="L506" s="4"/>
      <c r="M506" s="4"/>
      <c r="N506" s="11">
        <v>5.3933999999999997</v>
      </c>
      <c r="O506" s="11">
        <v>1.7000000000000001E-2</v>
      </c>
      <c r="P506" s="11">
        <v>10</v>
      </c>
      <c r="Q506" s="14">
        <v>5.3E-3</v>
      </c>
      <c r="R506" s="4">
        <v>8.9999999999999998E-4</v>
      </c>
      <c r="S506" s="6">
        <v>5.8999999999999997E-2</v>
      </c>
      <c r="T506" s="14">
        <v>9.8999999999999991E-3</v>
      </c>
      <c r="U506" s="4">
        <v>10</v>
      </c>
      <c r="V506" s="53">
        <v>17</v>
      </c>
      <c r="W506" s="53">
        <v>3</v>
      </c>
      <c r="X506" s="12">
        <v>64.3</v>
      </c>
      <c r="Y506" s="14">
        <v>5.3E-3</v>
      </c>
      <c r="Z506" s="36">
        <v>8.9999999999999998E-4</v>
      </c>
      <c r="AA506" s="42"/>
      <c r="AB506" s="33" t="e">
        <f t="shared" si="80"/>
        <v>#DIV/0!</v>
      </c>
      <c r="AC506" s="5">
        <f t="shared" si="81"/>
        <v>5.2941176470588228E-2</v>
      </c>
      <c r="AD506" s="5">
        <f t="shared" si="82"/>
        <v>0.16981132075471697</v>
      </c>
      <c r="AE506" s="5">
        <f t="shared" si="83"/>
        <v>0.16981132075471697</v>
      </c>
      <c r="AF506" s="33">
        <f t="shared" si="84"/>
        <v>1.85411799606927</v>
      </c>
      <c r="AG506" s="33">
        <f t="shared" si="85"/>
        <v>59.926666666666669</v>
      </c>
      <c r="AH506" s="5">
        <f t="shared" si="86"/>
        <v>0.16779661016949152</v>
      </c>
      <c r="AI506" s="1">
        <f t="shared" si="87"/>
        <v>5.8999999999999997E-2</v>
      </c>
      <c r="AJ506" s="5">
        <f t="shared" si="88"/>
        <v>0.17647058823529413</v>
      </c>
      <c r="AK506" s="1">
        <f t="shared" si="89"/>
        <v>21.433333333333334</v>
      </c>
      <c r="AL506" s="1">
        <v>0.3</v>
      </c>
      <c r="AN506" s="5"/>
    </row>
    <row r="507" spans="1:40" x14ac:dyDescent="0.25">
      <c r="A507" s="3">
        <v>42056</v>
      </c>
      <c r="B507" s="4">
        <v>4</v>
      </c>
      <c r="C507" s="4">
        <v>3</v>
      </c>
      <c r="D507" s="4">
        <v>8</v>
      </c>
      <c r="E507" s="1" t="str">
        <f t="shared" si="90"/>
        <v>Q4-3-8</v>
      </c>
      <c r="F507" s="4" t="s">
        <v>13</v>
      </c>
      <c r="G507" s="17">
        <v>4.0999999999999996</v>
      </c>
      <c r="H507" s="36">
        <v>0.5</v>
      </c>
      <c r="I507" s="8"/>
      <c r="J507" s="4">
        <v>5</v>
      </c>
      <c r="K507" s="17">
        <v>4.5</v>
      </c>
      <c r="L507" s="4">
        <v>6.1999999999999998E-3</v>
      </c>
      <c r="M507" s="4">
        <v>9.4000000000000004E-3</v>
      </c>
      <c r="N507" s="4">
        <v>36.51</v>
      </c>
      <c r="O507" s="4">
        <v>0.111</v>
      </c>
      <c r="P507" s="4">
        <v>95</v>
      </c>
      <c r="Q507" s="14">
        <v>4.7700000000000006E-2</v>
      </c>
      <c r="R507" s="14">
        <v>6.4999999999999997E-3</v>
      </c>
      <c r="S507" s="6">
        <v>7.6999999999999999E-2</v>
      </c>
      <c r="T507" s="14">
        <v>1.15E-2</v>
      </c>
      <c r="U507" s="4">
        <v>8</v>
      </c>
      <c r="V507" s="53">
        <v>36</v>
      </c>
      <c r="W507" s="53">
        <v>5.3</v>
      </c>
      <c r="X507" s="12">
        <v>96.899999999999991</v>
      </c>
      <c r="Y507" s="14">
        <v>8.9200000000000002E-2</v>
      </c>
      <c r="Z507" s="40">
        <v>3.95E-2</v>
      </c>
      <c r="AA507" s="43"/>
      <c r="AB507" s="33">
        <f t="shared" si="80"/>
        <v>34.042553191489368</v>
      </c>
      <c r="AC507" s="5">
        <f t="shared" si="81"/>
        <v>5.8558558558558557E-2</v>
      </c>
      <c r="AD507" s="5">
        <f t="shared" si="82"/>
        <v>0.13626834381551362</v>
      </c>
      <c r="AE507" s="5">
        <f t="shared" si="83"/>
        <v>0.44282511210762332</v>
      </c>
      <c r="AF507" s="33">
        <f t="shared" si="84"/>
        <v>2.6020268419611066</v>
      </c>
      <c r="AG507" s="33">
        <f t="shared" si="85"/>
        <v>56.169230769230772</v>
      </c>
      <c r="AH507" s="5">
        <f t="shared" si="86"/>
        <v>0.14935064935064934</v>
      </c>
      <c r="AI507" s="1">
        <f t="shared" si="87"/>
        <v>7.6999999999999999E-2</v>
      </c>
      <c r="AJ507" s="5">
        <f t="shared" si="88"/>
        <v>0.14722222222222223</v>
      </c>
      <c r="AK507" s="1">
        <f t="shared" si="89"/>
        <v>18.283018867924529</v>
      </c>
      <c r="AL507" s="1">
        <v>4.5</v>
      </c>
      <c r="AN507" s="5"/>
    </row>
    <row r="508" spans="1:40" x14ac:dyDescent="0.25">
      <c r="A508" s="3">
        <v>42056</v>
      </c>
      <c r="B508" s="4">
        <v>4</v>
      </c>
      <c r="C508" s="4">
        <v>3</v>
      </c>
      <c r="D508" s="4">
        <v>8</v>
      </c>
      <c r="E508" s="1" t="str">
        <f t="shared" si="90"/>
        <v>Q4-3-8</v>
      </c>
      <c r="F508" s="4" t="s">
        <v>14</v>
      </c>
      <c r="G508" s="17">
        <v>0.5</v>
      </c>
      <c r="H508" s="36">
        <v>0.5</v>
      </c>
      <c r="I508" s="8"/>
      <c r="J508" s="4">
        <v>4</v>
      </c>
      <c r="K508" s="17">
        <v>0.8</v>
      </c>
      <c r="L508" s="4">
        <v>6.3E-3</v>
      </c>
      <c r="M508" s="4">
        <v>9.9000000000000008E-3</v>
      </c>
      <c r="N508" s="4">
        <v>17.847000000000001</v>
      </c>
      <c r="O508" s="4">
        <v>5.2999999999999999E-2</v>
      </c>
      <c r="P508" s="4">
        <v>62</v>
      </c>
      <c r="Q508" s="14">
        <v>0.02</v>
      </c>
      <c r="R508" s="14">
        <v>1.4E-3</v>
      </c>
      <c r="S508" s="6">
        <v>8.5999999999999993E-2</v>
      </c>
      <c r="T508" s="14">
        <v>1.6E-2</v>
      </c>
      <c r="U508" s="4">
        <v>30</v>
      </c>
      <c r="V508" s="53">
        <v>16</v>
      </c>
      <c r="W508" s="53">
        <v>3.5</v>
      </c>
      <c r="X508" s="12">
        <v>99.4</v>
      </c>
      <c r="Y508" s="14">
        <v>0.02</v>
      </c>
      <c r="Z508" s="36">
        <v>1.4E-3</v>
      </c>
      <c r="AA508" s="42"/>
      <c r="AB508" s="33">
        <f t="shared" si="80"/>
        <v>36.363636363636374</v>
      </c>
      <c r="AC508" s="5">
        <f t="shared" si="81"/>
        <v>2.6415094339622643E-2</v>
      </c>
      <c r="AD508" s="5">
        <f t="shared" si="82"/>
        <v>6.9999999999999993E-2</v>
      </c>
      <c r="AE508" s="5">
        <f t="shared" si="83"/>
        <v>6.9999999999999993E-2</v>
      </c>
      <c r="AF508" s="33">
        <f t="shared" si="84"/>
        <v>3.4739732167871349</v>
      </c>
      <c r="AG508" s="33">
        <f t="shared" si="85"/>
        <v>127.47857142857143</v>
      </c>
      <c r="AH508" s="5">
        <f t="shared" si="86"/>
        <v>0.186046511627907</v>
      </c>
      <c r="AI508" s="1">
        <f t="shared" si="87"/>
        <v>8.5999999999999993E-2</v>
      </c>
      <c r="AJ508" s="5">
        <f t="shared" si="88"/>
        <v>0.21875</v>
      </c>
      <c r="AK508" s="1">
        <f t="shared" si="89"/>
        <v>28.400000000000002</v>
      </c>
      <c r="AL508" s="1">
        <v>0.8</v>
      </c>
      <c r="AN508" s="5"/>
    </row>
    <row r="509" spans="1:40" x14ac:dyDescent="0.25">
      <c r="A509" s="3">
        <v>42056</v>
      </c>
      <c r="B509" s="4">
        <v>4</v>
      </c>
      <c r="C509" s="4">
        <v>3</v>
      </c>
      <c r="D509" s="4">
        <v>8</v>
      </c>
      <c r="E509" s="1" t="str">
        <f t="shared" si="90"/>
        <v>Q4-3-8</v>
      </c>
      <c r="F509" s="4" t="s">
        <v>38</v>
      </c>
      <c r="G509" s="17">
        <v>2.1</v>
      </c>
      <c r="H509" s="36">
        <v>2</v>
      </c>
      <c r="I509" s="8"/>
      <c r="J509" s="4">
        <v>5</v>
      </c>
      <c r="K509" s="17">
        <v>0.3</v>
      </c>
      <c r="L509" s="4">
        <v>1.5699999999999999E-2</v>
      </c>
      <c r="M509" s="4">
        <v>1.66E-2</v>
      </c>
      <c r="N509" s="4">
        <v>12.103999999999999</v>
      </c>
      <c r="O509" s="4">
        <v>3.7999999999999999E-2</v>
      </c>
      <c r="P509" s="4">
        <v>30</v>
      </c>
      <c r="Q509" s="14">
        <v>0.02</v>
      </c>
      <c r="R509" s="14">
        <v>3.2000000000000002E-3</v>
      </c>
      <c r="S509" s="6">
        <v>0.222</v>
      </c>
      <c r="T509" s="14">
        <v>4.3300000000000005E-2</v>
      </c>
      <c r="U509" s="4">
        <v>30</v>
      </c>
      <c r="V509" s="53">
        <v>14</v>
      </c>
      <c r="W509" s="53">
        <v>3</v>
      </c>
      <c r="X509" s="12">
        <v>69</v>
      </c>
      <c r="Y509" s="14">
        <v>0.02</v>
      </c>
      <c r="Z509" s="36">
        <v>3.2000000000000002E-3</v>
      </c>
      <c r="AA509" s="42"/>
      <c r="AB509" s="33">
        <f t="shared" si="80"/>
        <v>5.4216867469879606</v>
      </c>
      <c r="AC509" s="5">
        <f t="shared" si="81"/>
        <v>8.4210526315789486E-2</v>
      </c>
      <c r="AD509" s="5">
        <f t="shared" si="82"/>
        <v>0.16</v>
      </c>
      <c r="AE509" s="5">
        <f t="shared" si="83"/>
        <v>0.16</v>
      </c>
      <c r="AF509" s="33">
        <f t="shared" si="84"/>
        <v>2.4785194976867153</v>
      </c>
      <c r="AG509" s="33">
        <f t="shared" si="85"/>
        <v>37.824999999999996</v>
      </c>
      <c r="AH509" s="5">
        <f t="shared" si="86"/>
        <v>0.19504504504504508</v>
      </c>
      <c r="AI509" s="1">
        <f t="shared" si="87"/>
        <v>0.222</v>
      </c>
      <c r="AJ509" s="5">
        <f t="shared" si="88"/>
        <v>0.21428571428571427</v>
      </c>
      <c r="AK509" s="1">
        <f t="shared" si="89"/>
        <v>23</v>
      </c>
      <c r="AL509" s="1">
        <v>0.3</v>
      </c>
      <c r="AN509" s="5"/>
    </row>
    <row r="510" spans="1:40" x14ac:dyDescent="0.25">
      <c r="A510" s="3">
        <v>42056</v>
      </c>
      <c r="B510" s="4">
        <v>4</v>
      </c>
      <c r="C510" s="4">
        <v>3</v>
      </c>
      <c r="D510" s="4">
        <v>8</v>
      </c>
      <c r="E510" s="1" t="str">
        <f t="shared" si="90"/>
        <v>Q4-3-8</v>
      </c>
      <c r="F510" s="4" t="s">
        <v>39</v>
      </c>
      <c r="G510" s="17">
        <v>0.5</v>
      </c>
      <c r="H510" s="36">
        <v>0.5</v>
      </c>
      <c r="I510" s="8"/>
      <c r="J510" s="4">
        <v>4</v>
      </c>
      <c r="K510" s="17">
        <v>0.4</v>
      </c>
      <c r="L510" s="4" t="s">
        <v>16</v>
      </c>
      <c r="M510" s="4" t="s">
        <v>16</v>
      </c>
      <c r="N510" s="4">
        <v>7.3330000000000002</v>
      </c>
      <c r="O510" s="4">
        <v>6.0000000000000001E-3</v>
      </c>
      <c r="P510" s="4">
        <v>16</v>
      </c>
      <c r="Q510" s="14">
        <v>2E-3</v>
      </c>
      <c r="R510" s="14">
        <v>1.0000000000000001E-5</v>
      </c>
      <c r="S510" s="6">
        <v>3.1E-2</v>
      </c>
      <c r="T510" s="14">
        <v>6.7999999999999996E-3</v>
      </c>
      <c r="U510" s="4">
        <v>28</v>
      </c>
      <c r="V510" s="53">
        <v>8</v>
      </c>
      <c r="W510" s="53">
        <v>1.6</v>
      </c>
      <c r="X510" s="12">
        <v>36.4</v>
      </c>
      <c r="Y510" s="14">
        <v>2E-3</v>
      </c>
      <c r="Z510" s="36">
        <v>1.0000000000000001E-5</v>
      </c>
      <c r="AA510" s="42"/>
      <c r="AB510" s="33" t="e">
        <f t="shared" si="80"/>
        <v>#VALUE!</v>
      </c>
      <c r="AC510" s="5">
        <f t="shared" si="81"/>
        <v>1.6666666666666668E-3</v>
      </c>
      <c r="AD510" s="5">
        <f t="shared" si="82"/>
        <v>5.0000000000000001E-3</v>
      </c>
      <c r="AE510" s="5">
        <f t="shared" si="83"/>
        <v>5.0000000000000001E-3</v>
      </c>
      <c r="AF510" s="33">
        <f t="shared" si="84"/>
        <v>2.1819173598799946</v>
      </c>
      <c r="AG510" s="33">
        <f t="shared" si="85"/>
        <v>7333</v>
      </c>
      <c r="AH510" s="5">
        <f t="shared" si="86"/>
        <v>0.2193548387096774</v>
      </c>
      <c r="AI510" s="1">
        <f t="shared" si="87"/>
        <v>3.1E-2</v>
      </c>
      <c r="AJ510" s="5">
        <f t="shared" si="88"/>
        <v>0.2</v>
      </c>
      <c r="AK510" s="1">
        <f t="shared" si="89"/>
        <v>22.749999999999996</v>
      </c>
      <c r="AL510" s="1">
        <v>0.4</v>
      </c>
      <c r="AN510" s="5"/>
    </row>
    <row r="511" spans="1:40" x14ac:dyDescent="0.25">
      <c r="A511" s="3">
        <v>42056</v>
      </c>
      <c r="B511" s="4">
        <v>4</v>
      </c>
      <c r="C511" s="4">
        <v>3</v>
      </c>
      <c r="D511" s="4">
        <v>8</v>
      </c>
      <c r="E511" s="1" t="str">
        <f t="shared" si="90"/>
        <v>Q4-3-8</v>
      </c>
      <c r="F511" s="4" t="s">
        <v>55</v>
      </c>
      <c r="G511" s="17">
        <v>2.7</v>
      </c>
      <c r="H511" s="36">
        <v>5</v>
      </c>
      <c r="I511" s="8"/>
      <c r="J511" s="4">
        <v>2</v>
      </c>
      <c r="K511" s="17">
        <v>2.8</v>
      </c>
      <c r="L511" s="4">
        <v>2.8E-3</v>
      </c>
      <c r="M511" s="4">
        <v>3.3999999999999998E-3</v>
      </c>
      <c r="N511" s="4">
        <v>18.701000000000001</v>
      </c>
      <c r="O511" s="4">
        <v>2.9000000000000001E-2</v>
      </c>
      <c r="P511" s="4">
        <v>111</v>
      </c>
      <c r="Q511" s="14">
        <v>9.7000000000000003E-3</v>
      </c>
      <c r="R511" s="14">
        <v>2E-3</v>
      </c>
      <c r="S511" s="6">
        <v>0.01</v>
      </c>
      <c r="T511" s="14">
        <v>3.7000000000000002E-3</v>
      </c>
      <c r="U511" s="4">
        <v>10</v>
      </c>
      <c r="V511" s="53">
        <v>11</v>
      </c>
      <c r="W511" s="53">
        <v>3.6</v>
      </c>
      <c r="X511" s="12">
        <v>54.6</v>
      </c>
      <c r="Y511" s="14">
        <v>5.7000000000000002E-2</v>
      </c>
      <c r="Z511" s="40">
        <v>1.7899999999999999E-2</v>
      </c>
      <c r="AA511" s="43"/>
      <c r="AB511" s="33">
        <f t="shared" si="80"/>
        <v>17.647058823529409</v>
      </c>
      <c r="AC511" s="5">
        <f t="shared" si="81"/>
        <v>6.8965517241379309E-2</v>
      </c>
      <c r="AD511" s="5">
        <f t="shared" si="82"/>
        <v>0.20618556701030927</v>
      </c>
      <c r="AE511" s="5">
        <f t="shared" si="83"/>
        <v>0.31403508771929822</v>
      </c>
      <c r="AF511" s="33">
        <f t="shared" si="84"/>
        <v>5.9355114699748679</v>
      </c>
      <c r="AG511" s="33">
        <f t="shared" si="85"/>
        <v>93.504999999999995</v>
      </c>
      <c r="AH511" s="5">
        <f t="shared" si="86"/>
        <v>0.37</v>
      </c>
      <c r="AI511" s="1">
        <f t="shared" si="87"/>
        <v>0.01</v>
      </c>
      <c r="AJ511" s="5">
        <f t="shared" si="88"/>
        <v>0.32727272727272727</v>
      </c>
      <c r="AK511" s="1">
        <f t="shared" si="89"/>
        <v>15.166666666666666</v>
      </c>
      <c r="AL511" s="1">
        <v>2.8</v>
      </c>
      <c r="AN511" s="5"/>
    </row>
    <row r="512" spans="1:40" x14ac:dyDescent="0.25">
      <c r="A512" s="3">
        <v>42056</v>
      </c>
      <c r="B512" s="4">
        <v>4</v>
      </c>
      <c r="C512" s="4">
        <v>3</v>
      </c>
      <c r="D512" s="4">
        <v>8</v>
      </c>
      <c r="E512" s="1" t="str">
        <f t="shared" si="90"/>
        <v>Q4-3-8</v>
      </c>
      <c r="F512" s="4" t="s">
        <v>35</v>
      </c>
      <c r="G512" s="17">
        <v>1.1000000000000001</v>
      </c>
      <c r="H512" s="36">
        <v>2</v>
      </c>
      <c r="I512" s="8"/>
      <c r="J512" s="4">
        <v>5</v>
      </c>
      <c r="K512" s="17">
        <v>0.4</v>
      </c>
      <c r="L512" s="4">
        <v>1.23E-2</v>
      </c>
      <c r="M512" s="4">
        <v>2.24E-2</v>
      </c>
      <c r="N512" s="4">
        <v>3.8969999999999998</v>
      </c>
      <c r="O512" s="4">
        <v>4.3999999999999997E-2</v>
      </c>
      <c r="P512" s="4">
        <v>4</v>
      </c>
      <c r="Q512" s="14">
        <v>2.4E-2</v>
      </c>
      <c r="R512" s="14">
        <v>4.0000000000000001E-3</v>
      </c>
      <c r="S512" s="6">
        <v>4.2000000000000003E-2</v>
      </c>
      <c r="T512" s="14">
        <v>1.4200000000000001E-2</v>
      </c>
      <c r="U512" s="4">
        <v>3</v>
      </c>
      <c r="V512" s="53">
        <v>31</v>
      </c>
      <c r="W512" s="53">
        <v>10.8</v>
      </c>
      <c r="X512" s="12">
        <v>147.80000000000001</v>
      </c>
      <c r="Y512" s="14">
        <v>2.4E-2</v>
      </c>
      <c r="Z512" s="36">
        <v>4.0000000000000001E-3</v>
      </c>
      <c r="AA512" s="42"/>
      <c r="AB512" s="33">
        <f t="shared" si="80"/>
        <v>45.089285714285715</v>
      </c>
      <c r="AC512" s="5">
        <f t="shared" si="81"/>
        <v>9.0909090909090912E-2</v>
      </c>
      <c r="AD512" s="5">
        <f t="shared" si="82"/>
        <v>0.16666666666666666</v>
      </c>
      <c r="AE512" s="5">
        <f t="shared" si="83"/>
        <v>0.16666666666666666</v>
      </c>
      <c r="AF512" s="33">
        <f t="shared" si="84"/>
        <v>1.0264305876315114</v>
      </c>
      <c r="AG512" s="33">
        <f t="shared" si="85"/>
        <v>9.7424999999999997</v>
      </c>
      <c r="AH512" s="5">
        <f t="shared" si="86"/>
        <v>0.33809523809523812</v>
      </c>
      <c r="AI512" s="1">
        <f t="shared" si="87"/>
        <v>4.2000000000000003E-2</v>
      </c>
      <c r="AJ512" s="5">
        <f t="shared" si="88"/>
        <v>0.34838709677419355</v>
      </c>
      <c r="AK512" s="1">
        <f t="shared" si="89"/>
        <v>13.685185185185185</v>
      </c>
      <c r="AL512" s="1">
        <v>0.4</v>
      </c>
      <c r="AN512" s="5"/>
    </row>
    <row r="513" spans="1:40" x14ac:dyDescent="0.25">
      <c r="A513" s="3">
        <v>42056</v>
      </c>
      <c r="B513" s="4">
        <v>4</v>
      </c>
      <c r="C513" s="4">
        <v>3</v>
      </c>
      <c r="D513" s="4">
        <v>10</v>
      </c>
      <c r="E513" s="1" t="str">
        <f t="shared" si="90"/>
        <v>Q4-3-10</v>
      </c>
      <c r="F513" s="4" t="s">
        <v>40</v>
      </c>
      <c r="G513" s="17">
        <v>1</v>
      </c>
      <c r="H513" s="36">
        <v>0.5</v>
      </c>
      <c r="I513" s="8"/>
      <c r="J513" s="4" t="s">
        <v>16</v>
      </c>
      <c r="K513" s="17"/>
      <c r="L513" s="4"/>
      <c r="M513" s="4"/>
      <c r="N513" s="4"/>
      <c r="O513" s="4"/>
      <c r="P513" s="4"/>
      <c r="Q513" s="14"/>
      <c r="R513" s="14"/>
      <c r="S513" s="6"/>
      <c r="T513" s="14">
        <v>0</v>
      </c>
      <c r="U513" s="4"/>
      <c r="V513" s="53"/>
      <c r="W513" s="53"/>
      <c r="X513" s="12"/>
      <c r="Y513" s="14"/>
      <c r="AB513" s="33" t="e">
        <f t="shared" si="80"/>
        <v>#DIV/0!</v>
      </c>
      <c r="AC513" s="5" t="e">
        <f t="shared" si="81"/>
        <v>#DIV/0!</v>
      </c>
      <c r="AD513" s="5" t="e">
        <f t="shared" si="82"/>
        <v>#DIV/0!</v>
      </c>
      <c r="AE513" s="5" t="e">
        <f t="shared" si="83"/>
        <v>#DIV/0!</v>
      </c>
      <c r="AF513" s="33" t="e">
        <f t="shared" si="84"/>
        <v>#DIV/0!</v>
      </c>
      <c r="AG513" s="33" t="e">
        <f t="shared" si="85"/>
        <v>#DIV/0!</v>
      </c>
      <c r="AH513" s="5" t="e">
        <f t="shared" si="86"/>
        <v>#DIV/0!</v>
      </c>
      <c r="AI513" s="1">
        <f t="shared" si="87"/>
        <v>0</v>
      </c>
      <c r="AJ513" s="5" t="e">
        <f t="shared" si="88"/>
        <v>#DIV/0!</v>
      </c>
      <c r="AK513" s="1" t="e">
        <f t="shared" si="89"/>
        <v>#DIV/0!</v>
      </c>
      <c r="AL513" s="1"/>
      <c r="AN513" s="5"/>
    </row>
    <row r="514" spans="1:40" x14ac:dyDescent="0.25">
      <c r="A514" s="3">
        <v>42056</v>
      </c>
      <c r="B514" s="4">
        <v>4</v>
      </c>
      <c r="C514" s="4">
        <v>3</v>
      </c>
      <c r="D514" s="4">
        <v>10</v>
      </c>
      <c r="E514" s="1" t="str">
        <f t="shared" si="90"/>
        <v>Q4-3-10</v>
      </c>
      <c r="F514" s="4" t="s">
        <v>12</v>
      </c>
      <c r="G514" s="17">
        <v>2</v>
      </c>
      <c r="H514" s="36">
        <v>1</v>
      </c>
      <c r="I514" s="8"/>
      <c r="J514" s="4">
        <v>6</v>
      </c>
      <c r="K514" s="17">
        <v>2.2999999999999998</v>
      </c>
      <c r="L514" s="4" t="s">
        <v>16</v>
      </c>
      <c r="M514" s="4" t="s">
        <v>16</v>
      </c>
      <c r="N514" s="4">
        <v>46.8172</v>
      </c>
      <c r="O514" s="4">
        <v>7.3999999999999996E-2</v>
      </c>
      <c r="P514" s="4">
        <v>432</v>
      </c>
      <c r="Q514" s="14">
        <v>4.2999999999999997E-2</v>
      </c>
      <c r="R514" s="4">
        <v>1.2200000000000001E-2</v>
      </c>
      <c r="S514" s="6">
        <v>6.0000000000000001E-3</v>
      </c>
      <c r="T514" s="14">
        <v>4.3E-3</v>
      </c>
      <c r="U514" s="4">
        <v>10</v>
      </c>
      <c r="V514" s="53">
        <v>4</v>
      </c>
      <c r="W514" s="53">
        <v>2.9</v>
      </c>
      <c r="X514" s="12">
        <v>38.9</v>
      </c>
      <c r="Y514" s="14">
        <v>4.2999999999999997E-2</v>
      </c>
      <c r="Z514" s="36">
        <v>1.2200000000000001E-2</v>
      </c>
      <c r="AA514" s="42"/>
      <c r="AB514" s="33" t="e">
        <f t="shared" ref="AB514:AB577" si="91">100*(M514-L514)/M514</f>
        <v>#VALUE!</v>
      </c>
      <c r="AC514" s="5">
        <f t="shared" ref="AC514:AC577" si="92">R514/O514</f>
        <v>0.16486486486486487</v>
      </c>
      <c r="AD514" s="5">
        <f t="shared" ref="AD514:AD577" si="93">R514/Q514</f>
        <v>0.28372093023255818</v>
      </c>
      <c r="AE514" s="5">
        <f t="shared" ref="AE514:AE577" si="94">Z514/Y514</f>
        <v>0.28372093023255818</v>
      </c>
      <c r="AF514" s="33">
        <f t="shared" ref="AF514:AF577" si="95">P514/N514</f>
        <v>9.2273779721982514</v>
      </c>
      <c r="AG514" s="33">
        <f t="shared" ref="AG514:AG577" si="96">N514/R514/100</f>
        <v>38.374754098360654</v>
      </c>
      <c r="AH514" s="5">
        <f t="shared" ref="AH514:AH577" si="97">T514/S514</f>
        <v>0.71666666666666667</v>
      </c>
      <c r="AI514" s="1">
        <f t="shared" ref="AI514:AI577" si="98">S514</f>
        <v>6.0000000000000001E-3</v>
      </c>
      <c r="AJ514" s="5">
        <f t="shared" ref="AJ514:AJ577" si="99">W514/V514</f>
        <v>0.72499999999999998</v>
      </c>
      <c r="AK514" s="1">
        <f t="shared" ref="AK514:AK577" si="100">X514/W514</f>
        <v>13.413793103448276</v>
      </c>
      <c r="AL514" s="1">
        <v>2.2999999999999998</v>
      </c>
      <c r="AN514" s="5"/>
    </row>
    <row r="515" spans="1:40" x14ac:dyDescent="0.25">
      <c r="A515" s="3">
        <v>42056</v>
      </c>
      <c r="B515" s="4">
        <v>4</v>
      </c>
      <c r="C515" s="4">
        <v>3</v>
      </c>
      <c r="D515" s="4">
        <v>10</v>
      </c>
      <c r="E515" s="1" t="str">
        <f t="shared" ref="E515:E578" si="101">CONCATENATE("Q",B515,"-",C515,"-",D515)</f>
        <v>Q4-3-10</v>
      </c>
      <c r="F515" s="4" t="s">
        <v>37</v>
      </c>
      <c r="G515" s="17">
        <v>0.4</v>
      </c>
      <c r="H515" s="36">
        <v>0.5</v>
      </c>
      <c r="I515" s="8"/>
      <c r="J515" s="4">
        <v>3</v>
      </c>
      <c r="K515" s="17">
        <v>0.1</v>
      </c>
      <c r="L515" s="4">
        <v>3.5000000000000001E-3</v>
      </c>
      <c r="M515" s="4">
        <v>4.1999999999999997E-3</v>
      </c>
      <c r="N515" s="4">
        <v>18.306799999999999</v>
      </c>
      <c r="O515" s="4">
        <v>4.2999999999999997E-2</v>
      </c>
      <c r="P515" s="4">
        <v>33</v>
      </c>
      <c r="Q515" s="14">
        <v>2.1000000000000001E-2</v>
      </c>
      <c r="R515" s="14">
        <v>3.5999999999999999E-3</v>
      </c>
      <c r="S515" s="6">
        <v>2.4E-2</v>
      </c>
      <c r="T515" s="14">
        <v>5.7999999999999996E-3</v>
      </c>
      <c r="U515" s="4">
        <v>30</v>
      </c>
      <c r="V515" s="53">
        <v>23</v>
      </c>
      <c r="W515" s="53">
        <v>5.1000000000000005</v>
      </c>
      <c r="X515" s="12">
        <v>128.99999999999997</v>
      </c>
      <c r="Y515" s="14">
        <v>2.1000000000000001E-2</v>
      </c>
      <c r="Z515" s="36">
        <v>3.5999999999999999E-3</v>
      </c>
      <c r="AA515" s="42"/>
      <c r="AB515" s="33">
        <f t="shared" si="91"/>
        <v>16.666666666666661</v>
      </c>
      <c r="AC515" s="5">
        <f t="shared" si="92"/>
        <v>8.3720930232558138E-2</v>
      </c>
      <c r="AD515" s="5">
        <f t="shared" si="93"/>
        <v>0.1714285714285714</v>
      </c>
      <c r="AE515" s="5">
        <f t="shared" si="94"/>
        <v>0.1714285714285714</v>
      </c>
      <c r="AF515" s="33">
        <f t="shared" si="95"/>
        <v>1.8026088666506435</v>
      </c>
      <c r="AG515" s="33">
        <f t="shared" si="96"/>
        <v>50.852222222222217</v>
      </c>
      <c r="AH515" s="5">
        <f t="shared" si="97"/>
        <v>0.24166666666666664</v>
      </c>
      <c r="AI515" s="1">
        <f t="shared" si="98"/>
        <v>2.4E-2</v>
      </c>
      <c r="AJ515" s="5">
        <f t="shared" si="99"/>
        <v>0.22173913043478263</v>
      </c>
      <c r="AK515" s="1">
        <f t="shared" si="100"/>
        <v>25.294117647058815</v>
      </c>
      <c r="AL515" s="1">
        <v>0.1</v>
      </c>
      <c r="AN515" s="5"/>
    </row>
    <row r="516" spans="1:40" x14ac:dyDescent="0.25">
      <c r="A516" s="3">
        <v>42056</v>
      </c>
      <c r="B516" s="4">
        <v>4</v>
      </c>
      <c r="C516" s="4">
        <v>3</v>
      </c>
      <c r="D516" s="4">
        <v>10</v>
      </c>
      <c r="E516" s="1" t="str">
        <f t="shared" si="101"/>
        <v>Q4-3-10</v>
      </c>
      <c r="F516" s="4" t="s">
        <v>11</v>
      </c>
      <c r="G516" s="17">
        <v>6.8</v>
      </c>
      <c r="H516" s="36">
        <v>10</v>
      </c>
      <c r="I516" s="8"/>
      <c r="J516" s="4">
        <v>6</v>
      </c>
      <c r="K516" s="17">
        <v>3.5</v>
      </c>
      <c r="L516" s="4">
        <v>3.7000000000000002E-3</v>
      </c>
      <c r="M516" s="4">
        <v>9.5999999999999992E-3</v>
      </c>
      <c r="N516" s="4">
        <v>31.251999999999999</v>
      </c>
      <c r="O516" s="4">
        <v>4.1000000000000002E-2</v>
      </c>
      <c r="P516" s="4">
        <v>44</v>
      </c>
      <c r="Q516" s="14">
        <v>4.4000000000000003E-3</v>
      </c>
      <c r="R516" s="14">
        <v>3.3999999999999998E-3</v>
      </c>
      <c r="S516" s="6">
        <v>0.35699999999999998</v>
      </c>
      <c r="T516" s="14">
        <v>0.14269999999999999</v>
      </c>
      <c r="U516" s="4">
        <v>10</v>
      </c>
      <c r="V516" s="53">
        <v>14</v>
      </c>
      <c r="W516" s="53">
        <v>8.6</v>
      </c>
      <c r="X516" s="12">
        <v>132.9</v>
      </c>
      <c r="Y516" s="14">
        <v>6.4000000000000001E-2</v>
      </c>
      <c r="Z516" s="40">
        <v>1.55E-2</v>
      </c>
      <c r="AA516" s="43"/>
      <c r="AB516" s="33">
        <f t="shared" si="91"/>
        <v>61.458333333333321</v>
      </c>
      <c r="AC516" s="5">
        <f t="shared" si="92"/>
        <v>8.2926829268292673E-2</v>
      </c>
      <c r="AD516" s="5">
        <f t="shared" si="93"/>
        <v>0.7727272727272726</v>
      </c>
      <c r="AE516" s="5">
        <f t="shared" si="94"/>
        <v>0.2421875</v>
      </c>
      <c r="AF516" s="33">
        <f t="shared" si="95"/>
        <v>1.4079098937667989</v>
      </c>
      <c r="AG516" s="33">
        <f t="shared" si="96"/>
        <v>91.917647058823533</v>
      </c>
      <c r="AH516" s="5">
        <f t="shared" si="97"/>
        <v>0.3997198879551821</v>
      </c>
      <c r="AI516" s="1">
        <f t="shared" si="98"/>
        <v>0.35699999999999998</v>
      </c>
      <c r="AJ516" s="5">
        <f t="shared" si="99"/>
        <v>0.61428571428571421</v>
      </c>
      <c r="AK516" s="1">
        <f t="shared" si="100"/>
        <v>15.453488372093025</v>
      </c>
      <c r="AL516" s="1">
        <v>3.5</v>
      </c>
      <c r="AN516" s="5"/>
    </row>
    <row r="517" spans="1:40" x14ac:dyDescent="0.25">
      <c r="A517" s="3">
        <v>42056</v>
      </c>
      <c r="B517" s="4">
        <v>4</v>
      </c>
      <c r="C517" s="4">
        <v>3</v>
      </c>
      <c r="D517" s="4">
        <v>10</v>
      </c>
      <c r="E517" s="1" t="str">
        <f t="shared" si="101"/>
        <v>Q4-3-10</v>
      </c>
      <c r="F517" s="4" t="s">
        <v>36</v>
      </c>
      <c r="G517" s="17">
        <v>1.8</v>
      </c>
      <c r="H517" s="36">
        <v>2</v>
      </c>
      <c r="I517" s="8"/>
      <c r="J517" s="4">
        <v>4</v>
      </c>
      <c r="K517" s="17">
        <v>0.8</v>
      </c>
      <c r="L517" s="4">
        <v>6.8999999999999999E-3</v>
      </c>
      <c r="M517" s="4">
        <v>8.6999999999999994E-3</v>
      </c>
      <c r="N517" s="4">
        <v>15.827999999999999</v>
      </c>
      <c r="O517" s="4">
        <v>5.8999999999999997E-2</v>
      </c>
      <c r="P517" s="4">
        <v>37</v>
      </c>
      <c r="Q517" s="14">
        <v>0.03</v>
      </c>
      <c r="R517" s="14">
        <v>3.8E-3</v>
      </c>
      <c r="S517" s="6">
        <v>3.3000000000000002E-2</v>
      </c>
      <c r="T517" s="14">
        <v>7.1999999999999998E-3</v>
      </c>
      <c r="U517" s="4">
        <v>10</v>
      </c>
      <c r="V517" s="53">
        <v>21</v>
      </c>
      <c r="W517" s="53">
        <v>4.1000000000000005</v>
      </c>
      <c r="X517" s="12">
        <v>96.3</v>
      </c>
      <c r="Y517" s="14">
        <v>0.03</v>
      </c>
      <c r="Z517" s="36">
        <v>3.8E-3</v>
      </c>
      <c r="AA517" s="42"/>
      <c r="AB517" s="33">
        <f t="shared" si="91"/>
        <v>20.689655172413786</v>
      </c>
      <c r="AC517" s="5">
        <f t="shared" si="92"/>
        <v>6.4406779661016947E-2</v>
      </c>
      <c r="AD517" s="5">
        <f t="shared" si="93"/>
        <v>0.12666666666666668</v>
      </c>
      <c r="AE517" s="5">
        <f t="shared" si="94"/>
        <v>0.12666666666666668</v>
      </c>
      <c r="AF517" s="33">
        <f t="shared" si="95"/>
        <v>2.3376295173110941</v>
      </c>
      <c r="AG517" s="33">
        <f t="shared" si="96"/>
        <v>41.652631578947364</v>
      </c>
      <c r="AH517" s="5">
        <f t="shared" si="97"/>
        <v>0.21818181818181817</v>
      </c>
      <c r="AI517" s="1">
        <f t="shared" si="98"/>
        <v>3.3000000000000002E-2</v>
      </c>
      <c r="AJ517" s="5">
        <f t="shared" si="99"/>
        <v>0.19523809523809527</v>
      </c>
      <c r="AK517" s="1">
        <f t="shared" si="100"/>
        <v>23.487804878048777</v>
      </c>
      <c r="AL517" s="1">
        <v>0.8</v>
      </c>
      <c r="AN517" s="5"/>
    </row>
    <row r="518" spans="1:40" x14ac:dyDescent="0.25">
      <c r="A518" s="3">
        <v>42056</v>
      </c>
      <c r="B518" s="4">
        <v>4</v>
      </c>
      <c r="C518" s="4">
        <v>3</v>
      </c>
      <c r="D518" s="4">
        <v>10</v>
      </c>
      <c r="E518" s="1" t="str">
        <f t="shared" si="101"/>
        <v>Q4-3-10</v>
      </c>
      <c r="F518" s="4" t="s">
        <v>13</v>
      </c>
      <c r="G518" s="17">
        <v>6</v>
      </c>
      <c r="H518" s="36">
        <v>10</v>
      </c>
      <c r="I518" s="8"/>
      <c r="J518" s="4">
        <v>6</v>
      </c>
      <c r="K518" s="17">
        <v>8.3000000000000007</v>
      </c>
      <c r="L518" s="4">
        <v>8.9999999999999993E-3</v>
      </c>
      <c r="M518" s="4">
        <v>1.0699999999999999E-2</v>
      </c>
      <c r="N518" s="4">
        <v>45.451999999999998</v>
      </c>
      <c r="O518" s="4">
        <v>0.215</v>
      </c>
      <c r="P518" s="4">
        <v>111</v>
      </c>
      <c r="Q518" s="14" t="s">
        <v>16</v>
      </c>
      <c r="R518" s="14">
        <v>3.3999999999999998E-3</v>
      </c>
      <c r="S518" s="6">
        <v>0.14199999999999999</v>
      </c>
      <c r="T518" s="14">
        <v>2.6200000000000001E-2</v>
      </c>
      <c r="U518" s="4">
        <v>10</v>
      </c>
      <c r="V518" s="53">
        <v>142</v>
      </c>
      <c r="W518" s="53">
        <v>26.200000000000003</v>
      </c>
      <c r="X518" s="12">
        <v>441.2</v>
      </c>
      <c r="Y518" s="14">
        <v>0.126</v>
      </c>
      <c r="Z518" s="40">
        <v>1.47E-2</v>
      </c>
      <c r="AA518" s="43"/>
      <c r="AB518" s="33">
        <f t="shared" si="91"/>
        <v>15.887850467289722</v>
      </c>
      <c r="AC518" s="5">
        <f t="shared" si="92"/>
        <v>1.5813953488372091E-2</v>
      </c>
      <c r="AD518" s="5" t="e">
        <f t="shared" si="93"/>
        <v>#VALUE!</v>
      </c>
      <c r="AE518" s="5">
        <f t="shared" si="94"/>
        <v>0.11666666666666667</v>
      </c>
      <c r="AF518" s="33">
        <f t="shared" si="95"/>
        <v>2.442136759658541</v>
      </c>
      <c r="AG518" s="33">
        <f t="shared" si="96"/>
        <v>133.68235294117648</v>
      </c>
      <c r="AH518" s="5">
        <f t="shared" si="97"/>
        <v>0.18450704225352116</v>
      </c>
      <c r="AI518" s="1">
        <f t="shared" si="98"/>
        <v>0.14199999999999999</v>
      </c>
      <c r="AJ518" s="5">
        <f t="shared" si="99"/>
        <v>0.18450704225352116</v>
      </c>
      <c r="AK518" s="1">
        <f t="shared" si="100"/>
        <v>16.839694656488547</v>
      </c>
      <c r="AL518" s="1">
        <v>8.3000000000000007</v>
      </c>
      <c r="AN518" s="5"/>
    </row>
    <row r="519" spans="1:40" x14ac:dyDescent="0.25">
      <c r="A519" s="3">
        <v>42056</v>
      </c>
      <c r="B519" s="4">
        <v>4</v>
      </c>
      <c r="C519" s="4">
        <v>3</v>
      </c>
      <c r="D519" s="4">
        <v>10</v>
      </c>
      <c r="E519" s="1" t="str">
        <f t="shared" si="101"/>
        <v>Q4-3-10</v>
      </c>
      <c r="F519" s="4" t="s">
        <v>14</v>
      </c>
      <c r="G519" s="17">
        <v>0.8</v>
      </c>
      <c r="H519" s="36">
        <v>5</v>
      </c>
      <c r="I519" s="8"/>
      <c r="J519" s="4">
        <v>5</v>
      </c>
      <c r="K519" s="17">
        <v>1</v>
      </c>
      <c r="L519" s="4">
        <v>2.8E-3</v>
      </c>
      <c r="M519" s="4">
        <v>4.7999999999999996E-3</v>
      </c>
      <c r="N519" s="4">
        <v>27.669</v>
      </c>
      <c r="O519" s="4">
        <v>5.2999999999999999E-2</v>
      </c>
      <c r="P519" s="4">
        <v>67</v>
      </c>
      <c r="Q519" s="14">
        <v>2.7E-2</v>
      </c>
      <c r="R519" s="14">
        <v>2.2000000000000001E-3</v>
      </c>
      <c r="S519" s="6">
        <v>5.1999999999999998E-2</v>
      </c>
      <c r="T519" s="14">
        <v>7.4999999999999997E-3</v>
      </c>
      <c r="U519" s="4">
        <v>20</v>
      </c>
      <c r="V519" s="53">
        <v>19</v>
      </c>
      <c r="W519" s="53">
        <v>2.7</v>
      </c>
      <c r="X519" s="12">
        <v>126</v>
      </c>
      <c r="Y519" s="14">
        <v>2.7E-2</v>
      </c>
      <c r="Z519" s="36">
        <v>2.2000000000000001E-3</v>
      </c>
      <c r="AA519" s="42"/>
      <c r="AB519" s="33">
        <f t="shared" si="91"/>
        <v>41.666666666666664</v>
      </c>
      <c r="AC519" s="5">
        <f t="shared" si="92"/>
        <v>4.1509433962264156E-2</v>
      </c>
      <c r="AD519" s="5">
        <f t="shared" si="93"/>
        <v>8.1481481481481488E-2</v>
      </c>
      <c r="AE519" s="5">
        <f t="shared" si="94"/>
        <v>8.1481481481481488E-2</v>
      </c>
      <c r="AF519" s="33">
        <f t="shared" si="95"/>
        <v>2.4214825255701324</v>
      </c>
      <c r="AG519" s="33">
        <f t="shared" si="96"/>
        <v>125.76818181818182</v>
      </c>
      <c r="AH519" s="5">
        <f t="shared" si="97"/>
        <v>0.14423076923076925</v>
      </c>
      <c r="AI519" s="1">
        <f t="shared" si="98"/>
        <v>5.1999999999999998E-2</v>
      </c>
      <c r="AJ519" s="5">
        <f t="shared" si="99"/>
        <v>0.14210526315789473</v>
      </c>
      <c r="AK519" s="1">
        <f t="shared" si="100"/>
        <v>46.666666666666664</v>
      </c>
      <c r="AL519" s="1">
        <v>1</v>
      </c>
      <c r="AN519" s="5"/>
    </row>
    <row r="520" spans="1:40" x14ac:dyDescent="0.25">
      <c r="A520" s="3">
        <v>42056</v>
      </c>
      <c r="B520" s="4">
        <v>4</v>
      </c>
      <c r="C520" s="4">
        <v>3</v>
      </c>
      <c r="D520" s="4">
        <v>10</v>
      </c>
      <c r="E520" s="1" t="str">
        <f t="shared" si="101"/>
        <v>Q4-3-10</v>
      </c>
      <c r="F520" s="4" t="s">
        <v>39</v>
      </c>
      <c r="G520" s="17">
        <v>1.9</v>
      </c>
      <c r="H520" s="36">
        <v>0.5</v>
      </c>
      <c r="I520" s="8"/>
      <c r="J520" s="4">
        <v>5</v>
      </c>
      <c r="K520" s="17">
        <v>2</v>
      </c>
      <c r="L520" s="4">
        <v>1.1999999999999999E-3</v>
      </c>
      <c r="M520" s="4">
        <v>1.8E-3</v>
      </c>
      <c r="N520" s="4">
        <v>12.8932</v>
      </c>
      <c r="O520" s="4">
        <v>1.0999999999999999E-2</v>
      </c>
      <c r="P520" s="4">
        <v>37</v>
      </c>
      <c r="Q520" s="14">
        <v>3.0000000000000001E-3</v>
      </c>
      <c r="R520" s="4">
        <v>1.0000000000000001E-5</v>
      </c>
      <c r="S520" s="6">
        <v>3.5999999999999997E-2</v>
      </c>
      <c r="T520" s="14">
        <v>8.6999999999999994E-3</v>
      </c>
      <c r="U520" s="4">
        <v>30</v>
      </c>
      <c r="V520" s="53">
        <v>11</v>
      </c>
      <c r="W520" s="53">
        <v>2.2999999999999998</v>
      </c>
      <c r="X520" s="12">
        <v>51</v>
      </c>
      <c r="Y520" s="14">
        <v>3.0000000000000001E-3</v>
      </c>
      <c r="Z520" s="36">
        <v>1.0000000000000001E-5</v>
      </c>
      <c r="AA520" s="42"/>
      <c r="AB520" s="33">
        <f t="shared" si="91"/>
        <v>33.333333333333336</v>
      </c>
      <c r="AC520" s="5">
        <f t="shared" si="92"/>
        <v>9.090909090909092E-4</v>
      </c>
      <c r="AD520" s="5">
        <f t="shared" si="93"/>
        <v>3.3333333333333335E-3</v>
      </c>
      <c r="AE520" s="5">
        <f t="shared" si="94"/>
        <v>3.3333333333333335E-3</v>
      </c>
      <c r="AF520" s="33">
        <f t="shared" si="95"/>
        <v>2.8697297800390902</v>
      </c>
      <c r="AG520" s="33">
        <f t="shared" si="96"/>
        <v>12893.2</v>
      </c>
      <c r="AH520" s="5">
        <f t="shared" si="97"/>
        <v>0.24166666666666667</v>
      </c>
      <c r="AI520" s="1">
        <f t="shared" si="98"/>
        <v>3.5999999999999997E-2</v>
      </c>
      <c r="AJ520" s="5">
        <f t="shared" si="99"/>
        <v>0.20909090909090908</v>
      </c>
      <c r="AK520" s="1">
        <f t="shared" si="100"/>
        <v>22.173913043478262</v>
      </c>
      <c r="AL520" s="1">
        <v>2</v>
      </c>
      <c r="AN520" s="5"/>
    </row>
    <row r="521" spans="1:40" x14ac:dyDescent="0.25">
      <c r="A521" s="3">
        <v>42056</v>
      </c>
      <c r="B521" s="4">
        <v>4</v>
      </c>
      <c r="C521" s="4">
        <v>3</v>
      </c>
      <c r="D521" s="4">
        <v>10</v>
      </c>
      <c r="E521" s="1" t="str">
        <f t="shared" si="101"/>
        <v>Q4-3-10</v>
      </c>
      <c r="F521" s="4" t="s">
        <v>55</v>
      </c>
      <c r="G521" s="17">
        <v>1.6</v>
      </c>
      <c r="H521" s="36">
        <v>3</v>
      </c>
      <c r="I521" s="8"/>
      <c r="J521" s="4">
        <v>3</v>
      </c>
      <c r="K521" s="17">
        <v>1.8</v>
      </c>
      <c r="L521" s="4" t="s">
        <v>16</v>
      </c>
      <c r="M521" s="4" t="s">
        <v>16</v>
      </c>
      <c r="N521" s="4">
        <v>12.45</v>
      </c>
      <c r="O521" s="4">
        <v>0.01</v>
      </c>
      <c r="P521" s="4">
        <v>39</v>
      </c>
      <c r="Q521" s="14">
        <v>5.0000000000000001E-3</v>
      </c>
      <c r="R521" s="14">
        <v>1.6000000000000001E-3</v>
      </c>
      <c r="S521" s="6">
        <v>5.0000000000000001E-3</v>
      </c>
      <c r="T521" s="14">
        <v>3.0000000000000001E-3</v>
      </c>
      <c r="U521" s="4">
        <v>10</v>
      </c>
      <c r="V521" s="53">
        <v>5</v>
      </c>
      <c r="W521" s="53">
        <v>3</v>
      </c>
      <c r="X521" s="12">
        <v>45.300000000000004</v>
      </c>
      <c r="Y521" s="14">
        <v>3.2000000000000001E-2</v>
      </c>
      <c r="Z521" s="40">
        <v>7.3999999999999995E-3</v>
      </c>
      <c r="AA521" s="43"/>
      <c r="AB521" s="33" t="e">
        <f t="shared" si="91"/>
        <v>#VALUE!</v>
      </c>
      <c r="AC521" s="5">
        <f t="shared" si="92"/>
        <v>0.16</v>
      </c>
      <c r="AD521" s="5">
        <f t="shared" si="93"/>
        <v>0.32</v>
      </c>
      <c r="AE521" s="5">
        <f t="shared" si="94"/>
        <v>0.23124999999999998</v>
      </c>
      <c r="AF521" s="33">
        <f t="shared" si="95"/>
        <v>3.132530120481928</v>
      </c>
      <c r="AG521" s="33">
        <f t="shared" si="96"/>
        <v>77.812499999999986</v>
      </c>
      <c r="AH521" s="5">
        <f t="shared" si="97"/>
        <v>0.6</v>
      </c>
      <c r="AI521" s="1">
        <f t="shared" si="98"/>
        <v>5.0000000000000001E-3</v>
      </c>
      <c r="AJ521" s="5">
        <f t="shared" si="99"/>
        <v>0.6</v>
      </c>
      <c r="AK521" s="1">
        <f t="shared" si="100"/>
        <v>15.100000000000001</v>
      </c>
      <c r="AL521" s="1">
        <v>1.8</v>
      </c>
      <c r="AN521" s="5"/>
    </row>
    <row r="522" spans="1:40" x14ac:dyDescent="0.25">
      <c r="A522" s="3">
        <v>42056</v>
      </c>
      <c r="B522" s="4">
        <v>4</v>
      </c>
      <c r="C522" s="4">
        <v>3</v>
      </c>
      <c r="D522" s="4">
        <v>10</v>
      </c>
      <c r="E522" s="1" t="str">
        <f t="shared" si="101"/>
        <v>Q4-3-10</v>
      </c>
      <c r="F522" s="4" t="s">
        <v>35</v>
      </c>
      <c r="G522" s="17">
        <v>0.7</v>
      </c>
      <c r="H522" s="36">
        <v>1</v>
      </c>
      <c r="I522" s="8"/>
      <c r="J522" s="4">
        <v>6</v>
      </c>
      <c r="K522" s="17">
        <v>2</v>
      </c>
      <c r="L522" s="4">
        <v>1.2500000000000001E-2</v>
      </c>
      <c r="M522" s="4">
        <v>1.7299999999999999E-2</v>
      </c>
      <c r="N522" s="4">
        <v>2.403</v>
      </c>
      <c r="O522" s="4">
        <v>3.4000000000000002E-2</v>
      </c>
      <c r="P522" s="4">
        <v>0</v>
      </c>
      <c r="Q522" s="14">
        <v>2.8899999999999999E-2</v>
      </c>
      <c r="R522" s="14">
        <v>3.5999999999999999E-3</v>
      </c>
      <c r="S522" s="6">
        <v>0.05</v>
      </c>
      <c r="T522" s="14">
        <v>1.7100000000000001E-2</v>
      </c>
      <c r="U522" s="4">
        <v>3</v>
      </c>
      <c r="V522" s="53">
        <v>27</v>
      </c>
      <c r="W522" s="53">
        <v>11.5</v>
      </c>
      <c r="X522" s="12">
        <v>194.4</v>
      </c>
      <c r="Y522" s="14">
        <v>2.8899999999999999E-2</v>
      </c>
      <c r="Z522" s="36">
        <v>3.5999999999999999E-3</v>
      </c>
      <c r="AA522" s="42"/>
      <c r="AB522" s="33">
        <f t="shared" si="91"/>
        <v>27.745664739884386</v>
      </c>
      <c r="AC522" s="5">
        <f t="shared" si="92"/>
        <v>0.10588235294117646</v>
      </c>
      <c r="AD522" s="5">
        <f t="shared" si="93"/>
        <v>0.12456747404844291</v>
      </c>
      <c r="AE522" s="5">
        <f t="shared" si="94"/>
        <v>0.12456747404844291</v>
      </c>
      <c r="AF522" s="33">
        <f t="shared" si="95"/>
        <v>0</v>
      </c>
      <c r="AG522" s="33">
        <f t="shared" si="96"/>
        <v>6.6749999999999998</v>
      </c>
      <c r="AH522" s="5">
        <f t="shared" si="97"/>
        <v>0.34199999999999997</v>
      </c>
      <c r="AI522" s="1">
        <f t="shared" si="98"/>
        <v>0.05</v>
      </c>
      <c r="AJ522" s="5">
        <f t="shared" si="99"/>
        <v>0.42592592592592593</v>
      </c>
      <c r="AK522" s="1">
        <f t="shared" si="100"/>
        <v>16.904347826086958</v>
      </c>
      <c r="AL522" s="1">
        <v>2</v>
      </c>
      <c r="AN522" s="5"/>
    </row>
    <row r="523" spans="1:40" x14ac:dyDescent="0.25">
      <c r="A523" s="3">
        <v>42056</v>
      </c>
      <c r="B523" s="4">
        <v>4</v>
      </c>
      <c r="C523" s="4">
        <v>3</v>
      </c>
      <c r="D523" s="4">
        <v>12</v>
      </c>
      <c r="E523" s="1" t="str">
        <f t="shared" si="101"/>
        <v>Q4-3-12</v>
      </c>
      <c r="F523" s="4" t="s">
        <v>40</v>
      </c>
      <c r="G523" s="17">
        <v>0.8</v>
      </c>
      <c r="H523" s="36">
        <v>0.5</v>
      </c>
      <c r="I523" s="8"/>
      <c r="J523" s="4">
        <v>7</v>
      </c>
      <c r="K523" s="17">
        <v>1.4</v>
      </c>
      <c r="L523" s="4"/>
      <c r="M523" s="4"/>
      <c r="N523" s="4"/>
      <c r="O523" s="4"/>
      <c r="P523" s="4"/>
      <c r="Q523" s="14"/>
      <c r="R523" s="14"/>
      <c r="S523" s="6"/>
      <c r="T523" s="14"/>
      <c r="U523" s="4"/>
      <c r="V523" s="53"/>
      <c r="W523" s="53"/>
      <c r="X523" s="12"/>
      <c r="Y523" s="14"/>
      <c r="AB523" s="33" t="e">
        <f t="shared" si="91"/>
        <v>#DIV/0!</v>
      </c>
      <c r="AC523" s="5" t="e">
        <f t="shared" si="92"/>
        <v>#DIV/0!</v>
      </c>
      <c r="AD523" s="5" t="e">
        <f t="shared" si="93"/>
        <v>#DIV/0!</v>
      </c>
      <c r="AE523" s="5" t="e">
        <f t="shared" si="94"/>
        <v>#DIV/0!</v>
      </c>
      <c r="AF523" s="33" t="e">
        <f t="shared" si="95"/>
        <v>#DIV/0!</v>
      </c>
      <c r="AG523" s="33" t="e">
        <f t="shared" si="96"/>
        <v>#DIV/0!</v>
      </c>
      <c r="AH523" s="5" t="e">
        <f t="shared" si="97"/>
        <v>#DIV/0!</v>
      </c>
      <c r="AI523" s="1">
        <f t="shared" si="98"/>
        <v>0</v>
      </c>
      <c r="AJ523" s="5" t="e">
        <f t="shared" si="99"/>
        <v>#DIV/0!</v>
      </c>
      <c r="AK523" s="1" t="e">
        <f t="shared" si="100"/>
        <v>#DIV/0!</v>
      </c>
      <c r="AL523" s="1">
        <v>1.4</v>
      </c>
      <c r="AN523" s="5"/>
    </row>
    <row r="524" spans="1:40" x14ac:dyDescent="0.25">
      <c r="A524" s="3">
        <v>42056</v>
      </c>
      <c r="B524" s="4">
        <v>4</v>
      </c>
      <c r="C524" s="4">
        <v>3</v>
      </c>
      <c r="D524" s="4">
        <v>12</v>
      </c>
      <c r="E524" s="1" t="str">
        <f t="shared" si="101"/>
        <v>Q4-3-12</v>
      </c>
      <c r="F524" s="4" t="s">
        <v>12</v>
      </c>
      <c r="G524" s="17">
        <v>3.6</v>
      </c>
      <c r="H524" s="36">
        <v>2</v>
      </c>
      <c r="I524" s="8"/>
      <c r="J524" s="4">
        <v>7</v>
      </c>
      <c r="K524" s="17">
        <v>4.8</v>
      </c>
      <c r="L524" s="4">
        <v>2.5000000000000001E-3</v>
      </c>
      <c r="M524" s="4">
        <v>3.5999999999999999E-3</v>
      </c>
      <c r="N524" s="4">
        <v>58.969799999999999</v>
      </c>
      <c r="O524" s="4">
        <v>5.6000000000000001E-2</v>
      </c>
      <c r="P524" s="4">
        <v>609</v>
      </c>
      <c r="Q524" s="14">
        <v>4.1000000000000002E-2</v>
      </c>
      <c r="R524" s="14">
        <v>1.26E-2</v>
      </c>
      <c r="S524" s="6">
        <v>1.4E-2</v>
      </c>
      <c r="T524" s="14">
        <v>5.0000000000000001E-3</v>
      </c>
      <c r="U524" s="4">
        <v>10</v>
      </c>
      <c r="V524" s="53">
        <v>11</v>
      </c>
      <c r="W524" s="53">
        <v>3.7</v>
      </c>
      <c r="X524" s="12">
        <v>83.4</v>
      </c>
      <c r="Y524" s="14">
        <v>4.1000000000000002E-2</v>
      </c>
      <c r="Z524" s="36">
        <v>1.26E-2</v>
      </c>
      <c r="AA524" s="42"/>
      <c r="AB524" s="33">
        <f t="shared" si="91"/>
        <v>30.555555555555554</v>
      </c>
      <c r="AC524" s="5">
        <f t="shared" si="92"/>
        <v>0.22500000000000001</v>
      </c>
      <c r="AD524" s="5">
        <f t="shared" si="93"/>
        <v>0.3073170731707317</v>
      </c>
      <c r="AE524" s="5">
        <f t="shared" si="94"/>
        <v>0.3073170731707317</v>
      </c>
      <c r="AF524" s="33">
        <f t="shared" si="95"/>
        <v>10.327320085874465</v>
      </c>
      <c r="AG524" s="33">
        <f t="shared" si="96"/>
        <v>46.801428571428566</v>
      </c>
      <c r="AH524" s="5">
        <f t="shared" si="97"/>
        <v>0.35714285714285715</v>
      </c>
      <c r="AI524" s="1">
        <f t="shared" si="98"/>
        <v>1.4E-2</v>
      </c>
      <c r="AJ524" s="5">
        <f t="shared" si="99"/>
        <v>0.33636363636363636</v>
      </c>
      <c r="AK524" s="1">
        <f t="shared" si="100"/>
        <v>22.54054054054054</v>
      </c>
      <c r="AL524" s="1">
        <v>4.8</v>
      </c>
      <c r="AN524" s="5"/>
    </row>
    <row r="525" spans="1:40" x14ac:dyDescent="0.25">
      <c r="A525" s="3">
        <v>42056</v>
      </c>
      <c r="B525" s="4">
        <v>4</v>
      </c>
      <c r="C525" s="4">
        <v>3</v>
      </c>
      <c r="D525" s="4">
        <v>12</v>
      </c>
      <c r="E525" s="1" t="str">
        <f t="shared" si="101"/>
        <v>Q4-3-12</v>
      </c>
      <c r="F525" s="4" t="s">
        <v>37</v>
      </c>
      <c r="G525" s="17">
        <v>1</v>
      </c>
      <c r="H525" s="36">
        <v>5</v>
      </c>
      <c r="I525" s="8"/>
      <c r="J525" s="4">
        <v>4</v>
      </c>
      <c r="K525" s="17">
        <v>0.7</v>
      </c>
      <c r="L525" s="4">
        <v>1.6000000000000001E-3</v>
      </c>
      <c r="M525" s="4">
        <v>3.3999999999999998E-3</v>
      </c>
      <c r="N525" s="4">
        <v>5.3305999999999996</v>
      </c>
      <c r="O525" s="4">
        <v>8.9999999999999993E-3</v>
      </c>
      <c r="P525" s="4">
        <v>2</v>
      </c>
      <c r="Q525" s="14">
        <v>3.0000000000000001E-3</v>
      </c>
      <c r="R525" s="14">
        <v>5.0000000000000001E-4</v>
      </c>
      <c r="S525" s="6">
        <v>7.8E-2</v>
      </c>
      <c r="T525" s="14">
        <v>1.5300000000000001E-2</v>
      </c>
      <c r="U525" s="4">
        <v>30</v>
      </c>
      <c r="V525" s="53">
        <v>23</v>
      </c>
      <c r="W525" s="53">
        <v>4.5</v>
      </c>
      <c r="X525" s="12">
        <v>125.1</v>
      </c>
      <c r="Y525" s="14">
        <v>3.0000000000000001E-3</v>
      </c>
      <c r="Z525" s="40">
        <v>5.0000000000000001E-4</v>
      </c>
      <c r="AA525" s="43"/>
      <c r="AB525" s="33">
        <f t="shared" si="91"/>
        <v>52.941176470588225</v>
      </c>
      <c r="AC525" s="5">
        <f t="shared" si="92"/>
        <v>5.5555555555555559E-2</v>
      </c>
      <c r="AD525" s="5">
        <f t="shared" si="93"/>
        <v>0.16666666666666666</v>
      </c>
      <c r="AE525" s="5">
        <f t="shared" si="94"/>
        <v>0.16666666666666666</v>
      </c>
      <c r="AF525" s="33">
        <f t="shared" si="95"/>
        <v>0.37519228604659893</v>
      </c>
      <c r="AG525" s="33">
        <f t="shared" si="96"/>
        <v>106.61199999999999</v>
      </c>
      <c r="AH525" s="5">
        <f t="shared" si="97"/>
        <v>0.19615384615384618</v>
      </c>
      <c r="AI525" s="1">
        <f t="shared" si="98"/>
        <v>7.8E-2</v>
      </c>
      <c r="AJ525" s="5">
        <f t="shared" si="99"/>
        <v>0.19565217391304349</v>
      </c>
      <c r="AK525" s="1">
        <f t="shared" si="100"/>
        <v>27.799999999999997</v>
      </c>
      <c r="AL525" s="1">
        <v>0.7</v>
      </c>
      <c r="AN525" s="5"/>
    </row>
    <row r="526" spans="1:40" x14ac:dyDescent="0.25">
      <c r="A526" s="3">
        <v>42056</v>
      </c>
      <c r="B526" s="4">
        <v>4</v>
      </c>
      <c r="C526" s="4">
        <v>3</v>
      </c>
      <c r="D526" s="4">
        <v>12</v>
      </c>
      <c r="E526" s="1" t="str">
        <f t="shared" si="101"/>
        <v>Q4-3-12</v>
      </c>
      <c r="F526" s="4" t="s">
        <v>11</v>
      </c>
      <c r="G526" s="17">
        <v>1.7</v>
      </c>
      <c r="H526" s="36">
        <v>1</v>
      </c>
      <c r="I526" s="8"/>
      <c r="J526" s="4">
        <v>7</v>
      </c>
      <c r="K526" s="17">
        <v>7</v>
      </c>
      <c r="L526" s="4">
        <v>6.7000000000000002E-3</v>
      </c>
      <c r="M526" s="4">
        <v>8.3000000000000001E-3</v>
      </c>
      <c r="N526" s="4">
        <v>313.7731</v>
      </c>
      <c r="O526" s="4">
        <v>0.51500000000000001</v>
      </c>
      <c r="P526" s="4">
        <v>1932</v>
      </c>
      <c r="Q526" s="14">
        <v>0.32869999999999999</v>
      </c>
      <c r="R526" s="14">
        <v>8.3500000000000005E-2</v>
      </c>
      <c r="S526" s="6">
        <v>0.41199999999999998</v>
      </c>
      <c r="T526" s="14">
        <v>0.14070000000000002</v>
      </c>
      <c r="U526" s="4">
        <v>10</v>
      </c>
      <c r="V526" s="53">
        <v>26</v>
      </c>
      <c r="W526" s="53">
        <v>12.5</v>
      </c>
      <c r="X526" s="12">
        <v>198.6</v>
      </c>
      <c r="Y526" s="14">
        <v>0.32869999999999999</v>
      </c>
      <c r="Z526" s="40">
        <v>8.3500000000000005E-2</v>
      </c>
      <c r="AA526" s="43"/>
      <c r="AB526" s="33">
        <f t="shared" si="91"/>
        <v>19.277108433734938</v>
      </c>
      <c r="AC526" s="5">
        <f t="shared" si="92"/>
        <v>0.1621359223300971</v>
      </c>
      <c r="AD526" s="5">
        <f t="shared" si="93"/>
        <v>0.25403103133556437</v>
      </c>
      <c r="AE526" s="5">
        <f t="shared" si="94"/>
        <v>0.25403103133556437</v>
      </c>
      <c r="AF526" s="33">
        <f t="shared" si="95"/>
        <v>6.1573155888761653</v>
      </c>
      <c r="AG526" s="33">
        <f t="shared" si="96"/>
        <v>37.57761676646706</v>
      </c>
      <c r="AH526" s="5">
        <f t="shared" si="97"/>
        <v>0.34150485436893213</v>
      </c>
      <c r="AI526" s="1">
        <f t="shared" si="98"/>
        <v>0.41199999999999998</v>
      </c>
      <c r="AJ526" s="5">
        <f t="shared" si="99"/>
        <v>0.48076923076923078</v>
      </c>
      <c r="AK526" s="1">
        <f t="shared" si="100"/>
        <v>15.888</v>
      </c>
      <c r="AL526" s="1">
        <v>7</v>
      </c>
      <c r="AN526" s="5"/>
    </row>
    <row r="527" spans="1:40" x14ac:dyDescent="0.25">
      <c r="A527" s="3">
        <v>42056</v>
      </c>
      <c r="B527" s="4">
        <v>4</v>
      </c>
      <c r="C527" s="4">
        <v>3</v>
      </c>
      <c r="D527" s="4">
        <v>12</v>
      </c>
      <c r="E527" s="1" t="str">
        <f t="shared" si="101"/>
        <v>Q4-3-12</v>
      </c>
      <c r="F527" s="4" t="s">
        <v>36</v>
      </c>
      <c r="G527" s="17">
        <v>0.3</v>
      </c>
      <c r="H527" s="36">
        <v>0.5</v>
      </c>
      <c r="I527" s="8"/>
      <c r="J527" s="4">
        <v>5</v>
      </c>
      <c r="K527" s="17">
        <v>0.8</v>
      </c>
      <c r="L527" s="4">
        <v>4.4999999999999997E-3</v>
      </c>
      <c r="M527" s="4">
        <v>6.4000000000000003E-3</v>
      </c>
      <c r="N527" s="4">
        <v>14.3531</v>
      </c>
      <c r="O527" s="4">
        <v>3.5999999999999997E-2</v>
      </c>
      <c r="P527" s="4">
        <v>26</v>
      </c>
      <c r="Q527" s="14">
        <v>1.9E-2</v>
      </c>
      <c r="R527" s="14">
        <v>1.4E-3</v>
      </c>
      <c r="S527" s="6">
        <v>7.0999999999999994E-2</v>
      </c>
      <c r="T527" s="14">
        <v>9.7999999999999997E-3</v>
      </c>
      <c r="U527" s="4">
        <v>10</v>
      </c>
      <c r="V527" s="53">
        <v>26</v>
      </c>
      <c r="W527" s="53">
        <v>3.3</v>
      </c>
      <c r="X527" s="12">
        <v>103.1</v>
      </c>
      <c r="Y527" s="14">
        <v>1.9E-2</v>
      </c>
      <c r="Z527" s="36">
        <v>1.4E-3</v>
      </c>
      <c r="AA527" s="42"/>
      <c r="AB527" s="33">
        <f t="shared" si="91"/>
        <v>29.687500000000007</v>
      </c>
      <c r="AC527" s="5">
        <f t="shared" si="92"/>
        <v>3.888888888888889E-2</v>
      </c>
      <c r="AD527" s="5">
        <f t="shared" si="93"/>
        <v>7.3684210526315796E-2</v>
      </c>
      <c r="AE527" s="5">
        <f t="shared" si="94"/>
        <v>7.3684210526315796E-2</v>
      </c>
      <c r="AF527" s="33">
        <f t="shared" si="95"/>
        <v>1.8114553650430918</v>
      </c>
      <c r="AG527" s="33">
        <f t="shared" si="96"/>
        <v>102.52214285714287</v>
      </c>
      <c r="AH527" s="5">
        <f t="shared" si="97"/>
        <v>0.13802816901408452</v>
      </c>
      <c r="AI527" s="1">
        <f t="shared" si="98"/>
        <v>7.0999999999999994E-2</v>
      </c>
      <c r="AJ527" s="5">
        <f t="shared" si="99"/>
        <v>0.12692307692307692</v>
      </c>
      <c r="AK527" s="1">
        <f t="shared" si="100"/>
        <v>31.242424242424242</v>
      </c>
      <c r="AL527" s="1">
        <v>0.8</v>
      </c>
      <c r="AN527" s="5"/>
    </row>
    <row r="528" spans="1:40" x14ac:dyDescent="0.25">
      <c r="A528" s="3">
        <v>42056</v>
      </c>
      <c r="B528" s="4">
        <v>4</v>
      </c>
      <c r="C528" s="4">
        <v>3</v>
      </c>
      <c r="D528" s="4">
        <v>12</v>
      </c>
      <c r="E528" s="1" t="str">
        <f t="shared" si="101"/>
        <v>Q4-3-12</v>
      </c>
      <c r="F528" s="4" t="s">
        <v>13</v>
      </c>
      <c r="G528" s="17">
        <v>8.8000000000000007</v>
      </c>
      <c r="H528" s="36">
        <v>20</v>
      </c>
      <c r="I528" s="8"/>
      <c r="J528" s="4">
        <v>7</v>
      </c>
      <c r="K528" s="17">
        <v>6.2</v>
      </c>
      <c r="L528" s="4">
        <v>6.7999999999999996E-3</v>
      </c>
      <c r="M528" s="4">
        <v>1.11E-2</v>
      </c>
      <c r="N528" s="4">
        <v>64.013900000000007</v>
      </c>
      <c r="O528" s="4">
        <v>0.29899999999999999</v>
      </c>
      <c r="P528" s="4">
        <v>141</v>
      </c>
      <c r="Q528" s="14">
        <v>0.16950000000000001</v>
      </c>
      <c r="R528" s="14">
        <v>2.4799999999999999E-2</v>
      </c>
      <c r="S528" s="6">
        <v>5.0999999999999997E-2</v>
      </c>
      <c r="T528" s="14">
        <v>7.7000000000000002E-3</v>
      </c>
      <c r="U528" s="4">
        <v>9</v>
      </c>
      <c r="V528" s="53">
        <v>51</v>
      </c>
      <c r="W528" s="53">
        <v>7.7</v>
      </c>
      <c r="X528" s="12">
        <v>168</v>
      </c>
      <c r="Y528" s="14">
        <v>0.26900000000000002</v>
      </c>
      <c r="Z528" s="40">
        <v>2.4799999999999999E-2</v>
      </c>
      <c r="AA528" s="43"/>
      <c r="AB528" s="33">
        <f t="shared" si="91"/>
        <v>38.738738738738746</v>
      </c>
      <c r="AC528" s="5">
        <f t="shared" si="92"/>
        <v>8.2943143812709036E-2</v>
      </c>
      <c r="AD528" s="5">
        <f t="shared" si="93"/>
        <v>0.14631268436578171</v>
      </c>
      <c r="AE528" s="5">
        <f t="shared" si="94"/>
        <v>9.2193308550185871E-2</v>
      </c>
      <c r="AF528" s="33">
        <f t="shared" si="95"/>
        <v>2.2026466126888065</v>
      </c>
      <c r="AG528" s="33">
        <f t="shared" si="96"/>
        <v>25.812056451612907</v>
      </c>
      <c r="AH528" s="5">
        <f t="shared" si="97"/>
        <v>0.15098039215686276</v>
      </c>
      <c r="AI528" s="1">
        <f t="shared" si="98"/>
        <v>5.0999999999999997E-2</v>
      </c>
      <c r="AJ528" s="5">
        <f t="shared" si="99"/>
        <v>0.15098039215686274</v>
      </c>
      <c r="AK528" s="1">
        <f t="shared" si="100"/>
        <v>21.818181818181817</v>
      </c>
      <c r="AL528" s="1">
        <v>6.2</v>
      </c>
      <c r="AN528" s="5"/>
    </row>
    <row r="529" spans="1:40" x14ac:dyDescent="0.25">
      <c r="A529" s="3">
        <v>42056</v>
      </c>
      <c r="B529" s="4">
        <v>4</v>
      </c>
      <c r="C529" s="4">
        <v>3</v>
      </c>
      <c r="D529" s="4">
        <v>12</v>
      </c>
      <c r="E529" s="1" t="str">
        <f t="shared" si="101"/>
        <v>Q4-3-12</v>
      </c>
      <c r="F529" s="4" t="s">
        <v>14</v>
      </c>
      <c r="G529" s="17">
        <v>2.2000000000000002</v>
      </c>
      <c r="H529" s="36">
        <v>5</v>
      </c>
      <c r="I529" s="8"/>
      <c r="J529" s="4">
        <v>6</v>
      </c>
      <c r="K529" s="17">
        <v>0.7</v>
      </c>
      <c r="L529" s="4">
        <v>8.3999999999999995E-3</v>
      </c>
      <c r="M529" s="4">
        <v>9.5999999999999992E-3</v>
      </c>
      <c r="N529" s="4">
        <v>16.727699999999999</v>
      </c>
      <c r="O529" s="4">
        <v>3.2000000000000001E-2</v>
      </c>
      <c r="P529" s="4">
        <v>5</v>
      </c>
      <c r="Q529" s="14">
        <v>1.6E-2</v>
      </c>
      <c r="R529" s="14">
        <v>1.1999999999999999E-3</v>
      </c>
      <c r="S529" s="6">
        <v>3.2000000000000001E-2</v>
      </c>
      <c r="T529" s="14">
        <v>5.7000000000000002E-3</v>
      </c>
      <c r="U529" s="4">
        <v>31</v>
      </c>
      <c r="V529" s="53">
        <v>18</v>
      </c>
      <c r="W529" s="53">
        <v>3.6</v>
      </c>
      <c r="X529" s="12">
        <v>114.7</v>
      </c>
      <c r="Y529" s="14">
        <v>1.6E-2</v>
      </c>
      <c r="Z529" s="36">
        <v>1.1999999999999999E-3</v>
      </c>
      <c r="AA529" s="42"/>
      <c r="AB529" s="33">
        <f t="shared" si="91"/>
        <v>12.499999999999998</v>
      </c>
      <c r="AC529" s="5">
        <f t="shared" si="92"/>
        <v>3.7499999999999999E-2</v>
      </c>
      <c r="AD529" s="5">
        <f t="shared" si="93"/>
        <v>7.4999999999999997E-2</v>
      </c>
      <c r="AE529" s="5">
        <f t="shared" si="94"/>
        <v>7.4999999999999997E-2</v>
      </c>
      <c r="AF529" s="33">
        <f t="shared" si="95"/>
        <v>0.2989054083944595</v>
      </c>
      <c r="AG529" s="33">
        <f t="shared" si="96"/>
        <v>139.39750000000001</v>
      </c>
      <c r="AH529" s="5">
        <f t="shared" si="97"/>
        <v>0.17812500000000001</v>
      </c>
      <c r="AI529" s="1">
        <f t="shared" si="98"/>
        <v>3.2000000000000001E-2</v>
      </c>
      <c r="AJ529" s="5">
        <f t="shared" si="99"/>
        <v>0.2</v>
      </c>
      <c r="AK529" s="1">
        <f t="shared" si="100"/>
        <v>31.861111111111111</v>
      </c>
      <c r="AL529" s="1">
        <v>0.7</v>
      </c>
      <c r="AN529" s="5"/>
    </row>
    <row r="530" spans="1:40" x14ac:dyDescent="0.25">
      <c r="A530" s="3">
        <v>42056</v>
      </c>
      <c r="B530" s="4">
        <v>4</v>
      </c>
      <c r="C530" s="4">
        <v>3</v>
      </c>
      <c r="D530" s="4">
        <v>12</v>
      </c>
      <c r="E530" s="1" t="str">
        <f t="shared" si="101"/>
        <v>Q4-3-12</v>
      </c>
      <c r="F530" s="4" t="s">
        <v>38</v>
      </c>
      <c r="G530" s="17">
        <v>1.4</v>
      </c>
      <c r="H530" s="36">
        <v>0.5</v>
      </c>
      <c r="I530" s="8"/>
      <c r="J530" s="4">
        <v>6</v>
      </c>
      <c r="K530" s="17">
        <v>1.5</v>
      </c>
      <c r="L530" s="4">
        <v>8.6E-3</v>
      </c>
      <c r="M530" s="4">
        <v>0.01</v>
      </c>
      <c r="N530" s="4">
        <v>19.674800000000001</v>
      </c>
      <c r="O530" s="4">
        <v>4.7E-2</v>
      </c>
      <c r="P530" s="4">
        <v>38</v>
      </c>
      <c r="Q530" s="14">
        <v>2.5999999999999999E-2</v>
      </c>
      <c r="R530" s="14">
        <v>2.3E-3</v>
      </c>
      <c r="S530" s="6">
        <v>6.5000000000000002E-2</v>
      </c>
      <c r="T530" s="14">
        <v>1.61E-2</v>
      </c>
      <c r="U530" s="4">
        <v>30</v>
      </c>
      <c r="V530" s="53">
        <v>14</v>
      </c>
      <c r="W530" s="53">
        <v>3.7</v>
      </c>
      <c r="X530" s="12">
        <v>72</v>
      </c>
      <c r="Y530" s="14">
        <v>2.5999999999999999E-2</v>
      </c>
      <c r="Z530" s="36">
        <v>2.3E-3</v>
      </c>
      <c r="AA530" s="42"/>
      <c r="AB530" s="33">
        <f t="shared" si="91"/>
        <v>14.000000000000002</v>
      </c>
      <c r="AC530" s="5">
        <f t="shared" si="92"/>
        <v>4.8936170212765959E-2</v>
      </c>
      <c r="AD530" s="5">
        <f t="shared" si="93"/>
        <v>8.8461538461538466E-2</v>
      </c>
      <c r="AE530" s="5">
        <f t="shared" si="94"/>
        <v>8.8461538461538466E-2</v>
      </c>
      <c r="AF530" s="33">
        <f t="shared" si="95"/>
        <v>1.9314046394372495</v>
      </c>
      <c r="AG530" s="33">
        <f t="shared" si="96"/>
        <v>85.542608695652177</v>
      </c>
      <c r="AH530" s="5">
        <f t="shared" si="97"/>
        <v>0.24769230769230768</v>
      </c>
      <c r="AI530" s="1">
        <f t="shared" si="98"/>
        <v>6.5000000000000002E-2</v>
      </c>
      <c r="AJ530" s="5">
        <f t="shared" si="99"/>
        <v>0.26428571428571429</v>
      </c>
      <c r="AK530" s="1">
        <f t="shared" si="100"/>
        <v>19.45945945945946</v>
      </c>
      <c r="AL530" s="1">
        <v>1.5</v>
      </c>
      <c r="AN530" s="5"/>
    </row>
    <row r="531" spans="1:40" x14ac:dyDescent="0.25">
      <c r="A531" s="3">
        <v>42056</v>
      </c>
      <c r="B531" s="4">
        <v>4</v>
      </c>
      <c r="C531" s="4">
        <v>3</v>
      </c>
      <c r="D531" s="4">
        <v>12</v>
      </c>
      <c r="E531" s="1" t="str">
        <f t="shared" si="101"/>
        <v>Q4-3-12</v>
      </c>
      <c r="F531" s="4" t="s">
        <v>39</v>
      </c>
      <c r="G531" s="17">
        <v>0.3</v>
      </c>
      <c r="H531" s="36">
        <v>0.5</v>
      </c>
      <c r="I531" s="8"/>
      <c r="J531" s="4">
        <v>6</v>
      </c>
      <c r="K531" s="17">
        <v>0.9</v>
      </c>
      <c r="L531" s="4">
        <v>2.5000000000000001E-3</v>
      </c>
      <c r="M531" s="4">
        <v>2.5999999999999999E-3</v>
      </c>
      <c r="N531" s="4">
        <v>22.391200000000001</v>
      </c>
      <c r="O531" s="4">
        <v>2.1999999999999999E-2</v>
      </c>
      <c r="P531" s="4">
        <v>40</v>
      </c>
      <c r="Q531" s="14">
        <v>8.9999999999999993E-3</v>
      </c>
      <c r="R531" s="14">
        <v>8.9999999999999998E-4</v>
      </c>
      <c r="S531" s="4">
        <v>0.1</v>
      </c>
      <c r="T531" s="15">
        <v>2.3E-2</v>
      </c>
      <c r="U531" s="30">
        <v>30</v>
      </c>
      <c r="V531" s="53">
        <v>10</v>
      </c>
      <c r="W531" s="53">
        <v>2.2999999999999998</v>
      </c>
      <c r="X531" s="12">
        <v>75.400000000000006</v>
      </c>
      <c r="Y531" s="14">
        <v>8.9999999999999993E-3</v>
      </c>
      <c r="Z531" s="40">
        <v>8.9999999999999998E-4</v>
      </c>
      <c r="AA531" s="43"/>
      <c r="AB531" s="33">
        <f t="shared" si="91"/>
        <v>3.8461538461538396</v>
      </c>
      <c r="AC531" s="5">
        <f t="shared" si="92"/>
        <v>4.0909090909090909E-2</v>
      </c>
      <c r="AD531" s="5">
        <f t="shared" si="93"/>
        <v>0.1</v>
      </c>
      <c r="AE531" s="5">
        <f t="shared" si="94"/>
        <v>0.1</v>
      </c>
      <c r="AF531" s="33">
        <f t="shared" si="95"/>
        <v>1.7864160920361569</v>
      </c>
      <c r="AG531" s="33">
        <f t="shared" si="96"/>
        <v>248.79111111111112</v>
      </c>
      <c r="AH531" s="5">
        <f t="shared" si="97"/>
        <v>0.22999999999999998</v>
      </c>
      <c r="AI531" s="1">
        <f t="shared" si="98"/>
        <v>0.1</v>
      </c>
      <c r="AJ531" s="5">
        <f t="shared" si="99"/>
        <v>0.22999999999999998</v>
      </c>
      <c r="AK531" s="1">
        <f t="shared" si="100"/>
        <v>32.782608695652179</v>
      </c>
      <c r="AL531" s="1">
        <v>0.9</v>
      </c>
      <c r="AN531" s="5"/>
    </row>
    <row r="532" spans="1:40" x14ac:dyDescent="0.25">
      <c r="A532" s="3">
        <v>42056</v>
      </c>
      <c r="B532" s="4">
        <v>4</v>
      </c>
      <c r="C532" s="4">
        <v>3</v>
      </c>
      <c r="D532" s="4">
        <v>12</v>
      </c>
      <c r="E532" s="1" t="str">
        <f t="shared" si="101"/>
        <v>Q4-3-12</v>
      </c>
      <c r="F532" s="4" t="s">
        <v>27</v>
      </c>
      <c r="G532" s="17">
        <v>0.9</v>
      </c>
      <c r="H532" s="36">
        <v>0.5</v>
      </c>
      <c r="I532" s="8"/>
      <c r="J532" s="4"/>
      <c r="K532" s="17"/>
      <c r="L532" s="4"/>
      <c r="M532" s="4"/>
      <c r="N532" s="4"/>
      <c r="O532" s="4"/>
      <c r="P532" s="4"/>
      <c r="Q532" s="14"/>
      <c r="R532" s="14"/>
      <c r="S532" s="6"/>
      <c r="T532" s="14"/>
      <c r="U532" s="4"/>
      <c r="V532" s="53"/>
      <c r="W532" s="53"/>
      <c r="X532" s="12"/>
      <c r="Y532" s="14"/>
      <c r="AB532" s="33" t="e">
        <f t="shared" si="91"/>
        <v>#DIV/0!</v>
      </c>
      <c r="AC532" s="5" t="e">
        <f t="shared" si="92"/>
        <v>#DIV/0!</v>
      </c>
      <c r="AD532" s="5" t="e">
        <f t="shared" si="93"/>
        <v>#DIV/0!</v>
      </c>
      <c r="AE532" s="5" t="e">
        <f t="shared" si="94"/>
        <v>#DIV/0!</v>
      </c>
      <c r="AF532" s="33" t="e">
        <f t="shared" si="95"/>
        <v>#DIV/0!</v>
      </c>
      <c r="AG532" s="33" t="e">
        <f t="shared" si="96"/>
        <v>#DIV/0!</v>
      </c>
      <c r="AH532" s="5" t="e">
        <f t="shared" si="97"/>
        <v>#DIV/0!</v>
      </c>
      <c r="AI532" s="1">
        <f t="shared" si="98"/>
        <v>0</v>
      </c>
      <c r="AJ532" s="5" t="e">
        <f t="shared" si="99"/>
        <v>#DIV/0!</v>
      </c>
      <c r="AK532" s="1" t="e">
        <f t="shared" si="100"/>
        <v>#DIV/0!</v>
      </c>
      <c r="AL532" s="1"/>
      <c r="AN532" s="5"/>
    </row>
    <row r="533" spans="1:40" x14ac:dyDescent="0.25">
      <c r="A533" s="3">
        <v>42056</v>
      </c>
      <c r="B533" s="4">
        <v>4</v>
      </c>
      <c r="C533" s="4">
        <v>3</v>
      </c>
      <c r="D533" s="4">
        <v>12</v>
      </c>
      <c r="E533" s="1" t="str">
        <f t="shared" si="101"/>
        <v>Q4-3-12</v>
      </c>
      <c r="F533" s="4" t="s">
        <v>35</v>
      </c>
      <c r="G533" s="17">
        <v>1.6</v>
      </c>
      <c r="H533" s="36">
        <v>0.5</v>
      </c>
      <c r="I533" s="8"/>
      <c r="J533" s="4">
        <v>7</v>
      </c>
      <c r="K533" s="17">
        <v>1.2</v>
      </c>
      <c r="L533" s="4">
        <v>1.1900000000000001E-2</v>
      </c>
      <c r="M533" s="4">
        <v>1.2800000000000001E-2</v>
      </c>
      <c r="N533" s="4">
        <v>4.0147000000000004</v>
      </c>
      <c r="O533" s="4">
        <v>1.4999999999999999E-2</v>
      </c>
      <c r="P533" s="4">
        <v>13</v>
      </c>
      <c r="Q533" s="14">
        <v>1.6E-2</v>
      </c>
      <c r="R533" s="14">
        <v>2.0999999999999999E-3</v>
      </c>
      <c r="S533" s="6">
        <v>3.1E-2</v>
      </c>
      <c r="T533" s="14">
        <v>7.4000000000000003E-3</v>
      </c>
      <c r="U533" s="4">
        <v>3</v>
      </c>
      <c r="V533" s="53">
        <v>23</v>
      </c>
      <c r="W533" s="53">
        <v>6.4</v>
      </c>
      <c r="X533" s="12">
        <v>121.20000000000002</v>
      </c>
      <c r="Y533" s="14">
        <v>1.6E-2</v>
      </c>
      <c r="Z533" s="36">
        <v>2.0999999999999999E-3</v>
      </c>
      <c r="AA533" s="42"/>
      <c r="AB533" s="33">
        <f t="shared" si="91"/>
        <v>7.0312499999999973</v>
      </c>
      <c r="AC533" s="5">
        <f t="shared" si="92"/>
        <v>0.13999999999999999</v>
      </c>
      <c r="AD533" s="5">
        <f t="shared" si="93"/>
        <v>0.13124999999999998</v>
      </c>
      <c r="AE533" s="5">
        <f t="shared" si="94"/>
        <v>0.13124999999999998</v>
      </c>
      <c r="AF533" s="33">
        <f t="shared" si="95"/>
        <v>3.2380999825640768</v>
      </c>
      <c r="AG533" s="33">
        <f t="shared" si="96"/>
        <v>19.117619047619051</v>
      </c>
      <c r="AH533" s="5">
        <f t="shared" si="97"/>
        <v>0.23870967741935484</v>
      </c>
      <c r="AI533" s="1">
        <f t="shared" si="98"/>
        <v>3.1E-2</v>
      </c>
      <c r="AJ533" s="5">
        <f t="shared" si="99"/>
        <v>0.27826086956521739</v>
      </c>
      <c r="AK533" s="1">
        <f t="shared" si="100"/>
        <v>18.9375</v>
      </c>
      <c r="AL533" s="1">
        <v>1.2</v>
      </c>
      <c r="AN533" s="5"/>
    </row>
    <row r="534" spans="1:40" x14ac:dyDescent="0.25">
      <c r="A534" s="3">
        <v>42056</v>
      </c>
      <c r="B534" s="4">
        <v>4</v>
      </c>
      <c r="C534" s="4">
        <v>3</v>
      </c>
      <c r="D534" s="4">
        <v>14</v>
      </c>
      <c r="E534" s="1" t="str">
        <f t="shared" si="101"/>
        <v>Q4-3-14</v>
      </c>
      <c r="F534" s="4" t="s">
        <v>40</v>
      </c>
      <c r="G534" s="17">
        <v>0.7</v>
      </c>
      <c r="H534" s="36">
        <v>0.5</v>
      </c>
      <c r="I534" s="8"/>
      <c r="J534" s="4">
        <v>8</v>
      </c>
      <c r="K534" s="17">
        <v>0.5</v>
      </c>
      <c r="L534" s="4"/>
      <c r="M534" s="4"/>
      <c r="N534" s="4"/>
      <c r="O534" s="4"/>
      <c r="P534" s="4"/>
      <c r="Q534" s="14"/>
      <c r="R534" s="14"/>
      <c r="S534" s="6"/>
      <c r="T534" s="14">
        <v>0</v>
      </c>
      <c r="U534" s="4"/>
      <c r="V534" s="53"/>
      <c r="W534" s="53"/>
      <c r="X534" s="12"/>
      <c r="Y534" s="14"/>
      <c r="Z534" s="40"/>
      <c r="AA534" s="43"/>
      <c r="AB534" s="33" t="e">
        <f t="shared" si="91"/>
        <v>#DIV/0!</v>
      </c>
      <c r="AC534" s="5" t="e">
        <f t="shared" si="92"/>
        <v>#DIV/0!</v>
      </c>
      <c r="AD534" s="5" t="e">
        <f t="shared" si="93"/>
        <v>#DIV/0!</v>
      </c>
      <c r="AE534" s="5" t="e">
        <f t="shared" si="94"/>
        <v>#DIV/0!</v>
      </c>
      <c r="AF534" s="33" t="e">
        <f t="shared" si="95"/>
        <v>#DIV/0!</v>
      </c>
      <c r="AG534" s="33" t="e">
        <f t="shared" si="96"/>
        <v>#DIV/0!</v>
      </c>
      <c r="AH534" s="5" t="e">
        <f t="shared" si="97"/>
        <v>#DIV/0!</v>
      </c>
      <c r="AI534" s="1">
        <f t="shared" si="98"/>
        <v>0</v>
      </c>
      <c r="AJ534" s="5" t="e">
        <f t="shared" si="99"/>
        <v>#DIV/0!</v>
      </c>
      <c r="AK534" s="1" t="e">
        <f t="shared" si="100"/>
        <v>#DIV/0!</v>
      </c>
      <c r="AL534" s="1">
        <v>0.5</v>
      </c>
      <c r="AN534" s="5"/>
    </row>
    <row r="535" spans="1:40" x14ac:dyDescent="0.25">
      <c r="A535" s="3">
        <v>42056</v>
      </c>
      <c r="B535" s="4">
        <v>4</v>
      </c>
      <c r="C535" s="4">
        <v>3</v>
      </c>
      <c r="D535" s="4">
        <v>14</v>
      </c>
      <c r="E535" s="1" t="str">
        <f t="shared" si="101"/>
        <v>Q4-3-14</v>
      </c>
      <c r="F535" s="4" t="s">
        <v>10</v>
      </c>
      <c r="G535" s="17">
        <v>19.8</v>
      </c>
      <c r="H535" s="36">
        <v>15</v>
      </c>
      <c r="I535" s="8"/>
      <c r="J535" s="4">
        <v>5</v>
      </c>
      <c r="K535" s="17">
        <v>17.399999999999999</v>
      </c>
      <c r="L535" s="4">
        <v>2.4899999999999999E-2</v>
      </c>
      <c r="M535" s="4">
        <v>4.2599999999999999E-2</v>
      </c>
      <c r="N535" s="4">
        <v>220.13140000000001</v>
      </c>
      <c r="O535" s="4">
        <v>0.439</v>
      </c>
      <c r="P535" s="4">
        <v>1037</v>
      </c>
      <c r="Q535" s="14">
        <v>0.15329999999999999</v>
      </c>
      <c r="R535" s="14">
        <v>6.0600000000000001E-2</v>
      </c>
      <c r="S535" s="6">
        <v>3.52</v>
      </c>
      <c r="T535" s="14">
        <v>1.1577</v>
      </c>
      <c r="U535" s="4">
        <v>3</v>
      </c>
      <c r="V535" s="53">
        <v>1415</v>
      </c>
      <c r="W535" s="53">
        <v>464.4</v>
      </c>
      <c r="X535" s="12">
        <v>2765.3999999999996</v>
      </c>
      <c r="Y535" s="14">
        <v>1.502</v>
      </c>
      <c r="Z535" s="40" t="s">
        <v>57</v>
      </c>
      <c r="AA535" s="43"/>
      <c r="AB535" s="33">
        <f t="shared" si="91"/>
        <v>41.549295774647888</v>
      </c>
      <c r="AC535" s="5">
        <f t="shared" si="92"/>
        <v>0.13804100227790433</v>
      </c>
      <c r="AD535" s="5">
        <f t="shared" si="93"/>
        <v>0.39530332681017616</v>
      </c>
      <c r="AE535" s="5" t="e">
        <f t="shared" si="94"/>
        <v>#VALUE!</v>
      </c>
      <c r="AF535" s="33">
        <f t="shared" si="95"/>
        <v>4.7108227177040618</v>
      </c>
      <c r="AG535" s="33">
        <f t="shared" si="96"/>
        <v>36.325313531353139</v>
      </c>
      <c r="AH535" s="5">
        <f t="shared" si="97"/>
        <v>0.32889204545454542</v>
      </c>
      <c r="AI535" s="1">
        <f t="shared" si="98"/>
        <v>3.52</v>
      </c>
      <c r="AJ535" s="5">
        <f t="shared" si="99"/>
        <v>0.32819787985865723</v>
      </c>
      <c r="AK535" s="1">
        <f t="shared" si="100"/>
        <v>5.9547803617571056</v>
      </c>
      <c r="AL535" s="1">
        <v>17.399999999999999</v>
      </c>
      <c r="AN535" s="5"/>
    </row>
    <row r="536" spans="1:40" x14ac:dyDescent="0.25">
      <c r="A536" s="3">
        <v>42056</v>
      </c>
      <c r="B536" s="4">
        <v>4</v>
      </c>
      <c r="C536" s="4">
        <v>3</v>
      </c>
      <c r="D536" s="4">
        <v>14</v>
      </c>
      <c r="E536" s="1" t="str">
        <f t="shared" si="101"/>
        <v>Q4-3-14</v>
      </c>
      <c r="F536" s="4" t="s">
        <v>12</v>
      </c>
      <c r="G536" s="17">
        <v>6.5</v>
      </c>
      <c r="H536" s="36">
        <v>10</v>
      </c>
      <c r="I536" s="8"/>
      <c r="J536" s="4">
        <v>8</v>
      </c>
      <c r="K536" s="17">
        <v>3</v>
      </c>
      <c r="L536" s="4">
        <v>4.3E-3</v>
      </c>
      <c r="M536" s="4">
        <v>5.4000000000000003E-3</v>
      </c>
      <c r="N536" s="4">
        <v>94.750200000000007</v>
      </c>
      <c r="O536" s="4">
        <v>8.4000000000000005E-2</v>
      </c>
      <c r="P536" s="4">
        <v>813</v>
      </c>
      <c r="Q536" s="14">
        <v>4.4999999999999998E-2</v>
      </c>
      <c r="R536" s="14">
        <v>1.6500000000000001E-2</v>
      </c>
      <c r="S536" s="6">
        <v>3.5000000000000003E-2</v>
      </c>
      <c r="T536" s="14">
        <v>1.8800000000000001E-2</v>
      </c>
      <c r="U536" s="4">
        <v>10</v>
      </c>
      <c r="V536" s="53">
        <v>11</v>
      </c>
      <c r="W536" s="53">
        <v>6.2</v>
      </c>
      <c r="X536" s="12">
        <v>98.8</v>
      </c>
      <c r="Y536" s="14">
        <v>4.4999999999999998E-2</v>
      </c>
      <c r="Z536" s="40">
        <v>1.6500000000000001E-2</v>
      </c>
      <c r="AA536" s="43"/>
      <c r="AB536" s="33">
        <f t="shared" si="91"/>
        <v>20.370370370370374</v>
      </c>
      <c r="AC536" s="5">
        <f t="shared" si="92"/>
        <v>0.19642857142857142</v>
      </c>
      <c r="AD536" s="5">
        <f t="shared" si="93"/>
        <v>0.3666666666666667</v>
      </c>
      <c r="AE536" s="5">
        <f t="shared" si="94"/>
        <v>0.3666666666666667</v>
      </c>
      <c r="AF536" s="33">
        <f t="shared" si="95"/>
        <v>8.5804568222547282</v>
      </c>
      <c r="AG536" s="33">
        <f t="shared" si="96"/>
        <v>57.424363636363644</v>
      </c>
      <c r="AH536" s="5">
        <f t="shared" si="97"/>
        <v>0.53714285714285714</v>
      </c>
      <c r="AI536" s="1">
        <f t="shared" si="98"/>
        <v>3.5000000000000003E-2</v>
      </c>
      <c r="AJ536" s="5">
        <f t="shared" si="99"/>
        <v>0.5636363636363636</v>
      </c>
      <c r="AK536" s="1">
        <f t="shared" si="100"/>
        <v>15.93548387096774</v>
      </c>
      <c r="AL536" s="1">
        <v>3</v>
      </c>
      <c r="AN536" s="5"/>
    </row>
    <row r="537" spans="1:40" x14ac:dyDescent="0.25">
      <c r="A537" s="3">
        <v>42056</v>
      </c>
      <c r="B537" s="4">
        <v>4</v>
      </c>
      <c r="C537" s="4">
        <v>3</v>
      </c>
      <c r="D537" s="4">
        <v>14</v>
      </c>
      <c r="E537" s="1" t="str">
        <f t="shared" si="101"/>
        <v>Q4-3-14</v>
      </c>
      <c r="F537" s="4" t="s">
        <v>37</v>
      </c>
      <c r="G537" s="17">
        <v>0.8</v>
      </c>
      <c r="H537" s="36">
        <v>20</v>
      </c>
      <c r="I537" s="8"/>
      <c r="J537" s="4">
        <v>5</v>
      </c>
      <c r="K537" s="17">
        <v>0.2</v>
      </c>
      <c r="L537" s="4">
        <v>4.4000000000000003E-3</v>
      </c>
      <c r="M537" s="4">
        <v>5.8999999999999999E-3</v>
      </c>
      <c r="N537" s="4">
        <v>16.2789</v>
      </c>
      <c r="O537" s="4">
        <v>0.03</v>
      </c>
      <c r="P537" s="4">
        <v>52</v>
      </c>
      <c r="Q537" s="14">
        <v>1.2E-2</v>
      </c>
      <c r="R537" s="14">
        <v>2.3999999999999998E-3</v>
      </c>
      <c r="S537" s="6">
        <v>4.4999999999999998E-2</v>
      </c>
      <c r="T537" s="14">
        <v>1.2699999999999999E-2</v>
      </c>
      <c r="U537" s="4">
        <v>30</v>
      </c>
      <c r="V537" s="53">
        <v>18</v>
      </c>
      <c r="W537" s="53">
        <v>5.5</v>
      </c>
      <c r="X537" s="12">
        <v>104.39999999999998</v>
      </c>
      <c r="Y537" s="14">
        <v>1.2E-2</v>
      </c>
      <c r="Z537" s="40">
        <v>2.3999999999999998E-3</v>
      </c>
      <c r="AA537" s="43"/>
      <c r="AB537" s="33">
        <f t="shared" si="91"/>
        <v>25.423728813559318</v>
      </c>
      <c r="AC537" s="5">
        <f t="shared" si="92"/>
        <v>0.08</v>
      </c>
      <c r="AD537" s="5">
        <f t="shared" si="93"/>
        <v>0.19999999999999998</v>
      </c>
      <c r="AE537" s="5">
        <f t="shared" si="94"/>
        <v>0.19999999999999998</v>
      </c>
      <c r="AF537" s="33">
        <f t="shared" si="95"/>
        <v>3.1943190264698473</v>
      </c>
      <c r="AG537" s="33">
        <f t="shared" si="96"/>
        <v>67.828750000000014</v>
      </c>
      <c r="AH537" s="5">
        <f t="shared" si="97"/>
        <v>0.28222222222222221</v>
      </c>
      <c r="AI537" s="1">
        <f t="shared" si="98"/>
        <v>4.4999999999999998E-2</v>
      </c>
      <c r="AJ537" s="5">
        <f t="shared" si="99"/>
        <v>0.30555555555555558</v>
      </c>
      <c r="AK537" s="1">
        <f t="shared" si="100"/>
        <v>18.981818181818177</v>
      </c>
      <c r="AL537" s="1">
        <v>0.2</v>
      </c>
      <c r="AN537" s="5"/>
    </row>
    <row r="538" spans="1:40" x14ac:dyDescent="0.25">
      <c r="A538" s="3">
        <v>42056</v>
      </c>
      <c r="B538" s="4">
        <v>4</v>
      </c>
      <c r="C538" s="4">
        <v>3</v>
      </c>
      <c r="D538" s="4">
        <v>14</v>
      </c>
      <c r="E538" s="1" t="str">
        <f t="shared" si="101"/>
        <v>Q4-3-14</v>
      </c>
      <c r="F538" s="4" t="s">
        <v>11</v>
      </c>
      <c r="G538" s="17">
        <v>5.4</v>
      </c>
      <c r="H538" s="36">
        <v>5</v>
      </c>
      <c r="I538" s="8"/>
      <c r="J538" s="4">
        <v>8</v>
      </c>
      <c r="K538" s="17">
        <v>6.5</v>
      </c>
      <c r="L538" s="4">
        <v>6.6E-3</v>
      </c>
      <c r="M538" s="4">
        <v>7.6E-3</v>
      </c>
      <c r="N538" s="4">
        <v>185.876</v>
      </c>
      <c r="O538" s="4">
        <v>0.224</v>
      </c>
      <c r="P538" s="4">
        <v>1152</v>
      </c>
      <c r="Q538" s="14">
        <v>6.8099999999999994E-2</v>
      </c>
      <c r="R538" s="14">
        <v>2.8899999999999999E-2</v>
      </c>
      <c r="S538" s="6">
        <v>0.50600000000000001</v>
      </c>
      <c r="T538" s="14">
        <v>0.17249999999999999</v>
      </c>
      <c r="U538" s="4">
        <v>10</v>
      </c>
      <c r="V538" s="53">
        <v>44</v>
      </c>
      <c r="W538" s="53">
        <v>21</v>
      </c>
      <c r="X538" s="12">
        <v>252.2</v>
      </c>
      <c r="Y538" s="14">
        <v>0.43</v>
      </c>
      <c r="Z538" s="40" t="s">
        <v>58</v>
      </c>
      <c r="AA538" s="43"/>
      <c r="AB538" s="33">
        <f t="shared" si="91"/>
        <v>13.157894736842106</v>
      </c>
      <c r="AC538" s="5">
        <f t="shared" si="92"/>
        <v>0.12901785714285713</v>
      </c>
      <c r="AD538" s="5">
        <f t="shared" si="93"/>
        <v>0.42437591776798828</v>
      </c>
      <c r="AE538" s="5" t="e">
        <f t="shared" si="94"/>
        <v>#VALUE!</v>
      </c>
      <c r="AF538" s="33">
        <f t="shared" si="95"/>
        <v>6.1976801738793599</v>
      </c>
      <c r="AG538" s="33">
        <f t="shared" si="96"/>
        <v>64.316955017301041</v>
      </c>
      <c r="AH538" s="5">
        <f t="shared" si="97"/>
        <v>0.34090909090909088</v>
      </c>
      <c r="AI538" s="1">
        <f t="shared" si="98"/>
        <v>0.50600000000000001</v>
      </c>
      <c r="AJ538" s="5">
        <f t="shared" si="99"/>
        <v>0.47727272727272729</v>
      </c>
      <c r="AK538" s="1">
        <f t="shared" si="100"/>
        <v>12.009523809523809</v>
      </c>
      <c r="AL538" s="1">
        <v>6.5</v>
      </c>
      <c r="AN538" s="5"/>
    </row>
    <row r="539" spans="1:40" x14ac:dyDescent="0.25">
      <c r="A539" s="3">
        <v>42056</v>
      </c>
      <c r="B539" s="4">
        <v>4</v>
      </c>
      <c r="C539" s="4">
        <v>3</v>
      </c>
      <c r="D539" s="4">
        <v>14</v>
      </c>
      <c r="E539" s="1" t="str">
        <f t="shared" si="101"/>
        <v>Q4-3-14</v>
      </c>
      <c r="F539" s="4" t="s">
        <v>13</v>
      </c>
      <c r="G539" s="17">
        <v>5</v>
      </c>
      <c r="H539" s="36">
        <v>0.5</v>
      </c>
      <c r="I539" s="8"/>
      <c r="J539" s="4">
        <v>8</v>
      </c>
      <c r="K539" s="17">
        <v>3.9</v>
      </c>
      <c r="L539" s="4">
        <v>1.2999999999999999E-3</v>
      </c>
      <c r="M539" s="4">
        <v>2.0999999999999999E-3</v>
      </c>
      <c r="N539" s="4">
        <v>59.182000000000002</v>
      </c>
      <c r="O539" s="4">
        <v>0.16500000000000001</v>
      </c>
      <c r="P539" s="4">
        <v>272</v>
      </c>
      <c r="Q539" s="14">
        <v>8.3000000000000004E-2</v>
      </c>
      <c r="R539" s="14">
        <v>1.37E-2</v>
      </c>
      <c r="S539" s="6">
        <v>0.05</v>
      </c>
      <c r="T539" s="14">
        <v>8.0000000000000002E-3</v>
      </c>
      <c r="U539" s="4">
        <v>10</v>
      </c>
      <c r="V539" s="53">
        <v>50</v>
      </c>
      <c r="W539" s="53">
        <v>8</v>
      </c>
      <c r="X539" s="12">
        <v>48.5</v>
      </c>
      <c r="Y539" s="14">
        <v>8.3000000000000004E-2</v>
      </c>
      <c r="Z539" s="40">
        <v>1.37E-2</v>
      </c>
      <c r="AA539" s="43"/>
      <c r="AB539" s="33">
        <f t="shared" si="91"/>
        <v>38.095238095238095</v>
      </c>
      <c r="AC539" s="5">
        <f t="shared" si="92"/>
        <v>8.3030303030303024E-2</v>
      </c>
      <c r="AD539" s="5">
        <f t="shared" si="93"/>
        <v>0.16506024096385541</v>
      </c>
      <c r="AE539" s="5">
        <f t="shared" si="94"/>
        <v>0.16506024096385541</v>
      </c>
      <c r="AF539" s="33">
        <f t="shared" si="95"/>
        <v>4.5959920246020749</v>
      </c>
      <c r="AG539" s="33">
        <f t="shared" si="96"/>
        <v>43.198540145985397</v>
      </c>
      <c r="AH539" s="5">
        <f t="shared" si="97"/>
        <v>0.16</v>
      </c>
      <c r="AI539" s="1">
        <f t="shared" si="98"/>
        <v>0.05</v>
      </c>
      <c r="AJ539" s="5">
        <f t="shared" si="99"/>
        <v>0.16</v>
      </c>
      <c r="AK539" s="1">
        <f t="shared" si="100"/>
        <v>6.0625</v>
      </c>
      <c r="AL539" s="1">
        <v>3.9</v>
      </c>
      <c r="AN539" s="5"/>
    </row>
    <row r="540" spans="1:40" x14ac:dyDescent="0.25">
      <c r="A540" s="3">
        <v>42056</v>
      </c>
      <c r="B540" s="4">
        <v>4</v>
      </c>
      <c r="C540" s="4">
        <v>3</v>
      </c>
      <c r="D540" s="4">
        <v>14</v>
      </c>
      <c r="E540" s="1" t="str">
        <f t="shared" si="101"/>
        <v>Q4-3-14</v>
      </c>
      <c r="F540" s="4" t="s">
        <v>14</v>
      </c>
      <c r="G540" s="17">
        <v>3.4</v>
      </c>
      <c r="H540" s="36">
        <v>10</v>
      </c>
      <c r="I540" s="8"/>
      <c r="J540" s="4">
        <v>7</v>
      </c>
      <c r="K540" s="17">
        <v>1.5</v>
      </c>
      <c r="L540" s="4">
        <v>4.4999999999999997E-3</v>
      </c>
      <c r="M540" s="4">
        <v>7.4000000000000003E-3</v>
      </c>
      <c r="N540" s="4">
        <v>36.868099999999998</v>
      </c>
      <c r="O540" s="4">
        <v>9.7000000000000003E-2</v>
      </c>
      <c r="P540" s="4">
        <v>98</v>
      </c>
      <c r="Q540" s="14">
        <v>6.0999999999999999E-2</v>
      </c>
      <c r="R540" s="14">
        <v>4.8999999999999998E-3</v>
      </c>
      <c r="S540" s="6">
        <v>2.7E-2</v>
      </c>
      <c r="T540" s="14">
        <v>6.0000000000000001E-3</v>
      </c>
      <c r="U540" s="4">
        <v>30</v>
      </c>
      <c r="V540" s="53">
        <v>15</v>
      </c>
      <c r="W540" s="53">
        <v>4.1000000000000005</v>
      </c>
      <c r="X540" s="12">
        <v>117</v>
      </c>
      <c r="Y540" s="14">
        <v>6.0999999999999999E-2</v>
      </c>
      <c r="Z540" s="40">
        <v>4.8999999999999998E-3</v>
      </c>
      <c r="AA540" s="43"/>
      <c r="AB540" s="33">
        <f t="shared" si="91"/>
        <v>39.1891891891892</v>
      </c>
      <c r="AC540" s="5">
        <f t="shared" si="92"/>
        <v>5.0515463917525767E-2</v>
      </c>
      <c r="AD540" s="5">
        <f t="shared" si="93"/>
        <v>8.0327868852459017E-2</v>
      </c>
      <c r="AE540" s="5">
        <f t="shared" si="94"/>
        <v>8.0327868852459017E-2</v>
      </c>
      <c r="AF540" s="33">
        <f t="shared" si="95"/>
        <v>2.6581245032968881</v>
      </c>
      <c r="AG540" s="33">
        <f t="shared" si="96"/>
        <v>75.241020408163266</v>
      </c>
      <c r="AH540" s="5">
        <f t="shared" si="97"/>
        <v>0.22222222222222224</v>
      </c>
      <c r="AI540" s="1">
        <f t="shared" si="98"/>
        <v>2.7E-2</v>
      </c>
      <c r="AJ540" s="5">
        <f t="shared" si="99"/>
        <v>0.27333333333333337</v>
      </c>
      <c r="AK540" s="1">
        <f t="shared" si="100"/>
        <v>28.536585365853654</v>
      </c>
      <c r="AL540" s="1">
        <v>1.5</v>
      </c>
      <c r="AN540" s="5"/>
    </row>
    <row r="541" spans="1:40" x14ac:dyDescent="0.25">
      <c r="A541" s="3">
        <v>42056</v>
      </c>
      <c r="B541" s="4">
        <v>4</v>
      </c>
      <c r="C541" s="4">
        <v>3</v>
      </c>
      <c r="D541" s="4">
        <v>14</v>
      </c>
      <c r="E541" s="1" t="str">
        <f t="shared" si="101"/>
        <v>Q4-3-14</v>
      </c>
      <c r="F541" s="4" t="s">
        <v>38</v>
      </c>
      <c r="G541" s="17">
        <v>2.5</v>
      </c>
      <c r="H541" s="36">
        <v>0.5</v>
      </c>
      <c r="I541" s="8"/>
      <c r="J541" s="4">
        <v>7</v>
      </c>
      <c r="K541" s="17">
        <v>2.1</v>
      </c>
      <c r="L541" s="4">
        <v>8.8999999999999999E-3</v>
      </c>
      <c r="M541" s="4">
        <v>1.09E-2</v>
      </c>
      <c r="N541" s="4">
        <v>15.812099999999999</v>
      </c>
      <c r="O541" s="4">
        <v>4.3999999999999997E-2</v>
      </c>
      <c r="P541" s="4">
        <v>65</v>
      </c>
      <c r="Q541" s="14">
        <v>0.02</v>
      </c>
      <c r="R541" s="14">
        <v>3.2000000000000002E-3</v>
      </c>
      <c r="S541" s="6">
        <v>7.0000000000000007E-2</v>
      </c>
      <c r="T541" s="14">
        <v>1.55E-2</v>
      </c>
      <c r="U541" s="4">
        <v>30</v>
      </c>
      <c r="V541" s="53">
        <v>13</v>
      </c>
      <c r="W541" s="53">
        <v>3.4</v>
      </c>
      <c r="X541" s="12">
        <v>60</v>
      </c>
      <c r="Y541" s="14">
        <v>0.02</v>
      </c>
      <c r="Z541" s="40">
        <v>3.2000000000000002E-3</v>
      </c>
      <c r="AA541" s="43"/>
      <c r="AB541" s="33">
        <f t="shared" si="91"/>
        <v>18.348623853211009</v>
      </c>
      <c r="AC541" s="5">
        <f t="shared" si="92"/>
        <v>7.2727272727272738E-2</v>
      </c>
      <c r="AD541" s="5">
        <f t="shared" si="93"/>
        <v>0.16</v>
      </c>
      <c r="AE541" s="5">
        <f t="shared" si="94"/>
        <v>0.16</v>
      </c>
      <c r="AF541" s="33">
        <f t="shared" si="95"/>
        <v>4.1107759247664761</v>
      </c>
      <c r="AG541" s="33">
        <f t="shared" si="96"/>
        <v>49.412812499999994</v>
      </c>
      <c r="AH541" s="5">
        <f t="shared" si="97"/>
        <v>0.22142857142857142</v>
      </c>
      <c r="AI541" s="1">
        <f t="shared" si="98"/>
        <v>7.0000000000000007E-2</v>
      </c>
      <c r="AJ541" s="5">
        <f t="shared" si="99"/>
        <v>0.26153846153846155</v>
      </c>
      <c r="AK541" s="1">
        <f t="shared" si="100"/>
        <v>17.647058823529413</v>
      </c>
      <c r="AL541" s="1">
        <v>2.1</v>
      </c>
      <c r="AN541" s="5"/>
    </row>
    <row r="542" spans="1:40" x14ac:dyDescent="0.25">
      <c r="A542" s="3">
        <v>42056</v>
      </c>
      <c r="B542" s="4">
        <v>4</v>
      </c>
      <c r="C542" s="4">
        <v>3</v>
      </c>
      <c r="D542" s="4">
        <v>14</v>
      </c>
      <c r="E542" s="1" t="str">
        <f t="shared" si="101"/>
        <v>Q4-3-14</v>
      </c>
      <c r="F542" s="4" t="s">
        <v>39</v>
      </c>
      <c r="G542" s="17">
        <v>1.1000000000000001</v>
      </c>
      <c r="H542" s="36">
        <v>0.5</v>
      </c>
      <c r="I542" s="8"/>
      <c r="J542" s="4">
        <v>7</v>
      </c>
      <c r="K542" s="17">
        <v>0.6</v>
      </c>
      <c r="L542" s="4" t="s">
        <v>16</v>
      </c>
      <c r="M542" s="4" t="s">
        <v>16</v>
      </c>
      <c r="N542" s="4">
        <v>6.5815999999999999</v>
      </c>
      <c r="O542" s="4">
        <v>7.0000000000000001E-3</v>
      </c>
      <c r="P542" s="4">
        <v>17</v>
      </c>
      <c r="Q542" s="14">
        <v>7.0000000000000001E-3</v>
      </c>
      <c r="R542" s="15">
        <v>8.0000000000000004E-4</v>
      </c>
      <c r="S542" s="6">
        <v>4.5999999999999999E-2</v>
      </c>
      <c r="T542" s="14">
        <v>1.1299999999999999E-2</v>
      </c>
      <c r="U542" s="4">
        <v>30</v>
      </c>
      <c r="V542" s="53">
        <v>10</v>
      </c>
      <c r="W542" s="53">
        <v>2.2999999999999998</v>
      </c>
      <c r="X542" s="12">
        <v>54</v>
      </c>
      <c r="Y542" s="14">
        <v>7.0000000000000001E-3</v>
      </c>
      <c r="Z542" s="40">
        <v>8.0000000000000004E-4</v>
      </c>
      <c r="AA542" s="43"/>
      <c r="AB542" s="33" t="e">
        <f t="shared" si="91"/>
        <v>#VALUE!</v>
      </c>
      <c r="AC542" s="5">
        <f t="shared" si="92"/>
        <v>0.11428571428571428</v>
      </c>
      <c r="AD542" s="5">
        <f t="shared" si="93"/>
        <v>0.11428571428571428</v>
      </c>
      <c r="AE542" s="5">
        <f t="shared" si="94"/>
        <v>0.11428571428571428</v>
      </c>
      <c r="AF542" s="33">
        <f t="shared" si="95"/>
        <v>2.5829585511121915</v>
      </c>
      <c r="AG542" s="33">
        <f t="shared" si="96"/>
        <v>82.27</v>
      </c>
      <c r="AH542" s="5">
        <f t="shared" si="97"/>
        <v>0.24565217391304348</v>
      </c>
      <c r="AI542" s="1">
        <f t="shared" si="98"/>
        <v>4.5999999999999999E-2</v>
      </c>
      <c r="AJ542" s="5">
        <f t="shared" si="99"/>
        <v>0.22999999999999998</v>
      </c>
      <c r="AK542" s="1">
        <f t="shared" si="100"/>
        <v>23.478260869565219</v>
      </c>
      <c r="AL542" s="1">
        <v>0.6</v>
      </c>
      <c r="AN542" s="5"/>
    </row>
    <row r="543" spans="1:40" x14ac:dyDescent="0.25">
      <c r="A543" s="3">
        <v>42056</v>
      </c>
      <c r="B543" s="4">
        <v>4</v>
      </c>
      <c r="C543" s="4">
        <v>3</v>
      </c>
      <c r="D543" s="4">
        <v>14</v>
      </c>
      <c r="E543" s="1" t="str">
        <f t="shared" si="101"/>
        <v>Q4-3-14</v>
      </c>
      <c r="F543" s="4" t="s">
        <v>55</v>
      </c>
      <c r="G543" s="17">
        <v>1.3</v>
      </c>
      <c r="H543" s="36">
        <v>5</v>
      </c>
      <c r="I543" s="8"/>
      <c r="J543" s="4">
        <v>4</v>
      </c>
      <c r="K543" s="17">
        <v>1.4</v>
      </c>
      <c r="L543" s="4" t="s">
        <v>16</v>
      </c>
      <c r="M543" s="4" t="s">
        <v>16</v>
      </c>
      <c r="N543" s="4">
        <v>31.826899999999998</v>
      </c>
      <c r="O543" s="4">
        <v>4.7E-2</v>
      </c>
      <c r="P543" s="4">
        <v>185</v>
      </c>
      <c r="Q543" s="14">
        <v>2.7E-2</v>
      </c>
      <c r="R543" s="14">
        <v>6.8999999999999999E-3</v>
      </c>
      <c r="S543" s="6">
        <v>6.0000000000000001E-3</v>
      </c>
      <c r="T543" s="14">
        <v>4.0000000000000001E-3</v>
      </c>
      <c r="U543" s="4">
        <v>10</v>
      </c>
      <c r="V543" s="53">
        <v>6</v>
      </c>
      <c r="W543" s="53">
        <v>3.7</v>
      </c>
      <c r="X543" s="12">
        <v>60</v>
      </c>
      <c r="Y543" s="14">
        <v>2.7E-2</v>
      </c>
      <c r="Z543" s="40">
        <v>6.8999999999999999E-3</v>
      </c>
      <c r="AA543" s="43"/>
      <c r="AB543" s="33" t="e">
        <f t="shared" si="91"/>
        <v>#VALUE!</v>
      </c>
      <c r="AC543" s="5">
        <f t="shared" si="92"/>
        <v>0.14680851063829786</v>
      </c>
      <c r="AD543" s="5">
        <f t="shared" si="93"/>
        <v>0.25555555555555554</v>
      </c>
      <c r="AE543" s="5">
        <f t="shared" si="94"/>
        <v>0.25555555555555554</v>
      </c>
      <c r="AF543" s="33">
        <f t="shared" si="95"/>
        <v>5.8126930363937426</v>
      </c>
      <c r="AG543" s="33">
        <f t="shared" si="96"/>
        <v>46.125942028985513</v>
      </c>
      <c r="AH543" s="5">
        <f t="shared" si="97"/>
        <v>0.66666666666666663</v>
      </c>
      <c r="AI543" s="1">
        <f t="shared" si="98"/>
        <v>6.0000000000000001E-3</v>
      </c>
      <c r="AJ543" s="5">
        <f t="shared" si="99"/>
        <v>0.6166666666666667</v>
      </c>
      <c r="AK543" s="1">
        <f t="shared" si="100"/>
        <v>16.216216216216214</v>
      </c>
      <c r="AL543" s="1">
        <v>1.4</v>
      </c>
      <c r="AN543" s="5"/>
    </row>
    <row r="544" spans="1:40" x14ac:dyDescent="0.25">
      <c r="A544" s="3">
        <v>42056</v>
      </c>
      <c r="B544" s="4">
        <v>4</v>
      </c>
      <c r="C544" s="4">
        <v>3</v>
      </c>
      <c r="D544" s="4">
        <v>14</v>
      </c>
      <c r="E544" s="1" t="str">
        <f t="shared" si="101"/>
        <v>Q4-3-14</v>
      </c>
      <c r="F544" s="4" t="s">
        <v>35</v>
      </c>
      <c r="G544" s="17">
        <v>0.9</v>
      </c>
      <c r="H544" s="36">
        <v>0.5</v>
      </c>
      <c r="I544" s="8"/>
      <c r="J544" s="4">
        <v>8</v>
      </c>
      <c r="K544" s="17">
        <v>2.1</v>
      </c>
      <c r="L544" s="4">
        <v>6.4600000000000005E-2</v>
      </c>
      <c r="M544" s="4">
        <v>8.3599999999999994E-2</v>
      </c>
      <c r="N544" s="4">
        <v>21.837499999999999</v>
      </c>
      <c r="O544" s="4">
        <v>0.13</v>
      </c>
      <c r="P544" s="4">
        <v>51</v>
      </c>
      <c r="Q544" s="14">
        <v>0.125</v>
      </c>
      <c r="R544" s="14">
        <v>3.5400000000000001E-2</v>
      </c>
      <c r="S544" s="6">
        <v>4.5999999999999999E-2</v>
      </c>
      <c r="T544" s="14">
        <v>1.6900000000000002E-2</v>
      </c>
      <c r="U544" s="4">
        <v>4</v>
      </c>
      <c r="V544" s="53">
        <v>33</v>
      </c>
      <c r="W544" s="53">
        <v>13.700000000000001</v>
      </c>
      <c r="X544" s="12">
        <v>187.20000000000002</v>
      </c>
      <c r="Y544" s="14">
        <v>0.125</v>
      </c>
      <c r="Z544" s="40">
        <v>3.5400000000000001E-2</v>
      </c>
      <c r="AA544" s="43"/>
      <c r="AB544" s="33">
        <f t="shared" si="91"/>
        <v>22.727272727272716</v>
      </c>
      <c r="AC544" s="5">
        <f t="shared" si="92"/>
        <v>0.27230769230769231</v>
      </c>
      <c r="AD544" s="5">
        <f t="shared" si="93"/>
        <v>0.28320000000000001</v>
      </c>
      <c r="AE544" s="5">
        <f t="shared" si="94"/>
        <v>0.28320000000000001</v>
      </c>
      <c r="AF544" s="33">
        <f t="shared" si="95"/>
        <v>2.3354321694333144</v>
      </c>
      <c r="AG544" s="33">
        <f t="shared" si="96"/>
        <v>6.1687853107344628</v>
      </c>
      <c r="AH544" s="5">
        <f t="shared" si="97"/>
        <v>0.36739130434782613</v>
      </c>
      <c r="AI544" s="1">
        <f t="shared" si="98"/>
        <v>4.5999999999999999E-2</v>
      </c>
      <c r="AJ544" s="5">
        <f t="shared" si="99"/>
        <v>0.41515151515151516</v>
      </c>
      <c r="AK544" s="1">
        <f t="shared" si="100"/>
        <v>13.664233576642335</v>
      </c>
      <c r="AL544" s="1">
        <v>2.1</v>
      </c>
      <c r="AN544" s="5"/>
    </row>
    <row r="545" spans="1:40" x14ac:dyDescent="0.25">
      <c r="A545" s="3">
        <v>42056</v>
      </c>
      <c r="B545" s="4">
        <v>4</v>
      </c>
      <c r="C545" s="4">
        <v>3</v>
      </c>
      <c r="D545" s="4">
        <v>14</v>
      </c>
      <c r="E545" s="1" t="str">
        <f t="shared" si="101"/>
        <v>Q4-3-14</v>
      </c>
      <c r="F545" s="4" t="s">
        <v>59</v>
      </c>
      <c r="G545" s="17">
        <v>2.8</v>
      </c>
      <c r="H545" s="36">
        <v>0.5</v>
      </c>
      <c r="I545" s="8"/>
      <c r="J545" s="4">
        <v>1</v>
      </c>
      <c r="K545" s="17">
        <v>1.9</v>
      </c>
      <c r="L545" s="4">
        <v>1.6000000000000001E-3</v>
      </c>
      <c r="M545" s="4">
        <v>2.5999999999999999E-3</v>
      </c>
      <c r="N545" s="4">
        <v>20.647200000000002</v>
      </c>
      <c r="O545" s="4">
        <v>3.4000000000000002E-2</v>
      </c>
      <c r="P545" s="4">
        <v>62</v>
      </c>
      <c r="Q545" s="14">
        <v>1.7999999999999999E-2</v>
      </c>
      <c r="R545" s="14">
        <v>2.2000000000000001E-3</v>
      </c>
      <c r="S545" s="6">
        <v>2.8000000000000001E-2</v>
      </c>
      <c r="T545" s="14">
        <v>6.1999999999999998E-3</v>
      </c>
      <c r="U545" s="4">
        <v>3</v>
      </c>
      <c r="V545" s="53">
        <v>13</v>
      </c>
      <c r="W545" s="53">
        <v>3.3</v>
      </c>
      <c r="X545" s="12">
        <v>48.3</v>
      </c>
      <c r="Y545" s="14">
        <v>1.7999999999999999E-2</v>
      </c>
      <c r="Z545" s="40">
        <v>2.2000000000000001E-3</v>
      </c>
      <c r="AA545" s="43"/>
      <c r="AB545" s="33">
        <f t="shared" si="91"/>
        <v>38.461538461538453</v>
      </c>
      <c r="AC545" s="5">
        <f t="shared" si="92"/>
        <v>6.4705882352941183E-2</v>
      </c>
      <c r="AD545" s="5">
        <f t="shared" si="93"/>
        <v>0.12222222222222223</v>
      </c>
      <c r="AE545" s="5">
        <f t="shared" si="94"/>
        <v>0.12222222222222223</v>
      </c>
      <c r="AF545" s="33">
        <f t="shared" si="95"/>
        <v>3.0028284706885193</v>
      </c>
      <c r="AG545" s="33">
        <f t="shared" si="96"/>
        <v>93.850909090909099</v>
      </c>
      <c r="AH545" s="5">
        <f t="shared" si="97"/>
        <v>0.22142857142857142</v>
      </c>
      <c r="AI545" s="1">
        <f t="shared" si="98"/>
        <v>2.8000000000000001E-2</v>
      </c>
      <c r="AJ545" s="5">
        <f t="shared" si="99"/>
        <v>0.25384615384615383</v>
      </c>
      <c r="AK545" s="1">
        <f t="shared" si="100"/>
        <v>14.636363636363637</v>
      </c>
      <c r="AL545" s="1">
        <v>1.9</v>
      </c>
      <c r="AN545" s="5"/>
    </row>
    <row r="546" spans="1:40" x14ac:dyDescent="0.25">
      <c r="A546" s="3">
        <v>42056</v>
      </c>
      <c r="B546" s="4">
        <v>4</v>
      </c>
      <c r="C546" s="4">
        <v>3</v>
      </c>
      <c r="D546" s="4">
        <v>16</v>
      </c>
      <c r="E546" s="1" t="str">
        <f t="shared" si="101"/>
        <v>Q4-3-16</v>
      </c>
      <c r="F546" s="4" t="s">
        <v>10</v>
      </c>
      <c r="G546" s="17">
        <v>21.2</v>
      </c>
      <c r="H546" s="36">
        <v>15</v>
      </c>
      <c r="I546" s="8"/>
      <c r="J546" s="4">
        <v>6</v>
      </c>
      <c r="K546" s="17">
        <v>13</v>
      </c>
      <c r="L546" s="4">
        <v>1.2999999999999999E-2</v>
      </c>
      <c r="M546" s="4">
        <v>2.64E-2</v>
      </c>
      <c r="N546" s="4">
        <v>112.5416</v>
      </c>
      <c r="O546" s="4">
        <v>0.373</v>
      </c>
      <c r="P546" s="4">
        <v>1196</v>
      </c>
      <c r="Q546" s="14">
        <v>0.2422</v>
      </c>
      <c r="R546" s="14">
        <v>7.4999999999999997E-2</v>
      </c>
      <c r="S546" s="6">
        <v>1.0589999999999999</v>
      </c>
      <c r="T546" s="14">
        <v>0.3967</v>
      </c>
      <c r="U546" s="4">
        <v>3</v>
      </c>
      <c r="V546" s="53">
        <v>459</v>
      </c>
      <c r="W546" s="53">
        <v>156.79999999999998</v>
      </c>
      <c r="X546" s="12">
        <v>1082.7</v>
      </c>
      <c r="Y546" s="14">
        <v>0.2422</v>
      </c>
      <c r="Z546" s="40">
        <v>7.4999999999999997E-2</v>
      </c>
      <c r="AA546" s="43"/>
      <c r="AB546" s="33">
        <f t="shared" si="91"/>
        <v>50.757575757575758</v>
      </c>
      <c r="AC546" s="5">
        <f t="shared" si="92"/>
        <v>0.20107238605898123</v>
      </c>
      <c r="AD546" s="5">
        <f t="shared" si="93"/>
        <v>0.30966143682906688</v>
      </c>
      <c r="AE546" s="5">
        <f t="shared" si="94"/>
        <v>0.30966143682906688</v>
      </c>
      <c r="AF546" s="33">
        <f t="shared" si="95"/>
        <v>10.627181415583216</v>
      </c>
      <c r="AG546" s="33">
        <f t="shared" si="96"/>
        <v>15.005546666666667</v>
      </c>
      <c r="AH546" s="5">
        <f t="shared" si="97"/>
        <v>0.37459867799811142</v>
      </c>
      <c r="AI546" s="1">
        <f t="shared" si="98"/>
        <v>1.0589999999999999</v>
      </c>
      <c r="AJ546" s="5">
        <f t="shared" si="99"/>
        <v>0.34161220043572982</v>
      </c>
      <c r="AK546" s="1">
        <f t="shared" si="100"/>
        <v>6.9049744897959195</v>
      </c>
      <c r="AL546" s="1">
        <v>13</v>
      </c>
      <c r="AN546" s="5"/>
    </row>
    <row r="547" spans="1:40" x14ac:dyDescent="0.25">
      <c r="A547" s="3">
        <v>42056</v>
      </c>
      <c r="B547" s="4">
        <v>4</v>
      </c>
      <c r="C547" s="4">
        <v>3</v>
      </c>
      <c r="D547" s="4">
        <v>16</v>
      </c>
      <c r="E547" s="1" t="str">
        <f t="shared" si="101"/>
        <v>Q4-3-16</v>
      </c>
      <c r="F547" s="4" t="s">
        <v>12</v>
      </c>
      <c r="G547" s="17">
        <v>3.5</v>
      </c>
      <c r="H547" s="36">
        <v>2</v>
      </c>
      <c r="I547" s="8"/>
      <c r="J547" s="4">
        <v>9</v>
      </c>
      <c r="K547" s="17">
        <v>6</v>
      </c>
      <c r="L547" s="4">
        <v>2.3999999999999998E-3</v>
      </c>
      <c r="M547" s="4">
        <v>4.7000000000000002E-3</v>
      </c>
      <c r="N547" s="4">
        <v>75.560199999999995</v>
      </c>
      <c r="O547" s="4">
        <v>7.5999999999999998E-2</v>
      </c>
      <c r="P547" s="4">
        <v>633</v>
      </c>
      <c r="Q547" s="14">
        <v>4.7E-2</v>
      </c>
      <c r="R547" s="15">
        <v>1.4200000000000001E-2</v>
      </c>
      <c r="S547" s="6">
        <v>6.2E-2</v>
      </c>
      <c r="T547" s="14">
        <v>9.2999999999999992E-3</v>
      </c>
      <c r="U547" s="4">
        <v>10</v>
      </c>
      <c r="V547" s="53">
        <v>5</v>
      </c>
      <c r="W547" s="53">
        <v>4.4000000000000004</v>
      </c>
      <c r="X547" s="12"/>
      <c r="Y547" s="14">
        <v>4.7E-2</v>
      </c>
      <c r="Z547" s="40">
        <v>1.4200000000000001E-2</v>
      </c>
      <c r="AA547" s="43"/>
      <c r="AB547" s="33">
        <f t="shared" si="91"/>
        <v>48.936170212765965</v>
      </c>
      <c r="AC547" s="5">
        <f t="shared" si="92"/>
        <v>0.18684210526315792</v>
      </c>
      <c r="AD547" s="5">
        <f t="shared" si="93"/>
        <v>0.30212765957446808</v>
      </c>
      <c r="AE547" s="5">
        <f t="shared" si="94"/>
        <v>0.30212765957446808</v>
      </c>
      <c r="AF547" s="33">
        <f t="shared" si="95"/>
        <v>8.377426211153491</v>
      </c>
      <c r="AG547" s="33">
        <f t="shared" si="96"/>
        <v>53.211408450704219</v>
      </c>
      <c r="AH547" s="5">
        <f t="shared" si="97"/>
        <v>0.15</v>
      </c>
      <c r="AI547" s="1">
        <f t="shared" si="98"/>
        <v>6.2E-2</v>
      </c>
      <c r="AJ547" s="5">
        <f t="shared" si="99"/>
        <v>0.88000000000000012</v>
      </c>
      <c r="AK547" s="1">
        <f t="shared" si="100"/>
        <v>0</v>
      </c>
      <c r="AL547" s="1">
        <v>6</v>
      </c>
      <c r="AN547" s="5"/>
    </row>
    <row r="548" spans="1:40" x14ac:dyDescent="0.25">
      <c r="A548" s="3">
        <v>42056</v>
      </c>
      <c r="B548" s="4">
        <v>4</v>
      </c>
      <c r="C548" s="4">
        <v>3</v>
      </c>
      <c r="D548" s="4">
        <v>16</v>
      </c>
      <c r="E548" s="1" t="str">
        <f t="shared" si="101"/>
        <v>Q4-3-16</v>
      </c>
      <c r="F548" s="4" t="s">
        <v>20</v>
      </c>
      <c r="G548" s="17">
        <v>0.3</v>
      </c>
      <c r="H548" s="36">
        <v>0.5</v>
      </c>
      <c r="I548" s="8"/>
      <c r="J548" s="4">
        <v>3</v>
      </c>
      <c r="K548" s="17">
        <v>1.8</v>
      </c>
      <c r="L548" s="4">
        <v>4.4000000000000003E-3</v>
      </c>
      <c r="M548" s="4">
        <v>6.0000000000000001E-3</v>
      </c>
      <c r="N548" s="4">
        <v>8.6736000000000004</v>
      </c>
      <c r="O548" s="4">
        <v>1.4999999999999999E-2</v>
      </c>
      <c r="P548" s="4">
        <v>19</v>
      </c>
      <c r="Q548" s="14">
        <v>0.01</v>
      </c>
      <c r="R548" s="14">
        <v>1.6999999999999999E-3</v>
      </c>
      <c r="S548" s="6">
        <v>6.4000000000000001E-2</v>
      </c>
      <c r="T548" s="14">
        <v>1.46E-2</v>
      </c>
      <c r="U548" s="4">
        <v>30</v>
      </c>
      <c r="V548" s="53">
        <v>7</v>
      </c>
      <c r="W548" s="53">
        <v>1.7</v>
      </c>
      <c r="X548" s="12">
        <v>38.999999999999993</v>
      </c>
      <c r="Y548" s="14">
        <v>0.01</v>
      </c>
      <c r="Z548" s="40">
        <v>1.6999999999999999E-3</v>
      </c>
      <c r="AA548" s="43"/>
      <c r="AB548" s="33">
        <f t="shared" si="91"/>
        <v>26.666666666666661</v>
      </c>
      <c r="AC548" s="5">
        <f t="shared" si="92"/>
        <v>0.11333333333333333</v>
      </c>
      <c r="AD548" s="5">
        <f t="shared" si="93"/>
        <v>0.16999999999999998</v>
      </c>
      <c r="AE548" s="5">
        <f t="shared" si="94"/>
        <v>0.16999999999999998</v>
      </c>
      <c r="AF548" s="33">
        <f t="shared" si="95"/>
        <v>2.190555248109205</v>
      </c>
      <c r="AG548" s="33">
        <f t="shared" si="96"/>
        <v>51.021176470588244</v>
      </c>
      <c r="AH548" s="5">
        <f t="shared" si="97"/>
        <v>0.22812499999999999</v>
      </c>
      <c r="AI548" s="1">
        <f t="shared" si="98"/>
        <v>6.4000000000000001E-2</v>
      </c>
      <c r="AJ548" s="5">
        <f t="shared" si="99"/>
        <v>0.24285714285714285</v>
      </c>
      <c r="AK548" s="1">
        <f t="shared" si="100"/>
        <v>22.941176470588232</v>
      </c>
      <c r="AL548" s="1">
        <v>1.8</v>
      </c>
      <c r="AN548" s="5"/>
    </row>
    <row r="549" spans="1:40" x14ac:dyDescent="0.25">
      <c r="A549" s="3">
        <v>42056</v>
      </c>
      <c r="B549" s="4">
        <v>4</v>
      </c>
      <c r="C549" s="4">
        <v>3</v>
      </c>
      <c r="D549" s="4">
        <v>16</v>
      </c>
      <c r="E549" s="1" t="str">
        <f t="shared" si="101"/>
        <v>Q4-3-16</v>
      </c>
      <c r="F549" s="4" t="s">
        <v>37</v>
      </c>
      <c r="G549" s="17">
        <v>1.2</v>
      </c>
      <c r="H549" s="36">
        <v>0.5</v>
      </c>
      <c r="I549" s="8"/>
      <c r="J549" s="4">
        <v>6</v>
      </c>
      <c r="K549" s="17">
        <v>0.7</v>
      </c>
      <c r="L549" s="4">
        <v>3.8E-3</v>
      </c>
      <c r="M549" s="4">
        <v>4.5999999999999999E-3</v>
      </c>
      <c r="N549" s="4">
        <v>5.5342000000000002</v>
      </c>
      <c r="O549" s="4">
        <v>2.8000000000000001E-2</v>
      </c>
      <c r="P549" s="4">
        <v>9</v>
      </c>
      <c r="Q549" s="14">
        <v>8.9999999999999993E-3</v>
      </c>
      <c r="R549" s="14">
        <v>2.2000000000000001E-3</v>
      </c>
      <c r="S549" s="6">
        <v>2.0999999999999998E-2</v>
      </c>
      <c r="T549" s="14">
        <v>6.8999999999999999E-3</v>
      </c>
      <c r="U549" s="4">
        <v>20</v>
      </c>
      <c r="V549" s="53">
        <v>15</v>
      </c>
      <c r="W549" s="53">
        <v>3.6</v>
      </c>
      <c r="X549" s="12">
        <v>100</v>
      </c>
      <c r="Y549" s="14">
        <v>8.9999999999999993E-3</v>
      </c>
      <c r="Z549" s="40">
        <v>2.2000000000000001E-3</v>
      </c>
      <c r="AA549" s="43"/>
      <c r="AB549" s="33">
        <f t="shared" si="91"/>
        <v>17.391304347826086</v>
      </c>
      <c r="AC549" s="5">
        <f t="shared" si="92"/>
        <v>7.857142857142857E-2</v>
      </c>
      <c r="AD549" s="5">
        <f t="shared" si="93"/>
        <v>0.24444444444444446</v>
      </c>
      <c r="AE549" s="5">
        <f t="shared" si="94"/>
        <v>0.24444444444444446</v>
      </c>
      <c r="AF549" s="33">
        <f t="shared" si="95"/>
        <v>1.6262513100357774</v>
      </c>
      <c r="AG549" s="33">
        <f t="shared" si="96"/>
        <v>25.155454545454546</v>
      </c>
      <c r="AH549" s="5">
        <f t="shared" si="97"/>
        <v>0.32857142857142863</v>
      </c>
      <c r="AI549" s="1">
        <f t="shared" si="98"/>
        <v>2.0999999999999998E-2</v>
      </c>
      <c r="AJ549" s="5">
        <f t="shared" si="99"/>
        <v>0.24000000000000002</v>
      </c>
      <c r="AK549" s="1">
        <f t="shared" si="100"/>
        <v>27.777777777777779</v>
      </c>
      <c r="AL549" s="1">
        <v>0.7</v>
      </c>
      <c r="AN549" s="5"/>
    </row>
    <row r="550" spans="1:40" x14ac:dyDescent="0.25">
      <c r="A550" s="3">
        <v>42056</v>
      </c>
      <c r="B550" s="4">
        <v>4</v>
      </c>
      <c r="C550" s="4">
        <v>3</v>
      </c>
      <c r="D550" s="4">
        <v>16</v>
      </c>
      <c r="E550" s="1" t="str">
        <f t="shared" si="101"/>
        <v>Q4-3-16</v>
      </c>
      <c r="F550" s="4" t="s">
        <v>11</v>
      </c>
      <c r="G550" s="17">
        <v>3.8</v>
      </c>
      <c r="H550" s="36">
        <v>2</v>
      </c>
      <c r="I550" s="8"/>
      <c r="J550" s="4">
        <v>9</v>
      </c>
      <c r="K550" s="17">
        <v>5.2</v>
      </c>
      <c r="L550" s="4">
        <v>3.3999999999999998E-3</v>
      </c>
      <c r="M550" s="4">
        <v>5.1000000000000004E-3</v>
      </c>
      <c r="N550" s="4">
        <v>47.830500000000001</v>
      </c>
      <c r="O550" s="4">
        <v>0.04</v>
      </c>
      <c r="P550" s="4">
        <v>106</v>
      </c>
      <c r="Q550" s="14">
        <v>4.4999999999999998E-2</v>
      </c>
      <c r="R550" s="14">
        <v>3.0000000000000001E-3</v>
      </c>
      <c r="S550" s="6">
        <v>4.2999999999999997E-2</v>
      </c>
      <c r="T550" s="14">
        <v>1.41E-2</v>
      </c>
      <c r="U550" s="4">
        <v>4</v>
      </c>
      <c r="V550" s="53">
        <v>14</v>
      </c>
      <c r="W550" s="53">
        <v>3.8</v>
      </c>
      <c r="X550" s="12">
        <v>83.500000000000014</v>
      </c>
      <c r="Y550" s="14">
        <v>4.4999999999999998E-2</v>
      </c>
      <c r="Z550" s="40">
        <v>3.0000000000000001E-3</v>
      </c>
      <c r="AA550" s="43"/>
      <c r="AB550" s="33">
        <f t="shared" si="91"/>
        <v>33.333333333333343</v>
      </c>
      <c r="AC550" s="5">
        <f t="shared" si="92"/>
        <v>7.4999999999999997E-2</v>
      </c>
      <c r="AD550" s="5">
        <f t="shared" si="93"/>
        <v>6.6666666666666666E-2</v>
      </c>
      <c r="AE550" s="5">
        <f t="shared" si="94"/>
        <v>6.6666666666666666E-2</v>
      </c>
      <c r="AF550" s="33">
        <f t="shared" si="95"/>
        <v>2.2161591453152276</v>
      </c>
      <c r="AG550" s="33">
        <f t="shared" si="96"/>
        <v>159.435</v>
      </c>
      <c r="AH550" s="5">
        <f t="shared" si="97"/>
        <v>0.32790697674418606</v>
      </c>
      <c r="AI550" s="1">
        <f t="shared" si="98"/>
        <v>4.2999999999999997E-2</v>
      </c>
      <c r="AJ550" s="5">
        <f t="shared" si="99"/>
        <v>0.27142857142857141</v>
      </c>
      <c r="AK550" s="1">
        <f t="shared" si="100"/>
        <v>21.973684210526322</v>
      </c>
      <c r="AL550" s="1">
        <v>5.2</v>
      </c>
      <c r="AN550" s="5"/>
    </row>
    <row r="551" spans="1:40" x14ac:dyDescent="0.25">
      <c r="A551" s="3">
        <v>42056</v>
      </c>
      <c r="B551" s="4">
        <v>4</v>
      </c>
      <c r="C551" s="4">
        <v>3</v>
      </c>
      <c r="D551" s="4">
        <v>16</v>
      </c>
      <c r="E551" s="1" t="str">
        <f t="shared" si="101"/>
        <v>Q4-3-16</v>
      </c>
      <c r="F551" s="4" t="s">
        <v>13</v>
      </c>
      <c r="G551" s="17">
        <v>5.5</v>
      </c>
      <c r="H551" s="36">
        <v>2</v>
      </c>
      <c r="I551" s="8"/>
      <c r="J551" s="4">
        <v>9</v>
      </c>
      <c r="K551" s="17">
        <v>2.8</v>
      </c>
      <c r="L551" s="4" t="s">
        <v>16</v>
      </c>
      <c r="M551" s="4" t="s">
        <v>16</v>
      </c>
      <c r="N551" s="4">
        <v>21.0274</v>
      </c>
      <c r="O551" s="4">
        <v>8.4000000000000005E-2</v>
      </c>
      <c r="P551" s="4">
        <v>65</v>
      </c>
      <c r="Q551" s="14">
        <v>4.2000000000000003E-2</v>
      </c>
      <c r="R551" s="14">
        <v>4.0000000000000001E-3</v>
      </c>
      <c r="S551" s="6">
        <v>0.02</v>
      </c>
      <c r="T551" s="14">
        <v>4.7999999999999996E-3</v>
      </c>
      <c r="U551" s="4">
        <v>5</v>
      </c>
      <c r="V551" s="53">
        <v>20</v>
      </c>
      <c r="W551" s="53">
        <v>4.8</v>
      </c>
      <c r="X551" s="12">
        <v>110.9</v>
      </c>
      <c r="Y551" s="14">
        <v>4.2000000000000003E-2</v>
      </c>
      <c r="Z551" s="40">
        <v>4.0000000000000001E-3</v>
      </c>
      <c r="AA551" s="43"/>
      <c r="AB551" s="33" t="e">
        <f t="shared" si="91"/>
        <v>#VALUE!</v>
      </c>
      <c r="AC551" s="5">
        <f t="shared" si="92"/>
        <v>4.7619047619047616E-2</v>
      </c>
      <c r="AD551" s="5">
        <f t="shared" si="93"/>
        <v>9.5238095238095233E-2</v>
      </c>
      <c r="AE551" s="5">
        <f t="shared" si="94"/>
        <v>9.5238095238095233E-2</v>
      </c>
      <c r="AF551" s="33">
        <f t="shared" si="95"/>
        <v>3.0912048089635427</v>
      </c>
      <c r="AG551" s="33">
        <f t="shared" si="96"/>
        <v>52.5685</v>
      </c>
      <c r="AH551" s="5">
        <f t="shared" si="97"/>
        <v>0.23999999999999996</v>
      </c>
      <c r="AI551" s="1">
        <f t="shared" si="98"/>
        <v>0.02</v>
      </c>
      <c r="AJ551" s="5">
        <f t="shared" si="99"/>
        <v>0.24</v>
      </c>
      <c r="AK551" s="1">
        <f t="shared" si="100"/>
        <v>23.104166666666668</v>
      </c>
      <c r="AL551" s="1">
        <v>2.8</v>
      </c>
      <c r="AN551" s="5"/>
    </row>
    <row r="552" spans="1:40" x14ac:dyDescent="0.25">
      <c r="A552" s="3">
        <v>42056</v>
      </c>
      <c r="B552" s="4">
        <v>4</v>
      </c>
      <c r="C552" s="4">
        <v>3</v>
      </c>
      <c r="D552" s="4">
        <v>16</v>
      </c>
      <c r="E552" s="1" t="str">
        <f t="shared" si="101"/>
        <v>Q4-3-16</v>
      </c>
      <c r="F552" s="4" t="s">
        <v>14</v>
      </c>
      <c r="G552" s="17">
        <v>1.1000000000000001</v>
      </c>
      <c r="H552" s="36">
        <v>10</v>
      </c>
      <c r="I552" s="8"/>
      <c r="J552" s="4">
        <v>8</v>
      </c>
      <c r="K552" s="17">
        <v>1.8</v>
      </c>
      <c r="L552" s="4">
        <v>1.32E-2</v>
      </c>
      <c r="M552" s="4">
        <v>1.4999999999999999E-2</v>
      </c>
      <c r="N552" s="4">
        <v>24.941099999999999</v>
      </c>
      <c r="O552" s="4">
        <v>6.4000000000000001E-2</v>
      </c>
      <c r="P552" s="4">
        <v>75</v>
      </c>
      <c r="Q552" s="14">
        <v>0.04</v>
      </c>
      <c r="R552" s="14">
        <v>4.5999999999999999E-3</v>
      </c>
      <c r="S552" s="6">
        <v>7.6999999999999999E-2</v>
      </c>
      <c r="T552" s="14">
        <v>1.4200000000000001E-2</v>
      </c>
      <c r="U552" s="4">
        <v>30</v>
      </c>
      <c r="V552" s="53">
        <v>9</v>
      </c>
      <c r="W552" s="53">
        <v>2.5</v>
      </c>
      <c r="X552" s="12">
        <v>111.6</v>
      </c>
      <c r="Y552" s="14">
        <v>0.04</v>
      </c>
      <c r="Z552" s="40">
        <v>4.5999999999999999E-3</v>
      </c>
      <c r="AA552" s="43"/>
      <c r="AB552" s="33">
        <f t="shared" si="91"/>
        <v>11.999999999999996</v>
      </c>
      <c r="AC552" s="5">
        <f t="shared" si="92"/>
        <v>7.1874999999999994E-2</v>
      </c>
      <c r="AD552" s="5">
        <f t="shared" si="93"/>
        <v>0.11499999999999999</v>
      </c>
      <c r="AE552" s="5">
        <f t="shared" si="94"/>
        <v>0.11499999999999999</v>
      </c>
      <c r="AF552" s="33">
        <f t="shared" si="95"/>
        <v>3.0070846915332523</v>
      </c>
      <c r="AG552" s="33">
        <f t="shared" si="96"/>
        <v>54.219782608695652</v>
      </c>
      <c r="AH552" s="5">
        <f t="shared" si="97"/>
        <v>0.18441558441558442</v>
      </c>
      <c r="AI552" s="1">
        <f t="shared" si="98"/>
        <v>7.6999999999999999E-2</v>
      </c>
      <c r="AJ552" s="5">
        <f t="shared" si="99"/>
        <v>0.27777777777777779</v>
      </c>
      <c r="AK552" s="1">
        <f t="shared" si="100"/>
        <v>44.64</v>
      </c>
      <c r="AL552" s="1">
        <v>1.8</v>
      </c>
      <c r="AN552" s="5"/>
    </row>
    <row r="553" spans="1:40" x14ac:dyDescent="0.25">
      <c r="A553" s="3">
        <v>42056</v>
      </c>
      <c r="B553" s="4">
        <v>4</v>
      </c>
      <c r="C553" s="4">
        <v>3</v>
      </c>
      <c r="D553" s="4">
        <v>16</v>
      </c>
      <c r="E553" s="1" t="str">
        <f t="shared" si="101"/>
        <v>Q4-3-16</v>
      </c>
      <c r="F553" s="4" t="s">
        <v>38</v>
      </c>
      <c r="G553" s="17">
        <v>2.2000000000000002</v>
      </c>
      <c r="H553" s="36">
        <v>3</v>
      </c>
      <c r="I553" s="8"/>
      <c r="J553" s="4">
        <v>8</v>
      </c>
      <c r="K553" s="17">
        <v>1.8</v>
      </c>
      <c r="L553" s="4">
        <v>2.01E-2</v>
      </c>
      <c r="M553" s="4">
        <v>2.1899999999999999E-2</v>
      </c>
      <c r="N553" s="4">
        <v>20.299900000000001</v>
      </c>
      <c r="O553" s="4">
        <v>7.3999999999999996E-2</v>
      </c>
      <c r="P553" s="4">
        <v>43</v>
      </c>
      <c r="Q553" s="14">
        <v>3.3000000000000002E-2</v>
      </c>
      <c r="R553" s="14">
        <v>6.3E-3</v>
      </c>
      <c r="S553" s="6">
        <v>0.26300000000000001</v>
      </c>
      <c r="T553" s="14">
        <v>6.2699999999999992E-2</v>
      </c>
      <c r="U553" s="4">
        <v>30</v>
      </c>
      <c r="V553" s="53">
        <v>6</v>
      </c>
      <c r="W553" s="53">
        <v>2.2000000000000002</v>
      </c>
      <c r="X553" s="12">
        <v>51</v>
      </c>
      <c r="Y553" s="14">
        <v>3.3000000000000002E-2</v>
      </c>
      <c r="Z553" s="40">
        <v>6.3E-3</v>
      </c>
      <c r="AA553" s="43"/>
      <c r="AB553" s="33">
        <f t="shared" si="91"/>
        <v>8.2191780821917781</v>
      </c>
      <c r="AC553" s="5">
        <f t="shared" si="92"/>
        <v>8.513513513513514E-2</v>
      </c>
      <c r="AD553" s="5">
        <f t="shared" si="93"/>
        <v>0.19090909090909089</v>
      </c>
      <c r="AE553" s="5">
        <f t="shared" si="94"/>
        <v>0.19090909090909089</v>
      </c>
      <c r="AF553" s="33">
        <f t="shared" si="95"/>
        <v>2.1182370356504219</v>
      </c>
      <c r="AG553" s="33">
        <f t="shared" si="96"/>
        <v>32.222063492063491</v>
      </c>
      <c r="AH553" s="5">
        <f t="shared" si="97"/>
        <v>0.238403041825095</v>
      </c>
      <c r="AI553" s="1">
        <f t="shared" si="98"/>
        <v>0.26300000000000001</v>
      </c>
      <c r="AJ553" s="5">
        <f t="shared" si="99"/>
        <v>0.3666666666666667</v>
      </c>
      <c r="AK553" s="1">
        <f t="shared" si="100"/>
        <v>23.18181818181818</v>
      </c>
      <c r="AL553" s="1">
        <v>1.8</v>
      </c>
      <c r="AN553" s="5"/>
    </row>
    <row r="554" spans="1:40" x14ac:dyDescent="0.25">
      <c r="A554" s="3">
        <v>42056</v>
      </c>
      <c r="B554" s="4">
        <v>4</v>
      </c>
      <c r="C554" s="4">
        <v>3</v>
      </c>
      <c r="D554" s="4">
        <v>16</v>
      </c>
      <c r="E554" s="1" t="str">
        <f t="shared" si="101"/>
        <v>Q4-3-16</v>
      </c>
      <c r="F554" s="4" t="s">
        <v>35</v>
      </c>
      <c r="G554" s="17">
        <v>2.2000000000000002</v>
      </c>
      <c r="H554" s="36">
        <v>1</v>
      </c>
      <c r="I554" s="8"/>
      <c r="J554" s="4">
        <v>9</v>
      </c>
      <c r="K554" s="17">
        <v>1.5</v>
      </c>
      <c r="L554" s="4">
        <v>3.61E-2</v>
      </c>
      <c r="M554" s="4">
        <v>5.1299999999999998E-2</v>
      </c>
      <c r="N554" s="4">
        <v>23.120200000000001</v>
      </c>
      <c r="O554" s="4">
        <v>0.16800000000000001</v>
      </c>
      <c r="P554" s="4">
        <v>48</v>
      </c>
      <c r="Q554" s="14">
        <v>0.111</v>
      </c>
      <c r="R554" s="14">
        <v>2.2599999999999999E-2</v>
      </c>
      <c r="S554" s="6">
        <v>6.6000000000000003E-2</v>
      </c>
      <c r="T554" s="14">
        <v>1.8499999999999999E-2</v>
      </c>
      <c r="U554" s="4">
        <v>2</v>
      </c>
      <c r="V554" s="53">
        <v>10</v>
      </c>
      <c r="W554" s="53">
        <v>3.4</v>
      </c>
      <c r="X554" s="12">
        <v>91.2</v>
      </c>
      <c r="Y554" s="14">
        <v>0.111</v>
      </c>
      <c r="Z554" s="40">
        <v>2.2599999999999999E-2</v>
      </c>
      <c r="AA554" s="43"/>
      <c r="AB554" s="33">
        <f t="shared" si="91"/>
        <v>29.629629629629626</v>
      </c>
      <c r="AC554" s="5">
        <f t="shared" si="92"/>
        <v>0.13452380952380952</v>
      </c>
      <c r="AD554" s="5">
        <f t="shared" si="93"/>
        <v>0.20360360360360358</v>
      </c>
      <c r="AE554" s="5">
        <f t="shared" si="94"/>
        <v>0.20360360360360358</v>
      </c>
      <c r="AF554" s="33">
        <f t="shared" si="95"/>
        <v>2.0761066080743245</v>
      </c>
      <c r="AG554" s="33">
        <f t="shared" si="96"/>
        <v>10.230176991150444</v>
      </c>
      <c r="AH554" s="5">
        <f t="shared" si="97"/>
        <v>0.28030303030303028</v>
      </c>
      <c r="AI554" s="1">
        <f t="shared" si="98"/>
        <v>6.6000000000000003E-2</v>
      </c>
      <c r="AJ554" s="5">
        <f t="shared" si="99"/>
        <v>0.33999999999999997</v>
      </c>
      <c r="AK554" s="1">
        <f t="shared" si="100"/>
        <v>26.823529411764707</v>
      </c>
      <c r="AL554" s="1">
        <v>1.5</v>
      </c>
      <c r="AN554" s="5"/>
    </row>
    <row r="555" spans="1:40" x14ac:dyDescent="0.25">
      <c r="A555" s="3">
        <v>42056</v>
      </c>
      <c r="B555" s="4">
        <v>4</v>
      </c>
      <c r="C555" s="4">
        <v>3</v>
      </c>
      <c r="D555" s="4">
        <v>16</v>
      </c>
      <c r="E555" s="1" t="str">
        <f t="shared" si="101"/>
        <v>Q4-3-16</v>
      </c>
      <c r="F555" s="4" t="s">
        <v>59</v>
      </c>
      <c r="G555" s="17">
        <v>1.9</v>
      </c>
      <c r="H555" s="36">
        <v>0.5</v>
      </c>
      <c r="I555" s="8"/>
      <c r="J555" s="4">
        <v>2</v>
      </c>
      <c r="K555" s="17">
        <v>1.7</v>
      </c>
      <c r="L555" s="4" t="s">
        <v>16</v>
      </c>
      <c r="M555" s="4" t="s">
        <v>16</v>
      </c>
      <c r="N555" s="4">
        <v>8.8340999999999994</v>
      </c>
      <c r="O555" s="4">
        <v>4.2000000000000003E-2</v>
      </c>
      <c r="P555" s="4">
        <v>14</v>
      </c>
      <c r="Q555" s="14">
        <v>8.0000000000000002E-3</v>
      </c>
      <c r="R555" s="14">
        <v>1E-3</v>
      </c>
      <c r="S555" s="6">
        <v>4.1000000000000002E-2</v>
      </c>
      <c r="T555" s="14">
        <v>7.7999999999999996E-3</v>
      </c>
      <c r="U555" s="4">
        <v>5</v>
      </c>
      <c r="V555" s="53">
        <v>18</v>
      </c>
      <c r="W555" s="53">
        <v>4</v>
      </c>
      <c r="X555" s="12">
        <v>75</v>
      </c>
      <c r="Y555" s="14">
        <v>8.0000000000000002E-3</v>
      </c>
      <c r="Z555" s="40">
        <v>1E-3</v>
      </c>
      <c r="AA555" s="43"/>
      <c r="AB555" s="33" t="e">
        <f t="shared" si="91"/>
        <v>#VALUE!</v>
      </c>
      <c r="AC555" s="5">
        <f t="shared" si="92"/>
        <v>2.3809523809523808E-2</v>
      </c>
      <c r="AD555" s="5">
        <f t="shared" si="93"/>
        <v>0.125</v>
      </c>
      <c r="AE555" s="5">
        <f t="shared" si="94"/>
        <v>0.125</v>
      </c>
      <c r="AF555" s="33">
        <f t="shared" si="95"/>
        <v>1.584768114465537</v>
      </c>
      <c r="AG555" s="33">
        <f t="shared" si="96"/>
        <v>88.34099999999998</v>
      </c>
      <c r="AH555" s="5">
        <f t="shared" si="97"/>
        <v>0.19024390243902436</v>
      </c>
      <c r="AI555" s="1">
        <f t="shared" si="98"/>
        <v>4.1000000000000002E-2</v>
      </c>
      <c r="AJ555" s="5">
        <f t="shared" si="99"/>
        <v>0.22222222222222221</v>
      </c>
      <c r="AK555" s="1">
        <f t="shared" si="100"/>
        <v>18.75</v>
      </c>
      <c r="AL555" s="1">
        <v>1.7</v>
      </c>
      <c r="AN555" s="5"/>
    </row>
    <row r="556" spans="1:40" x14ac:dyDescent="0.25">
      <c r="A556" s="3">
        <v>42056</v>
      </c>
      <c r="B556" s="4">
        <v>4</v>
      </c>
      <c r="C556" s="4">
        <v>3</v>
      </c>
      <c r="D556" s="4">
        <v>16</v>
      </c>
      <c r="E556" s="1" t="str">
        <f t="shared" si="101"/>
        <v>Q4-3-16</v>
      </c>
      <c r="F556" s="4" t="s">
        <v>60</v>
      </c>
      <c r="G556" s="17">
        <v>0.7</v>
      </c>
      <c r="H556" s="36">
        <v>0.5</v>
      </c>
      <c r="I556" s="8"/>
      <c r="J556" s="4" t="s">
        <v>16</v>
      </c>
      <c r="K556" s="17"/>
      <c r="L556" s="4"/>
      <c r="M556" s="4"/>
      <c r="N556" s="4"/>
      <c r="O556" s="4"/>
      <c r="P556" s="4"/>
      <c r="Q556" s="14"/>
      <c r="R556" s="14"/>
      <c r="S556" s="6"/>
      <c r="T556" s="14"/>
      <c r="U556" s="4"/>
      <c r="V556" s="53"/>
      <c r="W556" s="53"/>
      <c r="X556" s="12"/>
      <c r="Y556" s="14"/>
      <c r="Z556" s="40"/>
      <c r="AA556" s="43"/>
      <c r="AB556" s="33" t="e">
        <f t="shared" si="91"/>
        <v>#DIV/0!</v>
      </c>
      <c r="AC556" s="5" t="e">
        <f t="shared" si="92"/>
        <v>#DIV/0!</v>
      </c>
      <c r="AD556" s="5" t="e">
        <f t="shared" si="93"/>
        <v>#DIV/0!</v>
      </c>
      <c r="AE556" s="5" t="e">
        <f t="shared" si="94"/>
        <v>#DIV/0!</v>
      </c>
      <c r="AF556" s="33" t="e">
        <f t="shared" si="95"/>
        <v>#DIV/0!</v>
      </c>
      <c r="AG556" s="33" t="e">
        <f t="shared" si="96"/>
        <v>#DIV/0!</v>
      </c>
      <c r="AH556" s="5" t="e">
        <f t="shared" si="97"/>
        <v>#DIV/0!</v>
      </c>
      <c r="AI556" s="1">
        <f t="shared" si="98"/>
        <v>0</v>
      </c>
      <c r="AJ556" s="5" t="e">
        <f t="shared" si="99"/>
        <v>#DIV/0!</v>
      </c>
      <c r="AK556" s="1" t="e">
        <f t="shared" si="100"/>
        <v>#DIV/0!</v>
      </c>
      <c r="AL556" s="1"/>
      <c r="AN556" s="5"/>
    </row>
    <row r="557" spans="1:40" x14ac:dyDescent="0.25">
      <c r="A557" s="3">
        <v>42056</v>
      </c>
      <c r="B557" s="4">
        <v>4</v>
      </c>
      <c r="C557" s="4">
        <v>3</v>
      </c>
      <c r="D557" s="4">
        <v>18</v>
      </c>
      <c r="E557" s="1" t="str">
        <f t="shared" si="101"/>
        <v>Q4-3-18</v>
      </c>
      <c r="F557" s="4" t="s">
        <v>15</v>
      </c>
      <c r="G557" s="17">
        <v>7.9</v>
      </c>
      <c r="H557" s="36">
        <v>1</v>
      </c>
      <c r="I557" s="8"/>
      <c r="J557" s="4">
        <v>4</v>
      </c>
      <c r="K557" s="17">
        <v>8.6</v>
      </c>
      <c r="L557" s="4">
        <v>5.1000000000000004E-3</v>
      </c>
      <c r="M557" s="4">
        <v>5.7000000000000002E-3</v>
      </c>
      <c r="N557" s="4">
        <v>101.3383</v>
      </c>
      <c r="O557" s="4">
        <v>6.6000000000000003E-2</v>
      </c>
      <c r="P557" s="4">
        <v>515</v>
      </c>
      <c r="Q557" s="14">
        <v>2.4299999999999999E-2</v>
      </c>
      <c r="R557" s="14">
        <v>9.1000000000000004E-3</v>
      </c>
      <c r="S557" s="6">
        <v>1.1879999999999999</v>
      </c>
      <c r="T557" s="14">
        <v>0.69220000000000004</v>
      </c>
      <c r="U557" s="4">
        <v>10</v>
      </c>
      <c r="V557" s="53">
        <v>37</v>
      </c>
      <c r="W557" s="53">
        <v>21.3</v>
      </c>
      <c r="X557" s="12"/>
      <c r="Y557" s="14">
        <v>0.73760000000000003</v>
      </c>
      <c r="Z557" s="40">
        <v>0.25719999999999998</v>
      </c>
      <c r="AA557" s="43"/>
      <c r="AB557" s="33">
        <f t="shared" si="91"/>
        <v>10.526315789473681</v>
      </c>
      <c r="AC557" s="5">
        <f t="shared" si="92"/>
        <v>0.13787878787878788</v>
      </c>
      <c r="AD557" s="5">
        <f t="shared" si="93"/>
        <v>0.37448559670781895</v>
      </c>
      <c r="AE557" s="5">
        <f t="shared" si="94"/>
        <v>0.34869848156182209</v>
      </c>
      <c r="AF557" s="33">
        <f t="shared" si="95"/>
        <v>5.0819877578368686</v>
      </c>
      <c r="AG557" s="33">
        <f t="shared" si="96"/>
        <v>111.36076923076924</v>
      </c>
      <c r="AH557" s="5">
        <f t="shared" si="97"/>
        <v>0.58265993265993277</v>
      </c>
      <c r="AI557" s="1">
        <f t="shared" si="98"/>
        <v>1.1879999999999999</v>
      </c>
      <c r="AJ557" s="5">
        <f t="shared" si="99"/>
        <v>0.57567567567567568</v>
      </c>
      <c r="AK557" s="1">
        <f t="shared" si="100"/>
        <v>0</v>
      </c>
      <c r="AL557" s="1">
        <v>8.6</v>
      </c>
      <c r="AN557" s="5"/>
    </row>
    <row r="558" spans="1:40" x14ac:dyDescent="0.25">
      <c r="A558" s="3">
        <v>42056</v>
      </c>
      <c r="B558" s="4">
        <v>4</v>
      </c>
      <c r="C558" s="4">
        <v>3</v>
      </c>
      <c r="D558" s="4">
        <v>18</v>
      </c>
      <c r="E558" s="1" t="str">
        <f t="shared" si="101"/>
        <v>Q4-3-18</v>
      </c>
      <c r="F558" s="4" t="s">
        <v>12</v>
      </c>
      <c r="G558" s="17">
        <v>3.6</v>
      </c>
      <c r="H558" s="36">
        <v>2</v>
      </c>
      <c r="I558" s="8"/>
      <c r="J558" s="4">
        <v>10</v>
      </c>
      <c r="K558" s="17">
        <v>3.4</v>
      </c>
      <c r="L558" s="4" t="s">
        <v>16</v>
      </c>
      <c r="M558" s="4" t="s">
        <v>16</v>
      </c>
      <c r="N558" s="4">
        <v>8.7268000000000008</v>
      </c>
      <c r="O558" s="4">
        <v>0.02</v>
      </c>
      <c r="P558" s="4">
        <v>68</v>
      </c>
      <c r="Q558" s="14">
        <v>1.4999999999999999E-2</v>
      </c>
      <c r="R558" s="14">
        <v>4.8999999999999998E-3</v>
      </c>
      <c r="S558" s="6">
        <v>0.01</v>
      </c>
      <c r="T558" s="14">
        <v>4.8000000000000004E-3</v>
      </c>
      <c r="U558" s="4">
        <v>10</v>
      </c>
      <c r="V558" s="53">
        <v>4</v>
      </c>
      <c r="W558" s="53">
        <v>3.2</v>
      </c>
      <c r="X558" s="12">
        <v>87</v>
      </c>
      <c r="Y558" s="14">
        <v>1.4999999999999999E-2</v>
      </c>
      <c r="Z558" s="40">
        <v>4.8999999999999998E-3</v>
      </c>
      <c r="AA558" s="43"/>
      <c r="AB558" s="33" t="e">
        <f t="shared" si="91"/>
        <v>#VALUE!</v>
      </c>
      <c r="AC558" s="5">
        <f t="shared" si="92"/>
        <v>0.245</v>
      </c>
      <c r="AD558" s="5">
        <f t="shared" si="93"/>
        <v>0.32666666666666666</v>
      </c>
      <c r="AE558" s="5">
        <f t="shared" si="94"/>
        <v>0.32666666666666666</v>
      </c>
      <c r="AF558" s="33">
        <f t="shared" si="95"/>
        <v>7.7920887381399817</v>
      </c>
      <c r="AG558" s="33">
        <f t="shared" si="96"/>
        <v>17.80979591836735</v>
      </c>
      <c r="AH558" s="5">
        <f t="shared" si="97"/>
        <v>0.48000000000000004</v>
      </c>
      <c r="AI558" s="1">
        <f t="shared" si="98"/>
        <v>0.01</v>
      </c>
      <c r="AJ558" s="5">
        <f t="shared" si="99"/>
        <v>0.8</v>
      </c>
      <c r="AK558" s="1">
        <f t="shared" si="100"/>
        <v>27.1875</v>
      </c>
      <c r="AL558" s="1">
        <v>3.4</v>
      </c>
      <c r="AN558" s="5"/>
    </row>
    <row r="559" spans="1:40" x14ac:dyDescent="0.25">
      <c r="A559" s="3">
        <v>42056</v>
      </c>
      <c r="B559" s="4">
        <v>4</v>
      </c>
      <c r="C559" s="4">
        <v>3</v>
      </c>
      <c r="D559" s="4">
        <v>18</v>
      </c>
      <c r="E559" s="1" t="str">
        <f t="shared" si="101"/>
        <v>Q4-3-18</v>
      </c>
      <c r="F559" s="4" t="s">
        <v>37</v>
      </c>
      <c r="G559" s="17">
        <v>0.7</v>
      </c>
      <c r="H559" s="36">
        <v>5</v>
      </c>
      <c r="I559" s="8"/>
      <c r="J559" s="4">
        <v>7</v>
      </c>
      <c r="K559" s="17">
        <v>0.5</v>
      </c>
      <c r="L559" s="4">
        <v>4.1999999999999997E-3</v>
      </c>
      <c r="M559" s="4">
        <v>7.3000000000000001E-3</v>
      </c>
      <c r="N559" s="4">
        <v>6.6360999999999999</v>
      </c>
      <c r="O559" s="4">
        <v>3.4000000000000002E-2</v>
      </c>
      <c r="P559" s="4">
        <v>7</v>
      </c>
      <c r="Q559" s="14">
        <v>8.0000000000000002E-3</v>
      </c>
      <c r="R559" s="14">
        <v>1.1000000000000001E-3</v>
      </c>
      <c r="S559" s="6">
        <v>4.7E-2</v>
      </c>
      <c r="T559" s="14">
        <v>1.0800000000000001E-2</v>
      </c>
      <c r="U559" s="4">
        <v>30</v>
      </c>
      <c r="V559" s="53">
        <v>23</v>
      </c>
      <c r="W559" s="53">
        <v>5.2</v>
      </c>
      <c r="X559" s="12"/>
      <c r="Y559" s="14">
        <v>8.0000000000000002E-3</v>
      </c>
      <c r="Z559" s="40">
        <v>1.1000000000000001E-3</v>
      </c>
      <c r="AA559" s="43"/>
      <c r="AB559" s="33">
        <f t="shared" si="91"/>
        <v>42.465753424657542</v>
      </c>
      <c r="AC559" s="5">
        <f t="shared" si="92"/>
        <v>3.2352941176470591E-2</v>
      </c>
      <c r="AD559" s="5">
        <f t="shared" si="93"/>
        <v>0.13750000000000001</v>
      </c>
      <c r="AE559" s="5">
        <f t="shared" si="94"/>
        <v>0.13750000000000001</v>
      </c>
      <c r="AF559" s="33">
        <f t="shared" si="95"/>
        <v>1.0548364250086648</v>
      </c>
      <c r="AG559" s="33">
        <f t="shared" si="96"/>
        <v>60.328181818181811</v>
      </c>
      <c r="AH559" s="5">
        <f t="shared" si="97"/>
        <v>0.22978723404255319</v>
      </c>
      <c r="AI559" s="1">
        <f t="shared" si="98"/>
        <v>4.7E-2</v>
      </c>
      <c r="AJ559" s="5">
        <f t="shared" si="99"/>
        <v>0.22608695652173913</v>
      </c>
      <c r="AK559" s="1">
        <f t="shared" si="100"/>
        <v>0</v>
      </c>
      <c r="AL559" s="1">
        <v>0.5</v>
      </c>
      <c r="AN559" s="5"/>
    </row>
    <row r="560" spans="1:40" x14ac:dyDescent="0.25">
      <c r="A560" s="3">
        <v>42056</v>
      </c>
      <c r="B560" s="4">
        <v>4</v>
      </c>
      <c r="C560" s="4">
        <v>3</v>
      </c>
      <c r="D560" s="4">
        <v>18</v>
      </c>
      <c r="E560" s="1" t="str">
        <f t="shared" si="101"/>
        <v>Q4-3-18</v>
      </c>
      <c r="F560" s="4" t="s">
        <v>11</v>
      </c>
      <c r="G560" s="17">
        <v>6.6</v>
      </c>
      <c r="H560" s="36">
        <v>5</v>
      </c>
      <c r="I560" s="8"/>
      <c r="J560" s="4">
        <v>10</v>
      </c>
      <c r="K560" s="17">
        <v>4.0999999999999996</v>
      </c>
      <c r="L560" s="4">
        <v>3.0999999999999999E-3</v>
      </c>
      <c r="M560" s="4">
        <v>4.3E-3</v>
      </c>
      <c r="N560" s="4">
        <v>50.008800000000001</v>
      </c>
      <c r="O560" s="4">
        <v>5.6000000000000001E-2</v>
      </c>
      <c r="P560" s="4">
        <v>374</v>
      </c>
      <c r="Q560" s="14">
        <v>3.3700000000000001E-2</v>
      </c>
      <c r="R560" s="14">
        <v>7.9000000000000008E-3</v>
      </c>
      <c r="S560" s="6">
        <v>4.2999999999999997E-2</v>
      </c>
      <c r="T560" s="14">
        <v>2.4199999999999999E-2</v>
      </c>
      <c r="U560" s="4">
        <v>10</v>
      </c>
      <c r="V560" s="53">
        <v>12</v>
      </c>
      <c r="W560" s="53">
        <v>9.5</v>
      </c>
      <c r="X560" s="12">
        <v>175.4</v>
      </c>
      <c r="Y560" s="14">
        <v>3.3700000000000001E-2</v>
      </c>
      <c r="Z560" s="40">
        <v>7.9000000000000008E-3</v>
      </c>
      <c r="AA560" s="43"/>
      <c r="AB560" s="33">
        <f t="shared" si="91"/>
        <v>27.90697674418605</v>
      </c>
      <c r="AC560" s="5">
        <f t="shared" si="92"/>
        <v>0.14107142857142857</v>
      </c>
      <c r="AD560" s="5">
        <f t="shared" si="93"/>
        <v>0.23442136498516322</v>
      </c>
      <c r="AE560" s="5">
        <f t="shared" si="94"/>
        <v>0.23442136498516322</v>
      </c>
      <c r="AF560" s="33">
        <f t="shared" si="95"/>
        <v>7.478683751659708</v>
      </c>
      <c r="AG560" s="33">
        <f t="shared" si="96"/>
        <v>63.302278481012657</v>
      </c>
      <c r="AH560" s="5">
        <f t="shared" si="97"/>
        <v>0.56279069767441858</v>
      </c>
      <c r="AI560" s="1">
        <f t="shared" si="98"/>
        <v>4.2999999999999997E-2</v>
      </c>
      <c r="AJ560" s="5">
        <f t="shared" si="99"/>
        <v>0.79166666666666663</v>
      </c>
      <c r="AK560" s="1">
        <f t="shared" si="100"/>
        <v>18.463157894736842</v>
      </c>
      <c r="AL560" s="1">
        <v>4.0999999999999996</v>
      </c>
      <c r="AN560" s="5"/>
    </row>
    <row r="561" spans="1:40" x14ac:dyDescent="0.25">
      <c r="A561" s="3">
        <v>42056</v>
      </c>
      <c r="B561" s="4">
        <v>4</v>
      </c>
      <c r="C561" s="4">
        <v>3</v>
      </c>
      <c r="D561" s="4">
        <v>18</v>
      </c>
      <c r="E561" s="1" t="str">
        <f t="shared" si="101"/>
        <v>Q4-3-18</v>
      </c>
      <c r="F561" s="4" t="s">
        <v>13</v>
      </c>
      <c r="G561" s="17">
        <v>6</v>
      </c>
      <c r="H561" s="36">
        <v>5</v>
      </c>
      <c r="I561" s="8"/>
      <c r="J561" s="4">
        <v>10</v>
      </c>
      <c r="K561" s="17">
        <v>5</v>
      </c>
      <c r="L561" s="4">
        <v>1.9099999999999999E-2</v>
      </c>
      <c r="M561" s="4">
        <v>2.5899999999999999E-2</v>
      </c>
      <c r="N561" s="4">
        <v>89.608400000000003</v>
      </c>
      <c r="O561" s="4">
        <v>0.34300000000000003</v>
      </c>
      <c r="P561" s="4">
        <v>282</v>
      </c>
      <c r="Q561" s="14">
        <v>0.219</v>
      </c>
      <c r="R561" s="14">
        <v>2.8000000000000001E-2</v>
      </c>
      <c r="S561" s="6">
        <v>0.112</v>
      </c>
      <c r="T561" s="14">
        <v>1.89E-2</v>
      </c>
      <c r="U561" s="4">
        <v>10</v>
      </c>
      <c r="V561" s="53">
        <v>104</v>
      </c>
      <c r="W561" s="53">
        <v>17.399999999999999</v>
      </c>
      <c r="X561" s="12">
        <v>337.1</v>
      </c>
      <c r="Y561" s="14">
        <v>0.219</v>
      </c>
      <c r="Z561" s="40">
        <v>2.8000000000000001E-2</v>
      </c>
      <c r="AA561" s="43"/>
      <c r="AB561" s="33">
        <f t="shared" si="91"/>
        <v>26.254826254826256</v>
      </c>
      <c r="AC561" s="5">
        <f t="shared" si="92"/>
        <v>8.1632653061224483E-2</v>
      </c>
      <c r="AD561" s="5">
        <f t="shared" si="93"/>
        <v>0.12785388127853881</v>
      </c>
      <c r="AE561" s="5">
        <f t="shared" si="94"/>
        <v>0.12785388127853881</v>
      </c>
      <c r="AF561" s="33">
        <f t="shared" si="95"/>
        <v>3.1470263948469115</v>
      </c>
      <c r="AG561" s="33">
        <f t="shared" si="96"/>
        <v>32.003</v>
      </c>
      <c r="AH561" s="5">
        <f t="shared" si="97"/>
        <v>0.16875000000000001</v>
      </c>
      <c r="AI561" s="1">
        <f t="shared" si="98"/>
        <v>0.112</v>
      </c>
      <c r="AJ561" s="5">
        <f t="shared" si="99"/>
        <v>0.1673076923076923</v>
      </c>
      <c r="AK561" s="1">
        <f t="shared" si="100"/>
        <v>19.373563218390807</v>
      </c>
      <c r="AL561" s="1">
        <v>5</v>
      </c>
      <c r="AN561" s="5"/>
    </row>
    <row r="562" spans="1:40" x14ac:dyDescent="0.25">
      <c r="A562" s="3">
        <v>42056</v>
      </c>
      <c r="B562" s="4">
        <v>4</v>
      </c>
      <c r="C562" s="4">
        <v>3</v>
      </c>
      <c r="D562" s="4">
        <v>18</v>
      </c>
      <c r="E562" s="1" t="str">
        <f t="shared" si="101"/>
        <v>Q4-3-18</v>
      </c>
      <c r="F562" s="4" t="s">
        <v>14</v>
      </c>
      <c r="G562" s="17">
        <v>2.2000000000000002</v>
      </c>
      <c r="H562" s="36">
        <v>30</v>
      </c>
      <c r="I562" s="8"/>
      <c r="J562" s="4">
        <v>9</v>
      </c>
      <c r="K562" s="17">
        <v>0.5</v>
      </c>
      <c r="L562" s="4">
        <v>4.7999999999999996E-3</v>
      </c>
      <c r="M562" s="4">
        <v>7.4999999999999997E-3</v>
      </c>
      <c r="N562" s="4">
        <v>35.096699999999998</v>
      </c>
      <c r="O562" s="4">
        <v>9.7000000000000003E-2</v>
      </c>
      <c r="P562" s="4">
        <v>86</v>
      </c>
      <c r="Q562" s="14">
        <v>5.2999999999999999E-2</v>
      </c>
      <c r="R562" s="14">
        <v>2.8999999999999998E-3</v>
      </c>
      <c r="S562" s="6">
        <v>0.09</v>
      </c>
      <c r="T562" s="14">
        <v>2.01E-2</v>
      </c>
      <c r="U562" s="4">
        <v>30</v>
      </c>
      <c r="V562" s="53">
        <v>14</v>
      </c>
      <c r="W562" s="53">
        <v>3.3</v>
      </c>
      <c r="X562" s="12">
        <v>140</v>
      </c>
      <c r="Y562" s="14">
        <v>5.2999999999999999E-2</v>
      </c>
      <c r="Z562" s="40">
        <v>2.8999999999999998E-3</v>
      </c>
      <c r="AA562" s="43"/>
      <c r="AB562" s="33">
        <f t="shared" si="91"/>
        <v>36.000000000000007</v>
      </c>
      <c r="AC562" s="5">
        <f t="shared" si="92"/>
        <v>2.9896907216494843E-2</v>
      </c>
      <c r="AD562" s="5">
        <f t="shared" si="93"/>
        <v>5.4716981132075466E-2</v>
      </c>
      <c r="AE562" s="5">
        <f t="shared" si="94"/>
        <v>5.4716981132075466E-2</v>
      </c>
      <c r="AF562" s="33">
        <f t="shared" si="95"/>
        <v>2.4503728270749101</v>
      </c>
      <c r="AG562" s="33">
        <f t="shared" si="96"/>
        <v>121.02310344827588</v>
      </c>
      <c r="AH562" s="5">
        <f t="shared" si="97"/>
        <v>0.22333333333333333</v>
      </c>
      <c r="AI562" s="1">
        <f t="shared" si="98"/>
        <v>0.09</v>
      </c>
      <c r="AJ562" s="5">
        <f t="shared" si="99"/>
        <v>0.23571428571428571</v>
      </c>
      <c r="AK562" s="1">
        <f t="shared" si="100"/>
        <v>42.424242424242429</v>
      </c>
      <c r="AL562" s="1">
        <v>0.5</v>
      </c>
      <c r="AN562" s="5"/>
    </row>
    <row r="563" spans="1:40" x14ac:dyDescent="0.25">
      <c r="A563" s="3">
        <v>42056</v>
      </c>
      <c r="B563" s="4">
        <v>4</v>
      </c>
      <c r="C563" s="4">
        <v>3</v>
      </c>
      <c r="D563" s="4">
        <v>18</v>
      </c>
      <c r="E563" s="1" t="str">
        <f t="shared" si="101"/>
        <v>Q4-3-18</v>
      </c>
      <c r="F563" s="4" t="s">
        <v>38</v>
      </c>
      <c r="G563" s="17">
        <v>2.9</v>
      </c>
      <c r="H563" s="36">
        <v>5</v>
      </c>
      <c r="I563" s="8"/>
      <c r="J563" s="4">
        <v>9</v>
      </c>
      <c r="K563" s="17">
        <v>4.5999999999999996</v>
      </c>
      <c r="L563" s="4">
        <v>1.4200000000000001E-2</v>
      </c>
      <c r="M563" s="4">
        <v>1.6500000000000001E-2</v>
      </c>
      <c r="N563" s="4">
        <v>17.903400000000001</v>
      </c>
      <c r="O563" s="4">
        <v>9.5000000000000001E-2</v>
      </c>
      <c r="P563" s="4">
        <v>64</v>
      </c>
      <c r="Q563" s="14">
        <v>4.3999999999999997E-2</v>
      </c>
      <c r="R563" s="14">
        <v>6.8999999999999999E-3</v>
      </c>
      <c r="S563" s="6">
        <v>0.16300000000000001</v>
      </c>
      <c r="T563" s="14">
        <v>4.4600000000000001E-2</v>
      </c>
      <c r="U563" s="4">
        <v>30</v>
      </c>
      <c r="V563" s="53">
        <v>3</v>
      </c>
      <c r="W563" s="53">
        <v>2</v>
      </c>
      <c r="X563" s="12">
        <v>39.6</v>
      </c>
      <c r="Y563" s="14">
        <v>4.3999999999999997E-2</v>
      </c>
      <c r="Z563" s="40">
        <v>6.8999999999999999E-3</v>
      </c>
      <c r="AA563" s="43"/>
      <c r="AB563" s="33">
        <f t="shared" si="91"/>
        <v>13.939393939393938</v>
      </c>
      <c r="AC563" s="5">
        <f t="shared" si="92"/>
        <v>7.2631578947368422E-2</v>
      </c>
      <c r="AD563" s="5">
        <f t="shared" si="93"/>
        <v>0.15681818181818183</v>
      </c>
      <c r="AE563" s="5">
        <f t="shared" si="94"/>
        <v>0.15681818181818183</v>
      </c>
      <c r="AF563" s="33">
        <f t="shared" si="95"/>
        <v>3.5747399935207835</v>
      </c>
      <c r="AG563" s="33">
        <f t="shared" si="96"/>
        <v>25.946956521739136</v>
      </c>
      <c r="AH563" s="5">
        <f t="shared" si="97"/>
        <v>0.27361963190184047</v>
      </c>
      <c r="AI563" s="1">
        <f t="shared" si="98"/>
        <v>0.16300000000000001</v>
      </c>
      <c r="AJ563" s="5">
        <f t="shared" si="99"/>
        <v>0.66666666666666663</v>
      </c>
      <c r="AK563" s="1">
        <f t="shared" si="100"/>
        <v>19.8</v>
      </c>
      <c r="AL563" s="1">
        <v>4.5999999999999996</v>
      </c>
      <c r="AN563" s="5"/>
    </row>
    <row r="564" spans="1:40" x14ac:dyDescent="0.25">
      <c r="A564" s="3">
        <v>42056</v>
      </c>
      <c r="B564" s="4">
        <v>4</v>
      </c>
      <c r="C564" s="4">
        <v>3</v>
      </c>
      <c r="D564" s="4">
        <v>18</v>
      </c>
      <c r="E564" s="1" t="str">
        <f t="shared" si="101"/>
        <v>Q4-3-18</v>
      </c>
      <c r="F564" s="4" t="s">
        <v>55</v>
      </c>
      <c r="G564" s="17">
        <v>4.5</v>
      </c>
      <c r="H564" s="36">
        <v>5</v>
      </c>
      <c r="I564" s="8"/>
      <c r="J564" s="4">
        <v>5</v>
      </c>
      <c r="K564" s="17">
        <v>3</v>
      </c>
      <c r="L564" s="4" t="s">
        <v>16</v>
      </c>
      <c r="M564" s="4" t="s">
        <v>16</v>
      </c>
      <c r="N564" s="4">
        <v>78.180099999999996</v>
      </c>
      <c r="O564" s="4">
        <v>8.8999999999999996E-2</v>
      </c>
      <c r="P564" s="4">
        <v>556</v>
      </c>
      <c r="Q564" s="14">
        <v>8.8999999999999996E-2</v>
      </c>
      <c r="R564" s="14">
        <v>2.06E-2</v>
      </c>
      <c r="S564" s="6">
        <v>2.5999999999999999E-2</v>
      </c>
      <c r="T564" s="14">
        <v>1.29E-2</v>
      </c>
      <c r="U564" s="4">
        <v>10</v>
      </c>
      <c r="V564" s="53">
        <v>11</v>
      </c>
      <c r="W564" s="53">
        <v>5.8</v>
      </c>
      <c r="X564" s="12">
        <v>116.39999999999999</v>
      </c>
      <c r="Y564" s="14">
        <v>8.8999999999999996E-2</v>
      </c>
      <c r="Z564" s="40">
        <v>2.06E-2</v>
      </c>
      <c r="AA564" s="43"/>
      <c r="AB564" s="33" t="e">
        <f t="shared" si="91"/>
        <v>#VALUE!</v>
      </c>
      <c r="AC564" s="5">
        <f t="shared" si="92"/>
        <v>0.2314606741573034</v>
      </c>
      <c r="AD564" s="5">
        <f t="shared" si="93"/>
        <v>0.2314606741573034</v>
      </c>
      <c r="AE564" s="5">
        <f t="shared" si="94"/>
        <v>0.2314606741573034</v>
      </c>
      <c r="AF564" s="33">
        <f t="shared" si="95"/>
        <v>7.1117842008388328</v>
      </c>
      <c r="AG564" s="33">
        <f t="shared" si="96"/>
        <v>37.951504854368935</v>
      </c>
      <c r="AH564" s="5">
        <f t="shared" si="97"/>
        <v>0.49615384615384617</v>
      </c>
      <c r="AI564" s="1">
        <f t="shared" si="98"/>
        <v>2.5999999999999999E-2</v>
      </c>
      <c r="AJ564" s="5">
        <f t="shared" si="99"/>
        <v>0.52727272727272723</v>
      </c>
      <c r="AK564" s="1">
        <f t="shared" si="100"/>
        <v>20.068965517241377</v>
      </c>
      <c r="AL564" s="1">
        <v>3</v>
      </c>
      <c r="AN564" s="5"/>
    </row>
    <row r="565" spans="1:40" x14ac:dyDescent="0.25">
      <c r="A565" s="3">
        <v>42057</v>
      </c>
      <c r="B565" s="4">
        <v>4</v>
      </c>
      <c r="C565" s="4">
        <v>3</v>
      </c>
      <c r="D565" s="4">
        <v>20</v>
      </c>
      <c r="E565" s="1" t="str">
        <f t="shared" si="101"/>
        <v>Q4-3-20</v>
      </c>
      <c r="F565" s="4" t="s">
        <v>15</v>
      </c>
      <c r="G565" s="17">
        <v>5.0999999999999996</v>
      </c>
      <c r="H565" s="36">
        <v>10</v>
      </c>
      <c r="I565" s="8"/>
      <c r="J565" s="4">
        <v>5</v>
      </c>
      <c r="K565" s="17">
        <v>11.5</v>
      </c>
      <c r="L565" s="4">
        <v>1.9599999999999999E-2</v>
      </c>
      <c r="M565" s="4">
        <v>2.2100000000000002E-2</v>
      </c>
      <c r="N565" s="4">
        <v>111.8815</v>
      </c>
      <c r="O565" s="4">
        <v>0.224</v>
      </c>
      <c r="P565" s="4">
        <v>908</v>
      </c>
      <c r="Q565" s="14">
        <v>0.33179999999999998</v>
      </c>
      <c r="R565" s="14">
        <v>7.9699999999999993E-2</v>
      </c>
      <c r="S565" s="6">
        <v>0.40699999999999997</v>
      </c>
      <c r="T565" s="14">
        <v>0.16069999999999998</v>
      </c>
      <c r="U565" s="4">
        <v>10</v>
      </c>
      <c r="V565" s="53">
        <v>83</v>
      </c>
      <c r="W565" s="53">
        <v>30.599999999999998</v>
      </c>
      <c r="X565" s="12">
        <v>327.5</v>
      </c>
      <c r="Y565" s="14">
        <v>0.33179999999999998</v>
      </c>
      <c r="Z565" s="15">
        <v>7.9699999999999993E-2</v>
      </c>
      <c r="AA565" s="40"/>
      <c r="AB565" s="33">
        <f t="shared" si="91"/>
        <v>11.312217194570145</v>
      </c>
      <c r="AC565" s="5">
        <f t="shared" si="92"/>
        <v>0.35580357142857139</v>
      </c>
      <c r="AD565" s="5">
        <f t="shared" si="93"/>
        <v>0.24020494273658829</v>
      </c>
      <c r="AE565" s="5">
        <f t="shared" si="94"/>
        <v>0.24020494273658829</v>
      </c>
      <c r="AF565" s="33">
        <f t="shared" si="95"/>
        <v>8.1157295888953929</v>
      </c>
      <c r="AG565" s="33">
        <f t="shared" si="96"/>
        <v>14.037829360100377</v>
      </c>
      <c r="AH565" s="5">
        <f t="shared" si="97"/>
        <v>0.39484029484029481</v>
      </c>
      <c r="AI565" s="1">
        <f t="shared" si="98"/>
        <v>0.40699999999999997</v>
      </c>
      <c r="AJ565" s="5">
        <f t="shared" si="99"/>
        <v>0.36867469879518072</v>
      </c>
      <c r="AK565" s="1">
        <f t="shared" si="100"/>
        <v>10.702614379084968</v>
      </c>
      <c r="AL565" s="1">
        <v>11.5</v>
      </c>
      <c r="AN565" s="5"/>
    </row>
    <row r="566" spans="1:40" x14ac:dyDescent="0.25">
      <c r="A566" s="3">
        <v>42057</v>
      </c>
      <c r="B566" s="4">
        <v>4</v>
      </c>
      <c r="C566" s="4">
        <v>3</v>
      </c>
      <c r="D566" s="4">
        <v>20</v>
      </c>
      <c r="E566" s="1" t="str">
        <f t="shared" si="101"/>
        <v>Q4-3-20</v>
      </c>
      <c r="F566" s="4" t="s">
        <v>10</v>
      </c>
      <c r="G566" s="17">
        <v>17.7</v>
      </c>
      <c r="H566" s="36">
        <v>40</v>
      </c>
      <c r="I566" s="8"/>
      <c r="J566" s="4">
        <v>7</v>
      </c>
      <c r="K566" s="17">
        <v>20.5</v>
      </c>
      <c r="L566" s="4">
        <v>4.0099999999999997E-2</v>
      </c>
      <c r="M566" s="4">
        <v>5.79E-2</v>
      </c>
      <c r="N566" s="4">
        <v>65.816999999999993</v>
      </c>
      <c r="O566" s="4">
        <v>0.42099999999999999</v>
      </c>
      <c r="P566" s="4">
        <v>310</v>
      </c>
      <c r="Q566" s="14">
        <v>0.34110000000000001</v>
      </c>
      <c r="R566" s="14">
        <v>9.1300000000000006E-2</v>
      </c>
      <c r="S566" s="6">
        <v>5.0350000000000001</v>
      </c>
      <c r="T566" s="14">
        <v>1.851</v>
      </c>
      <c r="U566" s="4">
        <v>3</v>
      </c>
      <c r="V566" s="53">
        <v>1493</v>
      </c>
      <c r="W566" s="53">
        <v>482.4</v>
      </c>
      <c r="X566" s="12">
        <v>1998.9</v>
      </c>
      <c r="Y566" s="14">
        <v>4.0019999999999998</v>
      </c>
      <c r="Z566" s="40">
        <v>1.1389</v>
      </c>
      <c r="AA566" s="43"/>
      <c r="AB566" s="33">
        <f t="shared" si="91"/>
        <v>30.742659758203803</v>
      </c>
      <c r="AC566" s="5">
        <f t="shared" si="92"/>
        <v>0.21686460807600952</v>
      </c>
      <c r="AD566" s="5">
        <f t="shared" si="93"/>
        <v>0.267663441805922</v>
      </c>
      <c r="AE566" s="5">
        <f t="shared" si="94"/>
        <v>0.2845827086456772</v>
      </c>
      <c r="AF566" s="33">
        <f t="shared" si="95"/>
        <v>4.7100293237309518</v>
      </c>
      <c r="AG566" s="33">
        <f t="shared" si="96"/>
        <v>7.2088718510405245</v>
      </c>
      <c r="AH566" s="5">
        <f t="shared" si="97"/>
        <v>0.36762661370407146</v>
      </c>
      <c r="AI566" s="1">
        <f t="shared" si="98"/>
        <v>5.0350000000000001</v>
      </c>
      <c r="AJ566" s="5">
        <f t="shared" si="99"/>
        <v>0.32310783657066305</v>
      </c>
      <c r="AK566" s="1">
        <f t="shared" si="100"/>
        <v>4.1436567164179108</v>
      </c>
      <c r="AL566" s="1">
        <v>20.5</v>
      </c>
      <c r="AN566" s="5"/>
    </row>
    <row r="567" spans="1:40" x14ac:dyDescent="0.25">
      <c r="A567" s="3">
        <v>42057</v>
      </c>
      <c r="B567" s="4">
        <v>4</v>
      </c>
      <c r="C567" s="4">
        <v>3</v>
      </c>
      <c r="D567" s="4">
        <v>20</v>
      </c>
      <c r="E567" s="1" t="str">
        <f t="shared" si="101"/>
        <v>Q4-3-20</v>
      </c>
      <c r="F567" s="4" t="s">
        <v>12</v>
      </c>
      <c r="G567" s="17">
        <v>2.2000000000000002</v>
      </c>
      <c r="H567" s="36">
        <v>1</v>
      </c>
      <c r="I567" s="8"/>
      <c r="J567" s="4">
        <v>11</v>
      </c>
      <c r="K567" s="17">
        <v>2.1</v>
      </c>
      <c r="L567" s="4">
        <v>1.9E-3</v>
      </c>
      <c r="M567" s="4">
        <v>3.5999999999999999E-3</v>
      </c>
      <c r="N567" s="4">
        <v>97.245800000000003</v>
      </c>
      <c r="O567" s="4">
        <v>8.8999999999999996E-2</v>
      </c>
      <c r="P567" s="4">
        <v>964</v>
      </c>
      <c r="Q567" s="14">
        <v>5.8000000000000003E-2</v>
      </c>
      <c r="R567" s="14">
        <v>1.61E-2</v>
      </c>
      <c r="S567" s="6">
        <v>1.2999999999999999E-2</v>
      </c>
      <c r="T567" s="15">
        <v>1.3899999999999999E-2</v>
      </c>
      <c r="U567" s="4">
        <v>10</v>
      </c>
      <c r="V567" s="53">
        <v>6</v>
      </c>
      <c r="W567" s="53">
        <v>4.8999999999999995</v>
      </c>
      <c r="X567" s="12">
        <v>125.2</v>
      </c>
      <c r="Y567" s="14">
        <v>5.8000000000000003E-2</v>
      </c>
      <c r="Z567" s="40">
        <v>1.61E-2</v>
      </c>
      <c r="AA567" s="43"/>
      <c r="AB567" s="33">
        <f t="shared" si="91"/>
        <v>47.222222222222221</v>
      </c>
      <c r="AC567" s="5">
        <f t="shared" si="92"/>
        <v>0.1808988764044944</v>
      </c>
      <c r="AD567" s="5">
        <f t="shared" si="93"/>
        <v>0.27758620689655172</v>
      </c>
      <c r="AE567" s="5">
        <f t="shared" si="94"/>
        <v>0.27758620689655172</v>
      </c>
      <c r="AF567" s="33">
        <f t="shared" si="95"/>
        <v>9.9130245213675039</v>
      </c>
      <c r="AG567" s="33">
        <f t="shared" si="96"/>
        <v>60.401118012422366</v>
      </c>
      <c r="AH567" s="5">
        <f t="shared" si="97"/>
        <v>1.0692307692307692</v>
      </c>
      <c r="AI567" s="1">
        <f t="shared" si="98"/>
        <v>1.2999999999999999E-2</v>
      </c>
      <c r="AJ567" s="5">
        <f t="shared" si="99"/>
        <v>0.81666666666666654</v>
      </c>
      <c r="AK567" s="1">
        <f t="shared" si="100"/>
        <v>25.551020408163268</v>
      </c>
      <c r="AL567" s="1">
        <v>2.1</v>
      </c>
      <c r="AN567" s="5"/>
    </row>
    <row r="568" spans="1:40" x14ac:dyDescent="0.25">
      <c r="A568" s="3">
        <v>42057</v>
      </c>
      <c r="B568" s="4">
        <v>4</v>
      </c>
      <c r="C568" s="4">
        <v>3</v>
      </c>
      <c r="D568" s="4">
        <v>20</v>
      </c>
      <c r="E568" s="1" t="str">
        <f t="shared" si="101"/>
        <v>Q4-3-20</v>
      </c>
      <c r="F568" s="4" t="s">
        <v>37</v>
      </c>
      <c r="G568" s="17">
        <v>0.4</v>
      </c>
      <c r="H568" s="36">
        <v>1</v>
      </c>
      <c r="I568" s="8"/>
      <c r="J568" s="4">
        <v>8</v>
      </c>
      <c r="K568" s="17">
        <v>0.9</v>
      </c>
      <c r="L568" s="4">
        <v>1.6899999999999998E-2</v>
      </c>
      <c r="M568" s="4">
        <v>1.95E-2</v>
      </c>
      <c r="N568" s="4">
        <v>48.610799999999998</v>
      </c>
      <c r="O568" s="4">
        <v>0.124</v>
      </c>
      <c r="P568" s="4">
        <v>198</v>
      </c>
      <c r="Q568" s="14">
        <v>6.0999999999999999E-2</v>
      </c>
      <c r="R568" s="14">
        <v>1.03E-2</v>
      </c>
      <c r="S568" s="6">
        <v>6.6000000000000003E-2</v>
      </c>
      <c r="T568" s="14">
        <v>1.5299999999999999E-2</v>
      </c>
      <c r="U568" s="4">
        <v>30</v>
      </c>
      <c r="V568" s="53">
        <v>30</v>
      </c>
      <c r="W568" s="53">
        <v>7.2</v>
      </c>
      <c r="X568" s="12">
        <v>194.6</v>
      </c>
      <c r="Y568" s="14">
        <v>6.0999999999999999E-2</v>
      </c>
      <c r="Z568" s="40">
        <v>1.03E-2</v>
      </c>
      <c r="AA568" s="43"/>
      <c r="AB568" s="33">
        <f t="shared" si="91"/>
        <v>13.333333333333343</v>
      </c>
      <c r="AC568" s="5">
        <f t="shared" si="92"/>
        <v>8.3064516129032262E-2</v>
      </c>
      <c r="AD568" s="5">
        <f t="shared" si="93"/>
        <v>0.16885245901639345</v>
      </c>
      <c r="AE568" s="5">
        <f t="shared" si="94"/>
        <v>0.16885245901639345</v>
      </c>
      <c r="AF568" s="33">
        <f t="shared" si="95"/>
        <v>4.07316892542398</v>
      </c>
      <c r="AG568" s="33">
        <f t="shared" si="96"/>
        <v>47.194951456310676</v>
      </c>
      <c r="AH568" s="5">
        <f t="shared" si="97"/>
        <v>0.23181818181818178</v>
      </c>
      <c r="AI568" s="1">
        <f t="shared" si="98"/>
        <v>6.6000000000000003E-2</v>
      </c>
      <c r="AJ568" s="5">
        <f t="shared" si="99"/>
        <v>0.24000000000000002</v>
      </c>
      <c r="AK568" s="1">
        <f t="shared" si="100"/>
        <v>27.027777777777775</v>
      </c>
      <c r="AL568" s="1">
        <v>0.9</v>
      </c>
      <c r="AN568" s="5"/>
    </row>
    <row r="569" spans="1:40" x14ac:dyDescent="0.25">
      <c r="A569" s="3">
        <v>42057</v>
      </c>
      <c r="B569" s="4">
        <v>4</v>
      </c>
      <c r="C569" s="4">
        <v>3</v>
      </c>
      <c r="D569" s="4">
        <v>20</v>
      </c>
      <c r="E569" s="1" t="str">
        <f t="shared" si="101"/>
        <v>Q4-3-20</v>
      </c>
      <c r="F569" s="4" t="s">
        <v>42</v>
      </c>
      <c r="G569" s="17">
        <v>0.3</v>
      </c>
      <c r="H569" s="36">
        <v>1</v>
      </c>
      <c r="I569" s="8"/>
      <c r="J569" s="4">
        <v>5</v>
      </c>
      <c r="K569" s="17">
        <v>0.5</v>
      </c>
      <c r="L569" s="4">
        <v>4.8999999999999998E-3</v>
      </c>
      <c r="M569" s="4">
        <v>5.1999999999999998E-3</v>
      </c>
      <c r="N569" s="4">
        <v>47.9739</v>
      </c>
      <c r="O569" s="4">
        <v>7.8E-2</v>
      </c>
      <c r="P569" s="4">
        <v>234</v>
      </c>
      <c r="Q569" s="14">
        <v>4.2999999999999997E-2</v>
      </c>
      <c r="R569" s="14">
        <v>6.0000000000000001E-3</v>
      </c>
      <c r="S569" s="6">
        <v>7.4999999999999997E-2</v>
      </c>
      <c r="T569" s="14">
        <v>9.4000000000000004E-3</v>
      </c>
      <c r="U569" s="4">
        <v>30</v>
      </c>
      <c r="V569" s="53">
        <v>47</v>
      </c>
      <c r="W569" s="53">
        <v>6.2</v>
      </c>
      <c r="X569" s="50">
        <v>188.5</v>
      </c>
      <c r="Y569" s="14">
        <v>4.2999999999999997E-2</v>
      </c>
      <c r="Z569" s="40">
        <v>6.0000000000000001E-3</v>
      </c>
      <c r="AA569" s="43"/>
      <c r="AB569" s="33">
        <f t="shared" si="91"/>
        <v>5.7692307692307683</v>
      </c>
      <c r="AC569" s="5">
        <f t="shared" si="92"/>
        <v>7.6923076923076927E-2</v>
      </c>
      <c r="AD569" s="5">
        <f t="shared" si="93"/>
        <v>0.13953488372093026</v>
      </c>
      <c r="AE569" s="5">
        <f t="shared" si="94"/>
        <v>0.13953488372093026</v>
      </c>
      <c r="AF569" s="33">
        <f t="shared" si="95"/>
        <v>4.8776522233964714</v>
      </c>
      <c r="AG569" s="33">
        <f t="shared" si="96"/>
        <v>79.956499999999991</v>
      </c>
      <c r="AH569" s="5">
        <f t="shared" si="97"/>
        <v>0.12533333333333335</v>
      </c>
      <c r="AI569" s="1">
        <f t="shared" si="98"/>
        <v>7.4999999999999997E-2</v>
      </c>
      <c r="AJ569" s="5">
        <f t="shared" si="99"/>
        <v>0.13191489361702127</v>
      </c>
      <c r="AK569" s="1">
        <f t="shared" si="100"/>
        <v>30.403225806451612</v>
      </c>
      <c r="AL569" s="1">
        <v>0.5</v>
      </c>
      <c r="AN569" s="5"/>
    </row>
    <row r="570" spans="1:40" x14ac:dyDescent="0.25">
      <c r="A570" s="3">
        <v>42057</v>
      </c>
      <c r="B570" s="4">
        <v>4</v>
      </c>
      <c r="C570" s="4">
        <v>3</v>
      </c>
      <c r="D570" s="4">
        <v>20</v>
      </c>
      <c r="E570" s="1" t="str">
        <f t="shared" si="101"/>
        <v>Q4-3-20</v>
      </c>
      <c r="F570" s="4" t="s">
        <v>13</v>
      </c>
      <c r="G570" s="17">
        <v>0.8</v>
      </c>
      <c r="H570" s="36">
        <v>0.5</v>
      </c>
      <c r="I570" s="8"/>
      <c r="J570" s="4">
        <v>11</v>
      </c>
      <c r="K570" s="17">
        <v>4</v>
      </c>
      <c r="L570" s="4">
        <v>5.5999999999999999E-3</v>
      </c>
      <c r="M570" s="4">
        <v>6.0000000000000001E-3</v>
      </c>
      <c r="N570" s="4">
        <v>42.722200000000001</v>
      </c>
      <c r="O570" s="4">
        <v>0.10100000000000001</v>
      </c>
      <c r="P570" s="4">
        <v>93</v>
      </c>
      <c r="Q570" s="14">
        <v>6.3E-2</v>
      </c>
      <c r="R570" s="14">
        <v>4.7999999999999996E-3</v>
      </c>
      <c r="S570" s="6">
        <v>5.0999999999999997E-2</v>
      </c>
      <c r="T570" s="14">
        <v>6.8999999999999999E-3</v>
      </c>
      <c r="U570" s="4">
        <v>9</v>
      </c>
      <c r="V570" s="53">
        <v>51</v>
      </c>
      <c r="W570" s="53">
        <v>6.8999999999999995</v>
      </c>
      <c r="X570" s="12">
        <v>149.69999999999999</v>
      </c>
      <c r="Y570" s="14">
        <v>6.3E-2</v>
      </c>
      <c r="Z570" s="40">
        <v>4.7999999999999996E-3</v>
      </c>
      <c r="AA570" s="43"/>
      <c r="AB570" s="33">
        <f t="shared" si="91"/>
        <v>6.6666666666666705</v>
      </c>
      <c r="AC570" s="5">
        <f t="shared" si="92"/>
        <v>4.7524752475247518E-2</v>
      </c>
      <c r="AD570" s="5">
        <f t="shared" si="93"/>
        <v>7.6190476190476183E-2</v>
      </c>
      <c r="AE570" s="5">
        <f t="shared" si="94"/>
        <v>7.6190476190476183E-2</v>
      </c>
      <c r="AF570" s="33">
        <f t="shared" si="95"/>
        <v>2.176854188220644</v>
      </c>
      <c r="AG570" s="33">
        <f t="shared" si="96"/>
        <v>89.004583333333343</v>
      </c>
      <c r="AH570" s="5">
        <f t="shared" si="97"/>
        <v>0.13529411764705884</v>
      </c>
      <c r="AI570" s="1">
        <f t="shared" si="98"/>
        <v>5.0999999999999997E-2</v>
      </c>
      <c r="AJ570" s="5">
        <f t="shared" si="99"/>
        <v>0.13529411764705881</v>
      </c>
      <c r="AK570" s="1">
        <f t="shared" si="100"/>
        <v>21.695652173913043</v>
      </c>
      <c r="AL570" s="1">
        <v>4</v>
      </c>
      <c r="AN570" s="5"/>
    </row>
    <row r="571" spans="1:40" x14ac:dyDescent="0.25">
      <c r="A571" s="3">
        <v>42057</v>
      </c>
      <c r="B571" s="4">
        <v>4</v>
      </c>
      <c r="C571" s="4">
        <v>3</v>
      </c>
      <c r="D571" s="4">
        <v>20</v>
      </c>
      <c r="E571" s="1" t="str">
        <f t="shared" si="101"/>
        <v>Q4-3-20</v>
      </c>
      <c r="F571" s="4" t="s">
        <v>14</v>
      </c>
      <c r="G571" s="17">
        <v>1.1000000000000001</v>
      </c>
      <c r="H571" s="36">
        <v>5</v>
      </c>
      <c r="I571" s="8"/>
      <c r="J571" s="4">
        <v>10</v>
      </c>
      <c r="K571" s="17">
        <v>1.5</v>
      </c>
      <c r="L571" s="4">
        <v>7.1000000000000004E-3</v>
      </c>
      <c r="M571" s="4">
        <v>8.5000000000000006E-3</v>
      </c>
      <c r="N571" s="4">
        <v>25.4299</v>
      </c>
      <c r="O571" s="4">
        <v>7.5999999999999998E-2</v>
      </c>
      <c r="P571" s="4">
        <v>45</v>
      </c>
      <c r="Q571" s="14">
        <v>4.2999999999999997E-2</v>
      </c>
      <c r="R571" s="15">
        <v>2.5999999999999999E-3</v>
      </c>
      <c r="S571" s="6">
        <v>0.109</v>
      </c>
      <c r="T571" s="14">
        <v>1.9400000000000001E-2</v>
      </c>
      <c r="U571" s="4">
        <v>30</v>
      </c>
      <c r="V571" s="53">
        <v>20</v>
      </c>
      <c r="W571" s="53">
        <v>4</v>
      </c>
      <c r="X571" s="12">
        <v>148</v>
      </c>
      <c r="Y571" s="14">
        <v>4.2999999999999997E-2</v>
      </c>
      <c r="Z571" s="40">
        <v>2.5999999999999999E-3</v>
      </c>
      <c r="AA571" s="43"/>
      <c r="AB571" s="33">
        <f t="shared" si="91"/>
        <v>16.47058823529412</v>
      </c>
      <c r="AC571" s="5">
        <f t="shared" si="92"/>
        <v>3.4210526315789476E-2</v>
      </c>
      <c r="AD571" s="5">
        <f t="shared" si="93"/>
        <v>6.0465116279069767E-2</v>
      </c>
      <c r="AE571" s="5">
        <f t="shared" si="94"/>
        <v>6.0465116279069767E-2</v>
      </c>
      <c r="AF571" s="33">
        <f t="shared" si="95"/>
        <v>1.7695704662621559</v>
      </c>
      <c r="AG571" s="33">
        <f t="shared" si="96"/>
        <v>97.807307692307688</v>
      </c>
      <c r="AH571" s="5">
        <f t="shared" si="97"/>
        <v>0.1779816513761468</v>
      </c>
      <c r="AI571" s="1">
        <f t="shared" si="98"/>
        <v>0.109</v>
      </c>
      <c r="AJ571" s="5">
        <f t="shared" si="99"/>
        <v>0.2</v>
      </c>
      <c r="AK571" s="1">
        <f t="shared" si="100"/>
        <v>37</v>
      </c>
      <c r="AL571" s="1">
        <v>1.5</v>
      </c>
      <c r="AN571" s="5"/>
    </row>
    <row r="572" spans="1:40" x14ac:dyDescent="0.25">
      <c r="A572" s="3">
        <v>42057</v>
      </c>
      <c r="B572" s="4">
        <v>4</v>
      </c>
      <c r="C572" s="4">
        <v>3</v>
      </c>
      <c r="D572" s="4">
        <v>20</v>
      </c>
      <c r="E572" s="1" t="str">
        <f t="shared" si="101"/>
        <v>Q4-3-20</v>
      </c>
      <c r="F572" s="4" t="s">
        <v>38</v>
      </c>
      <c r="G572" s="17">
        <v>1</v>
      </c>
      <c r="H572" s="36">
        <v>2</v>
      </c>
      <c r="I572" s="8"/>
      <c r="J572" s="4">
        <v>10</v>
      </c>
      <c r="K572" s="17">
        <v>0.9</v>
      </c>
      <c r="L572" s="4">
        <v>7.3000000000000001E-3</v>
      </c>
      <c r="M572" s="4">
        <v>9.2999999999999992E-3</v>
      </c>
      <c r="N572" s="4">
        <v>20.007999999999999</v>
      </c>
      <c r="O572" s="4">
        <v>3.7999999999999999E-2</v>
      </c>
      <c r="P572" s="4">
        <v>30</v>
      </c>
      <c r="Q572" s="14">
        <v>1.9E-2</v>
      </c>
      <c r="R572" s="14">
        <v>2.5000000000000001E-3</v>
      </c>
      <c r="S572" s="6">
        <v>0.124</v>
      </c>
      <c r="T572" s="14">
        <v>3.5299999999999998E-2</v>
      </c>
      <c r="U572" s="4">
        <v>30</v>
      </c>
      <c r="V572" s="53">
        <v>10</v>
      </c>
      <c r="W572" s="53">
        <v>2.6</v>
      </c>
      <c r="X572" s="12">
        <v>52.900000000000006</v>
      </c>
      <c r="Y572" s="14">
        <v>1.9E-2</v>
      </c>
      <c r="Z572" s="40">
        <v>2.5000000000000001E-3</v>
      </c>
      <c r="AA572" s="43"/>
      <c r="AB572" s="33">
        <f t="shared" si="91"/>
        <v>21.505376344086017</v>
      </c>
      <c r="AC572" s="5">
        <f t="shared" si="92"/>
        <v>6.5789473684210523E-2</v>
      </c>
      <c r="AD572" s="5">
        <f t="shared" si="93"/>
        <v>0.13157894736842105</v>
      </c>
      <c r="AE572" s="5">
        <f t="shared" si="94"/>
        <v>0.13157894736842105</v>
      </c>
      <c r="AF572" s="33">
        <f t="shared" si="95"/>
        <v>1.4994002399040385</v>
      </c>
      <c r="AG572" s="33">
        <f t="shared" si="96"/>
        <v>80.031999999999996</v>
      </c>
      <c r="AH572" s="5">
        <f t="shared" si="97"/>
        <v>0.2846774193548387</v>
      </c>
      <c r="AI572" s="1">
        <f t="shared" si="98"/>
        <v>0.124</v>
      </c>
      <c r="AJ572" s="5">
        <f t="shared" si="99"/>
        <v>0.26</v>
      </c>
      <c r="AK572" s="1">
        <f t="shared" si="100"/>
        <v>20.346153846153847</v>
      </c>
      <c r="AL572" s="1">
        <v>0.9</v>
      </c>
      <c r="AN572" s="5"/>
    </row>
    <row r="573" spans="1:40" x14ac:dyDescent="0.25">
      <c r="A573" s="3">
        <v>42057</v>
      </c>
      <c r="B573" s="4">
        <v>4</v>
      </c>
      <c r="C573" s="4">
        <v>3</v>
      </c>
      <c r="D573" s="4">
        <v>20</v>
      </c>
      <c r="E573" s="1" t="str">
        <f t="shared" si="101"/>
        <v>Q4-3-20</v>
      </c>
      <c r="F573" s="4" t="s">
        <v>39</v>
      </c>
      <c r="G573" s="17">
        <v>1.5</v>
      </c>
      <c r="H573" s="36">
        <v>0.5</v>
      </c>
      <c r="I573" s="8"/>
      <c r="J573" s="4">
        <v>8</v>
      </c>
      <c r="K573" s="17">
        <v>1.6</v>
      </c>
      <c r="L573" s="4" t="s">
        <v>16</v>
      </c>
      <c r="M573" s="4" t="s">
        <v>16</v>
      </c>
      <c r="N573" s="4">
        <v>10.552</v>
      </c>
      <c r="O573" s="4">
        <v>0.01</v>
      </c>
      <c r="P573" s="4">
        <v>30</v>
      </c>
      <c r="Q573" s="14">
        <v>5.0000000000000001E-3</v>
      </c>
      <c r="R573" s="14">
        <v>6.9999999999999999E-4</v>
      </c>
      <c r="S573" s="6">
        <v>3.6999999999999998E-2</v>
      </c>
      <c r="T573" s="14">
        <v>6.4999999999999997E-3</v>
      </c>
      <c r="U573" s="4">
        <v>30</v>
      </c>
      <c r="V573" s="53">
        <v>12</v>
      </c>
      <c r="W573" s="53">
        <v>2.4</v>
      </c>
      <c r="X573" s="12">
        <v>63.2</v>
      </c>
      <c r="Y573" s="14">
        <v>5.0000000000000001E-3</v>
      </c>
      <c r="Z573" s="40">
        <v>6.9999999999999999E-4</v>
      </c>
      <c r="AA573" s="43"/>
      <c r="AB573" s="33" t="e">
        <f t="shared" si="91"/>
        <v>#VALUE!</v>
      </c>
      <c r="AC573" s="5">
        <f t="shared" si="92"/>
        <v>6.9999999999999993E-2</v>
      </c>
      <c r="AD573" s="5">
        <f t="shared" si="93"/>
        <v>0.13999999999999999</v>
      </c>
      <c r="AE573" s="5">
        <f t="shared" si="94"/>
        <v>0.13999999999999999</v>
      </c>
      <c r="AF573" s="33">
        <f t="shared" si="95"/>
        <v>2.8430629264594391</v>
      </c>
      <c r="AG573" s="33">
        <f t="shared" si="96"/>
        <v>150.74285714285713</v>
      </c>
      <c r="AH573" s="5">
        <f t="shared" si="97"/>
        <v>0.17567567567567569</v>
      </c>
      <c r="AI573" s="1">
        <f t="shared" si="98"/>
        <v>3.6999999999999998E-2</v>
      </c>
      <c r="AJ573" s="5">
        <f t="shared" si="99"/>
        <v>0.19999999999999998</v>
      </c>
      <c r="AK573" s="1">
        <f t="shared" si="100"/>
        <v>26.333333333333336</v>
      </c>
      <c r="AL573" s="1">
        <v>1.6</v>
      </c>
      <c r="AN573" s="5"/>
    </row>
    <row r="574" spans="1:40" x14ac:dyDescent="0.25">
      <c r="A574" s="3">
        <v>42057</v>
      </c>
      <c r="B574" s="4">
        <v>4</v>
      </c>
      <c r="C574" s="4">
        <v>3</v>
      </c>
      <c r="D574" s="4">
        <v>22</v>
      </c>
      <c r="E574" s="1" t="str">
        <f t="shared" si="101"/>
        <v>Q4-3-22</v>
      </c>
      <c r="F574" s="4" t="s">
        <v>10</v>
      </c>
      <c r="G574" s="17">
        <v>28.6</v>
      </c>
      <c r="H574" s="36">
        <v>5</v>
      </c>
      <c r="I574" s="8"/>
      <c r="J574" s="4">
        <v>8</v>
      </c>
      <c r="K574" s="17">
        <v>29.3</v>
      </c>
      <c r="L574" s="4">
        <v>2.6200000000000001E-2</v>
      </c>
      <c r="M574" s="4">
        <v>4.9099999999999998E-2</v>
      </c>
      <c r="N574" s="4">
        <v>928.48109999999997</v>
      </c>
      <c r="O574" s="4">
        <v>1.1279999999999999</v>
      </c>
      <c r="P574" s="4">
        <v>7635</v>
      </c>
      <c r="Q574" s="14">
        <v>0.75149999999999995</v>
      </c>
      <c r="R574" s="14">
        <v>0.1741</v>
      </c>
      <c r="S574" s="6">
        <v>5.0889999999999995</v>
      </c>
      <c r="T574" s="14">
        <v>1.7254</v>
      </c>
      <c r="U574" s="4">
        <v>3</v>
      </c>
      <c r="V574" s="53">
        <v>1422</v>
      </c>
      <c r="W574" s="53">
        <v>414.7</v>
      </c>
      <c r="X574" s="12">
        <v>2075.6999999999998</v>
      </c>
      <c r="Y574" s="14">
        <v>4.1029999999999998</v>
      </c>
      <c r="Z574" s="40">
        <v>1.1646000000000001</v>
      </c>
      <c r="AA574" s="43"/>
      <c r="AB574" s="33">
        <f t="shared" si="91"/>
        <v>46.639511201629318</v>
      </c>
      <c r="AC574" s="5">
        <f t="shared" si="92"/>
        <v>0.1543439716312057</v>
      </c>
      <c r="AD574" s="5">
        <f t="shared" si="93"/>
        <v>0.23166999334664007</v>
      </c>
      <c r="AE574" s="5">
        <f t="shared" si="94"/>
        <v>0.28384109188398737</v>
      </c>
      <c r="AF574" s="33">
        <f t="shared" si="95"/>
        <v>8.2231076109142123</v>
      </c>
      <c r="AG574" s="33">
        <f t="shared" si="96"/>
        <v>53.330333141872487</v>
      </c>
      <c r="AH574" s="5">
        <f t="shared" si="97"/>
        <v>0.33904499901748875</v>
      </c>
      <c r="AI574" s="1">
        <f t="shared" si="98"/>
        <v>5.0889999999999995</v>
      </c>
      <c r="AJ574" s="5">
        <f t="shared" si="99"/>
        <v>0.29163150492264417</v>
      </c>
      <c r="AK574" s="1">
        <f t="shared" si="100"/>
        <v>5.0053050397877978</v>
      </c>
      <c r="AL574" s="1">
        <v>29.3</v>
      </c>
      <c r="AN574" s="5"/>
    </row>
    <row r="575" spans="1:40" x14ac:dyDescent="0.25">
      <c r="A575" s="3">
        <v>42057</v>
      </c>
      <c r="B575" s="4">
        <v>4</v>
      </c>
      <c r="C575" s="4">
        <v>3</v>
      </c>
      <c r="D575" s="4">
        <v>22</v>
      </c>
      <c r="E575" s="1" t="str">
        <f t="shared" si="101"/>
        <v>Q4-3-22</v>
      </c>
      <c r="F575" s="4" t="s">
        <v>12</v>
      </c>
      <c r="G575" s="17">
        <v>8.6</v>
      </c>
      <c r="H575" s="36">
        <v>0.5</v>
      </c>
      <c r="I575" s="8"/>
      <c r="J575" s="4">
        <v>12</v>
      </c>
      <c r="K575" s="17">
        <v>2.2000000000000002</v>
      </c>
      <c r="L575" s="4">
        <v>1.4E-3</v>
      </c>
      <c r="M575" s="4">
        <v>1.9E-3</v>
      </c>
      <c r="N575" s="4">
        <v>26.883700000000001</v>
      </c>
      <c r="O575" s="4">
        <v>2.1000000000000001E-2</v>
      </c>
      <c r="P575" s="4">
        <v>187</v>
      </c>
      <c r="Q575" s="14" t="s">
        <v>16</v>
      </c>
      <c r="R575" s="14">
        <v>2E-3</v>
      </c>
      <c r="S575" s="6">
        <v>2.9000000000000001E-2</v>
      </c>
      <c r="T575" s="14">
        <v>9.7000000000000003E-3</v>
      </c>
      <c r="U575" s="4">
        <v>10</v>
      </c>
      <c r="V575" s="53">
        <v>12</v>
      </c>
      <c r="W575" s="53">
        <v>4.8999999999999995</v>
      </c>
      <c r="X575" s="12">
        <v>135</v>
      </c>
      <c r="Y575" s="14">
        <v>4.2500000000000003E-2</v>
      </c>
      <c r="Z575" s="40">
        <v>9.7000000000000003E-3</v>
      </c>
      <c r="AA575" s="43"/>
      <c r="AB575" s="33">
        <f t="shared" si="91"/>
        <v>26.315789473684212</v>
      </c>
      <c r="AC575" s="5">
        <f t="shared" si="92"/>
        <v>9.5238095238095233E-2</v>
      </c>
      <c r="AD575" s="5" t="e">
        <f t="shared" si="93"/>
        <v>#VALUE!</v>
      </c>
      <c r="AE575" s="5">
        <f t="shared" si="94"/>
        <v>0.22823529411764704</v>
      </c>
      <c r="AF575" s="33">
        <f t="shared" si="95"/>
        <v>6.9558877684247333</v>
      </c>
      <c r="AG575" s="33">
        <f t="shared" si="96"/>
        <v>134.41849999999999</v>
      </c>
      <c r="AH575" s="5">
        <f t="shared" si="97"/>
        <v>0.33448275862068966</v>
      </c>
      <c r="AI575" s="1">
        <f t="shared" si="98"/>
        <v>2.9000000000000001E-2</v>
      </c>
      <c r="AJ575" s="5">
        <f t="shared" si="99"/>
        <v>0.40833333333333327</v>
      </c>
      <c r="AK575" s="1">
        <f t="shared" si="100"/>
        <v>27.551020408163268</v>
      </c>
      <c r="AL575" s="1">
        <v>2.2000000000000002</v>
      </c>
      <c r="AN575" s="5"/>
    </row>
    <row r="576" spans="1:40" x14ac:dyDescent="0.25">
      <c r="A576" s="3">
        <v>42057</v>
      </c>
      <c r="B576" s="4">
        <v>4</v>
      </c>
      <c r="C576" s="4">
        <v>3</v>
      </c>
      <c r="D576" s="4">
        <v>22</v>
      </c>
      <c r="E576" s="1" t="str">
        <f t="shared" si="101"/>
        <v>Q4-3-22</v>
      </c>
      <c r="F576" s="4" t="s">
        <v>21</v>
      </c>
      <c r="G576" s="17">
        <v>16.3</v>
      </c>
      <c r="H576" s="36">
        <v>40</v>
      </c>
      <c r="I576" s="8"/>
      <c r="J576" s="4">
        <v>1</v>
      </c>
      <c r="K576" s="17">
        <v>14.6</v>
      </c>
      <c r="L576" s="4">
        <v>3.0200000000000001E-2</v>
      </c>
      <c r="M576" s="4">
        <v>6.0400000000000002E-2</v>
      </c>
      <c r="N576" s="4">
        <v>148.1943</v>
      </c>
      <c r="O576" s="4">
        <v>0.61699999999999999</v>
      </c>
      <c r="P576" s="4">
        <v>931</v>
      </c>
      <c r="Q576" s="14">
        <v>0.21099999999999999</v>
      </c>
      <c r="R576" s="14">
        <v>5.9400000000000001E-2</v>
      </c>
      <c r="S576" s="6">
        <v>2.9929999999999999</v>
      </c>
      <c r="T576" s="14">
        <v>0.17293</v>
      </c>
      <c r="U576" s="4">
        <v>10</v>
      </c>
      <c r="V576" s="53">
        <v>390</v>
      </c>
      <c r="W576" s="54">
        <v>65.72999999999999</v>
      </c>
      <c r="X576" s="12">
        <v>846.5</v>
      </c>
      <c r="Y576" s="14">
        <v>1.532</v>
      </c>
      <c r="Z576" s="40">
        <v>0.32300000000000001</v>
      </c>
      <c r="AA576" s="43"/>
      <c r="AB576" s="33">
        <f t="shared" si="91"/>
        <v>50</v>
      </c>
      <c r="AC576" s="5">
        <f t="shared" si="92"/>
        <v>9.6272285251215561E-2</v>
      </c>
      <c r="AD576" s="5">
        <f t="shared" si="93"/>
        <v>0.28151658767772514</v>
      </c>
      <c r="AE576" s="5">
        <f t="shared" si="94"/>
        <v>0.2108355091383812</v>
      </c>
      <c r="AF576" s="33">
        <f t="shared" si="95"/>
        <v>6.2822929087016171</v>
      </c>
      <c r="AG576" s="33">
        <f t="shared" si="96"/>
        <v>24.948535353535352</v>
      </c>
      <c r="AH576" s="5">
        <f t="shared" si="97"/>
        <v>5.7778149014366856E-2</v>
      </c>
      <c r="AI576" s="1">
        <f t="shared" si="98"/>
        <v>2.9929999999999999</v>
      </c>
      <c r="AJ576" s="5">
        <f t="shared" si="99"/>
        <v>0.16853846153846153</v>
      </c>
      <c r="AK576" s="1">
        <f t="shared" si="100"/>
        <v>12.878442111668951</v>
      </c>
      <c r="AL576" s="1">
        <v>14.6</v>
      </c>
      <c r="AN576" s="5"/>
    </row>
    <row r="577" spans="1:40" x14ac:dyDescent="0.25">
      <c r="A577" s="3">
        <v>42057</v>
      </c>
      <c r="B577" s="4">
        <v>4</v>
      </c>
      <c r="C577" s="4">
        <v>3</v>
      </c>
      <c r="D577" s="4">
        <v>22</v>
      </c>
      <c r="E577" s="1" t="str">
        <f t="shared" si="101"/>
        <v>Q4-3-22</v>
      </c>
      <c r="F577" s="4" t="s">
        <v>18</v>
      </c>
      <c r="G577" s="17">
        <v>12.1</v>
      </c>
      <c r="H577" s="36">
        <v>1</v>
      </c>
      <c r="I577" s="8"/>
      <c r="J577" s="4">
        <v>1</v>
      </c>
      <c r="K577" s="17">
        <v>7.2</v>
      </c>
      <c r="L577" s="4">
        <v>9.4000000000000004E-3</v>
      </c>
      <c r="M577" s="4">
        <v>1.8599999999999998E-2</v>
      </c>
      <c r="N577" s="4">
        <v>369.20920000000001</v>
      </c>
      <c r="O577" s="4">
        <v>0.53</v>
      </c>
      <c r="P577" s="4">
        <v>1756</v>
      </c>
      <c r="Q577" s="14">
        <v>0.1966</v>
      </c>
      <c r="R577" s="14">
        <v>5.7799999999999997E-2</v>
      </c>
      <c r="S577" s="6">
        <v>0.71</v>
      </c>
      <c r="T577" s="14">
        <v>0.33350000000000002</v>
      </c>
      <c r="U577" s="4">
        <v>10</v>
      </c>
      <c r="V577" s="53">
        <v>49</v>
      </c>
      <c r="W577" s="54"/>
      <c r="X577" s="12"/>
      <c r="Y577" s="14">
        <v>0.1966</v>
      </c>
      <c r="Z577" s="40">
        <v>5.7799999999999997E-2</v>
      </c>
      <c r="AA577" s="43"/>
      <c r="AB577" s="33">
        <f t="shared" si="91"/>
        <v>49.462365591397841</v>
      </c>
      <c r="AC577" s="5">
        <f t="shared" si="92"/>
        <v>0.10905660377358489</v>
      </c>
      <c r="AD577" s="5">
        <f t="shared" si="93"/>
        <v>0.29399796541200407</v>
      </c>
      <c r="AE577" s="5">
        <f t="shared" si="94"/>
        <v>0.29399796541200407</v>
      </c>
      <c r="AF577" s="33">
        <f t="shared" si="95"/>
        <v>4.7561111694941509</v>
      </c>
      <c r="AG577" s="33">
        <f t="shared" si="96"/>
        <v>63.877024221453297</v>
      </c>
      <c r="AH577" s="5">
        <f t="shared" si="97"/>
        <v>0.46971830985915497</v>
      </c>
      <c r="AI577" s="1">
        <f t="shared" si="98"/>
        <v>0.71</v>
      </c>
      <c r="AJ577" s="5">
        <f t="shared" si="99"/>
        <v>0</v>
      </c>
      <c r="AK577" s="1" t="e">
        <f t="shared" si="100"/>
        <v>#DIV/0!</v>
      </c>
      <c r="AL577" s="1">
        <v>7.2</v>
      </c>
      <c r="AN577" s="5"/>
    </row>
    <row r="578" spans="1:40" x14ac:dyDescent="0.25">
      <c r="A578" s="3">
        <v>42057</v>
      </c>
      <c r="B578" s="4">
        <v>4</v>
      </c>
      <c r="C578" s="4">
        <v>3</v>
      </c>
      <c r="D578" s="4">
        <v>22</v>
      </c>
      <c r="E578" s="1" t="str">
        <f t="shared" si="101"/>
        <v>Q4-3-22</v>
      </c>
      <c r="F578" s="4" t="s">
        <v>53</v>
      </c>
      <c r="G578" s="17">
        <v>10</v>
      </c>
      <c r="H578" s="36">
        <v>10</v>
      </c>
      <c r="I578" s="8"/>
      <c r="J578" s="4">
        <v>1</v>
      </c>
      <c r="K578" s="17">
        <v>2</v>
      </c>
      <c r="L578" s="4" t="s">
        <v>16</v>
      </c>
      <c r="M578" s="4" t="s">
        <v>16</v>
      </c>
      <c r="N578" s="4">
        <v>9.7317999999999998</v>
      </c>
      <c r="O578" s="4">
        <v>3.5000000000000003E-2</v>
      </c>
      <c r="P578" s="4">
        <v>55</v>
      </c>
      <c r="Q578" s="14">
        <v>3.5000000000000003E-2</v>
      </c>
      <c r="R578" s="14">
        <v>2E-3</v>
      </c>
      <c r="S578" s="6">
        <v>0.153</v>
      </c>
      <c r="T578" s="14">
        <v>2.0400000000000001E-2</v>
      </c>
      <c r="U578" s="4">
        <v>10</v>
      </c>
      <c r="V578" s="53">
        <v>106</v>
      </c>
      <c r="W578" s="53">
        <v>14.8</v>
      </c>
      <c r="X578" s="12">
        <v>481.49999999999994</v>
      </c>
      <c r="Y578" s="14">
        <v>3.5000000000000003E-2</v>
      </c>
      <c r="Z578" s="40">
        <v>2E-3</v>
      </c>
      <c r="AA578" s="43"/>
      <c r="AB578" s="33" t="e">
        <f t="shared" ref="AB578:AB641" si="102">100*(M578-L578)/M578</f>
        <v>#VALUE!</v>
      </c>
      <c r="AC578" s="5">
        <f t="shared" ref="AC578:AC641" si="103">R578/O578</f>
        <v>5.7142857142857141E-2</v>
      </c>
      <c r="AD578" s="5">
        <f t="shared" ref="AD578:AD641" si="104">R578/Q578</f>
        <v>5.7142857142857141E-2</v>
      </c>
      <c r="AE578" s="5">
        <f t="shared" ref="AE578:AE641" si="105">Z578/Y578</f>
        <v>5.7142857142857141E-2</v>
      </c>
      <c r="AF578" s="33">
        <f t="shared" ref="AF578:AF641" si="106">P578/N578</f>
        <v>5.6515752481555319</v>
      </c>
      <c r="AG578" s="33">
        <f t="shared" ref="AG578:AG641" si="107">N578/R578/100</f>
        <v>48.658999999999999</v>
      </c>
      <c r="AH578" s="5">
        <f t="shared" ref="AH578:AH641" si="108">T578/S578</f>
        <v>0.13333333333333336</v>
      </c>
      <c r="AI578" s="1">
        <f t="shared" ref="AI578:AI641" si="109">S578</f>
        <v>0.153</v>
      </c>
      <c r="AJ578" s="5">
        <f t="shared" ref="AJ578:AJ641" si="110">W578/V578</f>
        <v>0.13962264150943396</v>
      </c>
      <c r="AK578" s="1">
        <f t="shared" ref="AK578:AK641" si="111">X578/W578</f>
        <v>32.533783783783775</v>
      </c>
      <c r="AL578" s="1">
        <v>2</v>
      </c>
      <c r="AN578" s="5"/>
    </row>
    <row r="579" spans="1:40" x14ac:dyDescent="0.25">
      <c r="A579" s="3">
        <v>42057</v>
      </c>
      <c r="B579" s="4">
        <v>4</v>
      </c>
      <c r="C579" s="4">
        <v>3</v>
      </c>
      <c r="D579" s="4">
        <v>24</v>
      </c>
      <c r="E579" s="1" t="str">
        <f t="shared" ref="E579:E642" si="112">CONCATENATE("Q",B579,"-",C579,"-",D579)</f>
        <v>Q4-3-24</v>
      </c>
      <c r="F579" s="4" t="s">
        <v>19</v>
      </c>
      <c r="G579" s="17">
        <v>12.5</v>
      </c>
      <c r="H579" s="36">
        <v>5</v>
      </c>
      <c r="I579" s="8"/>
      <c r="J579" s="4">
        <v>1</v>
      </c>
      <c r="K579" s="17">
        <v>8.5</v>
      </c>
      <c r="L579" s="4">
        <v>3.6400000000000002E-2</v>
      </c>
      <c r="M579" s="6">
        <v>4.4699999999999997E-2</v>
      </c>
      <c r="N579" s="4">
        <v>98.158900000000003</v>
      </c>
      <c r="O579" s="4">
        <v>0.23</v>
      </c>
      <c r="P579" s="4">
        <v>883</v>
      </c>
      <c r="Q579" s="14">
        <v>0.26</v>
      </c>
      <c r="R579" s="14">
        <v>7.7799999999999994E-2</v>
      </c>
      <c r="S579" s="6">
        <v>0.248</v>
      </c>
      <c r="T579" s="14">
        <v>7.6700000000000004E-2</v>
      </c>
      <c r="U579" s="4">
        <v>10</v>
      </c>
      <c r="V579" s="53">
        <v>134</v>
      </c>
      <c r="W579" s="53">
        <v>37.6</v>
      </c>
      <c r="X579" s="12">
        <v>566.5</v>
      </c>
      <c r="Y579" s="14">
        <v>0.26</v>
      </c>
      <c r="Z579" s="40">
        <v>7.7799999999999994E-2</v>
      </c>
      <c r="AA579" s="43"/>
      <c r="AB579" s="33">
        <f t="shared" si="102"/>
        <v>18.568232662192383</v>
      </c>
      <c r="AC579" s="5">
        <f t="shared" si="103"/>
        <v>0.33826086956521734</v>
      </c>
      <c r="AD579" s="5">
        <f t="shared" si="104"/>
        <v>0.29923076923076919</v>
      </c>
      <c r="AE579" s="5">
        <f t="shared" si="105"/>
        <v>0.29923076923076919</v>
      </c>
      <c r="AF579" s="33">
        <f t="shared" si="106"/>
        <v>8.9956183290562546</v>
      </c>
      <c r="AG579" s="33">
        <f t="shared" si="107"/>
        <v>12.616825192802057</v>
      </c>
      <c r="AH579" s="5">
        <f t="shared" si="108"/>
        <v>0.30927419354838709</v>
      </c>
      <c r="AI579" s="1">
        <f t="shared" si="109"/>
        <v>0.248</v>
      </c>
      <c r="AJ579" s="5">
        <f t="shared" si="110"/>
        <v>0.28059701492537314</v>
      </c>
      <c r="AK579" s="1">
        <f t="shared" si="111"/>
        <v>15.066489361702127</v>
      </c>
      <c r="AL579" s="1">
        <v>8.5</v>
      </c>
      <c r="AN579" s="5"/>
    </row>
    <row r="580" spans="1:40" x14ac:dyDescent="0.25">
      <c r="A580" s="3">
        <v>42057</v>
      </c>
      <c r="B580" s="4">
        <v>4</v>
      </c>
      <c r="C580" s="4">
        <v>3</v>
      </c>
      <c r="D580" s="4">
        <v>24</v>
      </c>
      <c r="E580" s="1" t="str">
        <f t="shared" si="112"/>
        <v>Q4-3-24</v>
      </c>
      <c r="F580" s="4" t="s">
        <v>10</v>
      </c>
      <c r="G580" s="17">
        <v>31.4</v>
      </c>
      <c r="H580" s="36">
        <v>10</v>
      </c>
      <c r="I580" s="8"/>
      <c r="J580" s="4">
        <v>9</v>
      </c>
      <c r="K580" s="17">
        <v>35</v>
      </c>
      <c r="L580" s="4">
        <v>3.0499999999999999E-2</v>
      </c>
      <c r="M580" s="4">
        <v>6.3799999999999996E-2</v>
      </c>
      <c r="N580" s="4">
        <v>62.99</v>
      </c>
      <c r="O580" s="4">
        <v>0.123</v>
      </c>
      <c r="P580" s="4">
        <v>285</v>
      </c>
      <c r="Q580" s="14">
        <v>6.7599999999999993E-2</v>
      </c>
      <c r="R580" s="14">
        <v>1.8499999999999999E-2</v>
      </c>
      <c r="S580" s="6">
        <v>4.8650000000000002</v>
      </c>
      <c r="T580" s="14">
        <v>1.5669999999999999</v>
      </c>
      <c r="U580" s="4">
        <v>3</v>
      </c>
      <c r="V580" s="53">
        <v>650</v>
      </c>
      <c r="W580" s="53">
        <v>210.4</v>
      </c>
      <c r="X580" s="12">
        <v>1372.4</v>
      </c>
      <c r="Y580" s="14">
        <v>3.613</v>
      </c>
      <c r="Z580" s="40">
        <v>0.53989999999999994</v>
      </c>
      <c r="AA580" s="43"/>
      <c r="AB580" s="33">
        <f t="shared" si="102"/>
        <v>52.194357366771158</v>
      </c>
      <c r="AC580" s="5">
        <f t="shared" si="103"/>
        <v>0.15040650406504064</v>
      </c>
      <c r="AD580" s="5">
        <f t="shared" si="104"/>
        <v>0.27366863905325445</v>
      </c>
      <c r="AE580" s="5">
        <f t="shared" si="105"/>
        <v>0.14943260448380846</v>
      </c>
      <c r="AF580" s="33">
        <f t="shared" si="106"/>
        <v>4.5245277028099693</v>
      </c>
      <c r="AG580" s="33">
        <f t="shared" si="107"/>
        <v>34.048648648648651</v>
      </c>
      <c r="AH580" s="5">
        <f t="shared" si="108"/>
        <v>0.32209660842754367</v>
      </c>
      <c r="AI580" s="1">
        <f t="shared" si="109"/>
        <v>4.8650000000000002</v>
      </c>
      <c r="AJ580" s="5">
        <f t="shared" si="110"/>
        <v>0.32369230769230772</v>
      </c>
      <c r="AK580" s="1">
        <f t="shared" si="111"/>
        <v>6.5228136882129277</v>
      </c>
      <c r="AL580" s="1">
        <v>35</v>
      </c>
      <c r="AN580" s="5"/>
    </row>
    <row r="581" spans="1:40" x14ac:dyDescent="0.25">
      <c r="A581" s="3">
        <v>42057</v>
      </c>
      <c r="B581" s="4">
        <v>4</v>
      </c>
      <c r="C581" s="4">
        <v>3</v>
      </c>
      <c r="D581" s="4">
        <v>24</v>
      </c>
      <c r="E581" s="1" t="str">
        <f t="shared" si="112"/>
        <v>Q4-3-24</v>
      </c>
      <c r="F581" s="4" t="s">
        <v>12</v>
      </c>
      <c r="G581" s="17">
        <v>8</v>
      </c>
      <c r="H581" s="36">
        <v>3</v>
      </c>
      <c r="I581" s="8"/>
      <c r="J581" s="4">
        <v>13</v>
      </c>
      <c r="K581" s="17">
        <v>2.6</v>
      </c>
      <c r="L581" s="4" t="s">
        <v>16</v>
      </c>
      <c r="M581" s="4" t="s">
        <v>16</v>
      </c>
      <c r="N581" s="4">
        <v>54.481000000000002</v>
      </c>
      <c r="O581" s="4">
        <v>6.0999999999999999E-2</v>
      </c>
      <c r="P581" s="4">
        <v>468</v>
      </c>
      <c r="Q581" s="14">
        <v>4.3999999999999997E-2</v>
      </c>
      <c r="R581" s="14">
        <v>1.1299999999999999E-2</v>
      </c>
      <c r="S581" s="6">
        <v>1.7000000000000001E-2</v>
      </c>
      <c r="T581" s="14">
        <v>6.3E-3</v>
      </c>
      <c r="U581" s="4">
        <v>10</v>
      </c>
      <c r="V581" s="53">
        <v>8</v>
      </c>
      <c r="W581" s="53">
        <v>2.5</v>
      </c>
      <c r="X581" s="12">
        <v>72</v>
      </c>
      <c r="Y581" s="14">
        <v>4.3999999999999997E-2</v>
      </c>
      <c r="Z581" s="40">
        <v>1.1299999999999999E-2</v>
      </c>
      <c r="AA581" s="43"/>
      <c r="AB581" s="33" t="e">
        <f t="shared" si="102"/>
        <v>#VALUE!</v>
      </c>
      <c r="AC581" s="5">
        <f t="shared" si="103"/>
        <v>0.18524590163934426</v>
      </c>
      <c r="AD581" s="5">
        <f t="shared" si="104"/>
        <v>0.25681818181818183</v>
      </c>
      <c r="AE581" s="5">
        <f t="shared" si="105"/>
        <v>0.25681818181818183</v>
      </c>
      <c r="AF581" s="33">
        <f t="shared" si="106"/>
        <v>8.5901506947376145</v>
      </c>
      <c r="AG581" s="33">
        <f t="shared" si="107"/>
        <v>48.213274336283192</v>
      </c>
      <c r="AH581" s="5">
        <f t="shared" si="108"/>
        <v>0.37058823529411761</v>
      </c>
      <c r="AI581" s="1">
        <f t="shared" si="109"/>
        <v>1.7000000000000001E-2</v>
      </c>
      <c r="AJ581" s="5">
        <f t="shared" si="110"/>
        <v>0.3125</v>
      </c>
      <c r="AK581" s="1">
        <f t="shared" si="111"/>
        <v>28.8</v>
      </c>
      <c r="AL581" s="1">
        <v>2.6</v>
      </c>
      <c r="AN581" s="5"/>
    </row>
    <row r="582" spans="1:40" x14ac:dyDescent="0.25">
      <c r="A582" s="3">
        <v>42057</v>
      </c>
      <c r="B582" s="4">
        <v>4</v>
      </c>
      <c r="C582" s="4">
        <v>3</v>
      </c>
      <c r="D582" s="4">
        <v>24</v>
      </c>
      <c r="E582" s="1" t="str">
        <f t="shared" si="112"/>
        <v>Q4-3-24</v>
      </c>
      <c r="F582" s="4" t="s">
        <v>42</v>
      </c>
      <c r="G582" s="17">
        <v>6</v>
      </c>
      <c r="H582" s="36">
        <v>15</v>
      </c>
      <c r="I582" s="8"/>
      <c r="J582" s="4">
        <v>6</v>
      </c>
      <c r="K582" s="17">
        <v>0.9</v>
      </c>
      <c r="L582" s="4">
        <v>1.9E-3</v>
      </c>
      <c r="M582" s="4">
        <v>2.3E-3</v>
      </c>
      <c r="N582" s="4">
        <v>23.419799999999999</v>
      </c>
      <c r="O582" s="4">
        <v>1.7000000000000001E-2</v>
      </c>
      <c r="P582" s="4">
        <v>81</v>
      </c>
      <c r="Q582" s="14">
        <v>0.03</v>
      </c>
      <c r="R582" s="14">
        <v>3.5000000000000001E-3</v>
      </c>
      <c r="S582" s="6">
        <v>5.8999999999999997E-2</v>
      </c>
      <c r="T582" s="14">
        <v>9.1000000000000004E-3</v>
      </c>
      <c r="U582" s="4">
        <v>30</v>
      </c>
      <c r="V582" s="53">
        <v>34</v>
      </c>
      <c r="W582" s="53">
        <v>6</v>
      </c>
      <c r="X582" s="50">
        <v>118.8</v>
      </c>
      <c r="Y582" s="14">
        <v>0.03</v>
      </c>
      <c r="Z582" s="40">
        <v>3.5000000000000001E-3</v>
      </c>
      <c r="AA582" s="43"/>
      <c r="AB582" s="33">
        <f t="shared" si="102"/>
        <v>17.391304347826086</v>
      </c>
      <c r="AC582" s="5">
        <f t="shared" si="103"/>
        <v>0.20588235294117646</v>
      </c>
      <c r="AD582" s="5">
        <f t="shared" si="104"/>
        <v>0.11666666666666667</v>
      </c>
      <c r="AE582" s="5">
        <f t="shared" si="105"/>
        <v>0.11666666666666667</v>
      </c>
      <c r="AF582" s="33">
        <f t="shared" si="106"/>
        <v>3.4586119437399128</v>
      </c>
      <c r="AG582" s="33">
        <f t="shared" si="107"/>
        <v>66.913714285714278</v>
      </c>
      <c r="AH582" s="5">
        <f t="shared" si="108"/>
        <v>0.15423728813559323</v>
      </c>
      <c r="AI582" s="1">
        <f t="shared" si="109"/>
        <v>5.8999999999999997E-2</v>
      </c>
      <c r="AJ582" s="5">
        <f t="shared" si="110"/>
        <v>0.17647058823529413</v>
      </c>
      <c r="AK582" s="1">
        <f t="shared" si="111"/>
        <v>19.8</v>
      </c>
      <c r="AL582" s="1">
        <v>0.9</v>
      </c>
      <c r="AN582" s="5"/>
    </row>
    <row r="583" spans="1:40" x14ac:dyDescent="0.25">
      <c r="A583" s="3">
        <v>42057</v>
      </c>
      <c r="B583" s="4">
        <v>4</v>
      </c>
      <c r="C583" s="4">
        <v>3</v>
      </c>
      <c r="D583" s="4">
        <v>24</v>
      </c>
      <c r="E583" s="1" t="str">
        <f t="shared" si="112"/>
        <v>Q4-3-24</v>
      </c>
      <c r="F583" s="4" t="s">
        <v>21</v>
      </c>
      <c r="G583" s="17">
        <v>18.7</v>
      </c>
      <c r="H583" s="36">
        <v>30</v>
      </c>
      <c r="I583" s="8"/>
      <c r="J583" s="4">
        <v>2</v>
      </c>
      <c r="K583" s="17">
        <v>8.4</v>
      </c>
      <c r="L583" s="4">
        <v>3.9899999999999998E-2</v>
      </c>
      <c r="M583" s="4">
        <v>7.3499999999999996E-2</v>
      </c>
      <c r="N583" s="4">
        <v>101.298</v>
      </c>
      <c r="O583" s="4">
        <v>0.307</v>
      </c>
      <c r="P583" s="4">
        <v>394</v>
      </c>
      <c r="Q583" s="14">
        <v>0.33800000000000002</v>
      </c>
      <c r="R583" s="14">
        <v>2.9000000000000001E-2</v>
      </c>
      <c r="S583" s="6">
        <v>4.4319999999999995</v>
      </c>
      <c r="T583" s="14">
        <v>1.4313</v>
      </c>
      <c r="U583" s="4">
        <v>10</v>
      </c>
      <c r="V583" s="53">
        <v>326</v>
      </c>
      <c r="W583" s="53">
        <v>88.1</v>
      </c>
      <c r="X583" s="12">
        <v>591.80000000000007</v>
      </c>
      <c r="Y583" s="14">
        <v>2.496</v>
      </c>
      <c r="Z583" s="40">
        <v>0.74360000000000004</v>
      </c>
      <c r="AA583" s="43"/>
      <c r="AB583" s="33">
        <f t="shared" si="102"/>
        <v>45.714285714285715</v>
      </c>
      <c r="AC583" s="5">
        <f t="shared" si="103"/>
        <v>9.4462540716612378E-2</v>
      </c>
      <c r="AD583" s="5">
        <f t="shared" si="104"/>
        <v>8.5798816568047331E-2</v>
      </c>
      <c r="AE583" s="5">
        <f t="shared" si="105"/>
        <v>0.29791666666666666</v>
      </c>
      <c r="AF583" s="33">
        <f t="shared" si="106"/>
        <v>3.889514106892535</v>
      </c>
      <c r="AG583" s="33">
        <f t="shared" si="107"/>
        <v>34.930344827586204</v>
      </c>
      <c r="AH583" s="5">
        <f t="shared" si="108"/>
        <v>0.32294675090252711</v>
      </c>
      <c r="AI583" s="1">
        <f t="shared" si="109"/>
        <v>4.4319999999999995</v>
      </c>
      <c r="AJ583" s="5">
        <f t="shared" si="110"/>
        <v>0.27024539877300613</v>
      </c>
      <c r="AK583" s="1">
        <f t="shared" si="111"/>
        <v>6.7173666288308755</v>
      </c>
      <c r="AL583" s="1">
        <v>8.4</v>
      </c>
      <c r="AN583" s="5"/>
    </row>
    <row r="584" spans="1:40" x14ac:dyDescent="0.25">
      <c r="A584" s="3">
        <v>42057</v>
      </c>
      <c r="B584" s="4">
        <v>4</v>
      </c>
      <c r="C584" s="4">
        <v>3</v>
      </c>
      <c r="D584" s="4">
        <v>24</v>
      </c>
      <c r="E584" s="1" t="str">
        <f t="shared" si="112"/>
        <v>Q4-3-24</v>
      </c>
      <c r="F584" s="4" t="s">
        <v>18</v>
      </c>
      <c r="G584" s="17">
        <v>10.3</v>
      </c>
      <c r="H584" s="36">
        <v>0.5</v>
      </c>
      <c r="I584" s="8"/>
      <c r="J584" s="4">
        <v>2</v>
      </c>
      <c r="K584" s="17">
        <v>9.5</v>
      </c>
      <c r="L584" s="4">
        <v>5.1999999999999998E-3</v>
      </c>
      <c r="M584" s="4">
        <v>7.6E-3</v>
      </c>
      <c r="N584" s="4">
        <v>59.580199999999998</v>
      </c>
      <c r="O584" s="4">
        <v>7.0999999999999994E-2</v>
      </c>
      <c r="P584" s="4">
        <v>331</v>
      </c>
      <c r="Q584" s="14">
        <v>0.02</v>
      </c>
      <c r="R584" s="14">
        <v>8.0999999999999996E-3</v>
      </c>
      <c r="S584" s="6">
        <v>0.114</v>
      </c>
      <c r="T584" s="14">
        <v>4.3400000000000001E-2</v>
      </c>
      <c r="U584" s="4">
        <v>10</v>
      </c>
      <c r="V584" s="53">
        <v>36</v>
      </c>
      <c r="W584" s="53">
        <v>12.9</v>
      </c>
      <c r="X584" s="12">
        <v>337.5</v>
      </c>
      <c r="Y584" s="14">
        <v>0.02</v>
      </c>
      <c r="Z584" s="40">
        <v>8.0999999999999996E-3</v>
      </c>
      <c r="AA584" s="43"/>
      <c r="AB584" s="33">
        <f t="shared" si="102"/>
        <v>31.578947368421055</v>
      </c>
      <c r="AC584" s="5">
        <f t="shared" si="103"/>
        <v>0.11408450704225352</v>
      </c>
      <c r="AD584" s="5">
        <f t="shared" si="104"/>
        <v>0.40499999999999997</v>
      </c>
      <c r="AE584" s="5">
        <f t="shared" si="105"/>
        <v>0.40499999999999997</v>
      </c>
      <c r="AF584" s="33">
        <f t="shared" si="106"/>
        <v>5.5555369065562052</v>
      </c>
      <c r="AG584" s="33">
        <f t="shared" si="107"/>
        <v>73.555802469135813</v>
      </c>
      <c r="AH584" s="5">
        <f t="shared" si="108"/>
        <v>0.38070175438596493</v>
      </c>
      <c r="AI584" s="1">
        <f t="shared" si="109"/>
        <v>0.114</v>
      </c>
      <c r="AJ584" s="5">
        <f t="shared" si="110"/>
        <v>0.35833333333333334</v>
      </c>
      <c r="AK584" s="1">
        <f t="shared" si="111"/>
        <v>26.162790697674417</v>
      </c>
      <c r="AL584" s="1">
        <v>9.5</v>
      </c>
      <c r="AN584" s="5"/>
    </row>
    <row r="585" spans="1:40" x14ac:dyDescent="0.25">
      <c r="A585" s="3">
        <v>42057</v>
      </c>
      <c r="B585" s="4">
        <v>4</v>
      </c>
      <c r="C585" s="4">
        <v>3</v>
      </c>
      <c r="D585" s="4">
        <v>24</v>
      </c>
      <c r="E585" s="1" t="str">
        <f t="shared" si="112"/>
        <v>Q4-3-24</v>
      </c>
      <c r="F585" s="4" t="s">
        <v>36</v>
      </c>
      <c r="G585" s="17">
        <v>6.7</v>
      </c>
      <c r="H585" s="36">
        <v>0.5</v>
      </c>
      <c r="I585" s="8"/>
      <c r="J585" s="4">
        <v>6</v>
      </c>
      <c r="K585" s="17">
        <v>0.6</v>
      </c>
      <c r="L585" s="4" t="s">
        <v>16</v>
      </c>
      <c r="M585" s="4" t="s">
        <v>16</v>
      </c>
      <c r="N585" s="4">
        <v>11.1355</v>
      </c>
      <c r="O585" s="4">
        <v>2.4E-2</v>
      </c>
      <c r="P585" s="4">
        <v>49</v>
      </c>
      <c r="Q585" s="14">
        <v>1.2999999999999999E-2</v>
      </c>
      <c r="R585" s="14">
        <v>6.9999999999999999E-4</v>
      </c>
      <c r="S585" s="6">
        <v>2.4E-2</v>
      </c>
      <c r="T585" s="14">
        <v>4.5000000000000005E-3</v>
      </c>
      <c r="U585" s="4">
        <v>10</v>
      </c>
      <c r="V585" s="53">
        <v>13</v>
      </c>
      <c r="W585" s="53">
        <v>2.5</v>
      </c>
      <c r="X585" s="12">
        <v>86.6</v>
      </c>
      <c r="Y585" s="14">
        <v>1.2999999999999999E-2</v>
      </c>
      <c r="Z585" s="40">
        <v>6.9999999999999999E-4</v>
      </c>
      <c r="AA585" s="43"/>
      <c r="AB585" s="33" t="e">
        <f t="shared" si="102"/>
        <v>#VALUE!</v>
      </c>
      <c r="AC585" s="5">
        <f t="shared" si="103"/>
        <v>2.9166666666666667E-2</v>
      </c>
      <c r="AD585" s="5">
        <f t="shared" si="104"/>
        <v>5.3846153846153849E-2</v>
      </c>
      <c r="AE585" s="5">
        <f t="shared" si="105"/>
        <v>5.3846153846153849E-2</v>
      </c>
      <c r="AF585" s="33">
        <f t="shared" si="106"/>
        <v>4.4003412509541553</v>
      </c>
      <c r="AG585" s="33">
        <f t="shared" si="107"/>
        <v>159.07857142857142</v>
      </c>
      <c r="AH585" s="5">
        <f t="shared" si="108"/>
        <v>0.18750000000000003</v>
      </c>
      <c r="AI585" s="1">
        <f t="shared" si="109"/>
        <v>2.4E-2</v>
      </c>
      <c r="AJ585" s="5">
        <f t="shared" si="110"/>
        <v>0.19230769230769232</v>
      </c>
      <c r="AK585" s="1">
        <f t="shared" si="111"/>
        <v>34.64</v>
      </c>
      <c r="AL585" s="1">
        <v>0.6</v>
      </c>
      <c r="AN585" s="5"/>
    </row>
    <row r="586" spans="1:40" x14ac:dyDescent="0.25">
      <c r="A586" s="3">
        <v>42057</v>
      </c>
      <c r="B586" s="4">
        <v>4</v>
      </c>
      <c r="C586" s="4">
        <v>3</v>
      </c>
      <c r="D586" s="4">
        <v>24</v>
      </c>
      <c r="E586" s="1" t="str">
        <f t="shared" si="112"/>
        <v>Q4-3-24</v>
      </c>
      <c r="F586" s="4" t="s">
        <v>14</v>
      </c>
      <c r="G586" s="17">
        <v>6.5</v>
      </c>
      <c r="H586" s="36">
        <v>2</v>
      </c>
      <c r="I586" s="8"/>
      <c r="J586" s="4">
        <v>11</v>
      </c>
      <c r="K586" s="17">
        <v>1.2</v>
      </c>
      <c r="L586" s="4" t="s">
        <v>16</v>
      </c>
      <c r="M586" s="4" t="s">
        <v>16</v>
      </c>
      <c r="N586" s="4">
        <v>8.9967000000000006</v>
      </c>
      <c r="O586" s="4">
        <v>3.6999999999999998E-2</v>
      </c>
      <c r="P586" s="4">
        <v>20</v>
      </c>
      <c r="Q586" s="14">
        <v>1.7999999999999999E-2</v>
      </c>
      <c r="R586" s="14">
        <v>1.1000000000000001E-3</v>
      </c>
      <c r="S586" s="6">
        <v>5.8999999999999997E-2</v>
      </c>
      <c r="T586" s="14">
        <v>7.6E-3</v>
      </c>
      <c r="U586" s="4">
        <v>30</v>
      </c>
      <c r="V586" s="53">
        <v>25</v>
      </c>
      <c r="W586" s="53">
        <v>3.5</v>
      </c>
      <c r="X586" s="12">
        <v>150.6</v>
      </c>
      <c r="Y586" s="14">
        <v>1.7999999999999999E-2</v>
      </c>
      <c r="Z586" s="40">
        <v>1.1000000000000001E-3</v>
      </c>
      <c r="AA586" s="43"/>
      <c r="AB586" s="33" t="e">
        <f t="shared" si="102"/>
        <v>#VALUE!</v>
      </c>
      <c r="AC586" s="5">
        <f t="shared" si="103"/>
        <v>2.9729729729729731E-2</v>
      </c>
      <c r="AD586" s="5">
        <f t="shared" si="104"/>
        <v>6.1111111111111116E-2</v>
      </c>
      <c r="AE586" s="5">
        <f t="shared" si="105"/>
        <v>6.1111111111111116E-2</v>
      </c>
      <c r="AF586" s="33">
        <f t="shared" si="106"/>
        <v>2.2230373359120565</v>
      </c>
      <c r="AG586" s="33">
        <f t="shared" si="107"/>
        <v>81.788181818181826</v>
      </c>
      <c r="AH586" s="5">
        <f t="shared" si="108"/>
        <v>0.12881355932203389</v>
      </c>
      <c r="AI586" s="1">
        <f t="shared" si="109"/>
        <v>5.8999999999999997E-2</v>
      </c>
      <c r="AJ586" s="5">
        <f t="shared" si="110"/>
        <v>0.14000000000000001</v>
      </c>
      <c r="AK586" s="1">
        <f t="shared" si="111"/>
        <v>43.028571428571425</v>
      </c>
      <c r="AL586" s="1">
        <v>1.2</v>
      </c>
      <c r="AN586" s="5"/>
    </row>
    <row r="587" spans="1:40" x14ac:dyDescent="0.25">
      <c r="A587" s="3">
        <v>42057</v>
      </c>
      <c r="B587" s="4">
        <v>4</v>
      </c>
      <c r="C587" s="4">
        <v>3</v>
      </c>
      <c r="D587" s="4">
        <v>24</v>
      </c>
      <c r="E587" s="1" t="str">
        <f t="shared" si="112"/>
        <v>Q4-3-24</v>
      </c>
      <c r="F587" s="4" t="s">
        <v>39</v>
      </c>
      <c r="G587" s="17">
        <v>10.199999999999999</v>
      </c>
      <c r="H587" s="36">
        <v>10</v>
      </c>
      <c r="I587" s="8"/>
      <c r="J587" s="4">
        <v>9</v>
      </c>
      <c r="K587" s="17">
        <v>2.6</v>
      </c>
      <c r="L587" s="4">
        <v>1.6000000000000001E-3</v>
      </c>
      <c r="M587" s="4">
        <v>2.2000000000000001E-3</v>
      </c>
      <c r="N587" s="4">
        <v>15.013999999999999</v>
      </c>
      <c r="O587" s="4">
        <v>1.2999999999999999E-2</v>
      </c>
      <c r="P587" s="4">
        <v>42</v>
      </c>
      <c r="Q587" s="14">
        <v>6.0000000000000001E-3</v>
      </c>
      <c r="R587" s="14">
        <v>1.5E-3</v>
      </c>
      <c r="S587" s="6">
        <v>5.1999999999999998E-2</v>
      </c>
      <c r="T587" s="14">
        <v>1.1000000000000001E-2</v>
      </c>
      <c r="U587" s="4">
        <v>30</v>
      </c>
      <c r="V587" s="53">
        <v>11</v>
      </c>
      <c r="W587" s="53">
        <v>2.2000000000000002</v>
      </c>
      <c r="X587" s="12">
        <v>71.099999999999994</v>
      </c>
      <c r="Y587" s="14">
        <v>6.0000000000000001E-3</v>
      </c>
      <c r="Z587" s="40">
        <v>1.5E-3</v>
      </c>
      <c r="AA587" s="43"/>
      <c r="AB587" s="33">
        <f t="shared" si="102"/>
        <v>27.272727272727273</v>
      </c>
      <c r="AC587" s="5">
        <f t="shared" si="103"/>
        <v>0.11538461538461539</v>
      </c>
      <c r="AD587" s="5">
        <f t="shared" si="104"/>
        <v>0.25</v>
      </c>
      <c r="AE587" s="5">
        <f t="shared" si="105"/>
        <v>0.25</v>
      </c>
      <c r="AF587" s="33">
        <f t="shared" si="106"/>
        <v>2.7973891035033969</v>
      </c>
      <c r="AG587" s="33">
        <f t="shared" si="107"/>
        <v>100.09333333333332</v>
      </c>
      <c r="AH587" s="5">
        <f t="shared" si="108"/>
        <v>0.21153846153846156</v>
      </c>
      <c r="AI587" s="1">
        <f t="shared" si="109"/>
        <v>5.1999999999999998E-2</v>
      </c>
      <c r="AJ587" s="5">
        <f t="shared" si="110"/>
        <v>0.2</v>
      </c>
      <c r="AK587" s="1">
        <f t="shared" si="111"/>
        <v>32.318181818181813</v>
      </c>
      <c r="AL587" s="1">
        <v>2.6</v>
      </c>
      <c r="AN587" s="5"/>
    </row>
    <row r="588" spans="1:40" x14ac:dyDescent="0.25">
      <c r="A588" s="3">
        <v>42057</v>
      </c>
      <c r="B588" s="4">
        <v>4</v>
      </c>
      <c r="C588" s="4">
        <v>3</v>
      </c>
      <c r="D588" s="4">
        <v>26</v>
      </c>
      <c r="E588" s="1" t="str">
        <f t="shared" si="112"/>
        <v>Q4-3-26</v>
      </c>
      <c r="F588" s="4" t="s">
        <v>19</v>
      </c>
      <c r="G588" s="17">
        <v>15.3</v>
      </c>
      <c r="H588" s="36">
        <v>40</v>
      </c>
      <c r="I588" s="8"/>
      <c r="J588" s="4">
        <v>2</v>
      </c>
      <c r="K588" s="17">
        <v>4.5999999999999996</v>
      </c>
      <c r="L588" s="4">
        <v>8.5000000000000006E-3</v>
      </c>
      <c r="M588" s="4">
        <v>9.1999999999999998E-3</v>
      </c>
      <c r="N588" s="4">
        <v>14.5032</v>
      </c>
      <c r="O588" s="4">
        <v>2.8000000000000001E-2</v>
      </c>
      <c r="P588" s="4">
        <v>56</v>
      </c>
      <c r="Q588" s="14">
        <v>0.03</v>
      </c>
      <c r="R588" s="14">
        <v>6.7000000000000002E-3</v>
      </c>
      <c r="S588" s="6">
        <v>3.9E-2</v>
      </c>
      <c r="T588" s="14">
        <v>1.6899999999999998E-2</v>
      </c>
      <c r="U588" s="4">
        <v>9</v>
      </c>
      <c r="V588" s="53">
        <v>53</v>
      </c>
      <c r="W588" s="53">
        <v>22.5</v>
      </c>
      <c r="X588" s="12">
        <v>238.39999999999998</v>
      </c>
      <c r="Y588" s="14">
        <v>0.03</v>
      </c>
      <c r="Z588" s="40">
        <v>6.7000000000000002E-3</v>
      </c>
      <c r="AA588" s="43"/>
      <c r="AB588" s="33">
        <f t="shared" si="102"/>
        <v>7.6086956521739051</v>
      </c>
      <c r="AC588" s="5">
        <f t="shared" si="103"/>
        <v>0.2392857142857143</v>
      </c>
      <c r="AD588" s="5">
        <f t="shared" si="104"/>
        <v>0.22333333333333336</v>
      </c>
      <c r="AE588" s="5">
        <f t="shared" si="105"/>
        <v>0.22333333333333336</v>
      </c>
      <c r="AF588" s="33">
        <f t="shared" si="106"/>
        <v>3.8612168349054001</v>
      </c>
      <c r="AG588" s="33">
        <f t="shared" si="107"/>
        <v>21.646567164179103</v>
      </c>
      <c r="AH588" s="5">
        <f t="shared" si="108"/>
        <v>0.43333333333333329</v>
      </c>
      <c r="AI588" s="1">
        <f t="shared" si="109"/>
        <v>3.9E-2</v>
      </c>
      <c r="AJ588" s="5">
        <f t="shared" si="110"/>
        <v>0.42452830188679247</v>
      </c>
      <c r="AK588" s="1">
        <f t="shared" si="111"/>
        <v>10.595555555555555</v>
      </c>
      <c r="AL588" s="1">
        <v>4.5999999999999996</v>
      </c>
      <c r="AN588" s="5"/>
    </row>
    <row r="589" spans="1:40" x14ac:dyDescent="0.25">
      <c r="A589" s="3">
        <v>42057</v>
      </c>
      <c r="B589" s="4">
        <v>4</v>
      </c>
      <c r="C589" s="4">
        <v>3</v>
      </c>
      <c r="D589" s="4">
        <v>26</v>
      </c>
      <c r="E589" s="1" t="str">
        <f t="shared" si="112"/>
        <v>Q4-3-26</v>
      </c>
      <c r="F589" s="4" t="s">
        <v>22</v>
      </c>
      <c r="G589" s="17">
        <v>6</v>
      </c>
      <c r="H589" s="36">
        <v>20</v>
      </c>
      <c r="I589" s="8"/>
      <c r="J589" s="4">
        <v>1</v>
      </c>
      <c r="K589" s="17">
        <v>1</v>
      </c>
      <c r="L589" s="4">
        <v>1.12E-2</v>
      </c>
      <c r="M589" s="4">
        <v>1.3100000000000001E-2</v>
      </c>
      <c r="N589" s="4">
        <v>28.015000000000001</v>
      </c>
      <c r="O589" s="4">
        <v>6.4000000000000001E-2</v>
      </c>
      <c r="P589" s="4">
        <v>66</v>
      </c>
      <c r="Q589" s="14">
        <v>4.2000000000000003E-2</v>
      </c>
      <c r="R589" s="14">
        <v>4.5999999999999999E-3</v>
      </c>
      <c r="S589" s="6">
        <v>0.222</v>
      </c>
      <c r="T589" s="14">
        <v>4.9600000000000005E-2</v>
      </c>
      <c r="U589" s="4">
        <v>30</v>
      </c>
      <c r="V589" s="53">
        <v>74</v>
      </c>
      <c r="W589" s="53">
        <v>19.400000000000002</v>
      </c>
      <c r="X589" s="12">
        <v>443.1</v>
      </c>
      <c r="Y589" s="14">
        <v>4.2000000000000003E-2</v>
      </c>
      <c r="Z589" s="40">
        <v>4.5999999999999999E-3</v>
      </c>
      <c r="AA589" s="43"/>
      <c r="AB589" s="33">
        <f t="shared" si="102"/>
        <v>14.503816793893133</v>
      </c>
      <c r="AC589" s="5">
        <f t="shared" si="103"/>
        <v>7.1874999999999994E-2</v>
      </c>
      <c r="AD589" s="5">
        <f t="shared" si="104"/>
        <v>0.10952380952380951</v>
      </c>
      <c r="AE589" s="5">
        <f t="shared" si="105"/>
        <v>0.10952380952380951</v>
      </c>
      <c r="AF589" s="33">
        <f t="shared" si="106"/>
        <v>2.3558807781545599</v>
      </c>
      <c r="AG589" s="33">
        <f t="shared" si="107"/>
        <v>60.902173913043477</v>
      </c>
      <c r="AH589" s="5">
        <f t="shared" si="108"/>
        <v>0.22342342342342345</v>
      </c>
      <c r="AI589" s="1">
        <f t="shared" si="109"/>
        <v>0.222</v>
      </c>
      <c r="AJ589" s="5">
        <f t="shared" si="110"/>
        <v>0.2621621621621622</v>
      </c>
      <c r="AK589" s="1">
        <f t="shared" si="111"/>
        <v>22.840206185567009</v>
      </c>
      <c r="AL589" s="1">
        <v>1</v>
      </c>
      <c r="AN589" s="5"/>
    </row>
    <row r="590" spans="1:40" x14ac:dyDescent="0.25">
      <c r="A590" s="3">
        <v>42057</v>
      </c>
      <c r="B590" s="4">
        <v>4</v>
      </c>
      <c r="C590" s="4">
        <v>3</v>
      </c>
      <c r="D590" s="4">
        <v>26</v>
      </c>
      <c r="E590" s="1" t="str">
        <f t="shared" si="112"/>
        <v>Q4-3-26</v>
      </c>
      <c r="F590" s="4" t="s">
        <v>20</v>
      </c>
      <c r="G590" s="17">
        <v>7.8</v>
      </c>
      <c r="H590" s="36">
        <v>10</v>
      </c>
      <c r="I590" s="8"/>
      <c r="J590" s="4">
        <v>4</v>
      </c>
      <c r="K590" s="17">
        <v>2.6</v>
      </c>
      <c r="L590" s="4">
        <v>4.8999999999999998E-3</v>
      </c>
      <c r="M590" s="4">
        <v>5.8999999999999999E-3</v>
      </c>
      <c r="N590" s="4">
        <v>47.575899999999997</v>
      </c>
      <c r="O590" s="4">
        <v>4.5999999999999999E-2</v>
      </c>
      <c r="P590" s="4">
        <v>179</v>
      </c>
      <c r="Q590" s="14">
        <v>2.5000000000000001E-2</v>
      </c>
      <c r="R590" s="14">
        <v>5.1000000000000004E-3</v>
      </c>
      <c r="S590" s="6">
        <v>5.1999999999999998E-2</v>
      </c>
      <c r="T590" s="14">
        <v>1.2199999999999999E-2</v>
      </c>
      <c r="U590" s="4">
        <v>30</v>
      </c>
      <c r="V590" s="53">
        <v>3</v>
      </c>
      <c r="W590" s="53">
        <v>0.9</v>
      </c>
      <c r="X590" s="12">
        <v>32.1</v>
      </c>
      <c r="Y590" s="14">
        <v>2.5000000000000001E-2</v>
      </c>
      <c r="Z590" s="40">
        <v>5.1000000000000004E-3</v>
      </c>
      <c r="AA590" s="43"/>
      <c r="AB590" s="33">
        <f t="shared" si="102"/>
        <v>16.949152542372882</v>
      </c>
      <c r="AC590" s="5">
        <f t="shared" si="103"/>
        <v>0.11086956521739132</v>
      </c>
      <c r="AD590" s="5">
        <f t="shared" si="104"/>
        <v>0.20400000000000001</v>
      </c>
      <c r="AE590" s="5">
        <f t="shared" si="105"/>
        <v>0.20400000000000001</v>
      </c>
      <c r="AF590" s="33">
        <f t="shared" si="106"/>
        <v>3.7624091189026379</v>
      </c>
      <c r="AG590" s="33">
        <f t="shared" si="107"/>
        <v>93.28607843137253</v>
      </c>
      <c r="AH590" s="5">
        <f t="shared" si="108"/>
        <v>0.23461538461538461</v>
      </c>
      <c r="AI590" s="1">
        <f t="shared" si="109"/>
        <v>5.1999999999999998E-2</v>
      </c>
      <c r="AJ590" s="5">
        <f t="shared" si="110"/>
        <v>0.3</v>
      </c>
      <c r="AK590" s="1">
        <f t="shared" si="111"/>
        <v>35.666666666666664</v>
      </c>
      <c r="AL590" s="1">
        <v>2.6</v>
      </c>
      <c r="AN590" s="5"/>
    </row>
    <row r="591" spans="1:40" x14ac:dyDescent="0.25">
      <c r="A591" s="3">
        <v>42057</v>
      </c>
      <c r="B591" s="4">
        <v>4</v>
      </c>
      <c r="C591" s="4">
        <v>3</v>
      </c>
      <c r="D591" s="4">
        <v>26</v>
      </c>
      <c r="E591" s="1" t="str">
        <f t="shared" si="112"/>
        <v>Q4-3-26</v>
      </c>
      <c r="F591" s="4" t="s">
        <v>21</v>
      </c>
      <c r="G591" s="17">
        <v>12.3</v>
      </c>
      <c r="H591" s="36">
        <v>5</v>
      </c>
      <c r="I591" s="8"/>
      <c r="J591" s="4">
        <v>3</v>
      </c>
      <c r="K591" s="17">
        <v>22.4</v>
      </c>
      <c r="L591" s="4">
        <v>2.1100000000000001E-2</v>
      </c>
      <c r="M591" s="4">
        <v>3.8699999999999998E-2</v>
      </c>
      <c r="N591" s="4">
        <v>121.4</v>
      </c>
      <c r="O591" s="4">
        <v>0.20100000000000001</v>
      </c>
      <c r="P591" s="4">
        <v>758</v>
      </c>
      <c r="Q591" s="14">
        <v>9.3799999999999994E-2</v>
      </c>
      <c r="R591" s="14">
        <v>2.5000000000000001E-2</v>
      </c>
      <c r="S591" s="6">
        <v>1.286</v>
      </c>
      <c r="T591" s="14">
        <v>0.55489999999999995</v>
      </c>
      <c r="U591" s="4">
        <v>5</v>
      </c>
      <c r="V591" s="53">
        <v>55</v>
      </c>
      <c r="W591" s="53">
        <v>24.7</v>
      </c>
      <c r="X591" s="12">
        <v>213.79999999999998</v>
      </c>
      <c r="Y591" s="14">
        <v>0.871</v>
      </c>
      <c r="Z591" s="40">
        <v>0.26440000000000002</v>
      </c>
      <c r="AA591" s="43"/>
      <c r="AB591" s="33">
        <f t="shared" si="102"/>
        <v>45.478036175710592</v>
      </c>
      <c r="AC591" s="5">
        <f t="shared" si="103"/>
        <v>0.12437810945273632</v>
      </c>
      <c r="AD591" s="5">
        <f t="shared" si="104"/>
        <v>0.2665245202558636</v>
      </c>
      <c r="AE591" s="5">
        <f t="shared" si="105"/>
        <v>0.30355912743972446</v>
      </c>
      <c r="AF591" s="33">
        <f t="shared" si="106"/>
        <v>6.2438220757825365</v>
      </c>
      <c r="AG591" s="33">
        <f t="shared" si="107"/>
        <v>48.56</v>
      </c>
      <c r="AH591" s="5">
        <f t="shared" si="108"/>
        <v>0.43149300155520992</v>
      </c>
      <c r="AI591" s="1">
        <f t="shared" si="109"/>
        <v>1.286</v>
      </c>
      <c r="AJ591" s="5">
        <f t="shared" si="110"/>
        <v>0.4490909090909091</v>
      </c>
      <c r="AK591" s="1">
        <f t="shared" si="111"/>
        <v>8.6558704453441297</v>
      </c>
      <c r="AL591" s="1">
        <v>22.4</v>
      </c>
      <c r="AN591" s="5"/>
    </row>
    <row r="592" spans="1:40" x14ac:dyDescent="0.25">
      <c r="A592" s="3">
        <v>42057</v>
      </c>
      <c r="B592" s="4">
        <v>4</v>
      </c>
      <c r="C592" s="4">
        <v>3</v>
      </c>
      <c r="D592" s="4">
        <v>26</v>
      </c>
      <c r="E592" s="1" t="str">
        <f t="shared" si="112"/>
        <v>Q4-3-26</v>
      </c>
      <c r="F592" s="4" t="s">
        <v>14</v>
      </c>
      <c r="G592" s="17">
        <v>5.5</v>
      </c>
      <c r="H592" s="36">
        <v>2</v>
      </c>
      <c r="I592" s="8"/>
      <c r="J592" s="4">
        <v>12</v>
      </c>
      <c r="K592" s="17">
        <v>4.2</v>
      </c>
      <c r="L592" s="4">
        <v>9.7000000000000003E-3</v>
      </c>
      <c r="M592" s="4">
        <v>1.15E-2</v>
      </c>
      <c r="N592" s="4">
        <v>14.0852</v>
      </c>
      <c r="O592" s="4">
        <v>6.8000000000000005E-2</v>
      </c>
      <c r="P592" s="4">
        <v>42</v>
      </c>
      <c r="Q592" s="14">
        <v>5.1999999999999998E-2</v>
      </c>
      <c r="R592" s="14">
        <v>8.2000000000000007E-3</v>
      </c>
      <c r="S592" s="6">
        <v>0.109</v>
      </c>
      <c r="T592" s="14">
        <v>2.18E-2</v>
      </c>
      <c r="U592" s="4">
        <v>30</v>
      </c>
      <c r="V592" s="53">
        <v>12</v>
      </c>
      <c r="W592" s="53">
        <v>3.2</v>
      </c>
      <c r="X592" s="12">
        <v>130.4</v>
      </c>
      <c r="Y592" s="14">
        <v>5.1999999999999998E-2</v>
      </c>
      <c r="Z592" s="40">
        <v>8.2000000000000007E-3</v>
      </c>
      <c r="AA592" s="43"/>
      <c r="AB592" s="33">
        <f t="shared" si="102"/>
        <v>15.652173913043473</v>
      </c>
      <c r="AC592" s="5">
        <f t="shared" si="103"/>
        <v>0.12058823529411765</v>
      </c>
      <c r="AD592" s="5">
        <f t="shared" si="104"/>
        <v>0.15769230769230771</v>
      </c>
      <c r="AE592" s="5">
        <f t="shared" si="105"/>
        <v>0.15769230769230771</v>
      </c>
      <c r="AF592" s="33">
        <f t="shared" si="106"/>
        <v>2.9818532928179935</v>
      </c>
      <c r="AG592" s="33">
        <f t="shared" si="107"/>
        <v>17.177073170731706</v>
      </c>
      <c r="AH592" s="5">
        <f t="shared" si="108"/>
        <v>0.2</v>
      </c>
      <c r="AI592" s="1">
        <f t="shared" si="109"/>
        <v>0.109</v>
      </c>
      <c r="AJ592" s="5">
        <f t="shared" si="110"/>
        <v>0.26666666666666666</v>
      </c>
      <c r="AK592" s="1">
        <f t="shared" si="111"/>
        <v>40.75</v>
      </c>
      <c r="AL592" s="1">
        <v>4.2</v>
      </c>
      <c r="AN592" s="5"/>
    </row>
    <row r="593" spans="1:40" x14ac:dyDescent="0.25">
      <c r="A593" s="3">
        <v>42057</v>
      </c>
      <c r="B593" s="4">
        <v>4</v>
      </c>
      <c r="C593" s="4">
        <v>3</v>
      </c>
      <c r="D593" s="4">
        <v>26</v>
      </c>
      <c r="E593" s="1" t="str">
        <f t="shared" si="112"/>
        <v>Q4-3-26</v>
      </c>
      <c r="F593" s="4" t="s">
        <v>39</v>
      </c>
      <c r="G593" s="17">
        <v>6.3</v>
      </c>
      <c r="H593" s="36">
        <v>0.5</v>
      </c>
      <c r="I593" s="8"/>
      <c r="J593" s="4">
        <v>10</v>
      </c>
      <c r="K593" s="17">
        <v>1.8</v>
      </c>
      <c r="L593" s="4" t="s">
        <v>16</v>
      </c>
      <c r="M593" s="4" t="s">
        <v>16</v>
      </c>
      <c r="N593" s="4">
        <v>16.452000000000002</v>
      </c>
      <c r="O593" s="4">
        <v>1.2E-2</v>
      </c>
      <c r="P593" s="4">
        <v>60</v>
      </c>
      <c r="Q593" s="14">
        <v>5.0000000000000001E-3</v>
      </c>
      <c r="R593" s="14">
        <v>1.1000000000000001E-3</v>
      </c>
      <c r="S593" s="6">
        <v>0.68</v>
      </c>
      <c r="T593" s="14">
        <v>1.41E-2</v>
      </c>
      <c r="U593" s="4">
        <v>30</v>
      </c>
      <c r="V593" s="53">
        <v>15</v>
      </c>
      <c r="W593" s="53">
        <v>3.7</v>
      </c>
      <c r="X593" s="12">
        <v>84.1</v>
      </c>
      <c r="Y593" s="14">
        <v>5.0000000000000001E-3</v>
      </c>
      <c r="Z593" s="40">
        <v>1.1000000000000001E-3</v>
      </c>
      <c r="AA593" s="43"/>
      <c r="AB593" s="33" t="e">
        <f t="shared" si="102"/>
        <v>#VALUE!</v>
      </c>
      <c r="AC593" s="5">
        <f t="shared" si="103"/>
        <v>9.1666666666666674E-2</v>
      </c>
      <c r="AD593" s="5">
        <f t="shared" si="104"/>
        <v>0.22</v>
      </c>
      <c r="AE593" s="5">
        <f t="shared" si="105"/>
        <v>0.22</v>
      </c>
      <c r="AF593" s="33">
        <f t="shared" si="106"/>
        <v>3.6469730123997079</v>
      </c>
      <c r="AG593" s="33">
        <f t="shared" si="107"/>
        <v>149.56363636363639</v>
      </c>
      <c r="AH593" s="5">
        <f t="shared" si="108"/>
        <v>2.0735294117647057E-2</v>
      </c>
      <c r="AI593" s="1">
        <f t="shared" si="109"/>
        <v>0.68</v>
      </c>
      <c r="AJ593" s="5">
        <f t="shared" si="110"/>
        <v>0.24666666666666667</v>
      </c>
      <c r="AK593" s="1">
        <f t="shared" si="111"/>
        <v>22.729729729729726</v>
      </c>
      <c r="AL593" s="1">
        <v>1.8</v>
      </c>
      <c r="AN593" s="5"/>
    </row>
    <row r="594" spans="1:40" x14ac:dyDescent="0.25">
      <c r="A594" s="3">
        <v>42057</v>
      </c>
      <c r="B594" s="4">
        <v>4</v>
      </c>
      <c r="C594" s="4">
        <v>3</v>
      </c>
      <c r="D594" s="4">
        <v>26</v>
      </c>
      <c r="E594" s="1" t="str">
        <f t="shared" si="112"/>
        <v>Q4-3-26</v>
      </c>
      <c r="F594" s="4" t="s">
        <v>43</v>
      </c>
      <c r="G594" s="17">
        <v>5.0999999999999996</v>
      </c>
      <c r="H594" s="36">
        <v>0.5</v>
      </c>
      <c r="I594" s="8"/>
      <c r="J594" s="4" t="s">
        <v>16</v>
      </c>
      <c r="K594" s="17"/>
      <c r="L594" s="4"/>
      <c r="M594" s="4"/>
      <c r="N594" s="4"/>
      <c r="O594" s="4"/>
      <c r="P594" s="4"/>
      <c r="Q594" s="14"/>
      <c r="R594" s="14"/>
      <c r="S594" s="6"/>
      <c r="T594" s="14"/>
      <c r="U594" s="4"/>
      <c r="V594" s="53"/>
      <c r="W594" s="53"/>
      <c r="X594" s="12"/>
      <c r="Y594" s="14"/>
      <c r="Z594" s="40"/>
      <c r="AA594" s="43"/>
      <c r="AB594" s="33" t="e">
        <f t="shared" si="102"/>
        <v>#DIV/0!</v>
      </c>
      <c r="AC594" s="5" t="e">
        <f t="shared" si="103"/>
        <v>#DIV/0!</v>
      </c>
      <c r="AD594" s="5" t="e">
        <f t="shared" si="104"/>
        <v>#DIV/0!</v>
      </c>
      <c r="AE594" s="5" t="e">
        <f t="shared" si="105"/>
        <v>#DIV/0!</v>
      </c>
      <c r="AF594" s="33" t="e">
        <f t="shared" si="106"/>
        <v>#DIV/0!</v>
      </c>
      <c r="AG594" s="33" t="e">
        <f t="shared" si="107"/>
        <v>#DIV/0!</v>
      </c>
      <c r="AH594" s="5" t="e">
        <f t="shared" si="108"/>
        <v>#DIV/0!</v>
      </c>
      <c r="AI594" s="1">
        <f t="shared" si="109"/>
        <v>0</v>
      </c>
      <c r="AJ594" s="5" t="e">
        <f t="shared" si="110"/>
        <v>#DIV/0!</v>
      </c>
      <c r="AK594" s="1" t="e">
        <f t="shared" si="111"/>
        <v>#DIV/0!</v>
      </c>
      <c r="AL594" s="1"/>
      <c r="AN594" s="5"/>
    </row>
    <row r="595" spans="1:40" x14ac:dyDescent="0.25">
      <c r="A595" s="3">
        <v>42057</v>
      </c>
      <c r="B595" s="4">
        <v>4</v>
      </c>
      <c r="C595" s="4">
        <v>3</v>
      </c>
      <c r="D595" s="4">
        <v>28</v>
      </c>
      <c r="E595" s="1" t="str">
        <f t="shared" si="112"/>
        <v>Q4-3-28</v>
      </c>
      <c r="F595" s="4" t="s">
        <v>23</v>
      </c>
      <c r="G595" s="17">
        <v>13.7</v>
      </c>
      <c r="H595" s="36">
        <v>1</v>
      </c>
      <c r="I595" s="8"/>
      <c r="J595" s="4">
        <v>78</v>
      </c>
      <c r="K595" s="17">
        <v>13.4</v>
      </c>
      <c r="L595" s="4">
        <v>2.8E-3</v>
      </c>
      <c r="M595" s="4">
        <v>4.4000000000000003E-3</v>
      </c>
      <c r="N595" s="4">
        <v>70.866900000000001</v>
      </c>
      <c r="O595" s="4">
        <v>5.3999999999999999E-2</v>
      </c>
      <c r="P595" s="4">
        <v>543</v>
      </c>
      <c r="Q595" s="14">
        <v>3.8600000000000002E-2</v>
      </c>
      <c r="R595" s="14">
        <v>9.9000000000000008E-3</v>
      </c>
      <c r="S595" s="6">
        <v>0.77300000000000002</v>
      </c>
      <c r="T595" s="14">
        <v>0.27129999999999999</v>
      </c>
      <c r="U595" s="4">
        <v>10</v>
      </c>
      <c r="V595" s="53">
        <v>87</v>
      </c>
      <c r="W595" s="53">
        <v>34.799999999999997</v>
      </c>
      <c r="X595" s="50">
        <v>678.80000000000007</v>
      </c>
      <c r="Y595" s="14">
        <v>3.8600000000000002E-2</v>
      </c>
      <c r="Z595" s="40">
        <v>9.9000000000000008E-3</v>
      </c>
      <c r="AA595" s="43"/>
      <c r="AB595" s="33">
        <f t="shared" si="102"/>
        <v>36.363636363636367</v>
      </c>
      <c r="AC595" s="5">
        <f t="shared" si="103"/>
        <v>0.18333333333333335</v>
      </c>
      <c r="AD595" s="5">
        <f t="shared" si="104"/>
        <v>0.25647668393782386</v>
      </c>
      <c r="AE595" s="5">
        <f t="shared" si="105"/>
        <v>0.25647668393782386</v>
      </c>
      <c r="AF595" s="33">
        <f t="shared" si="106"/>
        <v>7.6622513472439175</v>
      </c>
      <c r="AG595" s="33">
        <f t="shared" si="107"/>
        <v>71.582727272727269</v>
      </c>
      <c r="AH595" s="5">
        <f t="shared" si="108"/>
        <v>0.35097024579560154</v>
      </c>
      <c r="AI595" s="1">
        <f t="shared" si="109"/>
        <v>0.77300000000000002</v>
      </c>
      <c r="AJ595" s="5">
        <f t="shared" si="110"/>
        <v>0.39999999999999997</v>
      </c>
      <c r="AK595" s="1">
        <f t="shared" si="111"/>
        <v>19.505747126436784</v>
      </c>
      <c r="AL595" s="1">
        <v>13.4</v>
      </c>
      <c r="AN595" s="5"/>
    </row>
    <row r="596" spans="1:40" x14ac:dyDescent="0.25">
      <c r="A596" s="3">
        <v>42057</v>
      </c>
      <c r="B596" s="4">
        <v>4</v>
      </c>
      <c r="C596" s="4">
        <v>3</v>
      </c>
      <c r="D596" s="4">
        <v>28</v>
      </c>
      <c r="E596" s="1" t="str">
        <f t="shared" si="112"/>
        <v>Q4-3-28</v>
      </c>
      <c r="F596" s="4" t="s">
        <v>19</v>
      </c>
      <c r="G596" s="17">
        <v>15.6</v>
      </c>
      <c r="H596" s="36">
        <v>20</v>
      </c>
      <c r="I596" s="8"/>
      <c r="J596" s="4">
        <v>3</v>
      </c>
      <c r="K596" s="17">
        <v>10</v>
      </c>
      <c r="L596" s="4">
        <v>1.55E-2</v>
      </c>
      <c r="M596" s="4">
        <v>1.8200000000000001E-2</v>
      </c>
      <c r="N596" s="4">
        <v>62.848999999999997</v>
      </c>
      <c r="O596" s="4">
        <v>0.314</v>
      </c>
      <c r="P596" s="4">
        <v>544</v>
      </c>
      <c r="Q596" s="14">
        <v>0.28999999999999998</v>
      </c>
      <c r="R596" s="14">
        <v>7.46E-2</v>
      </c>
      <c r="S596" s="6">
        <v>0.13800000000000001</v>
      </c>
      <c r="T596" s="14">
        <v>4.7600000000000003E-2</v>
      </c>
      <c r="U596" s="4">
        <v>10</v>
      </c>
      <c r="V596" s="53">
        <v>103</v>
      </c>
      <c r="W596" s="53">
        <v>40.5</v>
      </c>
      <c r="X596" s="12">
        <v>405.6</v>
      </c>
      <c r="Y596" s="14">
        <v>0.28999999999999998</v>
      </c>
      <c r="Z596" s="40">
        <v>7.46E-2</v>
      </c>
      <c r="AA596" s="43"/>
      <c r="AB596" s="33">
        <f t="shared" si="102"/>
        <v>14.835164835164841</v>
      </c>
      <c r="AC596" s="5">
        <f t="shared" si="103"/>
        <v>0.23757961783439491</v>
      </c>
      <c r="AD596" s="5">
        <f t="shared" si="104"/>
        <v>0.25724137931034485</v>
      </c>
      <c r="AE596" s="5">
        <f t="shared" si="105"/>
        <v>0.25724137931034485</v>
      </c>
      <c r="AF596" s="33">
        <f t="shared" si="106"/>
        <v>8.6556667568298629</v>
      </c>
      <c r="AG596" s="33">
        <f t="shared" si="107"/>
        <v>8.4247989276139403</v>
      </c>
      <c r="AH596" s="5">
        <f t="shared" si="108"/>
        <v>0.34492753623188405</v>
      </c>
      <c r="AI596" s="1">
        <f t="shared" si="109"/>
        <v>0.13800000000000001</v>
      </c>
      <c r="AJ596" s="5">
        <f t="shared" si="110"/>
        <v>0.39320388349514562</v>
      </c>
      <c r="AK596" s="1">
        <f t="shared" si="111"/>
        <v>10.014814814814816</v>
      </c>
      <c r="AL596" s="1">
        <v>10</v>
      </c>
      <c r="AN596" s="5"/>
    </row>
    <row r="597" spans="1:40" x14ac:dyDescent="0.25">
      <c r="A597" s="3">
        <v>42057</v>
      </c>
      <c r="B597" s="4">
        <v>4</v>
      </c>
      <c r="C597" s="4">
        <v>3</v>
      </c>
      <c r="D597" s="4">
        <v>28</v>
      </c>
      <c r="E597" s="1" t="str">
        <f t="shared" si="112"/>
        <v>Q4-3-28</v>
      </c>
      <c r="F597" s="4" t="s">
        <v>22</v>
      </c>
      <c r="G597" s="17">
        <v>8.8000000000000007</v>
      </c>
      <c r="H597" s="36">
        <v>20</v>
      </c>
      <c r="I597" s="8"/>
      <c r="J597" s="4">
        <v>2</v>
      </c>
      <c r="K597" s="17">
        <v>2</v>
      </c>
      <c r="L597" s="4">
        <v>1.34E-2</v>
      </c>
      <c r="M597" s="4">
        <v>1.44E-2</v>
      </c>
      <c r="N597" s="4">
        <v>36.865299999999998</v>
      </c>
      <c r="O597" s="4">
        <v>6.7000000000000004E-2</v>
      </c>
      <c r="P597" s="4">
        <v>109</v>
      </c>
      <c r="Q597" s="14">
        <v>4.1000000000000002E-2</v>
      </c>
      <c r="R597" s="14">
        <v>5.0000000000000001E-3</v>
      </c>
      <c r="S597" s="6">
        <v>0.22500000000000001</v>
      </c>
      <c r="T597" s="14">
        <v>4.5899999999999996E-2</v>
      </c>
      <c r="U597" s="4">
        <v>30</v>
      </c>
      <c r="V597" s="53">
        <v>84</v>
      </c>
      <c r="W597" s="53">
        <v>17.7</v>
      </c>
      <c r="X597" s="12">
        <v>362.4</v>
      </c>
      <c r="Y597" s="14">
        <v>4.1000000000000002E-2</v>
      </c>
      <c r="Z597" s="40">
        <v>5.0000000000000001E-3</v>
      </c>
      <c r="AA597" s="43"/>
      <c r="AB597" s="33">
        <f t="shared" si="102"/>
        <v>6.9444444444444393</v>
      </c>
      <c r="AC597" s="5">
        <f t="shared" si="103"/>
        <v>7.4626865671641784E-2</v>
      </c>
      <c r="AD597" s="5">
        <f t="shared" si="104"/>
        <v>0.12195121951219512</v>
      </c>
      <c r="AE597" s="5">
        <f t="shared" si="105"/>
        <v>0.12195121951219512</v>
      </c>
      <c r="AF597" s="33">
        <f t="shared" si="106"/>
        <v>2.9567099684527185</v>
      </c>
      <c r="AG597" s="33">
        <f t="shared" si="107"/>
        <v>73.730599999999995</v>
      </c>
      <c r="AH597" s="5">
        <f t="shared" si="108"/>
        <v>0.20399999999999999</v>
      </c>
      <c r="AI597" s="1">
        <f t="shared" si="109"/>
        <v>0.22500000000000001</v>
      </c>
      <c r="AJ597" s="5">
        <f t="shared" si="110"/>
        <v>0.21071428571428572</v>
      </c>
      <c r="AK597" s="1">
        <f t="shared" si="111"/>
        <v>20.474576271186439</v>
      </c>
      <c r="AL597" s="1">
        <v>2</v>
      </c>
      <c r="AN597" s="5"/>
    </row>
    <row r="598" spans="1:40" x14ac:dyDescent="0.25">
      <c r="A598" s="3">
        <v>42057</v>
      </c>
      <c r="B598" s="4">
        <v>4</v>
      </c>
      <c r="C598" s="4">
        <v>3</v>
      </c>
      <c r="D598" s="4">
        <v>28</v>
      </c>
      <c r="E598" s="1" t="str">
        <f t="shared" si="112"/>
        <v>Q4-3-28</v>
      </c>
      <c r="F598" s="4" t="s">
        <v>20</v>
      </c>
      <c r="G598" s="17">
        <v>9.3000000000000007</v>
      </c>
      <c r="H598" s="36">
        <v>40</v>
      </c>
      <c r="I598" s="8"/>
      <c r="J598" s="4">
        <v>5</v>
      </c>
      <c r="K598" s="17">
        <v>2.9</v>
      </c>
      <c r="L598" s="4">
        <v>9.9000000000000008E-3</v>
      </c>
      <c r="M598" s="4">
        <v>1.2999999999999999E-2</v>
      </c>
      <c r="N598" s="4">
        <v>51.9893</v>
      </c>
      <c r="O598" s="4">
        <v>6.6000000000000003E-2</v>
      </c>
      <c r="P598" s="4">
        <v>245</v>
      </c>
      <c r="Q598" s="14">
        <v>4.2999999999999997E-2</v>
      </c>
      <c r="R598" s="14">
        <v>6.4000000000000003E-3</v>
      </c>
      <c r="S598" s="6">
        <v>3.9E-2</v>
      </c>
      <c r="T598" s="14">
        <v>7.2999999999999992E-3</v>
      </c>
      <c r="U598" s="4">
        <v>30</v>
      </c>
      <c r="V598" s="53">
        <v>8</v>
      </c>
      <c r="W598" s="53">
        <v>2.1</v>
      </c>
      <c r="X598" s="12">
        <v>67.600000000000009</v>
      </c>
      <c r="Y598" s="14">
        <v>4.2999999999999997E-2</v>
      </c>
      <c r="Z598" s="40">
        <v>6.4000000000000003E-3</v>
      </c>
      <c r="AA598" s="43"/>
      <c r="AB598" s="33">
        <f t="shared" si="102"/>
        <v>23.846153846153836</v>
      </c>
      <c r="AC598" s="5">
        <f t="shared" si="103"/>
        <v>9.696969696969697E-2</v>
      </c>
      <c r="AD598" s="5">
        <f t="shared" si="104"/>
        <v>0.14883720930232561</v>
      </c>
      <c r="AE598" s="5">
        <f t="shared" si="105"/>
        <v>0.14883720930232561</v>
      </c>
      <c r="AF598" s="33">
        <f t="shared" si="106"/>
        <v>4.7125081507156281</v>
      </c>
      <c r="AG598" s="33">
        <f t="shared" si="107"/>
        <v>81.233281250000005</v>
      </c>
      <c r="AH598" s="5">
        <f t="shared" si="108"/>
        <v>0.18717948717948715</v>
      </c>
      <c r="AI598" s="1">
        <f t="shared" si="109"/>
        <v>3.9E-2</v>
      </c>
      <c r="AJ598" s="5">
        <f t="shared" si="110"/>
        <v>0.26250000000000001</v>
      </c>
      <c r="AK598" s="1">
        <f t="shared" si="111"/>
        <v>32.19047619047619</v>
      </c>
      <c r="AL598" s="1">
        <v>2.9</v>
      </c>
      <c r="AN598" s="5"/>
    </row>
    <row r="599" spans="1:40" x14ac:dyDescent="0.25">
      <c r="A599" s="3">
        <v>42057</v>
      </c>
      <c r="B599" s="4">
        <v>4</v>
      </c>
      <c r="C599" s="4">
        <v>3</v>
      </c>
      <c r="D599" s="4">
        <v>28</v>
      </c>
      <c r="E599" s="1" t="str">
        <f t="shared" si="112"/>
        <v>Q4-3-28</v>
      </c>
      <c r="F599" s="4" t="s">
        <v>21</v>
      </c>
      <c r="G599" s="17">
        <v>14.9</v>
      </c>
      <c r="H599" s="36">
        <v>10</v>
      </c>
      <c r="I599" s="8"/>
      <c r="J599" s="4">
        <v>4</v>
      </c>
      <c r="K599" s="17">
        <v>9.6999999999999993</v>
      </c>
      <c r="L599" s="4">
        <v>1.7500000000000002E-2</v>
      </c>
      <c r="M599" s="4">
        <v>0.03</v>
      </c>
      <c r="N599" s="4">
        <v>136.75700000000001</v>
      </c>
      <c r="O599" s="4">
        <v>0.28199999999999997</v>
      </c>
      <c r="P599" s="4">
        <v>891</v>
      </c>
      <c r="Q599" s="14">
        <v>0.1144</v>
      </c>
      <c r="R599" s="14">
        <v>2.87E-2</v>
      </c>
      <c r="S599" s="6">
        <v>1.0509999999999999</v>
      </c>
      <c r="T599" s="14">
        <v>0.33200000000000002</v>
      </c>
      <c r="U599" s="4">
        <v>7</v>
      </c>
      <c r="V599" s="53">
        <v>99</v>
      </c>
      <c r="W599" s="53">
        <v>34</v>
      </c>
      <c r="X599" s="12">
        <v>291</v>
      </c>
      <c r="Y599" s="14">
        <v>0.38300000000000001</v>
      </c>
      <c r="Z599" s="40">
        <v>9.8600000000000007E-2</v>
      </c>
      <c r="AA599" s="43"/>
      <c r="AB599" s="33">
        <f t="shared" si="102"/>
        <v>41.666666666666664</v>
      </c>
      <c r="AC599" s="5">
        <f t="shared" si="103"/>
        <v>0.10177304964539008</v>
      </c>
      <c r="AD599" s="5">
        <f t="shared" si="104"/>
        <v>0.25087412587412589</v>
      </c>
      <c r="AE599" s="5">
        <f t="shared" si="105"/>
        <v>0.25744125326370759</v>
      </c>
      <c r="AF599" s="33">
        <f t="shared" si="106"/>
        <v>6.5152058029936306</v>
      </c>
      <c r="AG599" s="33">
        <f t="shared" si="107"/>
        <v>47.650522648083623</v>
      </c>
      <c r="AH599" s="5">
        <f t="shared" si="108"/>
        <v>0.31588962892483352</v>
      </c>
      <c r="AI599" s="1">
        <f t="shared" si="109"/>
        <v>1.0509999999999999</v>
      </c>
      <c r="AJ599" s="5">
        <f t="shared" si="110"/>
        <v>0.34343434343434343</v>
      </c>
      <c r="AK599" s="1">
        <f t="shared" si="111"/>
        <v>8.5588235294117645</v>
      </c>
      <c r="AL599" s="1">
        <v>9.6999999999999993</v>
      </c>
      <c r="AN599" s="5"/>
    </row>
    <row r="600" spans="1:40" x14ac:dyDescent="0.25">
      <c r="A600" s="3">
        <v>42057</v>
      </c>
      <c r="B600" s="4">
        <v>4</v>
      </c>
      <c r="C600" s="4">
        <v>3</v>
      </c>
      <c r="D600" s="4">
        <v>28</v>
      </c>
      <c r="E600" s="1" t="str">
        <f t="shared" si="112"/>
        <v>Q4-3-28</v>
      </c>
      <c r="F600" s="4" t="s">
        <v>39</v>
      </c>
      <c r="G600" s="17">
        <v>4.0999999999999996</v>
      </c>
      <c r="H600" s="36">
        <v>0.5</v>
      </c>
      <c r="I600" s="8"/>
      <c r="J600" s="4">
        <v>11</v>
      </c>
      <c r="K600" s="17">
        <v>2.2999999999999998</v>
      </c>
      <c r="L600" s="4" t="s">
        <v>16</v>
      </c>
      <c r="M600" s="4" t="s">
        <v>16</v>
      </c>
      <c r="N600" s="4">
        <v>24.6767</v>
      </c>
      <c r="O600" s="4">
        <v>2.1999999999999999E-2</v>
      </c>
      <c r="P600" s="4">
        <v>65</v>
      </c>
      <c r="Q600" s="14">
        <v>0.01</v>
      </c>
      <c r="R600" s="14">
        <v>1.4E-3</v>
      </c>
      <c r="S600" s="6">
        <v>2.3E-2</v>
      </c>
      <c r="T600" s="14">
        <v>6.3999999999999994E-3</v>
      </c>
      <c r="U600" s="4">
        <v>30</v>
      </c>
      <c r="V600" s="53">
        <v>10</v>
      </c>
      <c r="W600" s="53">
        <v>1.9</v>
      </c>
      <c r="X600" s="12">
        <v>60.8</v>
      </c>
      <c r="Y600" s="14">
        <v>0.01</v>
      </c>
      <c r="Z600" s="40">
        <v>1.4E-3</v>
      </c>
      <c r="AA600" s="43"/>
      <c r="AB600" s="33" t="e">
        <f t="shared" si="102"/>
        <v>#VALUE!</v>
      </c>
      <c r="AC600" s="5">
        <f t="shared" si="103"/>
        <v>6.3636363636363644E-2</v>
      </c>
      <c r="AD600" s="5">
        <f t="shared" si="104"/>
        <v>0.13999999999999999</v>
      </c>
      <c r="AE600" s="5">
        <f t="shared" si="105"/>
        <v>0.13999999999999999</v>
      </c>
      <c r="AF600" s="33">
        <f t="shared" si="106"/>
        <v>2.6340637119225829</v>
      </c>
      <c r="AG600" s="33">
        <f t="shared" si="107"/>
        <v>176.26214285714286</v>
      </c>
      <c r="AH600" s="5">
        <f t="shared" si="108"/>
        <v>0.27826086956521739</v>
      </c>
      <c r="AI600" s="1">
        <f t="shared" si="109"/>
        <v>2.3E-2</v>
      </c>
      <c r="AJ600" s="5">
        <f t="shared" si="110"/>
        <v>0.19</v>
      </c>
      <c r="AK600" s="1">
        <f t="shared" si="111"/>
        <v>32</v>
      </c>
      <c r="AL600" s="1">
        <v>2.2999999999999998</v>
      </c>
      <c r="AN600" s="5"/>
    </row>
    <row r="601" spans="1:40" x14ac:dyDescent="0.25">
      <c r="A601" s="3">
        <v>42057</v>
      </c>
      <c r="B601" s="4">
        <v>4</v>
      </c>
      <c r="C601" s="4">
        <v>3</v>
      </c>
      <c r="D601" s="4">
        <v>28</v>
      </c>
      <c r="E601" s="1" t="str">
        <f t="shared" si="112"/>
        <v>Q4-3-28</v>
      </c>
      <c r="F601" s="4" t="s">
        <v>43</v>
      </c>
      <c r="G601" s="17">
        <v>7.1</v>
      </c>
      <c r="H601" s="36">
        <v>1</v>
      </c>
      <c r="I601" s="8"/>
      <c r="J601" s="4">
        <v>5</v>
      </c>
      <c r="K601" s="17">
        <v>3.2</v>
      </c>
      <c r="L601" s="4">
        <v>1.55E-2</v>
      </c>
      <c r="M601" s="4">
        <v>2.0299999999999999E-2</v>
      </c>
      <c r="N601" s="4">
        <v>38.954999999999998</v>
      </c>
      <c r="O601" s="4">
        <v>1.7000000000000001E-2</v>
      </c>
      <c r="P601" s="4">
        <v>181</v>
      </c>
      <c r="Q601" s="14">
        <v>0.22850000000000001</v>
      </c>
      <c r="R601" s="14">
        <v>6.4100000000000004E-2</v>
      </c>
      <c r="S601" s="6">
        <v>1.173</v>
      </c>
      <c r="T601" s="14">
        <v>0.1986</v>
      </c>
      <c r="U601" s="4">
        <v>5</v>
      </c>
      <c r="V601" s="53">
        <v>309</v>
      </c>
      <c r="W601" s="53">
        <v>46.699999999999996</v>
      </c>
      <c r="X601" s="50">
        <v>495.5</v>
      </c>
      <c r="Y601" s="14">
        <v>0.54200000000000004</v>
      </c>
      <c r="Z601" s="40">
        <v>0.15629999999999999</v>
      </c>
      <c r="AA601" s="43"/>
      <c r="AB601" s="33">
        <f t="shared" si="102"/>
        <v>23.645320197044331</v>
      </c>
      <c r="AC601" s="5">
        <f t="shared" si="103"/>
        <v>3.7705882352941176</v>
      </c>
      <c r="AD601" s="5">
        <f t="shared" si="104"/>
        <v>0.28052516411378559</v>
      </c>
      <c r="AE601" s="5">
        <f t="shared" si="105"/>
        <v>0.28837638376383762</v>
      </c>
      <c r="AF601" s="33">
        <f t="shared" si="106"/>
        <v>4.6463868566294444</v>
      </c>
      <c r="AG601" s="33">
        <f t="shared" si="107"/>
        <v>6.0772230889235566</v>
      </c>
      <c r="AH601" s="5">
        <f t="shared" si="108"/>
        <v>0.16930946291560101</v>
      </c>
      <c r="AI601" s="1">
        <f t="shared" si="109"/>
        <v>1.173</v>
      </c>
      <c r="AJ601" s="5">
        <f t="shared" si="110"/>
        <v>0.15113268608414238</v>
      </c>
      <c r="AK601" s="1">
        <f t="shared" si="111"/>
        <v>10.610278372591008</v>
      </c>
      <c r="AL601" s="1">
        <v>3.2</v>
      </c>
      <c r="AN601" s="5"/>
    </row>
    <row r="602" spans="1:40" x14ac:dyDescent="0.25">
      <c r="A602" s="3">
        <v>42057</v>
      </c>
      <c r="B602" s="4">
        <v>4</v>
      </c>
      <c r="C602" s="4">
        <v>3</v>
      </c>
      <c r="D602" s="4">
        <v>30</v>
      </c>
      <c r="E602" s="1" t="str">
        <f t="shared" si="112"/>
        <v>Q4-3-30</v>
      </c>
      <c r="F602" s="4" t="s">
        <v>23</v>
      </c>
      <c r="G602" s="17">
        <v>38.200000000000003</v>
      </c>
      <c r="H602" s="36">
        <v>60</v>
      </c>
      <c r="I602" s="8"/>
      <c r="J602" s="4">
        <v>1</v>
      </c>
      <c r="K602" s="17">
        <v>20.7</v>
      </c>
      <c r="L602" s="4">
        <v>2.2499999999999999E-2</v>
      </c>
      <c r="M602" s="4">
        <v>3.0800000000000001E-2</v>
      </c>
      <c r="N602" s="4">
        <v>104.877</v>
      </c>
      <c r="O602" s="4">
        <v>0.157</v>
      </c>
      <c r="P602" s="4">
        <v>572</v>
      </c>
      <c r="Q602" s="14">
        <v>6.7000000000000004E-2</v>
      </c>
      <c r="R602" s="14">
        <v>2.5100000000000001E-2</v>
      </c>
      <c r="S602" s="6">
        <v>1.534</v>
      </c>
      <c r="T602" s="14">
        <v>0.72930000000000006</v>
      </c>
      <c r="U602" s="4">
        <v>10</v>
      </c>
      <c r="V602" s="53">
        <v>113</v>
      </c>
      <c r="W602" s="53">
        <v>40.099999999999994</v>
      </c>
      <c r="X602" s="12">
        <v>632.30000000000007</v>
      </c>
      <c r="Y602" s="14">
        <v>0.96</v>
      </c>
      <c r="Z602" s="40">
        <v>0.20400000000000001</v>
      </c>
      <c r="AA602" s="43"/>
      <c r="AB602" s="33">
        <f t="shared" si="102"/>
        <v>26.948051948051955</v>
      </c>
      <c r="AC602" s="5">
        <f t="shared" si="103"/>
        <v>0.15987261146496815</v>
      </c>
      <c r="AD602" s="5">
        <f t="shared" si="104"/>
        <v>0.37462686567164177</v>
      </c>
      <c r="AE602" s="5">
        <f t="shared" si="105"/>
        <v>0.21250000000000002</v>
      </c>
      <c r="AF602" s="33">
        <f t="shared" si="106"/>
        <v>5.4540080284523782</v>
      </c>
      <c r="AG602" s="33">
        <f t="shared" si="107"/>
        <v>41.783665338645413</v>
      </c>
      <c r="AH602" s="5">
        <f t="shared" si="108"/>
        <v>0.47542372881355938</v>
      </c>
      <c r="AI602" s="1">
        <f t="shared" si="109"/>
        <v>1.534</v>
      </c>
      <c r="AJ602" s="5">
        <f t="shared" si="110"/>
        <v>0.35486725663716812</v>
      </c>
      <c r="AK602" s="1">
        <f t="shared" si="111"/>
        <v>15.768079800498757</v>
      </c>
      <c r="AL602" s="1">
        <v>20.7</v>
      </c>
      <c r="AN602" s="5"/>
    </row>
    <row r="603" spans="1:40" x14ac:dyDescent="0.25">
      <c r="A603" s="3">
        <v>42057</v>
      </c>
      <c r="B603" s="4">
        <v>4</v>
      </c>
      <c r="C603" s="4">
        <v>3</v>
      </c>
      <c r="D603" s="4">
        <v>30</v>
      </c>
      <c r="E603" s="1" t="str">
        <f t="shared" si="112"/>
        <v>Q4-3-30</v>
      </c>
      <c r="F603" s="4" t="s">
        <v>24</v>
      </c>
      <c r="G603" s="17">
        <v>18</v>
      </c>
      <c r="H603" s="36">
        <v>1</v>
      </c>
      <c r="I603" s="8"/>
      <c r="J603" s="4">
        <v>1</v>
      </c>
      <c r="K603" s="17">
        <v>20</v>
      </c>
      <c r="L603" s="4">
        <v>4.1000000000000003E-3</v>
      </c>
      <c r="M603" s="4">
        <v>5.1000000000000004E-3</v>
      </c>
      <c r="N603" s="4">
        <v>64.858400000000003</v>
      </c>
      <c r="O603" s="4">
        <v>0.16300000000000001</v>
      </c>
      <c r="P603" s="4">
        <v>555</v>
      </c>
      <c r="Q603" s="14">
        <v>0.13500000000000001</v>
      </c>
      <c r="R603" s="14">
        <v>2.9499999999999998E-2</v>
      </c>
      <c r="S603" s="6">
        <v>0.68899999999999995</v>
      </c>
      <c r="T603" s="14">
        <v>0.20339999999999997</v>
      </c>
      <c r="U603" s="4">
        <v>10</v>
      </c>
      <c r="V603" s="53">
        <v>269</v>
      </c>
      <c r="W603" s="53">
        <v>74.5</v>
      </c>
      <c r="X603" s="12">
        <v>1836</v>
      </c>
      <c r="Y603" s="14">
        <v>0.13500000000000001</v>
      </c>
      <c r="Z603" s="40">
        <v>2.9499999999999998E-2</v>
      </c>
      <c r="AA603" s="43"/>
      <c r="AB603" s="33">
        <f t="shared" si="102"/>
        <v>19.607843137254903</v>
      </c>
      <c r="AC603" s="5">
        <f t="shared" si="103"/>
        <v>0.18098159509202452</v>
      </c>
      <c r="AD603" s="5">
        <f t="shared" si="104"/>
        <v>0.2185185185185185</v>
      </c>
      <c r="AE603" s="5">
        <f t="shared" si="105"/>
        <v>0.2185185185185185</v>
      </c>
      <c r="AF603" s="33">
        <f t="shared" si="106"/>
        <v>8.5571028579181725</v>
      </c>
      <c r="AG603" s="33">
        <f t="shared" si="107"/>
        <v>21.985898305084746</v>
      </c>
      <c r="AH603" s="5">
        <f t="shared" si="108"/>
        <v>0.29521044992743106</v>
      </c>
      <c r="AI603" s="1">
        <f t="shared" si="109"/>
        <v>0.68899999999999995</v>
      </c>
      <c r="AJ603" s="5">
        <f t="shared" si="110"/>
        <v>0.27695167286245354</v>
      </c>
      <c r="AK603" s="1">
        <f t="shared" si="111"/>
        <v>24.644295302013422</v>
      </c>
      <c r="AL603" s="1">
        <v>20</v>
      </c>
      <c r="AN603" s="5"/>
    </row>
    <row r="604" spans="1:40" x14ac:dyDescent="0.25">
      <c r="A604" s="3">
        <v>42057</v>
      </c>
      <c r="B604" s="4">
        <v>4</v>
      </c>
      <c r="C604" s="4">
        <v>3</v>
      </c>
      <c r="D604" s="4">
        <v>32</v>
      </c>
      <c r="E604" s="1" t="str">
        <f t="shared" si="112"/>
        <v>Q4-3-32</v>
      </c>
      <c r="F604" s="4" t="s">
        <v>23</v>
      </c>
      <c r="G604" s="17">
        <v>44.5</v>
      </c>
      <c r="H604" s="36">
        <v>40</v>
      </c>
      <c r="I604" s="8"/>
      <c r="J604" s="4">
        <v>2</v>
      </c>
      <c r="K604" s="17">
        <v>40.4</v>
      </c>
      <c r="L604" s="4">
        <v>1.5699999999999999E-2</v>
      </c>
      <c r="M604" s="4">
        <v>2.1100000000000001E-2</v>
      </c>
      <c r="N604" s="4">
        <v>166.345</v>
      </c>
      <c r="O604" s="4">
        <v>0.26400000000000001</v>
      </c>
      <c r="P604" s="4">
        <v>1259</v>
      </c>
      <c r="Q604" s="14" t="s">
        <v>16</v>
      </c>
      <c r="R604" s="14">
        <v>8.48E-2</v>
      </c>
      <c r="S604" s="6">
        <v>2.411</v>
      </c>
      <c r="T604" s="14">
        <v>1.3651</v>
      </c>
      <c r="U604" s="4">
        <v>10</v>
      </c>
      <c r="V604" s="53">
        <v>154</v>
      </c>
      <c r="W604" s="53">
        <v>57.4</v>
      </c>
      <c r="X604" s="12">
        <v>1866.3</v>
      </c>
      <c r="Y604" s="14">
        <v>0.84599999999999997</v>
      </c>
      <c r="Z604" s="40">
        <v>0.46479999999999999</v>
      </c>
      <c r="AA604" s="43"/>
      <c r="AB604" s="33">
        <f t="shared" si="102"/>
        <v>25.592417061611386</v>
      </c>
      <c r="AC604" s="5">
        <f t="shared" si="103"/>
        <v>0.32121212121212117</v>
      </c>
      <c r="AD604" s="5" t="e">
        <f t="shared" si="104"/>
        <v>#VALUE!</v>
      </c>
      <c r="AE604" s="5">
        <f t="shared" si="105"/>
        <v>0.54940898345153666</v>
      </c>
      <c r="AF604" s="33">
        <f t="shared" si="106"/>
        <v>7.5686074123057505</v>
      </c>
      <c r="AG604" s="33">
        <f t="shared" si="107"/>
        <v>19.616155660377359</v>
      </c>
      <c r="AH604" s="5">
        <f t="shared" si="108"/>
        <v>0.56619659892160923</v>
      </c>
      <c r="AI604" s="1">
        <f t="shared" si="109"/>
        <v>2.411</v>
      </c>
      <c r="AJ604" s="5">
        <f t="shared" si="110"/>
        <v>0.37272727272727274</v>
      </c>
      <c r="AK604" s="1">
        <f t="shared" si="111"/>
        <v>32.513937282229968</v>
      </c>
      <c r="AL604" s="1">
        <v>40.4</v>
      </c>
      <c r="AN604" s="5"/>
    </row>
    <row r="605" spans="1:40" x14ac:dyDescent="0.25">
      <c r="A605" s="3">
        <v>42057</v>
      </c>
      <c r="B605" s="4">
        <v>4</v>
      </c>
      <c r="C605" s="4">
        <v>3</v>
      </c>
      <c r="D605" s="4">
        <v>32</v>
      </c>
      <c r="E605" s="1" t="str">
        <f t="shared" si="112"/>
        <v>Q4-3-32</v>
      </c>
      <c r="F605" s="4" t="s">
        <v>24</v>
      </c>
      <c r="G605" s="17">
        <v>27</v>
      </c>
      <c r="H605" s="36">
        <v>20</v>
      </c>
      <c r="I605" s="8"/>
      <c r="J605" s="4">
        <v>2</v>
      </c>
      <c r="K605" s="17">
        <v>33</v>
      </c>
      <c r="L605" s="4">
        <v>2.0500000000000001E-2</v>
      </c>
      <c r="M605" s="4">
        <v>2.8899999999999999E-2</v>
      </c>
      <c r="N605" s="4">
        <v>434.77499999999998</v>
      </c>
      <c r="O605" s="4">
        <v>0.39200000000000002</v>
      </c>
      <c r="P605" s="4">
        <v>4253</v>
      </c>
      <c r="Q605" s="14">
        <v>0.2291</v>
      </c>
      <c r="R605" s="14">
        <v>6.4699999999999994E-2</v>
      </c>
      <c r="S605" s="6">
        <v>2.5649999999999999</v>
      </c>
      <c r="T605" s="14">
        <v>0.97909999999999997</v>
      </c>
      <c r="U605" s="4">
        <v>10</v>
      </c>
      <c r="V605" s="53">
        <v>637</v>
      </c>
      <c r="W605" s="53">
        <v>177.2</v>
      </c>
      <c r="X605" s="12">
        <v>4757.5</v>
      </c>
      <c r="Y605" s="14">
        <v>0.42599999999999999</v>
      </c>
      <c r="Z605" s="40">
        <v>0.11349999999999999</v>
      </c>
      <c r="AA605" s="43"/>
      <c r="AB605" s="33">
        <f t="shared" si="102"/>
        <v>29.065743944636672</v>
      </c>
      <c r="AC605" s="5">
        <f t="shared" si="103"/>
        <v>0.16505102040816325</v>
      </c>
      <c r="AD605" s="5">
        <f t="shared" si="104"/>
        <v>0.28240942819729375</v>
      </c>
      <c r="AE605" s="5">
        <f t="shared" si="105"/>
        <v>0.26643192488262907</v>
      </c>
      <c r="AF605" s="33">
        <f t="shared" si="106"/>
        <v>9.7820711862457603</v>
      </c>
      <c r="AG605" s="33">
        <f t="shared" si="107"/>
        <v>67.19860896445131</v>
      </c>
      <c r="AH605" s="5">
        <f t="shared" si="108"/>
        <v>0.38171539961013645</v>
      </c>
      <c r="AI605" s="1">
        <f t="shared" si="109"/>
        <v>2.5649999999999999</v>
      </c>
      <c r="AJ605" s="5">
        <f t="shared" si="110"/>
        <v>0.27817896389324959</v>
      </c>
      <c r="AK605" s="1">
        <f t="shared" si="111"/>
        <v>26.84819413092551</v>
      </c>
      <c r="AL605" s="1">
        <v>33</v>
      </c>
      <c r="AN605" s="5"/>
    </row>
    <row r="606" spans="1:40" x14ac:dyDescent="0.25">
      <c r="A606" s="3">
        <v>42057</v>
      </c>
      <c r="B606" s="4">
        <v>4</v>
      </c>
      <c r="C606" s="4">
        <v>3</v>
      </c>
      <c r="D606" s="4">
        <v>32</v>
      </c>
      <c r="E606" s="1" t="str">
        <f t="shared" si="112"/>
        <v>Q4-3-32</v>
      </c>
      <c r="F606" s="4" t="s">
        <v>17</v>
      </c>
      <c r="G606" s="17">
        <v>41</v>
      </c>
      <c r="H606" s="36">
        <v>3</v>
      </c>
      <c r="I606" s="8"/>
      <c r="J606" s="4">
        <v>1</v>
      </c>
      <c r="K606" s="17">
        <v>39</v>
      </c>
      <c r="L606" s="4">
        <v>5.7700000000000001E-2</v>
      </c>
      <c r="M606" s="4">
        <v>6.7699999999999996E-2</v>
      </c>
      <c r="N606" s="4">
        <v>60.438000000000002</v>
      </c>
      <c r="O606" s="4">
        <v>9.1999999999999998E-2</v>
      </c>
      <c r="P606" s="4">
        <v>412</v>
      </c>
      <c r="Q606" s="14">
        <v>9.2799999999999994E-2</v>
      </c>
      <c r="R606" s="14">
        <v>3.3099999999999997E-2</v>
      </c>
      <c r="S606" s="6">
        <v>0.621</v>
      </c>
      <c r="T606" s="14">
        <v>0.22070000000000001</v>
      </c>
      <c r="U606" s="4">
        <v>5</v>
      </c>
      <c r="V606" s="53">
        <v>621</v>
      </c>
      <c r="W606" s="53">
        <v>220.70000000000002</v>
      </c>
      <c r="X606" s="12">
        <v>3161.5</v>
      </c>
      <c r="Y606" s="14">
        <v>0.55200000000000005</v>
      </c>
      <c r="Z606" s="40">
        <v>0.19389999999999999</v>
      </c>
      <c r="AA606" s="43"/>
      <c r="AB606" s="33">
        <f t="shared" si="102"/>
        <v>14.771048744460851</v>
      </c>
      <c r="AC606" s="5">
        <f t="shared" si="103"/>
        <v>0.35978260869565215</v>
      </c>
      <c r="AD606" s="5">
        <f t="shared" si="104"/>
        <v>0.35668103448275862</v>
      </c>
      <c r="AE606" s="5">
        <f t="shared" si="105"/>
        <v>0.35126811594202895</v>
      </c>
      <c r="AF606" s="33">
        <f t="shared" si="106"/>
        <v>6.8169032727754058</v>
      </c>
      <c r="AG606" s="33">
        <f t="shared" si="107"/>
        <v>18.259214501510577</v>
      </c>
      <c r="AH606" s="5">
        <f t="shared" si="108"/>
        <v>0.35539452495974239</v>
      </c>
      <c r="AI606" s="1">
        <f t="shared" si="109"/>
        <v>0.621</v>
      </c>
      <c r="AJ606" s="5">
        <f t="shared" si="110"/>
        <v>0.35539452495974239</v>
      </c>
      <c r="AK606" s="1">
        <f t="shared" si="111"/>
        <v>14.32487539646579</v>
      </c>
      <c r="AL606" s="1">
        <v>39</v>
      </c>
      <c r="AN606" s="5"/>
    </row>
    <row r="607" spans="1:40" x14ac:dyDescent="0.25">
      <c r="A607" s="3">
        <v>42057</v>
      </c>
      <c r="B607" s="4">
        <v>4</v>
      </c>
      <c r="C607" s="4">
        <v>3</v>
      </c>
      <c r="D607" s="4">
        <v>32</v>
      </c>
      <c r="E607" s="1" t="str">
        <f t="shared" si="112"/>
        <v>Q4-3-32</v>
      </c>
      <c r="F607" s="4" t="s">
        <v>46</v>
      </c>
      <c r="G607" s="17">
        <v>76.7</v>
      </c>
      <c r="H607" s="36">
        <v>15</v>
      </c>
      <c r="I607" s="8"/>
      <c r="J607" s="4">
        <v>1</v>
      </c>
      <c r="K607" s="17">
        <v>83</v>
      </c>
      <c r="L607" s="4">
        <v>5.8400000000000001E-2</v>
      </c>
      <c r="M607" s="4">
        <v>8.5099999999999995E-2</v>
      </c>
      <c r="N607" s="4">
        <v>228.81899999999999</v>
      </c>
      <c r="O607" s="4">
        <v>0.31900000000000001</v>
      </c>
      <c r="P607" s="4">
        <v>2412</v>
      </c>
      <c r="Q607" s="14">
        <v>0.2984</v>
      </c>
      <c r="R607" s="14">
        <v>6.5199999999999994E-2</v>
      </c>
      <c r="S607" s="6">
        <v>9.0129999999999999</v>
      </c>
      <c r="T607" s="14">
        <v>5.2807999999999993</v>
      </c>
      <c r="U607" s="4">
        <v>3</v>
      </c>
      <c r="V607" s="53">
        <v>2813</v>
      </c>
      <c r="W607" s="53">
        <v>1139.3</v>
      </c>
      <c r="X607" s="12">
        <v>4289.8</v>
      </c>
      <c r="Y607" s="14">
        <v>3.2250000000000001</v>
      </c>
      <c r="Z607" s="40">
        <v>0.84350000000000003</v>
      </c>
      <c r="AA607" s="43"/>
      <c r="AB607" s="33">
        <f t="shared" si="102"/>
        <v>31.374853113983544</v>
      </c>
      <c r="AC607" s="5">
        <f t="shared" si="103"/>
        <v>0.20438871473354231</v>
      </c>
      <c r="AD607" s="5">
        <f t="shared" si="104"/>
        <v>0.21849865951742625</v>
      </c>
      <c r="AE607" s="5">
        <f t="shared" si="105"/>
        <v>0.26155038759689925</v>
      </c>
      <c r="AF607" s="33">
        <f t="shared" si="106"/>
        <v>10.541082689811597</v>
      </c>
      <c r="AG607" s="33">
        <f t="shared" si="107"/>
        <v>35.094938650306752</v>
      </c>
      <c r="AH607" s="5">
        <f t="shared" si="108"/>
        <v>0.58590924220570284</v>
      </c>
      <c r="AI607" s="1">
        <f t="shared" si="109"/>
        <v>9.0129999999999999</v>
      </c>
      <c r="AJ607" s="5">
        <f t="shared" si="110"/>
        <v>0.405012442232492</v>
      </c>
      <c r="AK607" s="1">
        <f t="shared" si="111"/>
        <v>3.7652944790660934</v>
      </c>
      <c r="AL607" s="1">
        <v>83</v>
      </c>
      <c r="AN607" s="5"/>
    </row>
    <row r="608" spans="1:40" x14ac:dyDescent="0.25">
      <c r="A608" s="3">
        <v>42057</v>
      </c>
      <c r="B608" s="4">
        <v>4</v>
      </c>
      <c r="C608" s="4">
        <v>3</v>
      </c>
      <c r="D608" s="4">
        <v>32</v>
      </c>
      <c r="E608" s="1" t="str">
        <f t="shared" si="112"/>
        <v>Q4-3-32</v>
      </c>
      <c r="F608" s="4" t="s">
        <v>26</v>
      </c>
      <c r="G608" s="17">
        <v>16.8</v>
      </c>
      <c r="H608" s="36">
        <v>1</v>
      </c>
      <c r="I608" s="8"/>
      <c r="J608" s="4">
        <v>1</v>
      </c>
      <c r="K608" s="17">
        <v>18</v>
      </c>
      <c r="L608" s="4">
        <v>3.2800000000000003E-2</v>
      </c>
      <c r="M608" s="4">
        <v>3.5000000000000003E-2</v>
      </c>
      <c r="N608" s="4">
        <v>39.559800000000003</v>
      </c>
      <c r="O608" s="4">
        <v>0.23400000000000001</v>
      </c>
      <c r="P608" s="4">
        <v>185</v>
      </c>
      <c r="Q608" s="14">
        <v>0.23400000000000001</v>
      </c>
      <c r="R608" s="14">
        <v>4.0899999999999999E-2</v>
      </c>
      <c r="S608" s="6">
        <v>0.46</v>
      </c>
      <c r="T608" s="14">
        <v>7.6999999999999999E-2</v>
      </c>
      <c r="U608" s="4">
        <v>5</v>
      </c>
      <c r="V608" s="53">
        <v>281</v>
      </c>
      <c r="W608" s="53">
        <v>45.8</v>
      </c>
      <c r="X608" s="12">
        <v>1881.3</v>
      </c>
      <c r="Y608" s="14">
        <v>0.23400000000000001</v>
      </c>
      <c r="Z608" s="40">
        <v>4.0899999999999999E-2</v>
      </c>
      <c r="AA608" s="43"/>
      <c r="AB608" s="33">
        <f t="shared" si="102"/>
        <v>6.2857142857142865</v>
      </c>
      <c r="AC608" s="5">
        <f t="shared" si="103"/>
        <v>0.17478632478632478</v>
      </c>
      <c r="AD608" s="5">
        <f t="shared" si="104"/>
        <v>0.17478632478632478</v>
      </c>
      <c r="AE608" s="5">
        <f t="shared" si="105"/>
        <v>0.17478632478632478</v>
      </c>
      <c r="AF608" s="33">
        <f t="shared" si="106"/>
        <v>4.6764644917315046</v>
      </c>
      <c r="AG608" s="33">
        <f t="shared" si="107"/>
        <v>9.6723227383863097</v>
      </c>
      <c r="AH608" s="5">
        <f t="shared" si="108"/>
        <v>0.16739130434782606</v>
      </c>
      <c r="AI608" s="1">
        <f t="shared" si="109"/>
        <v>0.46</v>
      </c>
      <c r="AJ608" s="5">
        <f t="shared" si="110"/>
        <v>0.16298932384341636</v>
      </c>
      <c r="AK608" s="1">
        <f t="shared" si="111"/>
        <v>41.0764192139738</v>
      </c>
      <c r="AL608" s="1">
        <v>18</v>
      </c>
      <c r="AN608" s="5"/>
    </row>
    <row r="609" spans="1:40" x14ac:dyDescent="0.25">
      <c r="A609" s="3">
        <v>42057</v>
      </c>
      <c r="B609" s="4">
        <v>4</v>
      </c>
      <c r="C609" s="4">
        <v>3</v>
      </c>
      <c r="D609" s="4">
        <v>34</v>
      </c>
      <c r="E609" s="1" t="str">
        <f t="shared" si="112"/>
        <v>Q4-3-34</v>
      </c>
      <c r="F609" s="4" t="s">
        <v>23</v>
      </c>
      <c r="G609" s="17">
        <v>48.6</v>
      </c>
      <c r="H609" s="36">
        <v>30</v>
      </c>
      <c r="I609" s="8"/>
      <c r="J609" s="4">
        <v>3</v>
      </c>
      <c r="K609" s="17">
        <v>34.5</v>
      </c>
      <c r="L609" s="4">
        <v>1.12E-2</v>
      </c>
      <c r="M609" s="4">
        <v>2.01E-2</v>
      </c>
      <c r="N609" s="4">
        <v>333.74</v>
      </c>
      <c r="O609" s="4">
        <v>0.17499999999999999</v>
      </c>
      <c r="P609" s="4">
        <v>2756</v>
      </c>
      <c r="Q609" s="14">
        <v>9.7900000000000001E-2</v>
      </c>
      <c r="R609" s="14">
        <v>3.5999999999999997E-2</v>
      </c>
      <c r="S609" s="6">
        <v>1.5009999999999999</v>
      </c>
      <c r="T609" s="14">
        <v>0.78350000000000009</v>
      </c>
      <c r="U609" s="4">
        <v>10</v>
      </c>
      <c r="V609" s="53">
        <v>317</v>
      </c>
      <c r="W609" s="53">
        <v>148.69999999999999</v>
      </c>
      <c r="X609" s="12">
        <v>1239</v>
      </c>
      <c r="Y609" s="14">
        <v>3.4140000000000001</v>
      </c>
      <c r="Z609" s="40">
        <v>0.95630000000000004</v>
      </c>
      <c r="AA609" s="43"/>
      <c r="AB609" s="33">
        <f t="shared" si="102"/>
        <v>44.278606965174127</v>
      </c>
      <c r="AC609" s="5">
        <f t="shared" si="103"/>
        <v>0.20571428571428571</v>
      </c>
      <c r="AD609" s="5">
        <f t="shared" si="104"/>
        <v>0.36772216547497444</v>
      </c>
      <c r="AE609" s="5">
        <f t="shared" si="105"/>
        <v>0.2801113063854716</v>
      </c>
      <c r="AF609" s="33">
        <f t="shared" si="106"/>
        <v>8.2579253310960627</v>
      </c>
      <c r="AG609" s="33">
        <f t="shared" si="107"/>
        <v>92.705555555555563</v>
      </c>
      <c r="AH609" s="5">
        <f t="shared" si="108"/>
        <v>0.52198534310459699</v>
      </c>
      <c r="AI609" s="1">
        <f t="shared" si="109"/>
        <v>1.5009999999999999</v>
      </c>
      <c r="AJ609" s="5">
        <f t="shared" si="110"/>
        <v>0.46908517350157725</v>
      </c>
      <c r="AK609" s="1">
        <f t="shared" si="111"/>
        <v>8.3322125084061884</v>
      </c>
      <c r="AL609" s="1">
        <v>34.5</v>
      </c>
      <c r="AN609" s="5"/>
    </row>
    <row r="610" spans="1:40" x14ac:dyDescent="0.25">
      <c r="A610" s="3">
        <v>42057</v>
      </c>
      <c r="B610" s="4">
        <v>4</v>
      </c>
      <c r="C610" s="4">
        <v>3</v>
      </c>
      <c r="D610" s="4">
        <v>34</v>
      </c>
      <c r="E610" s="1" t="str">
        <f t="shared" si="112"/>
        <v>Q4-3-34</v>
      </c>
      <c r="F610" s="4" t="s">
        <v>24</v>
      </c>
      <c r="G610" s="17">
        <v>33.6</v>
      </c>
      <c r="H610" s="36">
        <v>30</v>
      </c>
      <c r="I610" s="8"/>
      <c r="J610" s="4">
        <v>3</v>
      </c>
      <c r="K610" s="17">
        <v>37</v>
      </c>
      <c r="L610" s="4">
        <v>7.7000000000000002E-3</v>
      </c>
      <c r="M610" s="4">
        <v>1.41E-2</v>
      </c>
      <c r="N610" s="4">
        <v>75.891000000000005</v>
      </c>
      <c r="O610" s="4">
        <v>0.10100000000000001</v>
      </c>
      <c r="P610" s="4">
        <v>689</v>
      </c>
      <c r="Q610" s="14">
        <v>4.53E-2</v>
      </c>
      <c r="R610" s="14">
        <v>1.1299999999999999E-2</v>
      </c>
      <c r="S610" s="6">
        <v>0.629</v>
      </c>
      <c r="T610" s="14">
        <v>0.29039999999999999</v>
      </c>
      <c r="U610" s="4">
        <v>6</v>
      </c>
      <c r="V610" s="53">
        <v>468</v>
      </c>
      <c r="W610" s="53">
        <v>171.7</v>
      </c>
      <c r="X610" s="12">
        <v>4103</v>
      </c>
      <c r="Y610" s="14">
        <v>4.53E-2</v>
      </c>
      <c r="Z610" s="40">
        <v>1.1299999999999999E-2</v>
      </c>
      <c r="AA610" s="43"/>
      <c r="AB610" s="33">
        <f t="shared" si="102"/>
        <v>45.39007092198581</v>
      </c>
      <c r="AC610" s="5">
        <f t="shared" si="103"/>
        <v>0.11188118811881187</v>
      </c>
      <c r="AD610" s="5">
        <f t="shared" si="104"/>
        <v>0.24944812362030905</v>
      </c>
      <c r="AE610" s="5">
        <f t="shared" si="105"/>
        <v>0.24944812362030905</v>
      </c>
      <c r="AF610" s="33">
        <f t="shared" si="106"/>
        <v>9.0788103991250608</v>
      </c>
      <c r="AG610" s="33">
        <f t="shared" si="107"/>
        <v>67.16017699115045</v>
      </c>
      <c r="AH610" s="5">
        <f t="shared" si="108"/>
        <v>0.46168521462639106</v>
      </c>
      <c r="AI610" s="1">
        <f t="shared" si="109"/>
        <v>0.629</v>
      </c>
      <c r="AJ610" s="5">
        <f t="shared" si="110"/>
        <v>0.36688034188034185</v>
      </c>
      <c r="AK610" s="1">
        <f t="shared" si="111"/>
        <v>23.896330809551547</v>
      </c>
      <c r="AL610" s="1">
        <v>37</v>
      </c>
      <c r="AN610" s="5"/>
    </row>
    <row r="611" spans="1:40" x14ac:dyDescent="0.25">
      <c r="A611" s="3">
        <v>42057</v>
      </c>
      <c r="B611" s="4">
        <v>4</v>
      </c>
      <c r="C611" s="4">
        <v>3</v>
      </c>
      <c r="D611" s="4">
        <v>34</v>
      </c>
      <c r="E611" s="1" t="str">
        <f t="shared" si="112"/>
        <v>Q4-3-34</v>
      </c>
      <c r="F611" s="4" t="s">
        <v>17</v>
      </c>
      <c r="G611" s="17">
        <v>51.7</v>
      </c>
      <c r="H611" s="36">
        <v>5</v>
      </c>
      <c r="I611" s="8"/>
      <c r="J611" s="4">
        <v>2</v>
      </c>
      <c r="K611" s="17">
        <v>46</v>
      </c>
      <c r="L611" s="4">
        <v>4.9099999999999998E-2</v>
      </c>
      <c r="M611" s="4">
        <v>6.6500000000000004E-2</v>
      </c>
      <c r="N611" s="4">
        <v>245.55</v>
      </c>
      <c r="O611" s="4">
        <v>0.312</v>
      </c>
      <c r="P611" s="4">
        <v>1786</v>
      </c>
      <c r="Q611" s="14">
        <v>0.2555</v>
      </c>
      <c r="R611" s="14">
        <v>8.8800000000000004E-2</v>
      </c>
      <c r="S611" s="6">
        <v>2.2429999999999999</v>
      </c>
      <c r="T611" s="15">
        <v>0.89539999999999997</v>
      </c>
      <c r="U611" s="4">
        <v>5</v>
      </c>
      <c r="V611" s="53">
        <v>828</v>
      </c>
      <c r="W611" s="53">
        <v>313.8</v>
      </c>
      <c r="X611" s="12">
        <v>4414</v>
      </c>
      <c r="Y611" s="14">
        <v>2.9990000000000001</v>
      </c>
      <c r="Z611" s="40">
        <v>0.92520000000000002</v>
      </c>
      <c r="AA611" s="43"/>
      <c r="AB611" s="33">
        <f t="shared" si="102"/>
        <v>26.165413533834595</v>
      </c>
      <c r="AC611" s="5">
        <f t="shared" si="103"/>
        <v>0.2846153846153846</v>
      </c>
      <c r="AD611" s="5">
        <f t="shared" si="104"/>
        <v>0.34755381604696672</v>
      </c>
      <c r="AE611" s="5">
        <f t="shared" si="105"/>
        <v>0.30850283427809272</v>
      </c>
      <c r="AF611" s="33">
        <f t="shared" si="106"/>
        <v>7.273467725514152</v>
      </c>
      <c r="AG611" s="33">
        <f t="shared" si="107"/>
        <v>27.652027027027025</v>
      </c>
      <c r="AH611" s="5">
        <f t="shared" si="108"/>
        <v>0.3991975033437361</v>
      </c>
      <c r="AI611" s="1">
        <f t="shared" si="109"/>
        <v>2.2429999999999999</v>
      </c>
      <c r="AJ611" s="5">
        <f t="shared" si="110"/>
        <v>0.37898550724637681</v>
      </c>
      <c r="AK611" s="1">
        <f t="shared" si="111"/>
        <v>14.066284257488846</v>
      </c>
      <c r="AL611" s="1">
        <v>46</v>
      </c>
      <c r="AN611" s="5"/>
    </row>
    <row r="612" spans="1:40" x14ac:dyDescent="0.25">
      <c r="A612" s="3">
        <v>42057</v>
      </c>
      <c r="B612" s="4">
        <v>4</v>
      </c>
      <c r="C612" s="4">
        <v>3</v>
      </c>
      <c r="D612" s="4">
        <v>36</v>
      </c>
      <c r="E612" s="1" t="str">
        <f t="shared" si="112"/>
        <v>Q4-3-36</v>
      </c>
      <c r="F612" s="4" t="s">
        <v>23</v>
      </c>
      <c r="G612" s="17">
        <v>23.2</v>
      </c>
      <c r="H612" s="36">
        <v>10</v>
      </c>
      <c r="I612" s="8"/>
      <c r="J612" s="4">
        <v>4</v>
      </c>
      <c r="K612" s="17">
        <v>33.5</v>
      </c>
      <c r="L612" s="4">
        <v>8.8999999999999999E-3</v>
      </c>
      <c r="M612" s="4">
        <v>1.06E-2</v>
      </c>
      <c r="N612" s="4">
        <v>101.66800000000001</v>
      </c>
      <c r="O612" s="4">
        <v>0.161</v>
      </c>
      <c r="P612" s="4">
        <v>886</v>
      </c>
      <c r="Q612" s="14">
        <v>0.17</v>
      </c>
      <c r="R612" s="14">
        <v>5.8799999999999998E-2</v>
      </c>
      <c r="S612" s="6">
        <v>1.5189999999999999</v>
      </c>
      <c r="T612" s="14">
        <v>0.72909999999999997</v>
      </c>
      <c r="U612" s="4">
        <v>10</v>
      </c>
      <c r="V612" s="53">
        <v>141</v>
      </c>
      <c r="W612" s="53">
        <v>73.899999999999991</v>
      </c>
      <c r="X612" s="12">
        <v>1106.6000000000001</v>
      </c>
      <c r="Y612" s="14">
        <v>0.17</v>
      </c>
      <c r="Z612" s="40">
        <v>5.8799999999999998E-2</v>
      </c>
      <c r="AA612" s="43"/>
      <c r="AB612" s="33">
        <f t="shared" si="102"/>
        <v>16.037735849056606</v>
      </c>
      <c r="AC612" s="5">
        <f t="shared" si="103"/>
        <v>0.36521739130434783</v>
      </c>
      <c r="AD612" s="5">
        <f t="shared" si="104"/>
        <v>0.34588235294117642</v>
      </c>
      <c r="AE612" s="5">
        <f t="shared" si="105"/>
        <v>0.34588235294117642</v>
      </c>
      <c r="AF612" s="33">
        <f t="shared" si="106"/>
        <v>8.7146398080025183</v>
      </c>
      <c r="AG612" s="33">
        <f t="shared" si="107"/>
        <v>17.290476190476191</v>
      </c>
      <c r="AH612" s="5">
        <f t="shared" si="108"/>
        <v>0.47998683344305465</v>
      </c>
      <c r="AI612" s="1">
        <f t="shared" si="109"/>
        <v>1.5189999999999999</v>
      </c>
      <c r="AJ612" s="5">
        <f t="shared" si="110"/>
        <v>0.52411347517730489</v>
      </c>
      <c r="AK612" s="1">
        <f t="shared" si="111"/>
        <v>14.974289580514212</v>
      </c>
      <c r="AL612" s="1">
        <v>33.5</v>
      </c>
      <c r="AN612" s="5"/>
    </row>
    <row r="613" spans="1:40" x14ac:dyDescent="0.25">
      <c r="A613" s="3">
        <v>42057</v>
      </c>
      <c r="B613" s="4">
        <v>4</v>
      </c>
      <c r="C613" s="4">
        <v>3</v>
      </c>
      <c r="D613" s="4">
        <v>36</v>
      </c>
      <c r="E613" s="1" t="str">
        <f t="shared" si="112"/>
        <v>Q4-3-36</v>
      </c>
      <c r="F613" s="4" t="s">
        <v>24</v>
      </c>
      <c r="G613" s="17">
        <v>12.5</v>
      </c>
      <c r="H613" s="36">
        <v>3</v>
      </c>
      <c r="I613" s="8"/>
      <c r="J613" s="4">
        <v>4</v>
      </c>
      <c r="K613" s="17">
        <v>16</v>
      </c>
      <c r="L613" s="4">
        <v>1.2500000000000001E-2</v>
      </c>
      <c r="M613" s="4">
        <v>1.6400000000000001E-2</v>
      </c>
      <c r="N613" s="4">
        <v>396.262</v>
      </c>
      <c r="O613" s="4">
        <v>0.28299999999999997</v>
      </c>
      <c r="P613" s="4">
        <v>3038</v>
      </c>
      <c r="Q613" s="14">
        <v>0.1229</v>
      </c>
      <c r="R613" s="14">
        <v>3.9E-2</v>
      </c>
      <c r="S613" s="6">
        <v>1.9889999999999999</v>
      </c>
      <c r="T613" s="14">
        <v>0.94019999999999992</v>
      </c>
      <c r="U613" s="4">
        <v>10</v>
      </c>
      <c r="V613" s="53">
        <v>501</v>
      </c>
      <c r="W613" s="53">
        <v>179</v>
      </c>
      <c r="X613" s="12">
        <v>2783.0999999999995</v>
      </c>
      <c r="Y613" s="14">
        <v>1.1819999999999999</v>
      </c>
      <c r="Z613" s="40">
        <v>0.22620000000000001</v>
      </c>
      <c r="AA613" s="43"/>
      <c r="AB613" s="33">
        <f t="shared" si="102"/>
        <v>23.780487804878049</v>
      </c>
      <c r="AC613" s="5">
        <f t="shared" si="103"/>
        <v>0.13780918727915195</v>
      </c>
      <c r="AD613" s="5">
        <f t="shared" si="104"/>
        <v>0.31733116354759966</v>
      </c>
      <c r="AE613" s="5">
        <f t="shared" si="105"/>
        <v>0.19137055837563455</v>
      </c>
      <c r="AF613" s="33">
        <f t="shared" si="106"/>
        <v>7.6666447956150225</v>
      </c>
      <c r="AG613" s="33">
        <f t="shared" si="107"/>
        <v>101.60564102564103</v>
      </c>
      <c r="AH613" s="5">
        <f t="shared" si="108"/>
        <v>0.47269984917043739</v>
      </c>
      <c r="AI613" s="1">
        <f t="shared" si="109"/>
        <v>1.9889999999999999</v>
      </c>
      <c r="AJ613" s="5">
        <f t="shared" si="110"/>
        <v>0.35728542914171657</v>
      </c>
      <c r="AK613" s="1">
        <f t="shared" si="111"/>
        <v>15.548044692737427</v>
      </c>
      <c r="AL613" s="1">
        <v>16</v>
      </c>
      <c r="AN613" s="5"/>
    </row>
    <row r="614" spans="1:40" x14ac:dyDescent="0.25">
      <c r="A614" s="3">
        <v>42057</v>
      </c>
      <c r="B614" s="4">
        <v>4</v>
      </c>
      <c r="C614" s="4">
        <v>3</v>
      </c>
      <c r="D614" s="4">
        <v>36</v>
      </c>
      <c r="E614" s="1" t="str">
        <f t="shared" si="112"/>
        <v>Q4-3-36</v>
      </c>
      <c r="F614" s="4" t="s">
        <v>27</v>
      </c>
      <c r="G614" s="17">
        <v>4.7</v>
      </c>
      <c r="H614" s="36">
        <v>70</v>
      </c>
      <c r="I614" s="8"/>
      <c r="J614" s="4">
        <v>1</v>
      </c>
      <c r="K614" s="17">
        <v>2.2000000000000002</v>
      </c>
      <c r="L614" s="4">
        <v>3.9600000000000003E-2</v>
      </c>
      <c r="M614" s="4">
        <v>4.4200000000000003E-2</v>
      </c>
      <c r="N614" s="4">
        <v>52.911200000000001</v>
      </c>
      <c r="O614" s="4">
        <v>0.20100000000000001</v>
      </c>
      <c r="P614" s="4">
        <v>71</v>
      </c>
      <c r="Q614" s="14">
        <v>0.15540000000000001</v>
      </c>
      <c r="R614" s="14">
        <v>3.4200000000000001E-2</v>
      </c>
      <c r="S614" s="6">
        <v>0.24399999999999999</v>
      </c>
      <c r="T614" s="14">
        <v>6.7199999999999996E-2</v>
      </c>
      <c r="U614" s="4">
        <v>5</v>
      </c>
      <c r="V614" s="53">
        <v>196</v>
      </c>
      <c r="W614" s="53">
        <v>54.4</v>
      </c>
      <c r="X614" s="12">
        <v>810.3</v>
      </c>
      <c r="Y614" s="14">
        <v>0.33900000000000002</v>
      </c>
      <c r="Z614" s="15">
        <v>8.5900000000000004E-2</v>
      </c>
      <c r="AA614" s="40"/>
      <c r="AB614" s="33">
        <f t="shared" si="102"/>
        <v>10.407239819004523</v>
      </c>
      <c r="AC614" s="5">
        <f t="shared" si="103"/>
        <v>0.17014925373134329</v>
      </c>
      <c r="AD614" s="5">
        <f t="shared" si="104"/>
        <v>0.22007722007722008</v>
      </c>
      <c r="AE614" s="5">
        <f t="shared" si="105"/>
        <v>0.2533923303834808</v>
      </c>
      <c r="AF614" s="33">
        <f t="shared" si="106"/>
        <v>1.3418709082387095</v>
      </c>
      <c r="AG614" s="33">
        <f t="shared" si="107"/>
        <v>15.47111111111111</v>
      </c>
      <c r="AH614" s="5">
        <f t="shared" si="108"/>
        <v>0.27540983606557373</v>
      </c>
      <c r="AI614" s="1">
        <f t="shared" si="109"/>
        <v>0.24399999999999999</v>
      </c>
      <c r="AJ614" s="5">
        <f t="shared" si="110"/>
        <v>0.27755102040816326</v>
      </c>
      <c r="AK614" s="1">
        <f t="shared" si="111"/>
        <v>14.895220588235293</v>
      </c>
      <c r="AL614" s="1">
        <v>2.2000000000000002</v>
      </c>
      <c r="AN614" s="5"/>
    </row>
    <row r="615" spans="1:40" x14ac:dyDescent="0.25">
      <c r="A615" s="3">
        <v>42057</v>
      </c>
      <c r="B615" s="4">
        <v>4</v>
      </c>
      <c r="C615" s="4">
        <v>3</v>
      </c>
      <c r="D615" s="4">
        <v>36</v>
      </c>
      <c r="E615" s="1" t="str">
        <f t="shared" si="112"/>
        <v>Q4-3-36</v>
      </c>
      <c r="F615" s="4" t="s">
        <v>26</v>
      </c>
      <c r="G615" s="17">
        <v>5.8</v>
      </c>
      <c r="H615" s="36">
        <v>5</v>
      </c>
      <c r="I615" s="8"/>
      <c r="J615" s="4">
        <v>2</v>
      </c>
      <c r="K615" s="17">
        <v>4.7</v>
      </c>
      <c r="L615" s="4">
        <v>5.57E-2</v>
      </c>
      <c r="M615" s="4">
        <v>6.25E-2</v>
      </c>
      <c r="N615" s="4">
        <v>21.3871</v>
      </c>
      <c r="O615" s="4">
        <v>0.127</v>
      </c>
      <c r="P615" s="4">
        <v>27</v>
      </c>
      <c r="Q615" s="14">
        <v>9.2999999999999999E-2</v>
      </c>
      <c r="R615" s="14">
        <v>2.0199999999999999E-2</v>
      </c>
      <c r="S615" s="6">
        <v>0.41399999999999998</v>
      </c>
      <c r="T615" s="14">
        <v>0.1024</v>
      </c>
      <c r="U615" s="4">
        <v>5</v>
      </c>
      <c r="V615" s="53">
        <v>291</v>
      </c>
      <c r="W615" s="53">
        <v>72.900000000000006</v>
      </c>
      <c r="X615" s="12">
        <v>1302.2</v>
      </c>
      <c r="Y615" s="14">
        <v>0.27900000000000003</v>
      </c>
      <c r="Z615" s="40">
        <v>6.2299999999999994E-2</v>
      </c>
      <c r="AA615" s="43"/>
      <c r="AB615" s="33">
        <f t="shared" si="102"/>
        <v>10.88</v>
      </c>
      <c r="AC615" s="5">
        <f t="shared" si="103"/>
        <v>0.1590551181102362</v>
      </c>
      <c r="AD615" s="5">
        <f t="shared" si="104"/>
        <v>0.21720430107526881</v>
      </c>
      <c r="AE615" s="5">
        <f t="shared" si="105"/>
        <v>0.22329749103942648</v>
      </c>
      <c r="AF615" s="33">
        <f t="shared" si="106"/>
        <v>1.2624432485002641</v>
      </c>
      <c r="AG615" s="33">
        <f t="shared" si="107"/>
        <v>10.587673267326734</v>
      </c>
      <c r="AH615" s="5">
        <f t="shared" si="108"/>
        <v>0.24734299516908215</v>
      </c>
      <c r="AI615" s="1">
        <f t="shared" si="109"/>
        <v>0.41399999999999998</v>
      </c>
      <c r="AJ615" s="5">
        <f t="shared" si="110"/>
        <v>0.25051546391752577</v>
      </c>
      <c r="AK615" s="1">
        <f t="shared" si="111"/>
        <v>17.862825788751714</v>
      </c>
      <c r="AL615" s="1">
        <v>4.7</v>
      </c>
      <c r="AN615" s="5"/>
    </row>
    <row r="616" spans="1:40" x14ac:dyDescent="0.25">
      <c r="A616" s="3">
        <v>42057</v>
      </c>
      <c r="B616" s="4">
        <v>4</v>
      </c>
      <c r="C616" s="4">
        <v>3</v>
      </c>
      <c r="D616" s="4">
        <v>38</v>
      </c>
      <c r="E616" s="1" t="str">
        <f t="shared" si="112"/>
        <v>Q4-3-38</v>
      </c>
      <c r="F616" s="4" t="s">
        <v>23</v>
      </c>
      <c r="G616" s="17">
        <v>17.2</v>
      </c>
      <c r="H616" s="36">
        <v>10</v>
      </c>
      <c r="I616" s="8"/>
      <c r="J616" s="4">
        <v>5</v>
      </c>
      <c r="K616" s="17">
        <v>19</v>
      </c>
      <c r="L616" s="4">
        <v>8.8000000000000005E-3</v>
      </c>
      <c r="M616" s="4">
        <v>1.24E-2</v>
      </c>
      <c r="N616" s="4">
        <v>585.96609999999998</v>
      </c>
      <c r="O616" s="4">
        <v>0.56399999999999995</v>
      </c>
      <c r="P616" s="4">
        <v>5828</v>
      </c>
      <c r="Q616" s="14">
        <v>0.42070000000000002</v>
      </c>
      <c r="R616" s="14">
        <v>0.13059999999999999</v>
      </c>
      <c r="S616" s="6">
        <v>4.3499999999999996</v>
      </c>
      <c r="T616" s="14">
        <v>3.0541</v>
      </c>
      <c r="U616" s="4">
        <v>10</v>
      </c>
      <c r="V616" s="53">
        <v>50</v>
      </c>
      <c r="W616" s="53">
        <v>29.1</v>
      </c>
      <c r="X616" s="12">
        <v>313.2</v>
      </c>
      <c r="Y616" s="14">
        <v>0.42070000000000002</v>
      </c>
      <c r="Z616" s="40">
        <v>0.13059999999999999</v>
      </c>
      <c r="AA616" s="43"/>
      <c r="AB616" s="33">
        <f t="shared" si="102"/>
        <v>29.032258064516121</v>
      </c>
      <c r="AC616" s="5">
        <f t="shared" si="103"/>
        <v>0.23156028368794326</v>
      </c>
      <c r="AD616" s="5">
        <f t="shared" si="104"/>
        <v>0.31043498930354169</v>
      </c>
      <c r="AE616" s="5">
        <f t="shared" si="105"/>
        <v>0.31043498930354169</v>
      </c>
      <c r="AF616" s="33">
        <f t="shared" si="106"/>
        <v>9.9459678640112461</v>
      </c>
      <c r="AG616" s="33">
        <f t="shared" si="107"/>
        <v>44.867235834609488</v>
      </c>
      <c r="AH616" s="5">
        <f t="shared" si="108"/>
        <v>0.70209195402298852</v>
      </c>
      <c r="AI616" s="1">
        <f t="shared" si="109"/>
        <v>4.3499999999999996</v>
      </c>
      <c r="AJ616" s="5">
        <f t="shared" si="110"/>
        <v>0.58200000000000007</v>
      </c>
      <c r="AK616" s="1">
        <f t="shared" si="111"/>
        <v>10.762886597938143</v>
      </c>
      <c r="AL616" s="1">
        <v>19</v>
      </c>
      <c r="AN616" s="5"/>
    </row>
    <row r="617" spans="1:40" x14ac:dyDescent="0.25">
      <c r="A617" s="3">
        <v>42057</v>
      </c>
      <c r="B617" s="4">
        <v>4</v>
      </c>
      <c r="C617" s="4">
        <v>3</v>
      </c>
      <c r="D617" s="4">
        <v>38</v>
      </c>
      <c r="E617" s="1" t="str">
        <f t="shared" si="112"/>
        <v>Q4-3-38</v>
      </c>
      <c r="F617" s="4" t="s">
        <v>28</v>
      </c>
      <c r="G617" s="17">
        <v>18</v>
      </c>
      <c r="H617" s="36">
        <v>30</v>
      </c>
      <c r="I617" s="8"/>
      <c r="J617" s="4">
        <v>1</v>
      </c>
      <c r="K617" s="17">
        <v>27.5</v>
      </c>
      <c r="L617" s="4">
        <v>1.37E-2</v>
      </c>
      <c r="M617" s="4">
        <v>1.44E-2</v>
      </c>
      <c r="N617" s="4">
        <v>99.826999999999998</v>
      </c>
      <c r="O617" s="4">
        <v>0.114</v>
      </c>
      <c r="P617" s="4">
        <v>448</v>
      </c>
      <c r="Q617" s="14">
        <v>6.4600000000000005E-2</v>
      </c>
      <c r="R617" s="14">
        <v>2.9100000000000001E-2</v>
      </c>
      <c r="S617" s="6">
        <v>6.5919999999999996</v>
      </c>
      <c r="T617" s="14">
        <v>4.5730000000000004</v>
      </c>
      <c r="U617" s="4">
        <v>10</v>
      </c>
      <c r="V617" s="53">
        <v>175</v>
      </c>
      <c r="W617" s="53">
        <v>102.1</v>
      </c>
      <c r="X617" s="12">
        <v>822.7</v>
      </c>
      <c r="Y617" s="14">
        <v>1.46</v>
      </c>
      <c r="Z617" s="40">
        <v>0.61640000000000006</v>
      </c>
      <c r="AA617" s="43"/>
      <c r="AB617" s="33">
        <f t="shared" si="102"/>
        <v>4.8611111111111063</v>
      </c>
      <c r="AC617" s="5">
        <f t="shared" si="103"/>
        <v>0.25526315789473686</v>
      </c>
      <c r="AD617" s="5">
        <f t="shared" si="104"/>
        <v>0.4504643962848297</v>
      </c>
      <c r="AE617" s="5">
        <f t="shared" si="105"/>
        <v>0.42219178082191788</v>
      </c>
      <c r="AF617" s="33">
        <f t="shared" si="106"/>
        <v>4.4877638314283708</v>
      </c>
      <c r="AG617" s="33">
        <f t="shared" si="107"/>
        <v>34.304810996563575</v>
      </c>
      <c r="AH617" s="5">
        <f t="shared" si="108"/>
        <v>0.69371966019417486</v>
      </c>
      <c r="AI617" s="1">
        <f t="shared" si="109"/>
        <v>6.5919999999999996</v>
      </c>
      <c r="AJ617" s="5">
        <f t="shared" si="110"/>
        <v>0.58342857142857141</v>
      </c>
      <c r="AK617" s="1">
        <f t="shared" si="111"/>
        <v>8.057786483839374</v>
      </c>
      <c r="AL617" s="1">
        <v>27.5</v>
      </c>
      <c r="AN617" s="5"/>
    </row>
    <row r="618" spans="1:40" x14ac:dyDescent="0.25">
      <c r="A618" s="3">
        <v>42057</v>
      </c>
      <c r="B618" s="4">
        <v>4</v>
      </c>
      <c r="C618" s="4">
        <v>3</v>
      </c>
      <c r="D618" s="4">
        <v>38</v>
      </c>
      <c r="E618" s="1" t="str">
        <f t="shared" si="112"/>
        <v>Q4-3-38</v>
      </c>
      <c r="F618" s="4" t="s">
        <v>30</v>
      </c>
      <c r="G618" s="17">
        <v>3.8</v>
      </c>
      <c r="H618" s="36">
        <v>2</v>
      </c>
      <c r="I618" s="8"/>
      <c r="J618" s="4">
        <v>1</v>
      </c>
      <c r="K618" s="17">
        <v>4</v>
      </c>
      <c r="L618" s="4">
        <v>1.77E-2</v>
      </c>
      <c r="M618" s="4">
        <v>1.8100000000000002E-2</v>
      </c>
      <c r="N618" s="4">
        <v>8.4075000000000006</v>
      </c>
      <c r="O618" s="4">
        <v>1.7999999999999999E-2</v>
      </c>
      <c r="P618" s="4">
        <v>23</v>
      </c>
      <c r="Q618" s="14">
        <v>1.89E-2</v>
      </c>
      <c r="R618" s="14">
        <v>8.6E-3</v>
      </c>
      <c r="S618" s="6">
        <v>0.26500000000000001</v>
      </c>
      <c r="T618" s="14">
        <v>0.1542</v>
      </c>
      <c r="U618" s="4">
        <v>30</v>
      </c>
      <c r="V618" s="53">
        <v>49</v>
      </c>
      <c r="W618" s="53">
        <v>27.7</v>
      </c>
      <c r="X618" s="12">
        <v>221.99999999999997</v>
      </c>
      <c r="Y618" s="14">
        <v>0.124</v>
      </c>
      <c r="Z618" s="15" t="s">
        <v>61</v>
      </c>
      <c r="AA618" s="40"/>
      <c r="AB618" s="33">
        <f t="shared" si="102"/>
        <v>2.2099447513812209</v>
      </c>
      <c r="AC618" s="5">
        <f t="shared" si="103"/>
        <v>0.4777777777777778</v>
      </c>
      <c r="AD618" s="5">
        <f t="shared" si="104"/>
        <v>0.455026455026455</v>
      </c>
      <c r="AE618" s="5" t="e">
        <f t="shared" si="105"/>
        <v>#VALUE!</v>
      </c>
      <c r="AF618" s="33">
        <f t="shared" si="106"/>
        <v>2.7356526910496579</v>
      </c>
      <c r="AG618" s="33">
        <f t="shared" si="107"/>
        <v>9.7761627906976756</v>
      </c>
      <c r="AH618" s="5">
        <f t="shared" si="108"/>
        <v>0.58188679245283015</v>
      </c>
      <c r="AI618" s="1">
        <f t="shared" si="109"/>
        <v>0.26500000000000001</v>
      </c>
      <c r="AJ618" s="5">
        <f t="shared" si="110"/>
        <v>0.5653061224489796</v>
      </c>
      <c r="AK618" s="1">
        <f t="shared" si="111"/>
        <v>8.0144404332129948</v>
      </c>
      <c r="AL618" s="1">
        <v>4</v>
      </c>
      <c r="AN618" s="5"/>
    </row>
    <row r="619" spans="1:40" x14ac:dyDescent="0.25">
      <c r="A619" s="3">
        <v>42057</v>
      </c>
      <c r="B619" s="4">
        <v>4</v>
      </c>
      <c r="C619" s="4">
        <v>3</v>
      </c>
      <c r="D619" s="4">
        <v>38</v>
      </c>
      <c r="E619" s="1" t="str">
        <f t="shared" si="112"/>
        <v>Q4-3-38</v>
      </c>
      <c r="F619" s="4" t="s">
        <v>63</v>
      </c>
      <c r="G619" s="17">
        <v>3.5</v>
      </c>
      <c r="H619" s="36">
        <v>10</v>
      </c>
      <c r="I619" s="8"/>
      <c r="J619" s="4">
        <v>3</v>
      </c>
      <c r="K619" s="17">
        <v>1.3</v>
      </c>
      <c r="L619" s="4">
        <v>2.5000000000000001E-3</v>
      </c>
      <c r="M619" s="4">
        <v>2.7000000000000001E-3</v>
      </c>
      <c r="N619" s="4">
        <v>3.3633000000000002</v>
      </c>
      <c r="O619" s="4">
        <v>0.06</v>
      </c>
      <c r="P619" s="4">
        <v>3</v>
      </c>
      <c r="Q619" s="14">
        <v>6.3E-2</v>
      </c>
      <c r="R619" s="14">
        <v>3.0300000000000001E-2</v>
      </c>
      <c r="S619" s="6">
        <v>0.46200000000000002</v>
      </c>
      <c r="T619" s="14">
        <v>0.20519999999999999</v>
      </c>
      <c r="U619" s="4">
        <v>30</v>
      </c>
      <c r="V619" s="53">
        <v>47</v>
      </c>
      <c r="W619" s="53">
        <v>17.5</v>
      </c>
      <c r="X619" s="50">
        <v>161.4</v>
      </c>
      <c r="Y619" s="14">
        <v>6.3E-2</v>
      </c>
      <c r="Z619" s="40">
        <v>3.0300000000000001E-2</v>
      </c>
      <c r="AA619" s="43"/>
      <c r="AB619" s="33">
        <f t="shared" si="102"/>
        <v>7.407407407407411</v>
      </c>
      <c r="AC619" s="5">
        <f t="shared" si="103"/>
        <v>0.505</v>
      </c>
      <c r="AD619" s="5">
        <f t="shared" si="104"/>
        <v>0.48095238095238096</v>
      </c>
      <c r="AE619" s="5">
        <f t="shared" si="105"/>
        <v>0.48095238095238096</v>
      </c>
      <c r="AF619" s="33">
        <f t="shared" si="106"/>
        <v>0.89198109000089199</v>
      </c>
      <c r="AG619" s="33">
        <f t="shared" si="107"/>
        <v>1.1100000000000001</v>
      </c>
      <c r="AH619" s="5">
        <f t="shared" si="108"/>
        <v>0.44415584415584414</v>
      </c>
      <c r="AI619" s="1">
        <f t="shared" si="109"/>
        <v>0.46200000000000002</v>
      </c>
      <c r="AJ619" s="5">
        <f t="shared" si="110"/>
        <v>0.37234042553191488</v>
      </c>
      <c r="AK619" s="1">
        <f t="shared" si="111"/>
        <v>9.2228571428571424</v>
      </c>
      <c r="AL619" s="1">
        <v>1.3</v>
      </c>
      <c r="AN619" s="5"/>
    </row>
    <row r="620" spans="1:40" x14ac:dyDescent="0.25">
      <c r="A620" s="3">
        <v>42057</v>
      </c>
      <c r="B620" s="4">
        <v>4</v>
      </c>
      <c r="C620" s="4">
        <v>3</v>
      </c>
      <c r="D620" s="4">
        <v>38</v>
      </c>
      <c r="E620" s="1" t="str">
        <f t="shared" si="112"/>
        <v>Q4-3-38</v>
      </c>
      <c r="F620" s="4" t="s">
        <v>27</v>
      </c>
      <c r="G620" s="17">
        <v>1.9</v>
      </c>
      <c r="H620" s="36">
        <v>30</v>
      </c>
      <c r="I620" s="8"/>
      <c r="J620" s="4">
        <v>2</v>
      </c>
      <c r="K620" s="17">
        <v>1</v>
      </c>
      <c r="L620" s="4">
        <v>4.6699999999999998E-2</v>
      </c>
      <c r="M620" s="4">
        <v>0.05</v>
      </c>
      <c r="N620" s="4">
        <v>21.061900000000001</v>
      </c>
      <c r="O620" s="4">
        <v>0.10299999999999999</v>
      </c>
      <c r="P620" s="4">
        <v>30</v>
      </c>
      <c r="Q620" s="14">
        <v>8.5900000000000004E-2</v>
      </c>
      <c r="R620" s="14">
        <v>1.8200000000000001E-2</v>
      </c>
      <c r="S620" s="6">
        <v>0.34899999999999998</v>
      </c>
      <c r="T620" s="14">
        <v>0.1066</v>
      </c>
      <c r="U620" s="4">
        <v>5</v>
      </c>
      <c r="V620" s="53">
        <v>129</v>
      </c>
      <c r="W620" s="53">
        <v>41.8</v>
      </c>
      <c r="X620" s="12">
        <v>337</v>
      </c>
      <c r="Y620" s="14">
        <v>0.20300000000000001</v>
      </c>
      <c r="Z620" s="40" t="s">
        <v>62</v>
      </c>
      <c r="AA620" s="43"/>
      <c r="AB620" s="33">
        <f t="shared" si="102"/>
        <v>6.6000000000000076</v>
      </c>
      <c r="AC620" s="5">
        <f t="shared" si="103"/>
        <v>0.1766990291262136</v>
      </c>
      <c r="AD620" s="5">
        <f t="shared" si="104"/>
        <v>0.21187427240977882</v>
      </c>
      <c r="AE620" s="5" t="e">
        <f t="shared" si="105"/>
        <v>#VALUE!</v>
      </c>
      <c r="AF620" s="33">
        <f t="shared" si="106"/>
        <v>1.4243729198220483</v>
      </c>
      <c r="AG620" s="33">
        <f t="shared" si="107"/>
        <v>11.572472527472527</v>
      </c>
      <c r="AH620" s="5">
        <f t="shared" si="108"/>
        <v>0.30544412607449861</v>
      </c>
      <c r="AI620" s="1">
        <f t="shared" si="109"/>
        <v>0.34899999999999998</v>
      </c>
      <c r="AJ620" s="5">
        <f t="shared" si="110"/>
        <v>0.32403100775193794</v>
      </c>
      <c r="AK620" s="1">
        <f t="shared" si="111"/>
        <v>8.062200956937799</v>
      </c>
      <c r="AL620" s="1">
        <v>1</v>
      </c>
      <c r="AN620" s="5"/>
    </row>
    <row r="621" spans="1:40" x14ac:dyDescent="0.25">
      <c r="A621" s="3">
        <v>42057</v>
      </c>
      <c r="B621" s="4">
        <v>4</v>
      </c>
      <c r="C621" s="4">
        <v>3</v>
      </c>
      <c r="D621" s="4">
        <v>40</v>
      </c>
      <c r="E621" s="1" t="str">
        <f t="shared" si="112"/>
        <v>Q4-3-40</v>
      </c>
      <c r="F621" s="4" t="s">
        <v>23</v>
      </c>
      <c r="G621" s="17">
        <v>19.3</v>
      </c>
      <c r="H621" s="36">
        <v>2</v>
      </c>
      <c r="I621" s="8"/>
      <c r="J621" s="4">
        <v>6</v>
      </c>
      <c r="K621" s="17">
        <v>21</v>
      </c>
      <c r="L621" s="4">
        <v>3.0000000000000001E-3</v>
      </c>
      <c r="M621" s="4">
        <v>5.3E-3</v>
      </c>
      <c r="N621" s="4">
        <v>54.738799999999998</v>
      </c>
      <c r="O621" s="4">
        <v>0.13100000000000001</v>
      </c>
      <c r="P621" s="4">
        <v>254</v>
      </c>
      <c r="Q621" s="14">
        <v>8.7999999999999995E-2</v>
      </c>
      <c r="R621" s="14">
        <v>3.15E-2</v>
      </c>
      <c r="S621" s="6">
        <v>0.65200000000000002</v>
      </c>
      <c r="T621" s="14">
        <v>0.3478</v>
      </c>
      <c r="U621" s="4">
        <v>6</v>
      </c>
      <c r="V621" s="53">
        <v>29</v>
      </c>
      <c r="W621" s="53">
        <v>13.6</v>
      </c>
      <c r="X621" s="12">
        <v>189.3</v>
      </c>
      <c r="Y621" s="14">
        <v>8.7999999999999995E-2</v>
      </c>
      <c r="Z621" s="40">
        <v>3.15E-2</v>
      </c>
      <c r="AA621" s="43"/>
      <c r="AB621" s="33">
        <f t="shared" si="102"/>
        <v>43.396226415094333</v>
      </c>
      <c r="AC621" s="5">
        <f t="shared" si="103"/>
        <v>0.24045801526717556</v>
      </c>
      <c r="AD621" s="5">
        <f t="shared" si="104"/>
        <v>0.35795454545454547</v>
      </c>
      <c r="AE621" s="5">
        <f t="shared" si="105"/>
        <v>0.35795454545454547</v>
      </c>
      <c r="AF621" s="33">
        <f t="shared" si="106"/>
        <v>4.6402186383333213</v>
      </c>
      <c r="AG621" s="33">
        <f t="shared" si="107"/>
        <v>17.377396825396826</v>
      </c>
      <c r="AH621" s="5">
        <f t="shared" si="108"/>
        <v>0.53343558282208592</v>
      </c>
      <c r="AI621" s="1">
        <f t="shared" si="109"/>
        <v>0.65200000000000002</v>
      </c>
      <c r="AJ621" s="5">
        <f t="shared" si="110"/>
        <v>0.4689655172413793</v>
      </c>
      <c r="AK621" s="1">
        <f t="shared" si="111"/>
        <v>13.919117647058824</v>
      </c>
      <c r="AL621" s="1">
        <v>21</v>
      </c>
      <c r="AN621" s="5"/>
    </row>
    <row r="622" spans="1:40" x14ac:dyDescent="0.25">
      <c r="A622" s="3">
        <v>42057</v>
      </c>
      <c r="B622" s="4">
        <v>4</v>
      </c>
      <c r="C622" s="4">
        <v>3</v>
      </c>
      <c r="D622" s="4">
        <v>40</v>
      </c>
      <c r="E622" s="1" t="str">
        <f t="shared" si="112"/>
        <v>Q4-3-40</v>
      </c>
      <c r="F622" s="4" t="s">
        <v>63</v>
      </c>
      <c r="G622" s="17">
        <v>8.1</v>
      </c>
      <c r="H622" s="36">
        <v>5</v>
      </c>
      <c r="I622" s="8"/>
      <c r="J622" s="4">
        <v>4</v>
      </c>
      <c r="K622" s="17">
        <v>2.1</v>
      </c>
      <c r="L622" s="4">
        <v>1.5E-3</v>
      </c>
      <c r="M622" s="4">
        <v>1.6999999999999999E-3</v>
      </c>
      <c r="N622" s="4">
        <v>43.700400000000002</v>
      </c>
      <c r="O622" s="4">
        <v>0.02</v>
      </c>
      <c r="P622" s="4">
        <v>162</v>
      </c>
      <c r="Q622" s="14">
        <v>5.0000000000000001E-3</v>
      </c>
      <c r="R622" s="14">
        <v>1.6999999999999999E-3</v>
      </c>
      <c r="S622" s="6">
        <v>1.974</v>
      </c>
      <c r="T622" s="14">
        <v>0.84750000000000003</v>
      </c>
      <c r="U622" s="4">
        <v>30</v>
      </c>
      <c r="V622" s="53">
        <v>76</v>
      </c>
      <c r="W622" s="53">
        <v>22.1</v>
      </c>
      <c r="X622" s="50">
        <v>294.7</v>
      </c>
      <c r="Y622" s="14">
        <v>5.0000000000000001E-3</v>
      </c>
      <c r="Z622" s="40">
        <v>1.6999999999999999E-3</v>
      </c>
      <c r="AA622" s="43"/>
      <c r="AB622" s="33">
        <f t="shared" si="102"/>
        <v>11.764705882352933</v>
      </c>
      <c r="AC622" s="5">
        <f t="shared" si="103"/>
        <v>8.4999999999999992E-2</v>
      </c>
      <c r="AD622" s="5">
        <f t="shared" si="104"/>
        <v>0.33999999999999997</v>
      </c>
      <c r="AE622" s="5">
        <f t="shared" si="105"/>
        <v>0.33999999999999997</v>
      </c>
      <c r="AF622" s="33">
        <f t="shared" si="106"/>
        <v>3.7070598896119944</v>
      </c>
      <c r="AG622" s="33">
        <f t="shared" si="107"/>
        <v>257.06117647058824</v>
      </c>
      <c r="AH622" s="5">
        <f t="shared" si="108"/>
        <v>0.42933130699088146</v>
      </c>
      <c r="AI622" s="1">
        <f t="shared" si="109"/>
        <v>1.974</v>
      </c>
      <c r="AJ622" s="5">
        <f t="shared" si="110"/>
        <v>0.29078947368421054</v>
      </c>
      <c r="AK622" s="1">
        <f t="shared" si="111"/>
        <v>13.334841628959275</v>
      </c>
      <c r="AL622" s="1">
        <v>2.1</v>
      </c>
      <c r="AN622" s="5"/>
    </row>
    <row r="623" spans="1:40" x14ac:dyDescent="0.25">
      <c r="A623" s="3">
        <v>42057</v>
      </c>
      <c r="B623" s="4">
        <v>4</v>
      </c>
      <c r="C623" s="4">
        <v>3</v>
      </c>
      <c r="D623" s="4">
        <v>40</v>
      </c>
      <c r="E623" s="1" t="str">
        <f t="shared" si="112"/>
        <v>Q4-3-40</v>
      </c>
      <c r="F623" s="4" t="s">
        <v>27</v>
      </c>
      <c r="G623" s="17">
        <v>3.8</v>
      </c>
      <c r="H623" s="36">
        <v>2</v>
      </c>
      <c r="I623" s="8"/>
      <c r="J623" s="4">
        <v>3</v>
      </c>
      <c r="K623" s="17">
        <v>4</v>
      </c>
      <c r="L623" s="4">
        <v>1.29E-2</v>
      </c>
      <c r="M623" s="4">
        <v>1.44E-2</v>
      </c>
      <c r="N623" s="4">
        <v>12.4361</v>
      </c>
      <c r="O623" s="4">
        <v>7.4999999999999997E-2</v>
      </c>
      <c r="P623" s="4">
        <v>23</v>
      </c>
      <c r="Q623" s="14">
        <v>9.8000000000000004E-2</v>
      </c>
      <c r="R623" s="14">
        <v>1.44E-2</v>
      </c>
      <c r="S623" s="6">
        <v>0.222</v>
      </c>
      <c r="T623" s="14">
        <v>5.6100000000000004E-2</v>
      </c>
      <c r="U623" s="4">
        <v>5</v>
      </c>
      <c r="V623" s="53">
        <v>155</v>
      </c>
      <c r="W623" s="53">
        <v>42</v>
      </c>
      <c r="X623" s="12">
        <v>701</v>
      </c>
      <c r="Y623" s="14">
        <v>9.8000000000000004E-2</v>
      </c>
      <c r="Z623" s="40">
        <v>1.44E-2</v>
      </c>
      <c r="AA623" s="43"/>
      <c r="AB623" s="33">
        <f t="shared" si="102"/>
        <v>10.416666666666664</v>
      </c>
      <c r="AC623" s="5">
        <f t="shared" si="103"/>
        <v>0.192</v>
      </c>
      <c r="AD623" s="5">
        <f t="shared" si="104"/>
        <v>0.14693877551020407</v>
      </c>
      <c r="AE623" s="5">
        <f t="shared" si="105"/>
        <v>0.14693877551020407</v>
      </c>
      <c r="AF623" s="33">
        <f t="shared" si="106"/>
        <v>1.8494544109487701</v>
      </c>
      <c r="AG623" s="33">
        <f t="shared" si="107"/>
        <v>8.6361805555555549</v>
      </c>
      <c r="AH623" s="5">
        <f t="shared" si="108"/>
        <v>0.25270270270270273</v>
      </c>
      <c r="AI623" s="1">
        <f t="shared" si="109"/>
        <v>0.222</v>
      </c>
      <c r="AJ623" s="5">
        <f t="shared" si="110"/>
        <v>0.2709677419354839</v>
      </c>
      <c r="AK623" s="1">
        <f t="shared" si="111"/>
        <v>16.69047619047619</v>
      </c>
      <c r="AL623" s="1">
        <v>4</v>
      </c>
      <c r="AN623" s="5"/>
    </row>
    <row r="624" spans="1:40" x14ac:dyDescent="0.25">
      <c r="A624" s="3">
        <v>42057</v>
      </c>
      <c r="B624" s="4">
        <v>4</v>
      </c>
      <c r="C624" s="4">
        <v>3</v>
      </c>
      <c r="D624" s="4">
        <v>42</v>
      </c>
      <c r="E624" s="1" t="str">
        <f t="shared" si="112"/>
        <v>Q4-3-42</v>
      </c>
      <c r="F624" s="4" t="s">
        <v>23</v>
      </c>
      <c r="G624" s="17">
        <v>4.8</v>
      </c>
      <c r="H624" s="36">
        <v>0.5</v>
      </c>
      <c r="I624" s="8"/>
      <c r="J624" s="4">
        <v>7</v>
      </c>
      <c r="K624" s="17">
        <v>12.9</v>
      </c>
      <c r="L624" s="4">
        <v>1.17E-2</v>
      </c>
      <c r="M624" s="4">
        <v>1.6400000000000001E-2</v>
      </c>
      <c r="N624" s="4">
        <v>50.545999999999999</v>
      </c>
      <c r="O624" s="4">
        <v>8.5000000000000006E-2</v>
      </c>
      <c r="P624" s="4">
        <v>162</v>
      </c>
      <c r="Q624" s="14">
        <v>5.3900000000000003E-2</v>
      </c>
      <c r="R624" s="14">
        <v>1.2800000000000001E-2</v>
      </c>
      <c r="S624" s="6">
        <v>1.254</v>
      </c>
      <c r="T624" s="14">
        <v>0.69809999999999994</v>
      </c>
      <c r="U624" s="4">
        <v>10</v>
      </c>
      <c r="V624" s="53">
        <v>37</v>
      </c>
      <c r="W624" s="53">
        <v>17.399999999999999</v>
      </c>
      <c r="X624" s="12">
        <v>172.79999999999998</v>
      </c>
      <c r="Y624" s="14">
        <v>5.3900000000000003E-2</v>
      </c>
      <c r="Z624" s="40">
        <v>1.2800000000000001E-2</v>
      </c>
      <c r="AA624" s="43"/>
      <c r="AB624" s="33">
        <f t="shared" si="102"/>
        <v>28.658536585365855</v>
      </c>
      <c r="AC624" s="5">
        <f t="shared" si="103"/>
        <v>0.15058823529411763</v>
      </c>
      <c r="AD624" s="5">
        <f t="shared" si="104"/>
        <v>0.23747680890538034</v>
      </c>
      <c r="AE624" s="5">
        <f t="shared" si="105"/>
        <v>0.23747680890538034</v>
      </c>
      <c r="AF624" s="33">
        <f t="shared" si="106"/>
        <v>3.2050013848771415</v>
      </c>
      <c r="AG624" s="33">
        <f t="shared" si="107"/>
        <v>39.489062499999996</v>
      </c>
      <c r="AH624" s="5">
        <f t="shared" si="108"/>
        <v>0.55669856459330136</v>
      </c>
      <c r="AI624" s="1">
        <f t="shared" si="109"/>
        <v>1.254</v>
      </c>
      <c r="AJ624" s="5">
        <f t="shared" si="110"/>
        <v>0.47027027027027024</v>
      </c>
      <c r="AK624" s="1">
        <f t="shared" si="111"/>
        <v>9.931034482758621</v>
      </c>
      <c r="AL624" s="1">
        <v>12.9</v>
      </c>
      <c r="AN624" s="5"/>
    </row>
    <row r="625" spans="1:40" x14ac:dyDescent="0.25">
      <c r="A625" s="3">
        <v>42057</v>
      </c>
      <c r="B625" s="4">
        <v>4</v>
      </c>
      <c r="C625" s="4">
        <v>3</v>
      </c>
      <c r="D625" s="4">
        <v>42</v>
      </c>
      <c r="E625" s="1" t="str">
        <f t="shared" si="112"/>
        <v>Q4-3-42</v>
      </c>
      <c r="F625" s="4" t="s">
        <v>30</v>
      </c>
      <c r="G625" s="17">
        <v>1.1000000000000001</v>
      </c>
      <c r="H625" s="36">
        <v>0.5</v>
      </c>
      <c r="I625" s="8"/>
      <c r="J625" s="4">
        <v>2</v>
      </c>
      <c r="K625" s="17">
        <v>2.6</v>
      </c>
      <c r="L625" s="4">
        <v>5.7999999999999996E-3</v>
      </c>
      <c r="M625" s="4">
        <v>6.3E-3</v>
      </c>
      <c r="N625" s="4">
        <v>37.571100000000001</v>
      </c>
      <c r="O625" s="4">
        <v>8.5999999999999993E-2</v>
      </c>
      <c r="P625" s="4">
        <v>238</v>
      </c>
      <c r="Q625" s="14">
        <v>0.122</v>
      </c>
      <c r="R625" s="14">
        <v>5.8200000000000002E-2</v>
      </c>
      <c r="S625" s="6">
        <v>0.21199999999999999</v>
      </c>
      <c r="T625" s="14">
        <v>0.12330000000000001</v>
      </c>
      <c r="U625" s="4">
        <v>30</v>
      </c>
      <c r="V625" s="53">
        <v>34</v>
      </c>
      <c r="W625" s="53">
        <v>17.5</v>
      </c>
      <c r="X625" s="12">
        <v>139.19999999999999</v>
      </c>
      <c r="Y625" s="14">
        <v>0.122</v>
      </c>
      <c r="Z625" s="40">
        <v>5.8200000000000002E-2</v>
      </c>
      <c r="AA625" s="43"/>
      <c r="AB625" s="33">
        <f t="shared" si="102"/>
        <v>7.9365079365079438</v>
      </c>
      <c r="AC625" s="5">
        <f t="shared" si="103"/>
        <v>0.67674418604651165</v>
      </c>
      <c r="AD625" s="5">
        <f t="shared" si="104"/>
        <v>0.47704918032786886</v>
      </c>
      <c r="AE625" s="5">
        <f t="shared" si="105"/>
        <v>0.47704918032786886</v>
      </c>
      <c r="AF625" s="33">
        <f t="shared" si="106"/>
        <v>6.3346561585899801</v>
      </c>
      <c r="AG625" s="33">
        <f t="shared" si="107"/>
        <v>6.4555154639175258</v>
      </c>
      <c r="AH625" s="5">
        <f t="shared" si="108"/>
        <v>0.58160377358490567</v>
      </c>
      <c r="AI625" s="1">
        <f t="shared" si="109"/>
        <v>0.21199999999999999</v>
      </c>
      <c r="AJ625" s="5">
        <f t="shared" si="110"/>
        <v>0.51470588235294112</v>
      </c>
      <c r="AK625" s="1">
        <f t="shared" si="111"/>
        <v>7.9542857142857137</v>
      </c>
      <c r="AL625" s="1">
        <v>2.6</v>
      </c>
      <c r="AN625" s="5"/>
    </row>
    <row r="626" spans="1:40" x14ac:dyDescent="0.25">
      <c r="A626" s="3">
        <v>42057</v>
      </c>
      <c r="B626" s="4">
        <v>4</v>
      </c>
      <c r="C626" s="4">
        <v>3</v>
      </c>
      <c r="D626" s="4">
        <v>42</v>
      </c>
      <c r="E626" s="1" t="str">
        <f t="shared" si="112"/>
        <v>Q4-3-42</v>
      </c>
      <c r="F626" s="4" t="s">
        <v>63</v>
      </c>
      <c r="G626" s="17">
        <v>1.1000000000000001</v>
      </c>
      <c r="H626" s="36">
        <v>1</v>
      </c>
      <c r="I626" s="8"/>
      <c r="J626" s="4">
        <v>5</v>
      </c>
      <c r="K626" s="17">
        <v>2</v>
      </c>
      <c r="L626" s="4">
        <v>1.38E-2</v>
      </c>
      <c r="M626" s="4">
        <v>1.5800000000000002E-2</v>
      </c>
      <c r="N626" s="4">
        <v>34.576599999999999</v>
      </c>
      <c r="O626" s="4">
        <v>0.26600000000000001</v>
      </c>
      <c r="P626" s="4">
        <v>119</v>
      </c>
      <c r="Q626" s="14">
        <v>0.36499999999999999</v>
      </c>
      <c r="R626" s="14">
        <v>0.16880000000000001</v>
      </c>
      <c r="S626" s="6">
        <v>0.84199999999999997</v>
      </c>
      <c r="T626" s="14">
        <v>0.32179999999999997</v>
      </c>
      <c r="U626" s="4">
        <v>30</v>
      </c>
      <c r="V626" s="53">
        <v>84</v>
      </c>
      <c r="W626" s="53">
        <v>26.8</v>
      </c>
      <c r="X626" s="50">
        <v>315.2</v>
      </c>
      <c r="Y626" s="14">
        <v>0.36499999999999999</v>
      </c>
      <c r="Z626" s="40">
        <v>0.16880000000000001</v>
      </c>
      <c r="AA626" s="43"/>
      <c r="AB626" s="33">
        <f t="shared" si="102"/>
        <v>12.658227848101276</v>
      </c>
      <c r="AC626" s="5">
        <f t="shared" si="103"/>
        <v>0.63458646616541348</v>
      </c>
      <c r="AD626" s="5">
        <f t="shared" si="104"/>
        <v>0.46246575342465757</v>
      </c>
      <c r="AE626" s="5">
        <f t="shared" si="105"/>
        <v>0.46246575342465757</v>
      </c>
      <c r="AF626" s="33">
        <f t="shared" si="106"/>
        <v>3.4416339374027523</v>
      </c>
      <c r="AG626" s="33">
        <f t="shared" si="107"/>
        <v>2.0483767772511849</v>
      </c>
      <c r="AH626" s="5">
        <f t="shared" si="108"/>
        <v>0.38218527315914486</v>
      </c>
      <c r="AI626" s="1">
        <f t="shared" si="109"/>
        <v>0.84199999999999997</v>
      </c>
      <c r="AJ626" s="5">
        <f t="shared" si="110"/>
        <v>0.31904761904761908</v>
      </c>
      <c r="AK626" s="1">
        <f t="shared" si="111"/>
        <v>11.761194029850746</v>
      </c>
      <c r="AL626" s="1">
        <v>2</v>
      </c>
      <c r="AN626" s="5"/>
    </row>
    <row r="627" spans="1:40" x14ac:dyDescent="0.25">
      <c r="A627" s="3">
        <v>42057</v>
      </c>
      <c r="B627" s="4">
        <v>4</v>
      </c>
      <c r="C627" s="4">
        <v>3</v>
      </c>
      <c r="D627" s="4">
        <v>42</v>
      </c>
      <c r="E627" s="1" t="str">
        <f t="shared" si="112"/>
        <v>Q4-3-42</v>
      </c>
      <c r="F627" s="4" t="s">
        <v>27</v>
      </c>
      <c r="G627" s="17">
        <v>1.6</v>
      </c>
      <c r="H627" s="36">
        <v>5</v>
      </c>
      <c r="I627" s="8"/>
      <c r="J627" s="4">
        <v>4</v>
      </c>
      <c r="K627" s="17">
        <v>2</v>
      </c>
      <c r="L627" s="4">
        <v>3.4299999999999997E-2</v>
      </c>
      <c r="M627" s="4">
        <v>3.6900000000000002E-2</v>
      </c>
      <c r="N627" s="4">
        <v>16.6097</v>
      </c>
      <c r="O627" s="4">
        <v>0.215</v>
      </c>
      <c r="P627" s="4">
        <v>75</v>
      </c>
      <c r="Q627" s="14">
        <v>0.21099999999999999</v>
      </c>
      <c r="R627" s="14">
        <v>5.3100000000000001E-2</v>
      </c>
      <c r="S627" s="6">
        <v>0.443</v>
      </c>
      <c r="T627" s="15">
        <v>0.11610000000000001</v>
      </c>
      <c r="U627" s="4">
        <v>5</v>
      </c>
      <c r="V627" s="53">
        <v>139</v>
      </c>
      <c r="W627" s="53">
        <v>45.3</v>
      </c>
      <c r="X627" s="12">
        <v>513</v>
      </c>
      <c r="Y627" s="14">
        <v>0.21099999999999999</v>
      </c>
      <c r="Z627" s="40">
        <v>5.3100000000000001E-2</v>
      </c>
      <c r="AA627" s="43"/>
      <c r="AB627" s="33">
        <f t="shared" si="102"/>
        <v>7.0460704607046205</v>
      </c>
      <c r="AC627" s="5">
        <f t="shared" si="103"/>
        <v>0.24697674418604651</v>
      </c>
      <c r="AD627" s="5">
        <f t="shared" si="104"/>
        <v>0.25165876777251184</v>
      </c>
      <c r="AE627" s="5">
        <f t="shared" si="105"/>
        <v>0.25165876777251184</v>
      </c>
      <c r="AF627" s="33">
        <f t="shared" si="106"/>
        <v>4.5154337525662713</v>
      </c>
      <c r="AG627" s="33">
        <f t="shared" si="107"/>
        <v>3.1280037664783422</v>
      </c>
      <c r="AH627" s="5">
        <f t="shared" si="108"/>
        <v>0.26207674943566595</v>
      </c>
      <c r="AI627" s="1">
        <f t="shared" si="109"/>
        <v>0.443</v>
      </c>
      <c r="AJ627" s="5">
        <f t="shared" si="110"/>
        <v>0.32589928057553957</v>
      </c>
      <c r="AK627" s="1">
        <f t="shared" si="111"/>
        <v>11.32450331125828</v>
      </c>
      <c r="AL627" s="1">
        <v>2</v>
      </c>
      <c r="AN627" s="5"/>
    </row>
    <row r="628" spans="1:40" x14ac:dyDescent="0.25">
      <c r="A628" s="3">
        <v>42058</v>
      </c>
      <c r="B628" s="4">
        <v>4</v>
      </c>
      <c r="C628" s="4">
        <v>5</v>
      </c>
      <c r="D628" s="4">
        <v>0</v>
      </c>
      <c r="E628" s="1" t="str">
        <f t="shared" si="112"/>
        <v>Q4-5-0</v>
      </c>
      <c r="F628" s="4" t="s">
        <v>15</v>
      </c>
      <c r="G628" s="17">
        <v>14.4</v>
      </c>
      <c r="H628" s="36">
        <v>5</v>
      </c>
      <c r="I628" s="8"/>
      <c r="J628" s="4">
        <v>6</v>
      </c>
      <c r="K628" s="17">
        <v>5.9</v>
      </c>
      <c r="L628" s="4">
        <v>3.0000000000000001E-3</v>
      </c>
      <c r="M628" s="4">
        <v>4.5999999999999999E-3</v>
      </c>
      <c r="N628" s="4">
        <v>134.9205</v>
      </c>
      <c r="O628" s="4">
        <v>9.2999999999999999E-2</v>
      </c>
      <c r="P628" s="4">
        <v>494</v>
      </c>
      <c r="Q628" s="14">
        <v>3.8400000000000004E-2</v>
      </c>
      <c r="R628" s="14">
        <v>7.0000000000000001E-3</v>
      </c>
      <c r="S628" s="6">
        <v>0.51200000000000001</v>
      </c>
      <c r="T628" s="14">
        <v>0.27350000000000002</v>
      </c>
      <c r="U628" s="4">
        <v>10</v>
      </c>
      <c r="V628" s="53">
        <v>45</v>
      </c>
      <c r="W628" s="53">
        <v>16</v>
      </c>
      <c r="X628" s="12">
        <v>357.5</v>
      </c>
      <c r="Y628" s="14">
        <v>3.8400000000000004E-2</v>
      </c>
      <c r="Z628" s="40">
        <v>7.0000000000000001E-3</v>
      </c>
      <c r="AA628" s="43"/>
      <c r="AB628" s="33">
        <f t="shared" si="102"/>
        <v>34.782608695652172</v>
      </c>
      <c r="AC628" s="5">
        <f t="shared" si="103"/>
        <v>7.5268817204301078E-2</v>
      </c>
      <c r="AD628" s="5">
        <f t="shared" si="104"/>
        <v>0.18229166666666666</v>
      </c>
      <c r="AE628" s="5">
        <f t="shared" si="105"/>
        <v>0.18229166666666666</v>
      </c>
      <c r="AF628" s="33">
        <f t="shared" si="106"/>
        <v>3.6614154261213083</v>
      </c>
      <c r="AG628" s="33">
        <f t="shared" si="107"/>
        <v>192.74357142857141</v>
      </c>
      <c r="AH628" s="5">
        <f t="shared" si="108"/>
        <v>0.5341796875</v>
      </c>
      <c r="AI628" s="1">
        <f t="shared" si="109"/>
        <v>0.51200000000000001</v>
      </c>
      <c r="AJ628" s="5">
        <f t="shared" si="110"/>
        <v>0.35555555555555557</v>
      </c>
      <c r="AK628" s="1">
        <f t="shared" si="111"/>
        <v>22.34375</v>
      </c>
      <c r="AL628" s="1">
        <v>5.9</v>
      </c>
      <c r="AN628" s="5"/>
    </row>
    <row r="629" spans="1:40" x14ac:dyDescent="0.25">
      <c r="A629" s="3">
        <v>42058</v>
      </c>
      <c r="B629" s="4">
        <v>4</v>
      </c>
      <c r="C629" s="4">
        <v>5</v>
      </c>
      <c r="D629" s="4">
        <v>0</v>
      </c>
      <c r="E629" s="1" t="str">
        <f t="shared" si="112"/>
        <v>Q4-5-0</v>
      </c>
      <c r="F629" s="4" t="s">
        <v>10</v>
      </c>
      <c r="G629" s="17">
        <v>29.5</v>
      </c>
      <c r="H629" s="36">
        <v>30</v>
      </c>
      <c r="I629" s="8"/>
      <c r="J629" s="4">
        <v>10</v>
      </c>
      <c r="K629" s="17">
        <v>40</v>
      </c>
      <c r="L629" s="4">
        <v>2.3699999999999999E-2</v>
      </c>
      <c r="M629" s="4">
        <v>3.9899999999999998E-2</v>
      </c>
      <c r="N629" s="4">
        <v>171.3192</v>
      </c>
      <c r="O629" s="4">
        <v>0.18</v>
      </c>
      <c r="P629" s="4">
        <v>804</v>
      </c>
      <c r="Q629" s="14">
        <v>0.11409999999999999</v>
      </c>
      <c r="R629" s="14">
        <v>2.4E-2</v>
      </c>
      <c r="S629" s="6">
        <v>4.2119999999999997</v>
      </c>
      <c r="T629" s="14">
        <v>1.3204</v>
      </c>
      <c r="U629" s="4">
        <v>3</v>
      </c>
      <c r="V629" s="53">
        <v>1481</v>
      </c>
      <c r="W629" s="53">
        <v>454.79999999999995</v>
      </c>
      <c r="X629" s="12">
        <v>2342</v>
      </c>
      <c r="Y629" s="14">
        <v>0.29399999999999998</v>
      </c>
      <c r="Z629" s="40">
        <v>8.4100000000000008E-2</v>
      </c>
      <c r="AA629" s="43"/>
      <c r="AB629" s="33">
        <f t="shared" si="102"/>
        <v>40.601503759398497</v>
      </c>
      <c r="AC629" s="5">
        <f t="shared" si="103"/>
        <v>0.13333333333333333</v>
      </c>
      <c r="AD629" s="5">
        <f t="shared" si="104"/>
        <v>0.21034180543382999</v>
      </c>
      <c r="AE629" s="5">
        <f t="shared" si="105"/>
        <v>0.28605442176870755</v>
      </c>
      <c r="AF629" s="33">
        <f t="shared" si="106"/>
        <v>4.6929941302551033</v>
      </c>
      <c r="AG629" s="33">
        <f t="shared" si="107"/>
        <v>71.382999999999996</v>
      </c>
      <c r="AH629" s="5">
        <f t="shared" si="108"/>
        <v>0.31348528015194682</v>
      </c>
      <c r="AI629" s="1">
        <f t="shared" si="109"/>
        <v>4.2119999999999997</v>
      </c>
      <c r="AJ629" s="5">
        <f t="shared" si="110"/>
        <v>0.30708980418636056</v>
      </c>
      <c r="AK629" s="1">
        <f t="shared" si="111"/>
        <v>5.1495162708883031</v>
      </c>
      <c r="AL629" s="1">
        <v>40</v>
      </c>
      <c r="AN629" s="5"/>
    </row>
    <row r="630" spans="1:40" x14ac:dyDescent="0.25">
      <c r="A630" s="3">
        <v>42058</v>
      </c>
      <c r="B630" s="4">
        <v>4</v>
      </c>
      <c r="C630" s="4">
        <v>5</v>
      </c>
      <c r="D630" s="4">
        <v>2</v>
      </c>
      <c r="E630" s="1" t="str">
        <f t="shared" si="112"/>
        <v>Q4-5-2</v>
      </c>
      <c r="F630" s="4" t="s">
        <v>15</v>
      </c>
      <c r="G630" s="17">
        <v>17.600000000000001</v>
      </c>
      <c r="H630" s="36">
        <v>0.5</v>
      </c>
      <c r="I630" s="8"/>
      <c r="J630" s="4">
        <v>7</v>
      </c>
      <c r="K630" s="17">
        <v>18.5</v>
      </c>
      <c r="L630" s="4">
        <v>4.5999999999999999E-3</v>
      </c>
      <c r="M630" s="4">
        <v>5.4000000000000003E-3</v>
      </c>
      <c r="N630" s="4">
        <v>422.7654</v>
      </c>
      <c r="O630" s="4">
        <v>0.26400000000000001</v>
      </c>
      <c r="P630" s="4">
        <v>2708</v>
      </c>
      <c r="Q630" s="14">
        <v>0.115</v>
      </c>
      <c r="R630" s="14">
        <v>2.7199999999999998E-2</v>
      </c>
      <c r="S630" s="6">
        <v>0.51300000000000001</v>
      </c>
      <c r="T630" s="14">
        <v>0.20349999999999999</v>
      </c>
      <c r="U630" s="4">
        <v>10</v>
      </c>
      <c r="V630" s="53">
        <v>72</v>
      </c>
      <c r="W630" s="53">
        <v>24.299999999999997</v>
      </c>
      <c r="X630" s="12">
        <v>629.79999999999995</v>
      </c>
      <c r="Y630" s="14">
        <v>0.115</v>
      </c>
      <c r="Z630" s="40">
        <v>2.7199999999999998E-2</v>
      </c>
      <c r="AA630" s="43"/>
      <c r="AB630" s="33">
        <f t="shared" si="102"/>
        <v>14.814814814814822</v>
      </c>
      <c r="AC630" s="5">
        <f t="shared" si="103"/>
        <v>0.10303030303030301</v>
      </c>
      <c r="AD630" s="5">
        <f t="shared" si="104"/>
        <v>0.23652173913043475</v>
      </c>
      <c r="AE630" s="5">
        <f t="shared" si="105"/>
        <v>0.23652173913043475</v>
      </c>
      <c r="AF630" s="33">
        <f t="shared" si="106"/>
        <v>6.4054437756732217</v>
      </c>
      <c r="AG630" s="33">
        <f t="shared" si="107"/>
        <v>155.42845588235295</v>
      </c>
      <c r="AH630" s="5">
        <f t="shared" si="108"/>
        <v>0.39668615984405453</v>
      </c>
      <c r="AI630" s="1">
        <f t="shared" si="109"/>
        <v>0.51300000000000001</v>
      </c>
      <c r="AJ630" s="5">
        <f t="shared" si="110"/>
        <v>0.33749999999999997</v>
      </c>
      <c r="AK630" s="1">
        <f t="shared" si="111"/>
        <v>25.91769547325103</v>
      </c>
      <c r="AL630" s="1">
        <v>18.5</v>
      </c>
      <c r="AN630" s="5"/>
    </row>
    <row r="631" spans="1:40" x14ac:dyDescent="0.25">
      <c r="A631" s="3">
        <v>42058</v>
      </c>
      <c r="B631" s="4">
        <v>4</v>
      </c>
      <c r="C631" s="4">
        <v>5</v>
      </c>
      <c r="D631" s="4">
        <v>2</v>
      </c>
      <c r="E631" s="1" t="str">
        <f t="shared" si="112"/>
        <v>Q4-5-2</v>
      </c>
      <c r="F631" s="4" t="s">
        <v>10</v>
      </c>
      <c r="G631" s="17">
        <v>54.4</v>
      </c>
      <c r="H631" s="36">
        <v>80</v>
      </c>
      <c r="I631" s="8"/>
      <c r="J631" s="4">
        <v>11</v>
      </c>
      <c r="K631" s="17">
        <v>52</v>
      </c>
      <c r="L631" s="4">
        <v>1.52E-2</v>
      </c>
      <c r="M631" s="4">
        <v>2.6200000000000001E-2</v>
      </c>
      <c r="N631" s="4">
        <v>608.71389999999997</v>
      </c>
      <c r="O631" s="4">
        <v>0.56499999999999995</v>
      </c>
      <c r="P631" s="4">
        <v>3976</v>
      </c>
      <c r="Q631" s="14">
        <v>0.2954</v>
      </c>
      <c r="R631" s="14">
        <v>6.1899999999999997E-2</v>
      </c>
      <c r="S631" s="6">
        <v>4.7519999999999998</v>
      </c>
      <c r="T631" s="14">
        <v>1.2925</v>
      </c>
      <c r="U631" s="4">
        <v>3</v>
      </c>
      <c r="V631" s="53">
        <v>900</v>
      </c>
      <c r="W631" s="53">
        <v>233</v>
      </c>
      <c r="X631" s="12">
        <v>1710.0000000000002</v>
      </c>
      <c r="Y631" s="14">
        <v>2.488</v>
      </c>
      <c r="Z631" s="40">
        <v>0.70189999999999997</v>
      </c>
      <c r="AA631" s="43"/>
      <c r="AB631" s="33">
        <f t="shared" si="102"/>
        <v>41.984732824427482</v>
      </c>
      <c r="AC631" s="5">
        <f t="shared" si="103"/>
        <v>0.10955752212389382</v>
      </c>
      <c r="AD631" s="5">
        <f t="shared" si="104"/>
        <v>0.20954637779282329</v>
      </c>
      <c r="AE631" s="5">
        <f t="shared" si="105"/>
        <v>0.28211414790996786</v>
      </c>
      <c r="AF631" s="33">
        <f t="shared" si="106"/>
        <v>6.5318041858416578</v>
      </c>
      <c r="AG631" s="33">
        <f t="shared" si="107"/>
        <v>98.338271405492719</v>
      </c>
      <c r="AH631" s="5">
        <f t="shared" si="108"/>
        <v>0.27199074074074076</v>
      </c>
      <c r="AI631" s="1">
        <f t="shared" si="109"/>
        <v>4.7519999999999998</v>
      </c>
      <c r="AJ631" s="5">
        <f t="shared" si="110"/>
        <v>0.25888888888888889</v>
      </c>
      <c r="AK631" s="1">
        <f t="shared" si="111"/>
        <v>7.3390557939914176</v>
      </c>
      <c r="AL631" s="1">
        <v>52</v>
      </c>
      <c r="AN631" s="5"/>
    </row>
    <row r="632" spans="1:40" x14ac:dyDescent="0.25">
      <c r="A632" s="3">
        <v>42058</v>
      </c>
      <c r="B632" s="4">
        <v>4</v>
      </c>
      <c r="C632" s="4">
        <v>5</v>
      </c>
      <c r="D632" s="4">
        <v>2</v>
      </c>
      <c r="E632" s="1" t="str">
        <f t="shared" si="112"/>
        <v>Q4-5-2</v>
      </c>
      <c r="F632" s="4" t="s">
        <v>35</v>
      </c>
      <c r="G632" s="17">
        <v>10.3</v>
      </c>
      <c r="H632" s="36">
        <v>3</v>
      </c>
      <c r="I632" s="8"/>
      <c r="J632" s="4">
        <v>10</v>
      </c>
      <c r="K632" s="17">
        <v>3</v>
      </c>
      <c r="L632" s="4">
        <v>3.0800000000000001E-2</v>
      </c>
      <c r="M632" s="4">
        <v>7.0300000000000001E-2</v>
      </c>
      <c r="N632" s="4">
        <v>10.3682</v>
      </c>
      <c r="O632" s="4">
        <v>0.159</v>
      </c>
      <c r="P632" s="4">
        <v>7</v>
      </c>
      <c r="Q632" s="14">
        <v>5.6000000000000001E-2</v>
      </c>
      <c r="R632" s="14">
        <v>5.4999999999999997E-3</v>
      </c>
      <c r="S632" s="6">
        <v>6.8000000000000005E-2</v>
      </c>
      <c r="T632" s="14">
        <v>2.3699999999999999E-2</v>
      </c>
      <c r="U632" s="4">
        <v>5</v>
      </c>
      <c r="V632" s="53">
        <v>47</v>
      </c>
      <c r="W632" s="53">
        <v>11.5</v>
      </c>
      <c r="X632" s="12">
        <v>459</v>
      </c>
      <c r="Y632" s="14">
        <v>5.6000000000000001E-2</v>
      </c>
      <c r="Z632" s="40">
        <v>5.4999999999999997E-3</v>
      </c>
      <c r="AA632" s="43"/>
      <c r="AB632" s="33">
        <f t="shared" si="102"/>
        <v>56.187766714082507</v>
      </c>
      <c r="AC632" s="5">
        <f t="shared" si="103"/>
        <v>3.4591194968553458E-2</v>
      </c>
      <c r="AD632" s="5">
        <f t="shared" si="104"/>
        <v>9.8214285714285712E-2</v>
      </c>
      <c r="AE632" s="5">
        <f t="shared" si="105"/>
        <v>9.8214285714285712E-2</v>
      </c>
      <c r="AF632" s="33">
        <f t="shared" si="106"/>
        <v>0.67514129742867612</v>
      </c>
      <c r="AG632" s="33">
        <f t="shared" si="107"/>
        <v>18.851272727272729</v>
      </c>
      <c r="AH632" s="5">
        <f t="shared" si="108"/>
        <v>0.34852941176470587</v>
      </c>
      <c r="AI632" s="1">
        <f t="shared" si="109"/>
        <v>6.8000000000000005E-2</v>
      </c>
      <c r="AJ632" s="5">
        <f t="shared" si="110"/>
        <v>0.24468085106382978</v>
      </c>
      <c r="AK632" s="1">
        <f t="shared" si="111"/>
        <v>39.913043478260867</v>
      </c>
      <c r="AL632" s="1">
        <v>3</v>
      </c>
      <c r="AN632" s="5"/>
    </row>
    <row r="633" spans="1:40" x14ac:dyDescent="0.25">
      <c r="A633" s="3">
        <v>42058</v>
      </c>
      <c r="B633" s="4">
        <v>4</v>
      </c>
      <c r="C633" s="4">
        <v>5</v>
      </c>
      <c r="D633" s="4">
        <v>4</v>
      </c>
      <c r="E633" s="1" t="str">
        <f t="shared" si="112"/>
        <v>Q4-5-4</v>
      </c>
      <c r="F633" s="4" t="s">
        <v>15</v>
      </c>
      <c r="G633" s="17">
        <v>10.199999999999999</v>
      </c>
      <c r="H633" s="36">
        <v>100</v>
      </c>
      <c r="I633" s="8"/>
      <c r="J633" s="4">
        <v>8</v>
      </c>
      <c r="K633" s="17">
        <v>6</v>
      </c>
      <c r="L633" s="4">
        <v>5.7999999999999996E-3</v>
      </c>
      <c r="M633" s="4">
        <v>7.1999999999999998E-3</v>
      </c>
      <c r="N633" s="4">
        <v>126.6134</v>
      </c>
      <c r="O633" s="4">
        <v>0.15</v>
      </c>
      <c r="P633" s="4">
        <v>447</v>
      </c>
      <c r="Q633" s="14">
        <v>7.7699999999999991E-2</v>
      </c>
      <c r="R633" s="14">
        <v>1.35E-2</v>
      </c>
      <c r="S633" s="6">
        <v>0.21999999999999997</v>
      </c>
      <c r="T633" s="14">
        <v>0.11320000000000001</v>
      </c>
      <c r="U633" s="4">
        <v>10</v>
      </c>
      <c r="V633" s="53">
        <v>15</v>
      </c>
      <c r="W633" s="53">
        <v>7.4</v>
      </c>
      <c r="X633" s="12">
        <v>207.9</v>
      </c>
      <c r="Y633" s="14">
        <v>7.7699999999999991E-2</v>
      </c>
      <c r="Z633" s="40">
        <v>1.35E-2</v>
      </c>
      <c r="AA633" s="43"/>
      <c r="AB633" s="33">
        <f t="shared" si="102"/>
        <v>19.444444444444446</v>
      </c>
      <c r="AC633" s="5">
        <f t="shared" si="103"/>
        <v>0.09</v>
      </c>
      <c r="AD633" s="5">
        <f t="shared" si="104"/>
        <v>0.17374517374517376</v>
      </c>
      <c r="AE633" s="5">
        <f t="shared" si="105"/>
        <v>0.17374517374517376</v>
      </c>
      <c r="AF633" s="33">
        <f t="shared" si="106"/>
        <v>3.5304320079865166</v>
      </c>
      <c r="AG633" s="33">
        <f t="shared" si="107"/>
        <v>93.787703703703698</v>
      </c>
      <c r="AH633" s="5">
        <f t="shared" si="108"/>
        <v>0.51454545454545464</v>
      </c>
      <c r="AI633" s="1">
        <f t="shared" si="109"/>
        <v>0.21999999999999997</v>
      </c>
      <c r="AJ633" s="5">
        <f t="shared" si="110"/>
        <v>0.49333333333333335</v>
      </c>
      <c r="AK633" s="1">
        <f t="shared" si="111"/>
        <v>28.094594594594593</v>
      </c>
      <c r="AL633" s="1">
        <v>6</v>
      </c>
      <c r="AN633" s="5"/>
    </row>
    <row r="634" spans="1:40" x14ac:dyDescent="0.25">
      <c r="A634" s="3">
        <v>42058</v>
      </c>
      <c r="B634" s="4">
        <v>4</v>
      </c>
      <c r="C634" s="4">
        <v>5</v>
      </c>
      <c r="D634" s="4">
        <v>4</v>
      </c>
      <c r="E634" s="1" t="str">
        <f t="shared" si="112"/>
        <v>Q4-5-4</v>
      </c>
      <c r="F634" s="4" t="s">
        <v>10</v>
      </c>
      <c r="G634" s="17">
        <v>25</v>
      </c>
      <c r="H634" s="36">
        <v>3</v>
      </c>
      <c r="I634" s="8"/>
      <c r="J634" s="4">
        <v>12</v>
      </c>
      <c r="K634" s="17">
        <v>25</v>
      </c>
      <c r="L634" s="4">
        <v>4.4000000000000003E-3</v>
      </c>
      <c r="M634" s="4">
        <v>9.4000000000000004E-3</v>
      </c>
      <c r="N634" s="4">
        <v>31.073799999999999</v>
      </c>
      <c r="O634" s="4">
        <v>4.3999999999999997E-2</v>
      </c>
      <c r="P634" s="4">
        <v>108</v>
      </c>
      <c r="Q634" s="14">
        <v>1.6400000000000001E-2</v>
      </c>
      <c r="R634" s="14">
        <v>4.1999999999999997E-3</v>
      </c>
      <c r="S634" s="6">
        <v>0.72299999999999998</v>
      </c>
      <c r="T634" s="14">
        <v>0.21189999999999998</v>
      </c>
      <c r="U634" s="4">
        <v>3</v>
      </c>
      <c r="V634" s="53">
        <v>435</v>
      </c>
      <c r="W634" s="53">
        <v>128.30000000000001</v>
      </c>
      <c r="X634" s="12">
        <v>896.00000000000011</v>
      </c>
      <c r="Y634" s="14">
        <v>0.45100000000000001</v>
      </c>
      <c r="Z634" s="40">
        <v>0.1178</v>
      </c>
      <c r="AA634" s="43"/>
      <c r="AB634" s="33">
        <f t="shared" si="102"/>
        <v>53.191489361702125</v>
      </c>
      <c r="AC634" s="5">
        <f t="shared" si="103"/>
        <v>9.5454545454545459E-2</v>
      </c>
      <c r="AD634" s="5">
        <f t="shared" si="104"/>
        <v>0.25609756097560971</v>
      </c>
      <c r="AE634" s="5">
        <f t="shared" si="105"/>
        <v>0.26119733924611971</v>
      </c>
      <c r="AF634" s="33">
        <f t="shared" si="106"/>
        <v>3.4755968050254555</v>
      </c>
      <c r="AG634" s="33">
        <f t="shared" si="107"/>
        <v>73.985238095238088</v>
      </c>
      <c r="AH634" s="5">
        <f t="shared" si="108"/>
        <v>0.29308437067773163</v>
      </c>
      <c r="AI634" s="1">
        <f t="shared" si="109"/>
        <v>0.72299999999999998</v>
      </c>
      <c r="AJ634" s="5">
        <f t="shared" si="110"/>
        <v>0.2949425287356322</v>
      </c>
      <c r="AK634" s="1">
        <f t="shared" si="111"/>
        <v>6.9836321122369451</v>
      </c>
      <c r="AL634" s="1">
        <v>25</v>
      </c>
      <c r="AN634" s="5"/>
    </row>
    <row r="635" spans="1:40" x14ac:dyDescent="0.25">
      <c r="A635" s="3">
        <v>42058</v>
      </c>
      <c r="B635" s="4">
        <v>4</v>
      </c>
      <c r="C635" s="4">
        <v>5</v>
      </c>
      <c r="D635" s="4">
        <v>6</v>
      </c>
      <c r="E635" s="1" t="str">
        <f t="shared" si="112"/>
        <v>Q4-5-6</v>
      </c>
      <c r="F635" s="4" t="s">
        <v>15</v>
      </c>
      <c r="G635" s="17">
        <v>8.1</v>
      </c>
      <c r="H635" s="36">
        <v>0.5</v>
      </c>
      <c r="I635" s="8"/>
      <c r="J635" s="4">
        <v>9</v>
      </c>
      <c r="K635" s="17">
        <v>6.2</v>
      </c>
      <c r="L635" s="4">
        <v>3.5999999999999999E-3</v>
      </c>
      <c r="M635" s="4">
        <v>4.0000000000000001E-3</v>
      </c>
      <c r="N635" s="4">
        <v>283.178</v>
      </c>
      <c r="O635" s="4">
        <v>0.20100000000000001</v>
      </c>
      <c r="P635" s="4">
        <v>1339</v>
      </c>
      <c r="Q635" s="14">
        <v>0.1089</v>
      </c>
      <c r="R635" s="14">
        <v>2.3199999999999998E-2</v>
      </c>
      <c r="S635" s="6">
        <v>1.2330000000000001</v>
      </c>
      <c r="T635" s="14">
        <v>0.59549999999999992</v>
      </c>
      <c r="U635" s="4">
        <v>10</v>
      </c>
      <c r="V635" s="53">
        <v>49</v>
      </c>
      <c r="W635" s="53">
        <v>18.599999999999998</v>
      </c>
      <c r="X635" s="12">
        <v>304</v>
      </c>
      <c r="Y635" s="14">
        <v>0.1089</v>
      </c>
      <c r="Z635" s="40">
        <v>2.3199999999999998E-2</v>
      </c>
      <c r="AA635" s="43"/>
      <c r="AB635" s="33">
        <f t="shared" si="102"/>
        <v>10.000000000000005</v>
      </c>
      <c r="AC635" s="5">
        <f t="shared" si="103"/>
        <v>0.11542288557213928</v>
      </c>
      <c r="AD635" s="5">
        <f t="shared" si="104"/>
        <v>0.21303948576675849</v>
      </c>
      <c r="AE635" s="5">
        <f t="shared" si="105"/>
        <v>0.21303948576675849</v>
      </c>
      <c r="AF635" s="33">
        <f t="shared" si="106"/>
        <v>4.7284746696424156</v>
      </c>
      <c r="AG635" s="33">
        <f t="shared" si="107"/>
        <v>122.05948275862069</v>
      </c>
      <c r="AH635" s="5">
        <f t="shared" si="108"/>
        <v>0.48296836982968361</v>
      </c>
      <c r="AI635" s="1">
        <f t="shared" si="109"/>
        <v>1.2330000000000001</v>
      </c>
      <c r="AJ635" s="5">
        <f t="shared" si="110"/>
        <v>0.37959183673469382</v>
      </c>
      <c r="AK635" s="1">
        <f t="shared" si="111"/>
        <v>16.34408602150538</v>
      </c>
      <c r="AL635" s="1">
        <v>6.2</v>
      </c>
      <c r="AN635" s="5"/>
    </row>
    <row r="636" spans="1:40" x14ac:dyDescent="0.25">
      <c r="A636" s="3">
        <v>42058</v>
      </c>
      <c r="B636" s="4">
        <v>4</v>
      </c>
      <c r="C636" s="4">
        <v>5</v>
      </c>
      <c r="D636" s="4">
        <v>6</v>
      </c>
      <c r="E636" s="1" t="str">
        <f t="shared" si="112"/>
        <v>Q4-5-6</v>
      </c>
      <c r="F636" s="4" t="s">
        <v>10</v>
      </c>
      <c r="G636" s="17">
        <v>37.6</v>
      </c>
      <c r="H636" s="36">
        <v>20</v>
      </c>
      <c r="I636" s="8"/>
      <c r="J636" s="4">
        <v>13</v>
      </c>
      <c r="K636" s="17">
        <v>35.5</v>
      </c>
      <c r="L636" s="4">
        <v>1.44E-2</v>
      </c>
      <c r="M636" s="4">
        <v>2.9600000000000001E-2</v>
      </c>
      <c r="N636" s="4">
        <v>461.99529999999999</v>
      </c>
      <c r="O636" s="4">
        <v>0.79900000000000004</v>
      </c>
      <c r="P636" s="4">
        <v>2994</v>
      </c>
      <c r="Q636" s="14">
        <v>0.45629999999999993</v>
      </c>
      <c r="R636" s="14">
        <v>8.8499999999999995E-2</v>
      </c>
      <c r="S636" s="6">
        <v>3.4820000000000002</v>
      </c>
      <c r="T636" s="14">
        <v>1.4110999999999998</v>
      </c>
      <c r="U636" s="4">
        <v>3</v>
      </c>
      <c r="V636" s="53">
        <v>917</v>
      </c>
      <c r="W636" s="53">
        <v>293.2</v>
      </c>
      <c r="X636" s="12">
        <v>1511</v>
      </c>
      <c r="Y636" s="14">
        <v>0.45629999999999993</v>
      </c>
      <c r="Z636" s="40">
        <v>8.8499999999999995E-2</v>
      </c>
      <c r="AA636" s="43"/>
      <c r="AB636" s="33">
        <f t="shared" si="102"/>
        <v>51.351351351351354</v>
      </c>
      <c r="AC636" s="5">
        <f t="shared" si="103"/>
        <v>0.11076345431789736</v>
      </c>
      <c r="AD636" s="5">
        <f t="shared" si="104"/>
        <v>0.19395134779750167</v>
      </c>
      <c r="AE636" s="5">
        <f t="shared" si="105"/>
        <v>0.19395134779750167</v>
      </c>
      <c r="AF636" s="33">
        <f t="shared" si="106"/>
        <v>6.4805854085528578</v>
      </c>
      <c r="AG636" s="33">
        <f t="shared" si="107"/>
        <v>52.202858757062153</v>
      </c>
      <c r="AH636" s="5">
        <f t="shared" si="108"/>
        <v>0.40525560022975293</v>
      </c>
      <c r="AI636" s="1">
        <f t="shared" si="109"/>
        <v>3.4820000000000002</v>
      </c>
      <c r="AJ636" s="5">
        <f t="shared" si="110"/>
        <v>0.31973827699018537</v>
      </c>
      <c r="AK636" s="1">
        <f t="shared" si="111"/>
        <v>5.1534788540245566</v>
      </c>
      <c r="AL636" s="1">
        <v>35.5</v>
      </c>
      <c r="AN636" s="5"/>
    </row>
    <row r="637" spans="1:40" x14ac:dyDescent="0.25">
      <c r="A637" s="3">
        <v>42058</v>
      </c>
      <c r="B637" s="4">
        <v>4</v>
      </c>
      <c r="C637" s="4">
        <v>5</v>
      </c>
      <c r="D637" s="4">
        <v>8</v>
      </c>
      <c r="E637" s="1" t="str">
        <f t="shared" si="112"/>
        <v>Q4-5-8</v>
      </c>
      <c r="F637" s="4" t="s">
        <v>31</v>
      </c>
      <c r="G637" s="17">
        <v>22.1</v>
      </c>
      <c r="H637" s="36">
        <v>30</v>
      </c>
      <c r="I637" s="8"/>
      <c r="J637" s="4">
        <v>2</v>
      </c>
      <c r="K637" s="17">
        <v>13</v>
      </c>
      <c r="L637" s="4">
        <v>6.6E-3</v>
      </c>
      <c r="M637" s="4">
        <v>9.4000000000000004E-3</v>
      </c>
      <c r="N637" s="4">
        <v>131.43199999999999</v>
      </c>
      <c r="O637" s="4">
        <v>0.123</v>
      </c>
      <c r="P637" s="4">
        <v>470</v>
      </c>
      <c r="Q637" s="14">
        <v>5.1999999999999998E-2</v>
      </c>
      <c r="R637" s="14">
        <v>1.47E-2</v>
      </c>
      <c r="S637" s="6">
        <v>0.85799999999999998</v>
      </c>
      <c r="T637" s="14">
        <v>0.32889999999999997</v>
      </c>
      <c r="U637" s="4">
        <v>10</v>
      </c>
      <c r="V637" s="53">
        <v>94</v>
      </c>
      <c r="W637" s="53">
        <v>27.900000000000002</v>
      </c>
      <c r="X637" s="12">
        <v>613.79999999999995</v>
      </c>
      <c r="Y637" s="14">
        <v>5.1999999999999998E-2</v>
      </c>
      <c r="Z637" s="40">
        <v>1.47E-2</v>
      </c>
      <c r="AA637" s="43"/>
      <c r="AB637" s="33">
        <f t="shared" si="102"/>
        <v>29.787234042553195</v>
      </c>
      <c r="AC637" s="5">
        <f t="shared" si="103"/>
        <v>0.11951219512195121</v>
      </c>
      <c r="AD637" s="5">
        <f t="shared" si="104"/>
        <v>0.28269230769230769</v>
      </c>
      <c r="AE637" s="5">
        <f t="shared" si="105"/>
        <v>0.28269230769230769</v>
      </c>
      <c r="AF637" s="33">
        <f t="shared" si="106"/>
        <v>3.5759936697303552</v>
      </c>
      <c r="AG637" s="33">
        <f t="shared" si="107"/>
        <v>89.409523809523805</v>
      </c>
      <c r="AH637" s="5">
        <f t="shared" si="108"/>
        <v>0.3833333333333333</v>
      </c>
      <c r="AI637" s="1">
        <f t="shared" si="109"/>
        <v>0.85799999999999998</v>
      </c>
      <c r="AJ637" s="5">
        <f t="shared" si="110"/>
        <v>0.29680851063829788</v>
      </c>
      <c r="AK637" s="1">
        <f t="shared" si="111"/>
        <v>21.999999999999996</v>
      </c>
      <c r="AL637" s="1">
        <v>13</v>
      </c>
      <c r="AN637" s="5"/>
    </row>
    <row r="638" spans="1:40" x14ac:dyDescent="0.25">
      <c r="A638" s="3">
        <v>42058</v>
      </c>
      <c r="B638" s="4">
        <v>4</v>
      </c>
      <c r="C638" s="4">
        <v>5</v>
      </c>
      <c r="D638" s="4">
        <v>8</v>
      </c>
      <c r="E638" s="1" t="str">
        <f t="shared" si="112"/>
        <v>Q4-5-8</v>
      </c>
      <c r="F638" s="4" t="s">
        <v>15</v>
      </c>
      <c r="G638" s="17">
        <v>7.2</v>
      </c>
      <c r="H638" s="36">
        <v>5</v>
      </c>
      <c r="I638" s="8"/>
      <c r="J638" s="4">
        <v>10</v>
      </c>
      <c r="K638" s="17">
        <v>8.5</v>
      </c>
      <c r="L638" s="4">
        <v>9.4999999999999998E-3</v>
      </c>
      <c r="M638" s="4">
        <v>1.0999999999999999E-2</v>
      </c>
      <c r="N638" s="4">
        <v>277.3442</v>
      </c>
      <c r="O638" s="4">
        <v>0.186</v>
      </c>
      <c r="P638" s="4">
        <v>1109</v>
      </c>
      <c r="Q638" s="14">
        <v>0.1076</v>
      </c>
      <c r="R638" s="14">
        <v>2.1999999999999999E-2</v>
      </c>
      <c r="S638" s="6">
        <v>1.4279999999999999</v>
      </c>
      <c r="T638" s="14">
        <v>0.58069999999999999</v>
      </c>
      <c r="U638" s="4">
        <v>10</v>
      </c>
      <c r="V638" s="53">
        <v>75</v>
      </c>
      <c r="W638" s="53">
        <v>24.6</v>
      </c>
      <c r="X638" s="12">
        <v>474</v>
      </c>
      <c r="Y638" s="14">
        <v>0.1076</v>
      </c>
      <c r="Z638" s="40">
        <v>2.1999999999999999E-2</v>
      </c>
      <c r="AA638" s="43"/>
      <c r="AB638" s="33">
        <f t="shared" si="102"/>
        <v>13.636363636363635</v>
      </c>
      <c r="AC638" s="5">
        <f t="shared" si="103"/>
        <v>0.11827956989247311</v>
      </c>
      <c r="AD638" s="5">
        <f t="shared" si="104"/>
        <v>0.20446096654275092</v>
      </c>
      <c r="AE638" s="5">
        <f t="shared" si="105"/>
        <v>0.20446096654275092</v>
      </c>
      <c r="AF638" s="33">
        <f t="shared" si="106"/>
        <v>3.9986413993874761</v>
      </c>
      <c r="AG638" s="33">
        <f t="shared" si="107"/>
        <v>126.06554545454546</v>
      </c>
      <c r="AH638" s="5">
        <f t="shared" si="108"/>
        <v>0.40665266106442577</v>
      </c>
      <c r="AI638" s="1">
        <f t="shared" si="109"/>
        <v>1.4279999999999999</v>
      </c>
      <c r="AJ638" s="5">
        <f t="shared" si="110"/>
        <v>0.32800000000000001</v>
      </c>
      <c r="AK638" s="1">
        <f t="shared" si="111"/>
        <v>19.268292682926827</v>
      </c>
      <c r="AL638" s="1">
        <v>8.5</v>
      </c>
      <c r="AN638" s="5"/>
    </row>
    <row r="639" spans="1:40" x14ac:dyDescent="0.25">
      <c r="A639" s="3">
        <v>42058</v>
      </c>
      <c r="B639" s="4">
        <v>4</v>
      </c>
      <c r="C639" s="4">
        <v>5</v>
      </c>
      <c r="D639" s="4">
        <v>8</v>
      </c>
      <c r="E639" s="1" t="str">
        <f t="shared" si="112"/>
        <v>Q4-5-8</v>
      </c>
      <c r="F639" s="4" t="s">
        <v>10</v>
      </c>
      <c r="G639" s="17">
        <v>35.200000000000003</v>
      </c>
      <c r="H639" s="36">
        <v>5</v>
      </c>
      <c r="I639" s="8"/>
      <c r="J639" s="4">
        <v>14</v>
      </c>
      <c r="K639" s="17">
        <v>37.5</v>
      </c>
      <c r="L639" s="4">
        <v>1.41E-2</v>
      </c>
      <c r="M639" s="4">
        <v>2.93E-2</v>
      </c>
      <c r="N639" s="4">
        <v>79.520300000000006</v>
      </c>
      <c r="O639" s="4">
        <v>0.14599999999999999</v>
      </c>
      <c r="P639" s="4">
        <v>412</v>
      </c>
      <c r="Q639" s="14">
        <v>0.24030000000000001</v>
      </c>
      <c r="R639" s="14">
        <v>4.9099999999999998E-2</v>
      </c>
      <c r="S639" s="6">
        <v>3.9910000000000001</v>
      </c>
      <c r="T639" s="14">
        <v>1.2975000000000001</v>
      </c>
      <c r="U639" s="4">
        <v>3</v>
      </c>
      <c r="V639" s="53">
        <v>1782</v>
      </c>
      <c r="W639" s="53">
        <v>564.1</v>
      </c>
      <c r="X639" s="12">
        <v>2562</v>
      </c>
      <c r="Y639" s="14">
        <v>1.4810000000000001</v>
      </c>
      <c r="Z639" s="40">
        <v>0.41899999999999998</v>
      </c>
      <c r="AA639" s="43"/>
      <c r="AB639" s="33">
        <f t="shared" si="102"/>
        <v>51.877133105802052</v>
      </c>
      <c r="AC639" s="5">
        <f t="shared" si="103"/>
        <v>0.33630136986301368</v>
      </c>
      <c r="AD639" s="5">
        <f t="shared" si="104"/>
        <v>0.20432792342904701</v>
      </c>
      <c r="AE639" s="5">
        <f t="shared" si="105"/>
        <v>0.28291694800810263</v>
      </c>
      <c r="AF639" s="33">
        <f t="shared" si="106"/>
        <v>5.1810669728358665</v>
      </c>
      <c r="AG639" s="33">
        <f t="shared" si="107"/>
        <v>16.195580448065176</v>
      </c>
      <c r="AH639" s="5">
        <f t="shared" si="108"/>
        <v>0.3251064896016036</v>
      </c>
      <c r="AI639" s="1">
        <f t="shared" si="109"/>
        <v>3.9910000000000001</v>
      </c>
      <c r="AJ639" s="5">
        <f t="shared" si="110"/>
        <v>0.31655443322109988</v>
      </c>
      <c r="AK639" s="1">
        <f t="shared" si="111"/>
        <v>4.5417479170359867</v>
      </c>
      <c r="AL639" s="1">
        <v>37.5</v>
      </c>
      <c r="AN639" s="5"/>
    </row>
    <row r="640" spans="1:40" x14ac:dyDescent="0.25">
      <c r="A640" s="3">
        <v>42058</v>
      </c>
      <c r="B640" s="4">
        <v>4</v>
      </c>
      <c r="C640" s="4">
        <v>5</v>
      </c>
      <c r="D640" s="4">
        <v>10</v>
      </c>
      <c r="E640" s="1" t="str">
        <f t="shared" si="112"/>
        <v>Q4-5-10</v>
      </c>
      <c r="F640" s="4" t="s">
        <v>15</v>
      </c>
      <c r="G640" s="17">
        <v>5.2</v>
      </c>
      <c r="H640" s="36">
        <v>2</v>
      </c>
      <c r="I640" s="8"/>
      <c r="J640" s="4">
        <v>11</v>
      </c>
      <c r="K640" s="17">
        <v>9.5</v>
      </c>
      <c r="L640" s="4">
        <v>1.09E-2</v>
      </c>
      <c r="M640" s="4">
        <v>1.44E-2</v>
      </c>
      <c r="N640" s="4">
        <v>188.71559999999999</v>
      </c>
      <c r="O640" s="4">
        <v>0.11799999999999999</v>
      </c>
      <c r="P640" s="4">
        <v>881</v>
      </c>
      <c r="Q640" s="14">
        <v>4.3200000000000002E-2</v>
      </c>
      <c r="R640" s="14">
        <v>1.17E-2</v>
      </c>
      <c r="S640" s="6">
        <v>0.42700000000000005</v>
      </c>
      <c r="T640" s="14">
        <v>0.28760000000000002</v>
      </c>
      <c r="U640" s="4">
        <v>10</v>
      </c>
      <c r="V640" s="53">
        <v>30</v>
      </c>
      <c r="W640" s="53">
        <v>12.4</v>
      </c>
      <c r="X640" s="12">
        <v>259.60000000000002</v>
      </c>
      <c r="Y640" s="14">
        <v>4.3200000000000002E-2</v>
      </c>
      <c r="Z640" s="40">
        <v>1.17E-2</v>
      </c>
      <c r="AA640" s="43"/>
      <c r="AB640" s="33">
        <f t="shared" si="102"/>
        <v>24.305555555555554</v>
      </c>
      <c r="AC640" s="5">
        <f t="shared" si="103"/>
        <v>9.9152542372881361E-2</v>
      </c>
      <c r="AD640" s="5">
        <f t="shared" si="104"/>
        <v>0.27083333333333331</v>
      </c>
      <c r="AE640" s="5">
        <f t="shared" si="105"/>
        <v>0.27083333333333331</v>
      </c>
      <c r="AF640" s="33">
        <f t="shared" si="106"/>
        <v>4.6684004925930873</v>
      </c>
      <c r="AG640" s="33">
        <f t="shared" si="107"/>
        <v>161.29538461538462</v>
      </c>
      <c r="AH640" s="5">
        <f t="shared" si="108"/>
        <v>0.67353629976580798</v>
      </c>
      <c r="AI640" s="1">
        <f t="shared" si="109"/>
        <v>0.42700000000000005</v>
      </c>
      <c r="AJ640" s="5">
        <f t="shared" si="110"/>
        <v>0.41333333333333333</v>
      </c>
      <c r="AK640" s="1">
        <f t="shared" si="111"/>
        <v>20.935483870967744</v>
      </c>
      <c r="AL640" s="1">
        <v>9.5</v>
      </c>
      <c r="AN640" s="5"/>
    </row>
    <row r="641" spans="1:40" x14ac:dyDescent="0.25">
      <c r="A641" s="3">
        <v>42058</v>
      </c>
      <c r="B641" s="4">
        <v>4</v>
      </c>
      <c r="C641" s="4">
        <v>5</v>
      </c>
      <c r="D641" s="4">
        <v>10</v>
      </c>
      <c r="E641" s="1" t="str">
        <f t="shared" si="112"/>
        <v>Q4-5-10</v>
      </c>
      <c r="F641" s="4" t="s">
        <v>10</v>
      </c>
      <c r="G641" s="17">
        <v>15.8</v>
      </c>
      <c r="H641" s="36">
        <v>30</v>
      </c>
      <c r="I641" s="8"/>
      <c r="J641" s="4">
        <v>15</v>
      </c>
      <c r="K641" s="17">
        <v>25</v>
      </c>
      <c r="L641" s="4">
        <v>0.01</v>
      </c>
      <c r="M641" s="4">
        <v>1.47E-2</v>
      </c>
      <c r="N641" s="4">
        <v>295.35550000000001</v>
      </c>
      <c r="O641" s="4">
        <v>0.373</v>
      </c>
      <c r="P641" s="4">
        <v>1955</v>
      </c>
      <c r="Q641" s="14">
        <v>0.21199999999999997</v>
      </c>
      <c r="R641" s="14">
        <v>5.0299999999999997E-2</v>
      </c>
      <c r="S641" s="6">
        <v>2.4939999999999998</v>
      </c>
      <c r="T641" s="14">
        <v>0.78049999999999997</v>
      </c>
      <c r="U641" s="4">
        <v>3</v>
      </c>
      <c r="V641" s="53">
        <v>1076</v>
      </c>
      <c r="W641" s="53">
        <v>345.5</v>
      </c>
      <c r="X641" s="12">
        <v>2049</v>
      </c>
      <c r="Y641" s="14">
        <v>0.21199999999999997</v>
      </c>
      <c r="Z641" s="40">
        <v>5.0299999999999997E-2</v>
      </c>
      <c r="AA641" s="43"/>
      <c r="AB641" s="33">
        <f t="shared" si="102"/>
        <v>31.972789115646254</v>
      </c>
      <c r="AC641" s="5">
        <f t="shared" si="103"/>
        <v>0.13485254691689008</v>
      </c>
      <c r="AD641" s="5">
        <f t="shared" si="104"/>
        <v>0.23726415094339626</v>
      </c>
      <c r="AE641" s="5">
        <f t="shared" si="105"/>
        <v>0.23726415094339626</v>
      </c>
      <c r="AF641" s="33">
        <f t="shared" si="106"/>
        <v>6.6191420169930808</v>
      </c>
      <c r="AG641" s="33">
        <f t="shared" si="107"/>
        <v>58.718787276341956</v>
      </c>
      <c r="AH641" s="5">
        <f t="shared" si="108"/>
        <v>0.31295108259823579</v>
      </c>
      <c r="AI641" s="1">
        <f t="shared" si="109"/>
        <v>2.4939999999999998</v>
      </c>
      <c r="AJ641" s="5">
        <f t="shared" si="110"/>
        <v>0.32109665427509293</v>
      </c>
      <c r="AK641" s="1">
        <f t="shared" si="111"/>
        <v>5.9305354558610706</v>
      </c>
      <c r="AL641" s="1">
        <v>25</v>
      </c>
      <c r="AN641" s="5"/>
    </row>
    <row r="642" spans="1:40" x14ac:dyDescent="0.25">
      <c r="A642" s="3">
        <v>42058</v>
      </c>
      <c r="B642" s="4">
        <v>4</v>
      </c>
      <c r="C642" s="4">
        <v>5</v>
      </c>
      <c r="D642" s="4">
        <v>10</v>
      </c>
      <c r="E642" s="1" t="str">
        <f t="shared" si="112"/>
        <v>Q4-5-10</v>
      </c>
      <c r="F642" s="4" t="s">
        <v>12</v>
      </c>
      <c r="G642" s="17">
        <v>4.8</v>
      </c>
      <c r="H642" s="36">
        <v>2</v>
      </c>
      <c r="I642" s="8"/>
      <c r="J642" s="4">
        <v>14</v>
      </c>
      <c r="K642" s="17">
        <v>7.5</v>
      </c>
      <c r="L642" s="4">
        <v>3.2000000000000002E-3</v>
      </c>
      <c r="M642" s="4">
        <v>4.0000000000000001E-3</v>
      </c>
      <c r="N642" s="4">
        <v>101.22839999999999</v>
      </c>
      <c r="O642" s="4">
        <v>7.5999999999999998E-2</v>
      </c>
      <c r="P642" s="4">
        <v>682</v>
      </c>
      <c r="Q642" s="14">
        <v>3.5999999999999997E-2</v>
      </c>
      <c r="R642" s="14">
        <v>1.06E-2</v>
      </c>
      <c r="S642" s="6">
        <v>8.6999999999999994E-2</v>
      </c>
      <c r="T642" s="14">
        <v>3.3000000000000002E-2</v>
      </c>
      <c r="U642" s="4">
        <v>10</v>
      </c>
      <c r="V642" s="53">
        <v>35</v>
      </c>
      <c r="W642" s="53">
        <v>11.799999999999999</v>
      </c>
      <c r="X642" s="12">
        <v>312.2</v>
      </c>
      <c r="Y642" s="14">
        <v>3.5999999999999997E-2</v>
      </c>
      <c r="Z642" s="40">
        <v>1.06E-2</v>
      </c>
      <c r="AA642" s="43"/>
      <c r="AB642" s="33">
        <f t="shared" ref="AB642:AB705" si="113">100*(M642-L642)/M642</f>
        <v>19.999999999999996</v>
      </c>
      <c r="AC642" s="5">
        <f t="shared" ref="AC642:AC705" si="114">R642/O642</f>
        <v>0.13947368421052633</v>
      </c>
      <c r="AD642" s="5">
        <f t="shared" ref="AD642:AD705" si="115">R642/Q642</f>
        <v>0.29444444444444445</v>
      </c>
      <c r="AE642" s="5">
        <f t="shared" ref="AE642:AE705" si="116">Z642/Y642</f>
        <v>0.29444444444444445</v>
      </c>
      <c r="AF642" s="33">
        <f t="shared" ref="AF642:AF705" si="117">P642/N642</f>
        <v>6.737239746948485</v>
      </c>
      <c r="AG642" s="33">
        <f t="shared" ref="AG642:AG705" si="118">N642/R642/100</f>
        <v>95.498490566037731</v>
      </c>
      <c r="AH642" s="5">
        <f t="shared" ref="AH642:AH705" si="119">T642/S642</f>
        <v>0.37931034482758624</v>
      </c>
      <c r="AI642" s="1">
        <f t="shared" ref="AI642:AI705" si="120">S642</f>
        <v>8.6999999999999994E-2</v>
      </c>
      <c r="AJ642" s="5">
        <f t="shared" ref="AJ642:AJ705" si="121">W642/V642</f>
        <v>0.33714285714285713</v>
      </c>
      <c r="AK642" s="1">
        <f t="shared" ref="AK642:AK705" si="122">X642/W642</f>
        <v>26.457627118644069</v>
      </c>
      <c r="AL642" s="1">
        <v>7.5</v>
      </c>
      <c r="AN642" s="5"/>
    </row>
    <row r="643" spans="1:40" x14ac:dyDescent="0.25">
      <c r="A643" s="3">
        <v>42058</v>
      </c>
      <c r="B643" s="4">
        <v>4</v>
      </c>
      <c r="C643" s="4">
        <v>5</v>
      </c>
      <c r="D643" s="4">
        <v>10</v>
      </c>
      <c r="E643" s="1" t="str">
        <f t="shared" ref="E643:E706" si="123">CONCATENATE("Q",B643,"-",C643,"-",D643)</f>
        <v>Q4-5-10</v>
      </c>
      <c r="F643" s="4" t="s">
        <v>11</v>
      </c>
      <c r="G643" s="17">
        <v>15.2</v>
      </c>
      <c r="H643" s="36">
        <v>1</v>
      </c>
      <c r="I643" s="8"/>
      <c r="J643" s="4">
        <v>11</v>
      </c>
      <c r="K643" s="17">
        <v>13.5</v>
      </c>
      <c r="L643" s="4">
        <v>1.18E-2</v>
      </c>
      <c r="M643" s="4">
        <v>1.4E-2</v>
      </c>
      <c r="N643" s="4">
        <v>261.40910000000002</v>
      </c>
      <c r="O643" s="4">
        <v>0.32800000000000001</v>
      </c>
      <c r="P643" s="4">
        <v>1098</v>
      </c>
      <c r="Q643" s="14">
        <v>0.16439999999999999</v>
      </c>
      <c r="R643" s="14">
        <v>3.9199999999999999E-2</v>
      </c>
      <c r="S643" s="6">
        <v>1.18</v>
      </c>
      <c r="T643" s="15">
        <v>0.4627</v>
      </c>
      <c r="U643" s="4">
        <v>10</v>
      </c>
      <c r="V643" s="53">
        <v>59</v>
      </c>
      <c r="W643" s="53">
        <v>19.2</v>
      </c>
      <c r="X643" s="12">
        <v>555.19999999999993</v>
      </c>
      <c r="Y643" s="14">
        <v>0.16439999999999999</v>
      </c>
      <c r="Z643" s="40">
        <v>3.9199999999999999E-2</v>
      </c>
      <c r="AA643" s="43"/>
      <c r="AB643" s="33">
        <f t="shared" si="113"/>
        <v>15.714285714285719</v>
      </c>
      <c r="AC643" s="5">
        <f t="shared" si="114"/>
        <v>0.11951219512195121</v>
      </c>
      <c r="AD643" s="5">
        <f t="shared" si="115"/>
        <v>0.23844282238442824</v>
      </c>
      <c r="AE643" s="5">
        <f t="shared" si="116"/>
        <v>0.23844282238442824</v>
      </c>
      <c r="AF643" s="33">
        <f t="shared" si="117"/>
        <v>4.2003128429729486</v>
      </c>
      <c r="AG643" s="33">
        <f t="shared" si="118"/>
        <v>66.685994897959191</v>
      </c>
      <c r="AH643" s="5">
        <f t="shared" si="119"/>
        <v>0.39211864406779662</v>
      </c>
      <c r="AI643" s="1">
        <f t="shared" si="120"/>
        <v>1.18</v>
      </c>
      <c r="AJ643" s="5">
        <f t="shared" si="121"/>
        <v>0.3254237288135593</v>
      </c>
      <c r="AK643" s="1">
        <f t="shared" si="122"/>
        <v>28.916666666666664</v>
      </c>
      <c r="AL643" s="1">
        <v>13.5</v>
      </c>
      <c r="AN643" s="5"/>
    </row>
    <row r="644" spans="1:40" x14ac:dyDescent="0.25">
      <c r="A644" s="3">
        <v>42058</v>
      </c>
      <c r="B644" s="4">
        <v>4</v>
      </c>
      <c r="C644" s="4">
        <v>5</v>
      </c>
      <c r="D644" s="4">
        <v>12</v>
      </c>
      <c r="E644" s="1" t="str">
        <f t="shared" si="123"/>
        <v>Q4-5-12</v>
      </c>
      <c r="F644" s="4" t="s">
        <v>31</v>
      </c>
      <c r="G644" s="17">
        <v>25.5</v>
      </c>
      <c r="H644" s="36">
        <v>10</v>
      </c>
      <c r="I644" s="8"/>
      <c r="J644" s="4">
        <v>3</v>
      </c>
      <c r="K644" s="17">
        <v>21</v>
      </c>
      <c r="L644" s="4">
        <v>1.1299999999999999E-2</v>
      </c>
      <c r="M644" s="4">
        <v>1.37E-2</v>
      </c>
      <c r="N644" s="4">
        <v>345.86559999999997</v>
      </c>
      <c r="O644" s="4">
        <v>0.253</v>
      </c>
      <c r="P644" s="4">
        <v>2774</v>
      </c>
      <c r="Q644" s="14">
        <v>0.11990000000000001</v>
      </c>
      <c r="R644" s="14">
        <v>2.92E-2</v>
      </c>
      <c r="S644" s="6">
        <v>0.69899999999999995</v>
      </c>
      <c r="T644" s="14">
        <v>0.1885</v>
      </c>
      <c r="U644" s="4">
        <v>10</v>
      </c>
      <c r="V644" s="53">
        <v>190</v>
      </c>
      <c r="W644" s="53">
        <v>46.4</v>
      </c>
      <c r="X644" s="12">
        <v>1490.1</v>
      </c>
      <c r="Y644" s="14">
        <v>0.11990000000000001</v>
      </c>
      <c r="Z644" s="40">
        <v>2.92E-2</v>
      </c>
      <c r="AA644" s="43"/>
      <c r="AB644" s="33">
        <f t="shared" si="113"/>
        <v>17.518248175182489</v>
      </c>
      <c r="AC644" s="5">
        <f t="shared" si="114"/>
        <v>0.11541501976284585</v>
      </c>
      <c r="AD644" s="5">
        <f t="shared" si="115"/>
        <v>0.24353628023352794</v>
      </c>
      <c r="AE644" s="5">
        <f t="shared" si="116"/>
        <v>0.24353628023352794</v>
      </c>
      <c r="AF644" s="33">
        <f t="shared" si="117"/>
        <v>8.0204565010223625</v>
      </c>
      <c r="AG644" s="33">
        <f t="shared" si="118"/>
        <v>118.44712328767122</v>
      </c>
      <c r="AH644" s="5">
        <f t="shared" si="119"/>
        <v>0.26967095851216027</v>
      </c>
      <c r="AI644" s="1">
        <f t="shared" si="120"/>
        <v>0.69899999999999995</v>
      </c>
      <c r="AJ644" s="5">
        <f t="shared" si="121"/>
        <v>0.24421052631578946</v>
      </c>
      <c r="AK644" s="1">
        <f t="shared" si="122"/>
        <v>32.114224137931032</v>
      </c>
      <c r="AL644" s="1">
        <v>21</v>
      </c>
      <c r="AN644" s="5"/>
    </row>
    <row r="645" spans="1:40" x14ac:dyDescent="0.25">
      <c r="A645" s="3">
        <v>42058</v>
      </c>
      <c r="B645" s="4">
        <v>4</v>
      </c>
      <c r="C645" s="4">
        <v>5</v>
      </c>
      <c r="D645" s="4">
        <v>12</v>
      </c>
      <c r="E645" s="1" t="str">
        <f t="shared" si="123"/>
        <v>Q4-5-12</v>
      </c>
      <c r="F645" s="4" t="s">
        <v>15</v>
      </c>
      <c r="G645" s="17">
        <v>21</v>
      </c>
      <c r="H645" s="36">
        <v>20</v>
      </c>
      <c r="I645" s="8"/>
      <c r="J645" s="4">
        <v>12</v>
      </c>
      <c r="K645" s="17">
        <v>6</v>
      </c>
      <c r="L645" s="4">
        <v>2.3E-3</v>
      </c>
      <c r="M645" s="4">
        <v>3.5999999999999999E-3</v>
      </c>
      <c r="N645" s="4">
        <v>251.67959999999999</v>
      </c>
      <c r="O645" s="4">
        <v>0.13800000000000001</v>
      </c>
      <c r="P645" s="4">
        <v>1300</v>
      </c>
      <c r="Q645" s="14">
        <v>5.2999999999999999E-2</v>
      </c>
      <c r="R645" s="14">
        <v>1.3599999999999999E-2</v>
      </c>
      <c r="S645" s="6">
        <v>0.36499999999999999</v>
      </c>
      <c r="T645" s="14">
        <v>0.16059999999999999</v>
      </c>
      <c r="U645" s="4">
        <v>10</v>
      </c>
      <c r="V645" s="53">
        <v>36</v>
      </c>
      <c r="W645" s="53">
        <v>12.6</v>
      </c>
      <c r="X645" s="12">
        <v>185.60000000000002</v>
      </c>
      <c r="Y645" s="14">
        <v>5.2999999999999999E-2</v>
      </c>
      <c r="Z645" s="40">
        <v>1.3599999999999999E-2</v>
      </c>
      <c r="AA645" s="43"/>
      <c r="AB645" s="33">
        <f t="shared" si="113"/>
        <v>36.111111111111114</v>
      </c>
      <c r="AC645" s="5">
        <f t="shared" si="114"/>
        <v>9.855072463768115E-2</v>
      </c>
      <c r="AD645" s="5">
        <f t="shared" si="115"/>
        <v>0.25660377358490566</v>
      </c>
      <c r="AE645" s="5">
        <f t="shared" si="116"/>
        <v>0.25660377358490566</v>
      </c>
      <c r="AF645" s="33">
        <f t="shared" si="117"/>
        <v>5.1652974655077326</v>
      </c>
      <c r="AG645" s="33">
        <f t="shared" si="118"/>
        <v>185.05852941176471</v>
      </c>
      <c r="AH645" s="5">
        <f t="shared" si="119"/>
        <v>0.44</v>
      </c>
      <c r="AI645" s="1">
        <f t="shared" si="120"/>
        <v>0.36499999999999999</v>
      </c>
      <c r="AJ645" s="5">
        <f t="shared" si="121"/>
        <v>0.35</v>
      </c>
      <c r="AK645" s="1">
        <f t="shared" si="122"/>
        <v>14.730158730158733</v>
      </c>
      <c r="AL645" s="1">
        <v>6</v>
      </c>
      <c r="AN645" s="5"/>
    </row>
    <row r="646" spans="1:40" x14ac:dyDescent="0.25">
      <c r="A646" s="3">
        <v>42058</v>
      </c>
      <c r="B646" s="4">
        <v>4</v>
      </c>
      <c r="C646" s="4">
        <v>5</v>
      </c>
      <c r="D646" s="4">
        <v>12</v>
      </c>
      <c r="E646" s="1" t="str">
        <f t="shared" si="123"/>
        <v>Q4-5-12</v>
      </c>
      <c r="F646" s="4" t="s">
        <v>10</v>
      </c>
      <c r="G646" s="17">
        <v>54</v>
      </c>
      <c r="H646" s="36">
        <v>20</v>
      </c>
      <c r="I646" s="8"/>
      <c r="J646" s="4">
        <v>16</v>
      </c>
      <c r="K646" s="17">
        <v>50.2</v>
      </c>
      <c r="L646" s="4">
        <v>5.1999999999999998E-3</v>
      </c>
      <c r="M646" s="4">
        <v>8.6999999999999994E-3</v>
      </c>
      <c r="N646" s="4">
        <v>260.03829999999999</v>
      </c>
      <c r="O646" s="4">
        <v>0.39100000000000001</v>
      </c>
      <c r="P646" s="4">
        <v>1586</v>
      </c>
      <c r="Q646" s="14">
        <v>8.1699999999999995E-2</v>
      </c>
      <c r="R646" s="14">
        <v>1.7600000000000001E-2</v>
      </c>
      <c r="S646" s="6">
        <v>3.641</v>
      </c>
      <c r="T646" s="14">
        <v>0.48180000000000001</v>
      </c>
      <c r="U646" s="4">
        <v>3</v>
      </c>
      <c r="V646" s="53">
        <v>2198</v>
      </c>
      <c r="W646" s="53">
        <v>674</v>
      </c>
      <c r="X646" s="12">
        <v>3538.1</v>
      </c>
      <c r="Y646" s="14">
        <v>8.1699999999999995E-2</v>
      </c>
      <c r="Z646" s="40">
        <v>1.7600000000000001E-2</v>
      </c>
      <c r="AA646" s="43"/>
      <c r="AB646" s="33">
        <f t="shared" si="113"/>
        <v>40.229885057471265</v>
      </c>
      <c r="AC646" s="5">
        <f t="shared" si="114"/>
        <v>4.5012787723785169E-2</v>
      </c>
      <c r="AD646" s="5">
        <f t="shared" si="115"/>
        <v>0.21542227662178706</v>
      </c>
      <c r="AE646" s="5">
        <f t="shared" si="116"/>
        <v>0.21542227662178706</v>
      </c>
      <c r="AF646" s="33">
        <f t="shared" si="117"/>
        <v>6.0991015554247205</v>
      </c>
      <c r="AG646" s="33">
        <f t="shared" si="118"/>
        <v>147.74903409090908</v>
      </c>
      <c r="AH646" s="5">
        <f t="shared" si="119"/>
        <v>0.13232628398791541</v>
      </c>
      <c r="AI646" s="1">
        <f t="shared" si="120"/>
        <v>3.641</v>
      </c>
      <c r="AJ646" s="5">
        <f t="shared" si="121"/>
        <v>0.30664240218380345</v>
      </c>
      <c r="AK646" s="1">
        <f t="shared" si="122"/>
        <v>5.2494065281899109</v>
      </c>
      <c r="AL646" s="1">
        <v>50.2</v>
      </c>
      <c r="AN646" s="5"/>
    </row>
    <row r="647" spans="1:40" x14ac:dyDescent="0.25">
      <c r="A647" s="3">
        <v>42058</v>
      </c>
      <c r="B647" s="4">
        <v>4</v>
      </c>
      <c r="C647" s="4">
        <v>5</v>
      </c>
      <c r="D647" s="4">
        <v>14</v>
      </c>
      <c r="E647" s="1" t="str">
        <f t="shared" si="123"/>
        <v>Q4-5-14</v>
      </c>
      <c r="F647" s="4" t="s">
        <v>10</v>
      </c>
      <c r="G647" s="17">
        <v>22.4</v>
      </c>
      <c r="H647" s="36">
        <v>30</v>
      </c>
      <c r="I647" s="8"/>
      <c r="J647" s="4">
        <v>17</v>
      </c>
      <c r="K647" s="17">
        <v>37.5</v>
      </c>
      <c r="L647" s="4">
        <v>2.47E-2</v>
      </c>
      <c r="M647" s="4">
        <v>0.06</v>
      </c>
      <c r="N647" s="4">
        <v>203.30019999999999</v>
      </c>
      <c r="O647" s="4">
        <v>0.29799999999999999</v>
      </c>
      <c r="P647" s="4">
        <v>1257</v>
      </c>
      <c r="Q647" s="14">
        <v>0.17</v>
      </c>
      <c r="R647" s="14">
        <v>3.7199999999999997E-2</v>
      </c>
      <c r="S647" s="6">
        <v>4.0739999999999998</v>
      </c>
      <c r="T647" s="14">
        <v>1.2904</v>
      </c>
      <c r="U647" s="4">
        <v>3</v>
      </c>
      <c r="V647" s="53">
        <v>1120</v>
      </c>
      <c r="W647" s="53">
        <v>345.5</v>
      </c>
      <c r="X647" s="12">
        <v>1798</v>
      </c>
      <c r="Y647" s="14">
        <v>1.0331000000000001</v>
      </c>
      <c r="Z647" s="40">
        <v>0.30380000000000001</v>
      </c>
      <c r="AA647" s="43"/>
      <c r="AB647" s="33">
        <f t="shared" si="113"/>
        <v>58.833333333333336</v>
      </c>
      <c r="AC647" s="5">
        <f t="shared" si="114"/>
        <v>0.12483221476510066</v>
      </c>
      <c r="AD647" s="5">
        <f t="shared" si="115"/>
        <v>0.21882352941176467</v>
      </c>
      <c r="AE647" s="5">
        <f t="shared" si="116"/>
        <v>0.29406640209079465</v>
      </c>
      <c r="AF647" s="33">
        <f t="shared" si="117"/>
        <v>6.1829747339156578</v>
      </c>
      <c r="AG647" s="33">
        <f t="shared" si="118"/>
        <v>54.650591397849468</v>
      </c>
      <c r="AH647" s="5">
        <f t="shared" si="119"/>
        <v>0.31674030436917033</v>
      </c>
      <c r="AI647" s="1">
        <f t="shared" si="120"/>
        <v>4.0739999999999998</v>
      </c>
      <c r="AJ647" s="5">
        <f t="shared" si="121"/>
        <v>0.30848214285714287</v>
      </c>
      <c r="AK647" s="1">
        <f t="shared" si="122"/>
        <v>5.2040520984081038</v>
      </c>
      <c r="AL647" s="1">
        <v>37.5</v>
      </c>
      <c r="AN647" s="5"/>
    </row>
    <row r="648" spans="1:40" x14ac:dyDescent="0.25">
      <c r="A648" s="3">
        <v>42058</v>
      </c>
      <c r="B648" s="4">
        <v>4</v>
      </c>
      <c r="C648" s="4">
        <v>5</v>
      </c>
      <c r="D648" s="4">
        <v>16</v>
      </c>
      <c r="E648" s="1" t="str">
        <f t="shared" si="123"/>
        <v>Q4-5-16</v>
      </c>
      <c r="F648" s="4" t="s">
        <v>31</v>
      </c>
      <c r="G648" s="17">
        <v>23.3</v>
      </c>
      <c r="H648" s="36">
        <v>15</v>
      </c>
      <c r="I648" s="8"/>
      <c r="J648" s="4">
        <v>4</v>
      </c>
      <c r="K648" s="17">
        <v>10.5</v>
      </c>
      <c r="L648" s="4">
        <v>1.04E-2</v>
      </c>
      <c r="M648" s="4">
        <v>1.7500000000000002E-2</v>
      </c>
      <c r="N648" s="4">
        <v>335.63040000000001</v>
      </c>
      <c r="O648" s="4">
        <v>0.35499999999999998</v>
      </c>
      <c r="P648" s="4">
        <v>1841</v>
      </c>
      <c r="Q648" s="14">
        <v>0.193</v>
      </c>
      <c r="R648" s="14">
        <v>3.9899999999999998E-2</v>
      </c>
      <c r="S648" s="6">
        <v>1.1919999999999999</v>
      </c>
      <c r="T648" s="14">
        <v>0.48870000000000002</v>
      </c>
      <c r="U648" s="4">
        <v>10</v>
      </c>
      <c r="V648" s="53">
        <v>62</v>
      </c>
      <c r="W648" s="53">
        <v>23.2</v>
      </c>
      <c r="X648" s="12">
        <v>406.4</v>
      </c>
      <c r="Y648" s="14">
        <v>0.42799999999999999</v>
      </c>
      <c r="Z648" s="40">
        <v>0.11799999999999999</v>
      </c>
      <c r="AA648" s="43"/>
      <c r="AB648" s="33">
        <f t="shared" si="113"/>
        <v>40.571428571428577</v>
      </c>
      <c r="AC648" s="5">
        <f t="shared" si="114"/>
        <v>0.1123943661971831</v>
      </c>
      <c r="AD648" s="5">
        <f t="shared" si="115"/>
        <v>0.20673575129533678</v>
      </c>
      <c r="AE648" s="5">
        <f t="shared" si="116"/>
        <v>0.27570093457943923</v>
      </c>
      <c r="AF648" s="33">
        <f t="shared" si="117"/>
        <v>5.4852003870924682</v>
      </c>
      <c r="AG648" s="33">
        <f t="shared" si="118"/>
        <v>84.117894736842118</v>
      </c>
      <c r="AH648" s="5">
        <f t="shared" si="119"/>
        <v>0.40998322147651012</v>
      </c>
      <c r="AI648" s="1">
        <f t="shared" si="120"/>
        <v>1.1919999999999999</v>
      </c>
      <c r="AJ648" s="5">
        <f t="shared" si="121"/>
        <v>0.37419354838709679</v>
      </c>
      <c r="AK648" s="1">
        <f t="shared" si="122"/>
        <v>17.517241379310345</v>
      </c>
      <c r="AL648" s="1">
        <v>10.5</v>
      </c>
      <c r="AN648" s="5"/>
    </row>
    <row r="649" spans="1:40" x14ac:dyDescent="0.25">
      <c r="A649" s="3">
        <v>42058</v>
      </c>
      <c r="B649" s="4">
        <v>4</v>
      </c>
      <c r="C649" s="4">
        <v>5</v>
      </c>
      <c r="D649" s="4">
        <v>16</v>
      </c>
      <c r="E649" s="1" t="str">
        <f t="shared" si="123"/>
        <v>Q4-5-16</v>
      </c>
      <c r="F649" s="4" t="s">
        <v>15</v>
      </c>
      <c r="G649" s="17">
        <v>20.100000000000001</v>
      </c>
      <c r="H649" s="36">
        <v>15</v>
      </c>
      <c r="I649" s="8"/>
      <c r="J649" s="4">
        <v>13</v>
      </c>
      <c r="K649" s="17">
        <v>8.9</v>
      </c>
      <c r="L649" s="4">
        <v>1.4E-2</v>
      </c>
      <c r="M649" s="4">
        <v>1.5699999999999999E-2</v>
      </c>
      <c r="N649" s="4">
        <v>447.3485</v>
      </c>
      <c r="O649" s="4">
        <v>0.28899999999999998</v>
      </c>
      <c r="P649" s="4">
        <v>2939</v>
      </c>
      <c r="Q649" s="14">
        <v>0.17599999999999999</v>
      </c>
      <c r="R649" s="14">
        <v>4.6600000000000003E-2</v>
      </c>
      <c r="S649" s="6">
        <v>0.45700000000000002</v>
      </c>
      <c r="T649" s="15">
        <v>0.26289999999999997</v>
      </c>
      <c r="U649" s="4">
        <v>9</v>
      </c>
      <c r="V649" s="53">
        <v>19</v>
      </c>
      <c r="W649" s="53">
        <v>9.7000000000000011</v>
      </c>
      <c r="X649" s="12"/>
      <c r="Y649" s="14">
        <v>0.17599999999999999</v>
      </c>
      <c r="Z649" s="40">
        <v>4.6600000000000003E-2</v>
      </c>
      <c r="AA649" s="43"/>
      <c r="AB649" s="33">
        <f t="shared" si="113"/>
        <v>10.828025477706998</v>
      </c>
      <c r="AC649" s="5">
        <f t="shared" si="114"/>
        <v>0.16124567474048446</v>
      </c>
      <c r="AD649" s="5">
        <f t="shared" si="115"/>
        <v>0.26477272727272733</v>
      </c>
      <c r="AE649" s="5">
        <f t="shared" si="116"/>
        <v>0.26477272727272733</v>
      </c>
      <c r="AF649" s="33">
        <f t="shared" si="117"/>
        <v>6.5698219620720755</v>
      </c>
      <c r="AG649" s="33">
        <f t="shared" si="118"/>
        <v>95.997532188841191</v>
      </c>
      <c r="AH649" s="5">
        <f t="shared" si="119"/>
        <v>0.57527352297592993</v>
      </c>
      <c r="AI649" s="1">
        <f t="shared" si="120"/>
        <v>0.45700000000000002</v>
      </c>
      <c r="AJ649" s="5">
        <f t="shared" si="121"/>
        <v>0.51052631578947372</v>
      </c>
      <c r="AK649" s="1">
        <f t="shared" si="122"/>
        <v>0</v>
      </c>
      <c r="AL649" s="1">
        <v>8.9</v>
      </c>
      <c r="AN649" s="5"/>
    </row>
    <row r="650" spans="1:40" x14ac:dyDescent="0.25">
      <c r="A650" s="3">
        <v>42058</v>
      </c>
      <c r="B650" s="4">
        <v>4</v>
      </c>
      <c r="C650" s="4">
        <v>5</v>
      </c>
      <c r="D650" s="4">
        <v>16</v>
      </c>
      <c r="E650" s="1" t="str">
        <f t="shared" si="123"/>
        <v>Q4-5-16</v>
      </c>
      <c r="F650" s="4" t="s">
        <v>10</v>
      </c>
      <c r="G650" s="17">
        <v>25</v>
      </c>
      <c r="H650" s="36">
        <v>30</v>
      </c>
      <c r="I650" s="8"/>
      <c r="J650" s="4">
        <v>18</v>
      </c>
      <c r="K650" s="17">
        <v>48</v>
      </c>
      <c r="L650" s="4">
        <v>9.4000000000000004E-3</v>
      </c>
      <c r="M650" s="4">
        <v>1.8200000000000001E-2</v>
      </c>
      <c r="N650" s="4">
        <v>119.5784</v>
      </c>
      <c r="O650" s="4">
        <v>0.254</v>
      </c>
      <c r="P650" s="4">
        <v>737</v>
      </c>
      <c r="Q650" s="14" t="s">
        <v>16</v>
      </c>
      <c r="R650" s="14">
        <v>2.6800000000000001E-2</v>
      </c>
      <c r="S650" s="6">
        <v>2.4340000000000002</v>
      </c>
      <c r="T650" s="14">
        <v>0.74009999999999998</v>
      </c>
      <c r="U650" s="4">
        <v>3</v>
      </c>
      <c r="V650" s="53">
        <v>1297</v>
      </c>
      <c r="W650" s="53">
        <v>420.9</v>
      </c>
      <c r="X650" s="12">
        <v>2186.1999999999998</v>
      </c>
      <c r="Y650" s="14">
        <v>0.50600000000000001</v>
      </c>
      <c r="Z650" s="40">
        <v>0.13109999999999999</v>
      </c>
      <c r="AA650" s="43"/>
      <c r="AB650" s="33">
        <f t="shared" si="113"/>
        <v>48.35164835164835</v>
      </c>
      <c r="AC650" s="5">
        <f t="shared" si="114"/>
        <v>0.10551181102362205</v>
      </c>
      <c r="AD650" s="5" t="e">
        <f t="shared" si="115"/>
        <v>#VALUE!</v>
      </c>
      <c r="AE650" s="5">
        <f t="shared" si="116"/>
        <v>0.25909090909090909</v>
      </c>
      <c r="AF650" s="33">
        <f t="shared" si="117"/>
        <v>6.1633204659035412</v>
      </c>
      <c r="AG650" s="33">
        <f t="shared" si="118"/>
        <v>44.618805970149253</v>
      </c>
      <c r="AH650" s="5">
        <f t="shared" si="119"/>
        <v>0.30406737880032864</v>
      </c>
      <c r="AI650" s="1">
        <f t="shared" si="120"/>
        <v>2.4340000000000002</v>
      </c>
      <c r="AJ650" s="5">
        <f t="shared" si="121"/>
        <v>0.32451811873554354</v>
      </c>
      <c r="AK650" s="1">
        <f t="shared" si="122"/>
        <v>5.1941078641007365</v>
      </c>
      <c r="AL650" s="1">
        <v>48</v>
      </c>
      <c r="AN650" s="5"/>
    </row>
    <row r="651" spans="1:40" x14ac:dyDescent="0.25">
      <c r="A651" s="3">
        <v>42058</v>
      </c>
      <c r="B651" s="4">
        <v>4</v>
      </c>
      <c r="C651" s="4">
        <v>5</v>
      </c>
      <c r="D651" s="4">
        <v>18</v>
      </c>
      <c r="E651" s="1" t="str">
        <f t="shared" si="123"/>
        <v>Q4-5-18</v>
      </c>
      <c r="F651" s="4" t="s">
        <v>15</v>
      </c>
      <c r="G651" s="17">
        <v>28.5</v>
      </c>
      <c r="H651" s="36">
        <v>1</v>
      </c>
      <c r="I651" s="8"/>
      <c r="J651" s="4">
        <v>13</v>
      </c>
      <c r="K651" s="17">
        <v>16.5</v>
      </c>
      <c r="L651" s="4">
        <v>2.3999999999999998E-3</v>
      </c>
      <c r="M651" s="4">
        <v>2.8E-3</v>
      </c>
      <c r="N651" s="4">
        <v>249.6705</v>
      </c>
      <c r="O651" s="4">
        <v>0.115</v>
      </c>
      <c r="P651" s="4">
        <v>1039</v>
      </c>
      <c r="Q651" s="14">
        <v>3.9199999999999999E-2</v>
      </c>
      <c r="R651" s="14">
        <v>9.4999999999999998E-3</v>
      </c>
      <c r="S651" s="6">
        <v>0.17199999999999999</v>
      </c>
      <c r="T651" s="14">
        <v>8.3999999999999991E-2</v>
      </c>
      <c r="U651" s="4">
        <v>10</v>
      </c>
      <c r="V651" s="53">
        <v>17</v>
      </c>
      <c r="W651" s="53">
        <v>9.1</v>
      </c>
      <c r="X651" s="12">
        <v>197.40000000000003</v>
      </c>
      <c r="Y651" s="14">
        <v>3.9199999999999999E-2</v>
      </c>
      <c r="Z651" s="40">
        <v>9.4999999999999998E-3</v>
      </c>
      <c r="AA651" s="43"/>
      <c r="AB651" s="33">
        <f t="shared" si="113"/>
        <v>14.285714285714294</v>
      </c>
      <c r="AC651" s="5">
        <f t="shared" si="114"/>
        <v>8.2608695652173908E-2</v>
      </c>
      <c r="AD651" s="5">
        <f t="shared" si="115"/>
        <v>0.2423469387755102</v>
      </c>
      <c r="AE651" s="5">
        <f t="shared" si="116"/>
        <v>0.2423469387755102</v>
      </c>
      <c r="AF651" s="33">
        <f t="shared" si="117"/>
        <v>4.1614848370151858</v>
      </c>
      <c r="AG651" s="33">
        <f t="shared" si="118"/>
        <v>262.81105263157895</v>
      </c>
      <c r="AH651" s="5">
        <f t="shared" si="119"/>
        <v>0.48837209302325579</v>
      </c>
      <c r="AI651" s="1">
        <f t="shared" si="120"/>
        <v>0.17199999999999999</v>
      </c>
      <c r="AJ651" s="5">
        <f t="shared" si="121"/>
        <v>0.53529411764705881</v>
      </c>
      <c r="AK651" s="1">
        <f t="shared" si="122"/>
        <v>21.692307692307697</v>
      </c>
      <c r="AL651" s="1">
        <v>16.5</v>
      </c>
      <c r="AN651" s="5"/>
    </row>
    <row r="652" spans="1:40" x14ac:dyDescent="0.25">
      <c r="A652" s="3">
        <v>42058</v>
      </c>
      <c r="B652" s="4">
        <v>4</v>
      </c>
      <c r="C652" s="4">
        <v>5</v>
      </c>
      <c r="D652" s="4">
        <v>18</v>
      </c>
      <c r="E652" s="1" t="str">
        <f t="shared" si="123"/>
        <v>Q4-5-18</v>
      </c>
      <c r="F652" s="4" t="s">
        <v>10</v>
      </c>
      <c r="G652" s="17">
        <v>23.5</v>
      </c>
      <c r="H652" s="36">
        <v>30</v>
      </c>
      <c r="I652" s="8"/>
      <c r="J652" s="4">
        <v>19</v>
      </c>
      <c r="K652" s="17">
        <v>43</v>
      </c>
      <c r="L652" s="4">
        <v>2.01E-2</v>
      </c>
      <c r="M652" s="4">
        <v>4.2900000000000001E-2</v>
      </c>
      <c r="N652" s="4">
        <v>422.45920000000001</v>
      </c>
      <c r="O652" s="4">
        <v>0.503</v>
      </c>
      <c r="P652" s="4">
        <v>2969</v>
      </c>
      <c r="Q652" s="14">
        <v>0.29060000000000002</v>
      </c>
      <c r="R652" s="14">
        <v>6.9099999999999995E-2</v>
      </c>
      <c r="S652" s="6">
        <v>3.5350000000000001</v>
      </c>
      <c r="T652" s="14">
        <v>0.51634999999999998</v>
      </c>
      <c r="U652" s="4">
        <v>3</v>
      </c>
      <c r="V652" s="53">
        <v>1492</v>
      </c>
      <c r="W652" s="53">
        <v>450.6</v>
      </c>
      <c r="X652" s="12">
        <v>2367</v>
      </c>
      <c r="Y652" s="14">
        <v>2.4</v>
      </c>
      <c r="Z652" s="40">
        <v>0.74209999999999998</v>
      </c>
      <c r="AA652" s="43"/>
      <c r="AB652" s="33">
        <f t="shared" si="113"/>
        <v>53.146853146853154</v>
      </c>
      <c r="AC652" s="5">
        <f t="shared" si="114"/>
        <v>0.13737574552683895</v>
      </c>
      <c r="AD652" s="5">
        <f t="shared" si="115"/>
        <v>0.23778389538885061</v>
      </c>
      <c r="AE652" s="5">
        <f t="shared" si="116"/>
        <v>0.30920833333333336</v>
      </c>
      <c r="AF652" s="33">
        <f t="shared" si="117"/>
        <v>7.0278976052598683</v>
      </c>
      <c r="AG652" s="33">
        <f t="shared" si="118"/>
        <v>61.137366136034736</v>
      </c>
      <c r="AH652" s="5">
        <f t="shared" si="119"/>
        <v>0.14606789250353605</v>
      </c>
      <c r="AI652" s="1">
        <f t="shared" si="120"/>
        <v>3.5350000000000001</v>
      </c>
      <c r="AJ652" s="5">
        <f t="shared" si="121"/>
        <v>0.3020107238605898</v>
      </c>
      <c r="AK652" s="1">
        <f t="shared" si="122"/>
        <v>5.2529960053262315</v>
      </c>
      <c r="AL652" s="1">
        <v>43</v>
      </c>
      <c r="AN652" s="5"/>
    </row>
    <row r="653" spans="1:40" x14ac:dyDescent="0.25">
      <c r="A653" s="3">
        <v>42058</v>
      </c>
      <c r="B653" s="4">
        <v>4</v>
      </c>
      <c r="C653" s="4">
        <v>5</v>
      </c>
      <c r="D653" s="4">
        <v>18</v>
      </c>
      <c r="E653" s="1" t="str">
        <f t="shared" si="123"/>
        <v>Q4-5-18</v>
      </c>
      <c r="F653" s="4" t="s">
        <v>18</v>
      </c>
      <c r="G653" s="17">
        <v>27.4</v>
      </c>
      <c r="H653" s="36">
        <v>0.5</v>
      </c>
      <c r="I653" s="8"/>
      <c r="J653" s="4">
        <v>3</v>
      </c>
      <c r="K653" s="17">
        <v>27.4</v>
      </c>
      <c r="L653" s="4">
        <v>9.4000000000000004E-3</v>
      </c>
      <c r="M653" s="4">
        <v>1.0699999999999999E-2</v>
      </c>
      <c r="N653" s="4">
        <v>544.05690000000004</v>
      </c>
      <c r="O653" s="4">
        <v>0.30499999999999999</v>
      </c>
      <c r="P653" s="4">
        <v>3493</v>
      </c>
      <c r="Q653" s="14">
        <v>0.12089999999999999</v>
      </c>
      <c r="R653" s="14">
        <v>2.4899999999999999E-2</v>
      </c>
      <c r="S653" s="6">
        <v>0.253</v>
      </c>
      <c r="T653" s="14">
        <v>0.1046</v>
      </c>
      <c r="U653" s="4">
        <v>10</v>
      </c>
      <c r="V653" s="53">
        <v>51</v>
      </c>
      <c r="W653" s="53">
        <v>18.8</v>
      </c>
      <c r="X653" s="12">
        <v>456.00000000000006</v>
      </c>
      <c r="Y653" s="14">
        <v>0.19700000000000001</v>
      </c>
      <c r="Z653" s="40">
        <v>3.0700000000000002E-2</v>
      </c>
      <c r="AA653" s="43"/>
      <c r="AB653" s="33">
        <f t="shared" si="113"/>
        <v>12.149532710280365</v>
      </c>
      <c r="AC653" s="5">
        <f t="shared" si="114"/>
        <v>8.1639344262295077E-2</v>
      </c>
      <c r="AD653" s="5">
        <f t="shared" si="115"/>
        <v>0.20595533498759305</v>
      </c>
      <c r="AE653" s="5">
        <f t="shared" si="116"/>
        <v>0.15583756345177666</v>
      </c>
      <c r="AF653" s="33">
        <f t="shared" si="117"/>
        <v>6.4202843489348256</v>
      </c>
      <c r="AG653" s="33">
        <f t="shared" si="118"/>
        <v>218.49674698795184</v>
      </c>
      <c r="AH653" s="5">
        <f t="shared" si="119"/>
        <v>0.41343873517786561</v>
      </c>
      <c r="AI653" s="1">
        <f t="shared" si="120"/>
        <v>0.253</v>
      </c>
      <c r="AJ653" s="5">
        <f t="shared" si="121"/>
        <v>0.36862745098039218</v>
      </c>
      <c r="AK653" s="1">
        <f t="shared" si="122"/>
        <v>24.255319148936174</v>
      </c>
      <c r="AL653" s="1">
        <v>27.4</v>
      </c>
      <c r="AN653" s="5"/>
    </row>
    <row r="654" spans="1:40" x14ac:dyDescent="0.25">
      <c r="A654" s="3">
        <v>42058</v>
      </c>
      <c r="B654" s="4">
        <v>4</v>
      </c>
      <c r="C654" s="4">
        <v>5</v>
      </c>
      <c r="D654" s="4">
        <v>20</v>
      </c>
      <c r="E654" s="1" t="str">
        <f t="shared" si="123"/>
        <v>Q4-5-20</v>
      </c>
      <c r="F654" s="4" t="s">
        <v>10</v>
      </c>
      <c r="G654" s="17">
        <v>49.2</v>
      </c>
      <c r="H654" s="36">
        <v>20</v>
      </c>
      <c r="I654" s="8"/>
      <c r="J654" s="4">
        <v>20</v>
      </c>
      <c r="K654" s="17">
        <v>49</v>
      </c>
      <c r="L654" s="4">
        <v>4.3799999999999999E-2</v>
      </c>
      <c r="M654" s="4">
        <v>8.5199999999999998E-2</v>
      </c>
      <c r="N654" s="4">
        <v>789.0521</v>
      </c>
      <c r="O654" s="4">
        <v>0.73599999999999999</v>
      </c>
      <c r="P654" s="4">
        <v>6388</v>
      </c>
      <c r="Q654" s="14">
        <v>0.42659999999999998</v>
      </c>
      <c r="R654" s="14">
        <v>9.1499999999999998E-2</v>
      </c>
      <c r="S654" s="6">
        <v>4.9359999999999999</v>
      </c>
      <c r="T654" s="14">
        <v>1.6934999999999998</v>
      </c>
      <c r="U654" s="4">
        <v>3</v>
      </c>
      <c r="V654" s="53">
        <v>790</v>
      </c>
      <c r="W654" s="54">
        <v>212.7</v>
      </c>
      <c r="X654" s="12">
        <v>1042</v>
      </c>
      <c r="Y654" s="14">
        <v>3.5230000000000001</v>
      </c>
      <c r="Z654" s="40">
        <v>0.97470000000000001</v>
      </c>
      <c r="AA654" s="43"/>
      <c r="AB654" s="33">
        <f t="shared" si="113"/>
        <v>48.591549295774648</v>
      </c>
      <c r="AC654" s="5">
        <f t="shared" si="114"/>
        <v>0.12432065217391304</v>
      </c>
      <c r="AD654" s="5">
        <f t="shared" si="115"/>
        <v>0.21448663853727146</v>
      </c>
      <c r="AE654" s="5">
        <f t="shared" si="116"/>
        <v>0.27666761282997443</v>
      </c>
      <c r="AF654" s="33">
        <f t="shared" si="117"/>
        <v>8.0957898724304762</v>
      </c>
      <c r="AG654" s="33">
        <f t="shared" si="118"/>
        <v>86.235202185792346</v>
      </c>
      <c r="AH654" s="5">
        <f t="shared" si="119"/>
        <v>0.34309157212317665</v>
      </c>
      <c r="AI654" s="1">
        <f t="shared" si="120"/>
        <v>4.9359999999999999</v>
      </c>
      <c r="AJ654" s="5">
        <f t="shared" si="121"/>
        <v>0.26924050632911389</v>
      </c>
      <c r="AK654" s="1">
        <f t="shared" si="122"/>
        <v>4.8989186647860841</v>
      </c>
      <c r="AL654" s="1">
        <v>49</v>
      </c>
      <c r="AN654" s="5"/>
    </row>
    <row r="655" spans="1:40" x14ac:dyDescent="0.25">
      <c r="A655" s="3">
        <v>42058</v>
      </c>
      <c r="B655" s="4">
        <v>4</v>
      </c>
      <c r="C655" s="4">
        <v>5</v>
      </c>
      <c r="D655" s="4">
        <v>20</v>
      </c>
      <c r="E655" s="1" t="str">
        <f t="shared" si="123"/>
        <v>Q4-5-20</v>
      </c>
      <c r="F655" s="4" t="s">
        <v>21</v>
      </c>
      <c r="G655" s="17">
        <v>30.3</v>
      </c>
      <c r="H655" s="36">
        <v>1</v>
      </c>
      <c r="I655" s="8"/>
      <c r="J655" s="4">
        <v>5</v>
      </c>
      <c r="K655" s="17">
        <v>35</v>
      </c>
      <c r="L655" s="4">
        <v>6.7999999999999996E-3</v>
      </c>
      <c r="M655" s="4">
        <v>1.0699999999999999E-2</v>
      </c>
      <c r="N655" s="4">
        <v>388.8329</v>
      </c>
      <c r="O655" s="4">
        <v>0.72399999999999998</v>
      </c>
      <c r="P655" s="4">
        <v>2191</v>
      </c>
      <c r="Q655" s="14">
        <v>0.33040000000000003</v>
      </c>
      <c r="R655" s="14">
        <v>7.7499999999999999E-2</v>
      </c>
      <c r="S655" s="6">
        <v>3.5379999999999998</v>
      </c>
      <c r="T655" s="14">
        <v>1.3984000000000001</v>
      </c>
      <c r="U655" s="4">
        <v>10</v>
      </c>
      <c r="V655" s="53">
        <v>211</v>
      </c>
      <c r="W655" s="53">
        <v>74.399999999999991</v>
      </c>
      <c r="X655" s="12">
        <v>722</v>
      </c>
      <c r="Y655" s="14">
        <v>1.0069999999999999</v>
      </c>
      <c r="Z655" s="40">
        <v>0.25490000000000002</v>
      </c>
      <c r="AA655" s="43"/>
      <c r="AB655" s="33">
        <f t="shared" si="113"/>
        <v>36.44859813084112</v>
      </c>
      <c r="AC655" s="5">
        <f t="shared" si="114"/>
        <v>0.10704419889502763</v>
      </c>
      <c r="AD655" s="5">
        <f t="shared" si="115"/>
        <v>0.23456416464891039</v>
      </c>
      <c r="AE655" s="5">
        <f t="shared" si="116"/>
        <v>0.25312810327706065</v>
      </c>
      <c r="AF655" s="33">
        <f t="shared" si="117"/>
        <v>5.6348112518256555</v>
      </c>
      <c r="AG655" s="33">
        <f t="shared" si="118"/>
        <v>50.171987096774188</v>
      </c>
      <c r="AH655" s="5">
        <f t="shared" si="119"/>
        <v>0.39525155455059358</v>
      </c>
      <c r="AI655" s="1">
        <f t="shared" si="120"/>
        <v>3.5379999999999998</v>
      </c>
      <c r="AJ655" s="5">
        <f t="shared" si="121"/>
        <v>0.35260663507109002</v>
      </c>
      <c r="AK655" s="1">
        <f t="shared" si="122"/>
        <v>9.7043010752688179</v>
      </c>
      <c r="AL655" s="1">
        <v>35</v>
      </c>
      <c r="AN655" s="5"/>
    </row>
    <row r="656" spans="1:40" x14ac:dyDescent="0.25">
      <c r="A656" s="3">
        <v>42058</v>
      </c>
      <c r="B656" s="4">
        <v>4</v>
      </c>
      <c r="C656" s="4">
        <v>5</v>
      </c>
      <c r="D656" s="4">
        <v>20</v>
      </c>
      <c r="E656" s="1" t="str">
        <f t="shared" si="123"/>
        <v>Q4-5-20</v>
      </c>
      <c r="F656" s="4" t="s">
        <v>18</v>
      </c>
      <c r="G656" s="17">
        <v>18.8</v>
      </c>
      <c r="H656" s="36">
        <v>0.5</v>
      </c>
      <c r="I656" s="8"/>
      <c r="J656" s="4">
        <v>4</v>
      </c>
      <c r="K656" s="17">
        <v>21</v>
      </c>
      <c r="L656" s="4">
        <v>3.0999999999999999E-3</v>
      </c>
      <c r="M656" s="4">
        <v>4.0000000000000001E-3</v>
      </c>
      <c r="N656" s="4">
        <v>32.2746</v>
      </c>
      <c r="O656" s="4">
        <v>7.2999999999999995E-2</v>
      </c>
      <c r="P656" s="4">
        <v>113</v>
      </c>
      <c r="Q656" s="14">
        <v>3.5000000000000003E-2</v>
      </c>
      <c r="R656" s="14">
        <v>4.8999999999999998E-3</v>
      </c>
      <c r="S656" s="6">
        <v>0.374</v>
      </c>
      <c r="T656" s="14">
        <v>0.14380000000000001</v>
      </c>
      <c r="U656" s="4">
        <v>10</v>
      </c>
      <c r="V656" s="53">
        <v>68</v>
      </c>
      <c r="W656" s="53">
        <v>29.3</v>
      </c>
      <c r="X656" s="12">
        <v>747.4</v>
      </c>
      <c r="Y656" s="14">
        <v>3.5000000000000003E-2</v>
      </c>
      <c r="Z656" s="40">
        <v>4.8999999999999998E-3</v>
      </c>
      <c r="AA656" s="43"/>
      <c r="AB656" s="33">
        <f t="shared" si="113"/>
        <v>22.500000000000007</v>
      </c>
      <c r="AC656" s="5">
        <f t="shared" si="114"/>
        <v>6.7123287671232879E-2</v>
      </c>
      <c r="AD656" s="5">
        <f t="shared" si="115"/>
        <v>0.13999999999999999</v>
      </c>
      <c r="AE656" s="5">
        <f t="shared" si="116"/>
        <v>0.13999999999999999</v>
      </c>
      <c r="AF656" s="33">
        <f t="shared" si="117"/>
        <v>3.5012052821723585</v>
      </c>
      <c r="AG656" s="33">
        <f t="shared" si="118"/>
        <v>65.866530612244901</v>
      </c>
      <c r="AH656" s="5">
        <f t="shared" si="119"/>
        <v>0.3844919786096257</v>
      </c>
      <c r="AI656" s="1">
        <f t="shared" si="120"/>
        <v>0.374</v>
      </c>
      <c r="AJ656" s="5">
        <f t="shared" si="121"/>
        <v>0.43088235294117649</v>
      </c>
      <c r="AK656" s="1">
        <f t="shared" si="122"/>
        <v>25.508532423208191</v>
      </c>
      <c r="AL656" s="1">
        <v>21</v>
      </c>
      <c r="AN656" s="5"/>
    </row>
    <row r="657" spans="1:40" x14ac:dyDescent="0.25">
      <c r="A657" s="3">
        <v>42058</v>
      </c>
      <c r="B657" s="4">
        <v>4</v>
      </c>
      <c r="C657" s="4">
        <v>5</v>
      </c>
      <c r="D657" s="4">
        <v>20</v>
      </c>
      <c r="E657" s="1" t="str">
        <f t="shared" si="123"/>
        <v>Q4-5-20</v>
      </c>
      <c r="F657" s="4" t="s">
        <v>53</v>
      </c>
      <c r="G657" s="17">
        <v>12.4</v>
      </c>
      <c r="H657" s="36">
        <v>5</v>
      </c>
      <c r="I657" s="8"/>
      <c r="J657" s="4">
        <v>2</v>
      </c>
      <c r="K657" s="17">
        <v>12.4</v>
      </c>
      <c r="L657" s="4">
        <v>7.6E-3</v>
      </c>
      <c r="M657" s="4">
        <v>8.6E-3</v>
      </c>
      <c r="N657" s="4">
        <v>9.5411000000000001</v>
      </c>
      <c r="O657" s="4">
        <v>7.8E-2</v>
      </c>
      <c r="P657" s="4">
        <v>44</v>
      </c>
      <c r="Q657" s="14">
        <v>4.2999999999999997E-2</v>
      </c>
      <c r="R657" s="14">
        <v>2E-3</v>
      </c>
      <c r="S657" s="6">
        <v>0.123</v>
      </c>
      <c r="T657" s="14">
        <v>1.38E-2</v>
      </c>
      <c r="U657" s="4">
        <v>5</v>
      </c>
      <c r="V657" s="53">
        <v>58</v>
      </c>
      <c r="W657" s="53">
        <v>7.3</v>
      </c>
      <c r="X657" s="12">
        <v>288</v>
      </c>
      <c r="Y657" s="14">
        <v>4.2999999999999997E-2</v>
      </c>
      <c r="Z657" s="40">
        <v>2E-3</v>
      </c>
      <c r="AA657" s="43"/>
      <c r="AB657" s="33">
        <f t="shared" si="113"/>
        <v>11.627906976744187</v>
      </c>
      <c r="AC657" s="5">
        <f t="shared" si="114"/>
        <v>2.564102564102564E-2</v>
      </c>
      <c r="AD657" s="5">
        <f t="shared" si="115"/>
        <v>4.651162790697675E-2</v>
      </c>
      <c r="AE657" s="5">
        <f t="shared" si="116"/>
        <v>4.651162790697675E-2</v>
      </c>
      <c r="AF657" s="33">
        <f t="shared" si="117"/>
        <v>4.6116275901101549</v>
      </c>
      <c r="AG657" s="33">
        <f t="shared" si="118"/>
        <v>47.705500000000001</v>
      </c>
      <c r="AH657" s="5">
        <f t="shared" si="119"/>
        <v>0.11219512195121951</v>
      </c>
      <c r="AI657" s="1">
        <f t="shared" si="120"/>
        <v>0.123</v>
      </c>
      <c r="AJ657" s="5">
        <f t="shared" si="121"/>
        <v>0.12586206896551724</v>
      </c>
      <c r="AK657" s="1">
        <f t="shared" si="122"/>
        <v>39.452054794520549</v>
      </c>
      <c r="AL657" s="1">
        <v>12.4</v>
      </c>
      <c r="AN657" s="5"/>
    </row>
    <row r="658" spans="1:40" x14ac:dyDescent="0.25">
      <c r="A658" s="3">
        <v>42058</v>
      </c>
      <c r="B658" s="4">
        <v>4</v>
      </c>
      <c r="C658" s="4">
        <v>5</v>
      </c>
      <c r="D658" s="4">
        <v>22</v>
      </c>
      <c r="E658" s="1" t="str">
        <f t="shared" si="123"/>
        <v>Q4-5-22</v>
      </c>
      <c r="F658" s="4" t="s">
        <v>10</v>
      </c>
      <c r="G658" s="17">
        <v>28.3</v>
      </c>
      <c r="H658" s="36">
        <v>5</v>
      </c>
      <c r="I658" s="8"/>
      <c r="J658" s="4">
        <v>21</v>
      </c>
      <c r="K658" s="17">
        <v>37.4</v>
      </c>
      <c r="L658" s="4">
        <v>9.5999999999999992E-3</v>
      </c>
      <c r="M658" s="4">
        <v>1.9400000000000001E-2</v>
      </c>
      <c r="N658" s="4">
        <v>685.85320000000002</v>
      </c>
      <c r="O658" s="4">
        <v>0.495</v>
      </c>
      <c r="P658" s="4">
        <v>5479</v>
      </c>
      <c r="Q658" s="14" t="s">
        <v>16</v>
      </c>
      <c r="R658" s="14">
        <v>6.8000000000000005E-2</v>
      </c>
      <c r="S658" s="6">
        <v>4.57</v>
      </c>
      <c r="T658" s="14">
        <v>1.7618999999999998</v>
      </c>
      <c r="U658" s="4">
        <v>3</v>
      </c>
      <c r="V658" s="53">
        <v>696</v>
      </c>
      <c r="W658" s="53">
        <v>248.79999999999998</v>
      </c>
      <c r="X658" s="12">
        <v>1446</v>
      </c>
      <c r="Y658" s="14">
        <v>4.1639999999999997</v>
      </c>
      <c r="Z658" s="40">
        <v>1.2377</v>
      </c>
      <c r="AA658" s="43"/>
      <c r="AB658" s="33">
        <f t="shared" si="113"/>
        <v>50.515463917525778</v>
      </c>
      <c r="AC658" s="5">
        <f t="shared" si="114"/>
        <v>0.1373737373737374</v>
      </c>
      <c r="AD658" s="5" t="e">
        <f t="shared" si="115"/>
        <v>#VALUE!</v>
      </c>
      <c r="AE658" s="5">
        <f t="shared" si="116"/>
        <v>0.29723823246878006</v>
      </c>
      <c r="AF658" s="33">
        <f t="shared" si="117"/>
        <v>7.9885899781469272</v>
      </c>
      <c r="AG658" s="33">
        <f t="shared" si="118"/>
        <v>100.86076470588236</v>
      </c>
      <c r="AH658" s="5">
        <f t="shared" si="119"/>
        <v>0.38553610503282271</v>
      </c>
      <c r="AI658" s="1">
        <f t="shared" si="120"/>
        <v>4.57</v>
      </c>
      <c r="AJ658" s="5">
        <f t="shared" si="121"/>
        <v>0.35747126436781607</v>
      </c>
      <c r="AK658" s="1">
        <f t="shared" si="122"/>
        <v>5.811897106109325</v>
      </c>
      <c r="AL658" s="1">
        <v>37.4</v>
      </c>
      <c r="AN658" s="5"/>
    </row>
    <row r="659" spans="1:40" x14ac:dyDescent="0.25">
      <c r="A659" s="3">
        <v>42058</v>
      </c>
      <c r="B659" s="4">
        <v>4</v>
      </c>
      <c r="C659" s="4">
        <v>5</v>
      </c>
      <c r="D659" s="4">
        <v>22</v>
      </c>
      <c r="E659" s="1" t="str">
        <f t="shared" si="123"/>
        <v>Q4-5-22</v>
      </c>
      <c r="F659" s="4" t="s">
        <v>22</v>
      </c>
      <c r="G659" s="17">
        <v>7.6</v>
      </c>
      <c r="H659" s="36">
        <v>1</v>
      </c>
      <c r="I659" s="8"/>
      <c r="J659" s="4">
        <v>3</v>
      </c>
      <c r="K659" s="17">
        <v>4.5</v>
      </c>
      <c r="L659" s="4">
        <v>9.1000000000000004E-3</v>
      </c>
      <c r="M659" s="4">
        <v>1.0999999999999999E-2</v>
      </c>
      <c r="N659" s="4">
        <v>7.6710000000000003</v>
      </c>
      <c r="O659" s="4">
        <v>2.5000000000000001E-2</v>
      </c>
      <c r="P659" s="4">
        <v>22</v>
      </c>
      <c r="Q659" s="14">
        <v>1.4999999999999999E-2</v>
      </c>
      <c r="R659" s="14">
        <v>2.0999999999999999E-3</v>
      </c>
      <c r="S659" s="6">
        <v>0.32700000000000001</v>
      </c>
      <c r="T659" s="14">
        <v>7.5600000000000001E-2</v>
      </c>
      <c r="U659" s="4">
        <v>29</v>
      </c>
      <c r="V659" s="53">
        <v>82</v>
      </c>
      <c r="W659" s="53">
        <v>23.3</v>
      </c>
      <c r="X659" s="12">
        <v>486.30000000000007</v>
      </c>
      <c r="Y659" s="14">
        <v>1.4999999999999999E-2</v>
      </c>
      <c r="Z659" s="40">
        <v>2.0999999999999999E-3</v>
      </c>
      <c r="AA659" s="43"/>
      <c r="AB659" s="33">
        <f t="shared" si="113"/>
        <v>17.272727272727263</v>
      </c>
      <c r="AC659" s="5">
        <f t="shared" si="114"/>
        <v>8.3999999999999991E-2</v>
      </c>
      <c r="AD659" s="5">
        <f t="shared" si="115"/>
        <v>0.13999999999999999</v>
      </c>
      <c r="AE659" s="5">
        <f t="shared" si="116"/>
        <v>0.13999999999999999</v>
      </c>
      <c r="AF659" s="33">
        <f t="shared" si="117"/>
        <v>2.8679442054490938</v>
      </c>
      <c r="AG659" s="33">
        <f t="shared" si="118"/>
        <v>36.528571428571432</v>
      </c>
      <c r="AH659" s="5">
        <f t="shared" si="119"/>
        <v>0.2311926605504587</v>
      </c>
      <c r="AI659" s="1">
        <f t="shared" si="120"/>
        <v>0.32700000000000001</v>
      </c>
      <c r="AJ659" s="5">
        <f t="shared" si="121"/>
        <v>0.28414634146341466</v>
      </c>
      <c r="AK659" s="1">
        <f t="shared" si="122"/>
        <v>20.871244635193136</v>
      </c>
      <c r="AL659" s="1">
        <v>4.5</v>
      </c>
      <c r="AN659" s="5"/>
    </row>
    <row r="660" spans="1:40" x14ac:dyDescent="0.25">
      <c r="A660" s="3">
        <v>42058</v>
      </c>
      <c r="B660" s="4">
        <v>4</v>
      </c>
      <c r="C660" s="4">
        <v>5</v>
      </c>
      <c r="D660" s="4">
        <v>22</v>
      </c>
      <c r="E660" s="1" t="str">
        <f t="shared" si="123"/>
        <v>Q4-5-22</v>
      </c>
      <c r="F660" s="4" t="s">
        <v>21</v>
      </c>
      <c r="G660" s="17">
        <v>29.2</v>
      </c>
      <c r="H660" s="36">
        <v>2</v>
      </c>
      <c r="I660" s="8"/>
      <c r="J660" s="4">
        <v>6</v>
      </c>
      <c r="K660" s="17">
        <v>18.5</v>
      </c>
      <c r="L660" s="4">
        <v>2.1299999999999999E-2</v>
      </c>
      <c r="M660" s="4">
        <v>3.3799999999999997E-2</v>
      </c>
      <c r="N660" s="4">
        <v>203.2961</v>
      </c>
      <c r="O660" s="4">
        <v>0.36699999999999999</v>
      </c>
      <c r="P660" s="4">
        <v>1258</v>
      </c>
      <c r="Q660" s="14">
        <v>0.13539999999999999</v>
      </c>
      <c r="R660" s="14">
        <v>3.56E-2</v>
      </c>
      <c r="S660" s="6">
        <v>2.52</v>
      </c>
      <c r="T660" s="14">
        <v>0.8579</v>
      </c>
      <c r="U660" s="4">
        <v>8</v>
      </c>
      <c r="V660" s="53">
        <v>138</v>
      </c>
      <c r="W660" s="53">
        <v>40.9</v>
      </c>
      <c r="X660" s="12">
        <v>326</v>
      </c>
      <c r="Y660" s="14">
        <v>1.244</v>
      </c>
      <c r="Z660" s="40">
        <v>0.38030000000000003</v>
      </c>
      <c r="AA660" s="43"/>
      <c r="AB660" s="33">
        <f t="shared" si="113"/>
        <v>36.982248520710058</v>
      </c>
      <c r="AC660" s="5">
        <f t="shared" si="114"/>
        <v>9.700272479564033E-2</v>
      </c>
      <c r="AD660" s="5">
        <f t="shared" si="115"/>
        <v>0.26292466765140327</v>
      </c>
      <c r="AE660" s="5">
        <f t="shared" si="116"/>
        <v>0.30570739549839232</v>
      </c>
      <c r="AF660" s="33">
        <f t="shared" si="117"/>
        <v>6.1880183633626027</v>
      </c>
      <c r="AG660" s="33">
        <f t="shared" si="118"/>
        <v>57.105646067415726</v>
      </c>
      <c r="AH660" s="5">
        <f t="shared" si="119"/>
        <v>0.34043650793650793</v>
      </c>
      <c r="AI660" s="1">
        <f t="shared" si="120"/>
        <v>2.52</v>
      </c>
      <c r="AJ660" s="5">
        <f t="shared" si="121"/>
        <v>0.29637681159420287</v>
      </c>
      <c r="AK660" s="1">
        <f t="shared" si="122"/>
        <v>7.9706601466992666</v>
      </c>
      <c r="AL660" s="1">
        <v>18.5</v>
      </c>
      <c r="AN660" s="5"/>
    </row>
    <row r="661" spans="1:40" x14ac:dyDescent="0.25">
      <c r="A661" s="3">
        <v>42058</v>
      </c>
      <c r="B661" s="4">
        <v>4</v>
      </c>
      <c r="C661" s="4">
        <v>5</v>
      </c>
      <c r="D661" s="4">
        <v>22</v>
      </c>
      <c r="E661" s="1" t="str">
        <f t="shared" si="123"/>
        <v>Q4-5-22</v>
      </c>
      <c r="F661" s="4" t="s">
        <v>46</v>
      </c>
      <c r="G661" s="17">
        <v>77.8</v>
      </c>
      <c r="H661" s="36">
        <v>20</v>
      </c>
      <c r="I661" s="8"/>
      <c r="J661" s="4">
        <v>2</v>
      </c>
      <c r="K661" s="17">
        <v>46.5</v>
      </c>
      <c r="L661" s="4">
        <v>6.7000000000000002E-3</v>
      </c>
      <c r="M661" s="4">
        <v>1.66E-2</v>
      </c>
      <c r="N661" s="4">
        <v>235.40110000000001</v>
      </c>
      <c r="O661" s="4">
        <v>0.23100000000000001</v>
      </c>
      <c r="P661" s="4">
        <v>1437</v>
      </c>
      <c r="Q661" s="14">
        <v>0.14660000000000001</v>
      </c>
      <c r="R661" s="14">
        <v>3.56E-2</v>
      </c>
      <c r="S661" s="6">
        <v>3.5300000000000002</v>
      </c>
      <c r="T661" s="14">
        <v>1.3187</v>
      </c>
      <c r="U661" s="4">
        <v>3</v>
      </c>
      <c r="V661" s="53">
        <v>1389</v>
      </c>
      <c r="W661" s="53">
        <v>514.5</v>
      </c>
      <c r="X661" s="12">
        <v>2563</v>
      </c>
      <c r="Y661" s="14">
        <v>1.044</v>
      </c>
      <c r="Z661" s="40">
        <v>0.27610000000000001</v>
      </c>
      <c r="AA661" s="43"/>
      <c r="AB661" s="33">
        <f t="shared" si="113"/>
        <v>59.638554216867462</v>
      </c>
      <c r="AC661" s="5">
        <f t="shared" si="114"/>
        <v>0.15411255411255412</v>
      </c>
      <c r="AD661" s="5">
        <f t="shared" si="115"/>
        <v>0.242837653478854</v>
      </c>
      <c r="AE661" s="5">
        <f t="shared" si="116"/>
        <v>0.26446360153256704</v>
      </c>
      <c r="AF661" s="33">
        <f t="shared" si="117"/>
        <v>6.1044744480803184</v>
      </c>
      <c r="AG661" s="33">
        <f t="shared" si="118"/>
        <v>66.123904494382018</v>
      </c>
      <c r="AH661" s="5">
        <f t="shared" si="119"/>
        <v>0.3735694050991501</v>
      </c>
      <c r="AI661" s="1">
        <f t="shared" si="120"/>
        <v>3.5300000000000002</v>
      </c>
      <c r="AJ661" s="5">
        <f t="shared" si="121"/>
        <v>0.37041036717062636</v>
      </c>
      <c r="AK661" s="1">
        <f t="shared" si="122"/>
        <v>4.98153547133139</v>
      </c>
      <c r="AL661" s="1">
        <v>46.5</v>
      </c>
      <c r="AN661" s="5"/>
    </row>
    <row r="662" spans="1:40" x14ac:dyDescent="0.25">
      <c r="A662" s="3">
        <v>42058</v>
      </c>
      <c r="B662" s="4">
        <v>4</v>
      </c>
      <c r="C662" s="4">
        <v>5</v>
      </c>
      <c r="D662" s="4">
        <v>22</v>
      </c>
      <c r="E662" s="1" t="str">
        <f t="shared" si="123"/>
        <v>Q4-5-22</v>
      </c>
      <c r="F662" s="4" t="s">
        <v>18</v>
      </c>
      <c r="G662" s="17">
        <v>16.5</v>
      </c>
      <c r="H662" s="36">
        <v>1</v>
      </c>
      <c r="I662" s="8"/>
      <c r="J662" s="4">
        <v>5</v>
      </c>
      <c r="K662" s="17">
        <v>27</v>
      </c>
      <c r="L662" s="4">
        <v>1.0500000000000001E-2</v>
      </c>
      <c r="M662" s="4">
        <v>1.4500000000000001E-2</v>
      </c>
      <c r="N662" s="4">
        <v>144.578</v>
      </c>
      <c r="O662" s="4">
        <v>0.29499999999999998</v>
      </c>
      <c r="P662" s="4">
        <v>1408</v>
      </c>
      <c r="Q662" s="14">
        <v>0.20799999999999999</v>
      </c>
      <c r="R662" s="14">
        <v>4.7E-2</v>
      </c>
      <c r="S662" s="6">
        <v>0.77700000000000002</v>
      </c>
      <c r="T662" s="14">
        <v>0.27890000000000004</v>
      </c>
      <c r="U662" s="4">
        <v>10</v>
      </c>
      <c r="V662" s="53">
        <v>86</v>
      </c>
      <c r="W662" s="53">
        <v>37.299999999999997</v>
      </c>
      <c r="X662" s="12">
        <v>1032.1999999999998</v>
      </c>
      <c r="Y662" s="14">
        <v>0.20799999999999999</v>
      </c>
      <c r="Z662" s="40">
        <v>4.7E-2</v>
      </c>
      <c r="AA662" s="43"/>
      <c r="AB662" s="33">
        <f t="shared" si="113"/>
        <v>27.586206896551726</v>
      </c>
      <c r="AC662" s="5">
        <f t="shared" si="114"/>
        <v>0.1593220338983051</v>
      </c>
      <c r="AD662" s="5">
        <f t="shared" si="115"/>
        <v>0.22596153846153846</v>
      </c>
      <c r="AE662" s="5">
        <f t="shared" si="116"/>
        <v>0.22596153846153846</v>
      </c>
      <c r="AF662" s="33">
        <f t="shared" si="117"/>
        <v>9.7386877671568293</v>
      </c>
      <c r="AG662" s="33">
        <f t="shared" si="118"/>
        <v>30.761276595744679</v>
      </c>
      <c r="AH662" s="5">
        <f t="shared" si="119"/>
        <v>0.35894465894465899</v>
      </c>
      <c r="AI662" s="1">
        <f t="shared" si="120"/>
        <v>0.77700000000000002</v>
      </c>
      <c r="AJ662" s="5">
        <f t="shared" si="121"/>
        <v>0.43372093023255809</v>
      </c>
      <c r="AK662" s="1">
        <f t="shared" si="122"/>
        <v>27.672922252010721</v>
      </c>
      <c r="AL662" s="1">
        <v>27</v>
      </c>
      <c r="AN662" s="5"/>
    </row>
    <row r="663" spans="1:40" x14ac:dyDescent="0.25">
      <c r="A663" s="3">
        <v>42058</v>
      </c>
      <c r="B663" s="4">
        <v>4</v>
      </c>
      <c r="C663" s="4">
        <v>5</v>
      </c>
      <c r="D663" s="4">
        <v>24</v>
      </c>
      <c r="E663" s="1" t="str">
        <f t="shared" si="123"/>
        <v>Q4-5-24</v>
      </c>
      <c r="F663" s="4" t="s">
        <v>19</v>
      </c>
      <c r="G663" s="17">
        <v>23.1</v>
      </c>
      <c r="H663" s="36">
        <v>40</v>
      </c>
      <c r="I663" s="8"/>
      <c r="J663" s="4">
        <v>4</v>
      </c>
      <c r="K663" s="17">
        <v>12.5</v>
      </c>
      <c r="L663" s="4">
        <v>1.14E-2</v>
      </c>
      <c r="M663" s="4">
        <v>1.49E-2</v>
      </c>
      <c r="N663" s="4">
        <v>111.291</v>
      </c>
      <c r="O663" s="4">
        <v>0.105</v>
      </c>
      <c r="P663" s="4">
        <v>993</v>
      </c>
      <c r="Q663" s="14">
        <v>8.2000000000000003E-2</v>
      </c>
      <c r="R663" s="14">
        <v>3.3000000000000002E-2</v>
      </c>
      <c r="S663" s="6">
        <v>0.19400000000000001</v>
      </c>
      <c r="T663" s="14">
        <v>7.3999999999999996E-2</v>
      </c>
      <c r="U663" s="4">
        <v>10</v>
      </c>
      <c r="V663" s="53">
        <v>139</v>
      </c>
      <c r="W663" s="53">
        <v>53.199999999999996</v>
      </c>
      <c r="X663" s="12">
        <v>928.99999999999989</v>
      </c>
      <c r="Y663" s="14">
        <v>8.2000000000000003E-2</v>
      </c>
      <c r="Z663" s="40">
        <v>3.3000000000000002E-2</v>
      </c>
      <c r="AA663" s="43"/>
      <c r="AB663" s="33">
        <f t="shared" si="113"/>
        <v>23.48993288590604</v>
      </c>
      <c r="AC663" s="5">
        <f t="shared" si="114"/>
        <v>0.31428571428571433</v>
      </c>
      <c r="AD663" s="5">
        <f t="shared" si="115"/>
        <v>0.40243902439024393</v>
      </c>
      <c r="AE663" s="5">
        <f t="shared" si="116"/>
        <v>0.40243902439024393</v>
      </c>
      <c r="AF663" s="33">
        <f t="shared" si="117"/>
        <v>8.9225543844515727</v>
      </c>
      <c r="AG663" s="33">
        <f t="shared" si="118"/>
        <v>33.724545454545449</v>
      </c>
      <c r="AH663" s="5">
        <f t="shared" si="119"/>
        <v>0.38144329896907214</v>
      </c>
      <c r="AI663" s="1">
        <f t="shared" si="120"/>
        <v>0.19400000000000001</v>
      </c>
      <c r="AJ663" s="5">
        <f t="shared" si="121"/>
        <v>0.38273381294964026</v>
      </c>
      <c r="AK663" s="1">
        <f t="shared" si="122"/>
        <v>17.462406015037594</v>
      </c>
      <c r="AL663" s="1">
        <v>12.5</v>
      </c>
      <c r="AN663" s="5"/>
    </row>
    <row r="664" spans="1:40" x14ac:dyDescent="0.25">
      <c r="A664" s="3">
        <v>42058</v>
      </c>
      <c r="B664" s="4">
        <v>4</v>
      </c>
      <c r="C664" s="4">
        <v>5</v>
      </c>
      <c r="D664" s="4">
        <v>24</v>
      </c>
      <c r="E664" s="1" t="str">
        <f t="shared" si="123"/>
        <v>Q4-5-24</v>
      </c>
      <c r="F664" s="4" t="s">
        <v>17</v>
      </c>
      <c r="G664" s="17">
        <v>36.5</v>
      </c>
      <c r="H664" s="36">
        <v>10</v>
      </c>
      <c r="I664" s="8"/>
      <c r="J664" s="4">
        <v>3</v>
      </c>
      <c r="K664" s="17">
        <v>13</v>
      </c>
      <c r="L664" s="4">
        <v>2.41E-2</v>
      </c>
      <c r="M664" s="4">
        <v>3.6900000000000002E-2</v>
      </c>
      <c r="N664" s="4">
        <v>104.11499999999999</v>
      </c>
      <c r="O664" s="4">
        <v>0.14799999999999999</v>
      </c>
      <c r="P664" s="4">
        <v>503</v>
      </c>
      <c r="Q664" s="14">
        <v>7.7399999999999997E-2</v>
      </c>
      <c r="R664" s="14">
        <v>2.2800000000000001E-2</v>
      </c>
      <c r="S664" s="6">
        <v>1.2309999999999999</v>
      </c>
      <c r="T664" s="14">
        <v>0.57179999999999997</v>
      </c>
      <c r="U664" s="4">
        <v>5</v>
      </c>
      <c r="V664" s="53">
        <v>118</v>
      </c>
      <c r="W664" s="53">
        <v>48.4</v>
      </c>
      <c r="X664" s="12">
        <v>562.6</v>
      </c>
      <c r="Y664" s="14">
        <v>0.307</v>
      </c>
      <c r="Z664" s="40">
        <v>7.0400000000000004E-2</v>
      </c>
      <c r="AA664" s="43"/>
      <c r="AB664" s="33">
        <f t="shared" si="113"/>
        <v>34.688346883468839</v>
      </c>
      <c r="AC664" s="5">
        <f t="shared" si="114"/>
        <v>0.15405405405405406</v>
      </c>
      <c r="AD664" s="5">
        <f t="shared" si="115"/>
        <v>0.29457364341085274</v>
      </c>
      <c r="AE664" s="5">
        <f t="shared" si="116"/>
        <v>0.22931596091205214</v>
      </c>
      <c r="AF664" s="33">
        <f t="shared" si="117"/>
        <v>4.8311962733515825</v>
      </c>
      <c r="AG664" s="33">
        <f t="shared" si="118"/>
        <v>45.664473684210527</v>
      </c>
      <c r="AH664" s="5">
        <f t="shared" si="119"/>
        <v>0.46450040617384242</v>
      </c>
      <c r="AI664" s="1">
        <f t="shared" si="120"/>
        <v>1.2309999999999999</v>
      </c>
      <c r="AJ664" s="5">
        <f t="shared" si="121"/>
        <v>0.4101694915254237</v>
      </c>
      <c r="AK664" s="1">
        <f t="shared" si="122"/>
        <v>11.623966942148762</v>
      </c>
      <c r="AL664" s="1">
        <v>13</v>
      </c>
      <c r="AN664" s="5"/>
    </row>
    <row r="665" spans="1:40" x14ac:dyDescent="0.25">
      <c r="A665" s="3">
        <v>42058</v>
      </c>
      <c r="B665" s="4">
        <v>4</v>
      </c>
      <c r="C665" s="4">
        <v>5</v>
      </c>
      <c r="D665" s="4">
        <v>24</v>
      </c>
      <c r="E665" s="1" t="str">
        <f t="shared" si="123"/>
        <v>Q4-5-24</v>
      </c>
      <c r="F665" s="4" t="s">
        <v>10</v>
      </c>
      <c r="G665" s="17">
        <v>26.4</v>
      </c>
      <c r="H665" s="36">
        <v>5</v>
      </c>
      <c r="I665" s="8"/>
      <c r="J665" s="4">
        <v>22</v>
      </c>
      <c r="K665" s="17">
        <v>28.9</v>
      </c>
      <c r="L665" s="4">
        <v>2.93E-2</v>
      </c>
      <c r="M665" s="4">
        <v>4.0599999999999997E-2</v>
      </c>
      <c r="N665" s="4">
        <v>797.52419999999995</v>
      </c>
      <c r="O665" s="4">
        <v>0.55600000000000005</v>
      </c>
      <c r="P665" s="4">
        <v>8784</v>
      </c>
      <c r="Q665" s="14">
        <v>0.34599999999999997</v>
      </c>
      <c r="R665" s="14">
        <v>0.10390000000000001</v>
      </c>
      <c r="S665" s="6">
        <v>1.71</v>
      </c>
      <c r="T665" s="14">
        <v>0.65389999999999993</v>
      </c>
      <c r="U665" s="4">
        <v>3</v>
      </c>
      <c r="V665" s="53">
        <v>556</v>
      </c>
      <c r="W665" s="53">
        <v>196</v>
      </c>
      <c r="X665" s="12">
        <v>1046</v>
      </c>
      <c r="Y665" s="14">
        <v>1.1379999999999999</v>
      </c>
      <c r="Z665" s="40">
        <v>0.37040000000000001</v>
      </c>
      <c r="AA665" s="43"/>
      <c r="AB665" s="33">
        <f t="shared" si="113"/>
        <v>27.832512315270929</v>
      </c>
      <c r="AC665" s="5">
        <f t="shared" si="114"/>
        <v>0.18687050359712229</v>
      </c>
      <c r="AD665" s="5">
        <f t="shared" si="115"/>
        <v>0.30028901734104052</v>
      </c>
      <c r="AE665" s="5">
        <f t="shared" si="116"/>
        <v>0.32548330404217929</v>
      </c>
      <c r="AF665" s="33">
        <f t="shared" si="117"/>
        <v>11.014085842160025</v>
      </c>
      <c r="AG665" s="33">
        <f t="shared" si="118"/>
        <v>76.758825794032717</v>
      </c>
      <c r="AH665" s="5">
        <f t="shared" si="119"/>
        <v>0.3823976608187134</v>
      </c>
      <c r="AI665" s="1">
        <f t="shared" si="120"/>
        <v>1.71</v>
      </c>
      <c r="AJ665" s="5">
        <f t="shared" si="121"/>
        <v>0.35251798561151076</v>
      </c>
      <c r="AK665" s="1">
        <f t="shared" si="122"/>
        <v>5.3367346938775508</v>
      </c>
      <c r="AL665" s="1">
        <v>28.9</v>
      </c>
      <c r="AN665" s="5"/>
    </row>
    <row r="666" spans="1:40" x14ac:dyDescent="0.25">
      <c r="A666" s="3">
        <v>42058</v>
      </c>
      <c r="B666" s="4">
        <v>4</v>
      </c>
      <c r="C666" s="4">
        <v>5</v>
      </c>
      <c r="D666" s="4">
        <v>24</v>
      </c>
      <c r="E666" s="1" t="str">
        <f t="shared" si="123"/>
        <v>Q4-5-24</v>
      </c>
      <c r="F666" s="4" t="s">
        <v>22</v>
      </c>
      <c r="G666" s="17">
        <v>9.9</v>
      </c>
      <c r="H666" s="36">
        <v>5</v>
      </c>
      <c r="I666" s="8"/>
      <c r="J666" s="4">
        <v>4</v>
      </c>
      <c r="K666" s="17">
        <v>3</v>
      </c>
      <c r="L666" s="4">
        <v>2.23E-2</v>
      </c>
      <c r="M666" s="4">
        <v>2.47E-2</v>
      </c>
      <c r="N666" s="4">
        <v>18.520099999999999</v>
      </c>
      <c r="O666" s="4">
        <v>4.8000000000000001E-2</v>
      </c>
      <c r="P666" s="4">
        <v>61</v>
      </c>
      <c r="Q666" s="14">
        <v>3.5000000000000003E-2</v>
      </c>
      <c r="R666" s="14">
        <v>3.5000000000000001E-3</v>
      </c>
      <c r="S666" s="6">
        <v>0.18099999999999999</v>
      </c>
      <c r="T666" s="14">
        <v>4.07E-2</v>
      </c>
      <c r="U666" s="4">
        <v>30</v>
      </c>
      <c r="V666" s="53">
        <v>79</v>
      </c>
      <c r="W666" s="53">
        <v>20.9</v>
      </c>
      <c r="X666" s="12">
        <v>374</v>
      </c>
      <c r="Y666" s="14">
        <v>3.5000000000000003E-2</v>
      </c>
      <c r="Z666" s="40">
        <v>3.5000000000000001E-3</v>
      </c>
      <c r="AA666" s="43"/>
      <c r="AB666" s="33">
        <f t="shared" si="113"/>
        <v>9.7165991902833984</v>
      </c>
      <c r="AC666" s="5">
        <f t="shared" si="114"/>
        <v>7.2916666666666671E-2</v>
      </c>
      <c r="AD666" s="5">
        <f t="shared" si="115"/>
        <v>9.9999999999999992E-2</v>
      </c>
      <c r="AE666" s="5">
        <f t="shared" si="116"/>
        <v>9.9999999999999992E-2</v>
      </c>
      <c r="AF666" s="33">
        <f t="shared" si="117"/>
        <v>3.2937187164216177</v>
      </c>
      <c r="AG666" s="33">
        <f t="shared" si="118"/>
        <v>52.914571428571428</v>
      </c>
      <c r="AH666" s="5">
        <f t="shared" si="119"/>
        <v>0.22486187845303868</v>
      </c>
      <c r="AI666" s="1">
        <f t="shared" si="120"/>
        <v>0.18099999999999999</v>
      </c>
      <c r="AJ666" s="5">
        <f t="shared" si="121"/>
        <v>0.26455696202531642</v>
      </c>
      <c r="AK666" s="1">
        <f t="shared" si="122"/>
        <v>17.894736842105264</v>
      </c>
      <c r="AL666" s="1">
        <v>3</v>
      </c>
      <c r="AN666" s="5"/>
    </row>
    <row r="667" spans="1:40" x14ac:dyDescent="0.25">
      <c r="A667" s="3">
        <v>42058</v>
      </c>
      <c r="B667" s="4">
        <v>4</v>
      </c>
      <c r="C667" s="4">
        <v>5</v>
      </c>
      <c r="D667" s="4">
        <v>24</v>
      </c>
      <c r="E667" s="1" t="str">
        <f t="shared" si="123"/>
        <v>Q4-5-24</v>
      </c>
      <c r="F667" s="4" t="s">
        <v>20</v>
      </c>
      <c r="G667" s="17">
        <v>14.6</v>
      </c>
      <c r="H667" s="36">
        <v>1</v>
      </c>
      <c r="I667" s="8"/>
      <c r="J667" s="4">
        <v>6</v>
      </c>
      <c r="K667" s="17">
        <v>6.7</v>
      </c>
      <c r="L667" s="4">
        <v>3.0000000000000001E-3</v>
      </c>
      <c r="M667" s="4">
        <v>3.5999999999999999E-3</v>
      </c>
      <c r="N667" s="4">
        <v>19.6464</v>
      </c>
      <c r="O667" s="4">
        <v>2.8000000000000001E-2</v>
      </c>
      <c r="P667" s="4">
        <v>96</v>
      </c>
      <c r="Q667" s="14">
        <v>2.0400000000000001E-2</v>
      </c>
      <c r="R667" s="14">
        <v>4.1000000000000003E-3</v>
      </c>
      <c r="S667" s="6">
        <v>8.1000000000000003E-2</v>
      </c>
      <c r="T667" s="14">
        <v>1.4100000000000001E-2</v>
      </c>
      <c r="U667" s="4">
        <v>30</v>
      </c>
      <c r="V667" s="53">
        <v>11</v>
      </c>
      <c r="W667" s="53">
        <v>2.2000000000000002</v>
      </c>
      <c r="X667" s="12">
        <v>81</v>
      </c>
      <c r="Y667" s="14">
        <v>2.0400000000000001E-2</v>
      </c>
      <c r="Z667" s="40">
        <v>4.1000000000000003E-3</v>
      </c>
      <c r="AA667" s="43"/>
      <c r="AB667" s="33">
        <f t="shared" si="113"/>
        <v>16.666666666666664</v>
      </c>
      <c r="AC667" s="5">
        <f t="shared" si="114"/>
        <v>0.14642857142857144</v>
      </c>
      <c r="AD667" s="5">
        <f t="shared" si="115"/>
        <v>0.20098039215686275</v>
      </c>
      <c r="AE667" s="5">
        <f t="shared" si="116"/>
        <v>0.20098039215686275</v>
      </c>
      <c r="AF667" s="33">
        <f t="shared" si="117"/>
        <v>4.8863913999511359</v>
      </c>
      <c r="AG667" s="33">
        <f t="shared" si="118"/>
        <v>47.918048780487794</v>
      </c>
      <c r="AH667" s="5">
        <f t="shared" si="119"/>
        <v>0.17407407407407408</v>
      </c>
      <c r="AI667" s="1">
        <f t="shared" si="120"/>
        <v>8.1000000000000003E-2</v>
      </c>
      <c r="AJ667" s="5">
        <f t="shared" si="121"/>
        <v>0.2</v>
      </c>
      <c r="AK667" s="1">
        <f t="shared" si="122"/>
        <v>36.818181818181813</v>
      </c>
      <c r="AL667" s="1">
        <v>6.7</v>
      </c>
      <c r="AN667" s="5"/>
    </row>
    <row r="668" spans="1:40" x14ac:dyDescent="0.25">
      <c r="A668" s="3">
        <v>42058</v>
      </c>
      <c r="B668" s="4">
        <v>4</v>
      </c>
      <c r="C668" s="4">
        <v>5</v>
      </c>
      <c r="D668" s="4">
        <v>24</v>
      </c>
      <c r="E668" s="1" t="str">
        <f t="shared" si="123"/>
        <v>Q4-5-24</v>
      </c>
      <c r="F668" s="4" t="s">
        <v>21</v>
      </c>
      <c r="G668" s="17">
        <v>26.7</v>
      </c>
      <c r="H668" s="36">
        <v>1</v>
      </c>
      <c r="I668" s="8"/>
      <c r="J668" s="4">
        <v>7</v>
      </c>
      <c r="K668" s="17">
        <v>11.5</v>
      </c>
      <c r="L668" s="4">
        <v>3.6799999999999999E-2</v>
      </c>
      <c r="M668" s="4">
        <v>5.1700000000000003E-2</v>
      </c>
      <c r="N668" s="4">
        <v>42.546799999999998</v>
      </c>
      <c r="O668" s="4">
        <v>0.19700000000000001</v>
      </c>
      <c r="P668" s="4">
        <v>173</v>
      </c>
      <c r="Q668" s="14">
        <v>0.1043</v>
      </c>
      <c r="R668" s="14">
        <v>2.2499999999999999E-2</v>
      </c>
      <c r="S668" s="6">
        <v>1.3719999999999999</v>
      </c>
      <c r="T668" s="14">
        <v>0.47050000000000003</v>
      </c>
      <c r="U668" s="4">
        <v>7</v>
      </c>
      <c r="V668" s="53">
        <v>87</v>
      </c>
      <c r="W668" s="53">
        <v>27.2</v>
      </c>
      <c r="X668" s="12">
        <v>227.89999999999998</v>
      </c>
      <c r="Y668" s="14">
        <v>0.19</v>
      </c>
      <c r="Z668" s="40">
        <v>6.3200000000000006E-2</v>
      </c>
      <c r="AA668" s="43"/>
      <c r="AB668" s="33">
        <f t="shared" si="113"/>
        <v>28.820116054158614</v>
      </c>
      <c r="AC668" s="5">
        <f t="shared" si="114"/>
        <v>0.11421319796954314</v>
      </c>
      <c r="AD668" s="5">
        <f t="shared" si="115"/>
        <v>0.21572387344199423</v>
      </c>
      <c r="AE668" s="5">
        <f t="shared" si="116"/>
        <v>0.33263157894736844</v>
      </c>
      <c r="AF668" s="33">
        <f t="shared" si="117"/>
        <v>4.066110729831621</v>
      </c>
      <c r="AG668" s="33">
        <f t="shared" si="118"/>
        <v>18.909688888888887</v>
      </c>
      <c r="AH668" s="5">
        <f t="shared" si="119"/>
        <v>0.34293002915451898</v>
      </c>
      <c r="AI668" s="1">
        <f t="shared" si="120"/>
        <v>1.3719999999999999</v>
      </c>
      <c r="AJ668" s="5">
        <f t="shared" si="121"/>
        <v>0.31264367816091954</v>
      </c>
      <c r="AK668" s="1">
        <f t="shared" si="122"/>
        <v>8.3786764705882355</v>
      </c>
      <c r="AL668" s="1">
        <v>11.5</v>
      </c>
      <c r="AN668" s="5"/>
    </row>
    <row r="669" spans="1:40" x14ac:dyDescent="0.25">
      <c r="A669" s="3">
        <v>42058</v>
      </c>
      <c r="B669" s="4">
        <v>4</v>
      </c>
      <c r="C669" s="4">
        <v>5</v>
      </c>
      <c r="D669" s="4">
        <v>24</v>
      </c>
      <c r="E669" s="1" t="str">
        <f t="shared" si="123"/>
        <v>Q4-5-24</v>
      </c>
      <c r="F669" s="4" t="s">
        <v>25</v>
      </c>
      <c r="G669" s="17">
        <v>21.4</v>
      </c>
      <c r="H669" s="36">
        <v>10</v>
      </c>
      <c r="I669" s="8"/>
      <c r="J669" s="4">
        <v>1</v>
      </c>
      <c r="K669" s="17">
        <v>31.2</v>
      </c>
      <c r="L669" s="4">
        <v>1.84E-2</v>
      </c>
      <c r="M669" s="4">
        <v>1.9900000000000001E-2</v>
      </c>
      <c r="N669" s="4">
        <v>764.28909999999996</v>
      </c>
      <c r="O669" s="4">
        <v>0.748</v>
      </c>
      <c r="P669" s="4">
        <v>8546</v>
      </c>
      <c r="Q669" s="14">
        <v>0.65920000000000001</v>
      </c>
      <c r="R669" s="14">
        <v>0.23150000000000001</v>
      </c>
      <c r="S669" s="6">
        <v>8.2029999999999994</v>
      </c>
      <c r="T669" s="14">
        <v>3.6772</v>
      </c>
      <c r="U669" s="4">
        <v>3</v>
      </c>
      <c r="V669" s="53">
        <v>968</v>
      </c>
      <c r="W669" s="53">
        <v>394.3</v>
      </c>
      <c r="X669" s="12">
        <v>1549</v>
      </c>
      <c r="Y669" s="14">
        <v>34.064999999999998</v>
      </c>
      <c r="Z669" s="40">
        <v>11.886000000000001</v>
      </c>
      <c r="AA669" s="43"/>
      <c r="AB669" s="33">
        <f t="shared" si="113"/>
        <v>7.5376884422110617</v>
      </c>
      <c r="AC669" s="5">
        <f t="shared" si="114"/>
        <v>0.30949197860962568</v>
      </c>
      <c r="AD669" s="5">
        <f t="shared" si="115"/>
        <v>0.35118325242718446</v>
      </c>
      <c r="AE669" s="5">
        <f t="shared" si="116"/>
        <v>0.34892118009687367</v>
      </c>
      <c r="AF669" s="33">
        <f t="shared" si="117"/>
        <v>11.181632709402765</v>
      </c>
      <c r="AG669" s="33">
        <f t="shared" si="118"/>
        <v>33.014647948164139</v>
      </c>
      <c r="AH669" s="5">
        <f t="shared" si="119"/>
        <v>0.44827502133365843</v>
      </c>
      <c r="AI669" s="1">
        <f t="shared" si="120"/>
        <v>8.2029999999999994</v>
      </c>
      <c r="AJ669" s="5">
        <f t="shared" si="121"/>
        <v>0.40733471074380168</v>
      </c>
      <c r="AK669" s="1">
        <f t="shared" si="122"/>
        <v>3.9284808521430383</v>
      </c>
      <c r="AL669" s="1">
        <v>31.2</v>
      </c>
      <c r="AN669" s="5"/>
    </row>
    <row r="670" spans="1:40" x14ac:dyDescent="0.25">
      <c r="A670" s="3">
        <v>42058</v>
      </c>
      <c r="B670" s="4">
        <v>4</v>
      </c>
      <c r="C670" s="4">
        <v>5</v>
      </c>
      <c r="D670" s="4">
        <v>26</v>
      </c>
      <c r="E670" s="1" t="str">
        <f t="shared" si="123"/>
        <v>Q4-5-26</v>
      </c>
      <c r="F670" s="4" t="s">
        <v>10</v>
      </c>
      <c r="G670" s="17">
        <v>8</v>
      </c>
      <c r="H670" s="36">
        <v>2</v>
      </c>
      <c r="I670" s="8"/>
      <c r="J670" s="4">
        <v>23</v>
      </c>
      <c r="K670" s="17">
        <v>7.5</v>
      </c>
      <c r="L670" s="4">
        <v>4.5999999999999999E-3</v>
      </c>
      <c r="M670" s="4">
        <v>1.06E-2</v>
      </c>
      <c r="N670" s="4">
        <v>119.1743</v>
      </c>
      <c r="O670" s="4">
        <v>0.186</v>
      </c>
      <c r="P670" s="4">
        <v>971</v>
      </c>
      <c r="Q670" s="14">
        <v>0.19220000000000001</v>
      </c>
      <c r="R670" s="14">
        <v>6.9400000000000003E-2</v>
      </c>
      <c r="S670" s="6">
        <v>0.36399999999999999</v>
      </c>
      <c r="T670" s="14">
        <v>0.1588</v>
      </c>
      <c r="U670" s="4">
        <v>3</v>
      </c>
      <c r="V670" s="53">
        <v>78</v>
      </c>
      <c r="W670" s="53">
        <v>25.7</v>
      </c>
      <c r="X670" s="12">
        <v>157.5</v>
      </c>
      <c r="Y670" s="14">
        <v>0.19220000000000001</v>
      </c>
      <c r="Z670" s="40">
        <v>6.9400000000000003E-2</v>
      </c>
      <c r="AA670" s="43"/>
      <c r="AB670" s="33">
        <f t="shared" si="113"/>
        <v>56.60377358490566</v>
      </c>
      <c r="AC670" s="5">
        <f t="shared" si="114"/>
        <v>0.37311827956989252</v>
      </c>
      <c r="AD670" s="5">
        <f t="shared" si="115"/>
        <v>0.36108220603537983</v>
      </c>
      <c r="AE670" s="5">
        <f t="shared" si="116"/>
        <v>0.36108220603537983</v>
      </c>
      <c r="AF670" s="33">
        <f t="shared" si="117"/>
        <v>8.1477298377250804</v>
      </c>
      <c r="AG670" s="33">
        <f t="shared" si="118"/>
        <v>17.172089337175791</v>
      </c>
      <c r="AH670" s="5">
        <f t="shared" si="119"/>
        <v>0.43626373626373627</v>
      </c>
      <c r="AI670" s="1">
        <f t="shared" si="120"/>
        <v>0.36399999999999999</v>
      </c>
      <c r="AJ670" s="5">
        <f t="shared" si="121"/>
        <v>0.32948717948717948</v>
      </c>
      <c r="AK670" s="1">
        <f t="shared" si="122"/>
        <v>6.1284046692607008</v>
      </c>
      <c r="AL670" s="1">
        <v>7.5</v>
      </c>
      <c r="AN670" s="5"/>
    </row>
    <row r="671" spans="1:40" x14ac:dyDescent="0.25">
      <c r="A671" s="3">
        <v>42059</v>
      </c>
      <c r="B671" s="4">
        <v>4</v>
      </c>
      <c r="C671" s="4">
        <v>5</v>
      </c>
      <c r="D671" s="4">
        <v>26</v>
      </c>
      <c r="E671" s="1" t="str">
        <f t="shared" si="123"/>
        <v>Q4-5-26</v>
      </c>
      <c r="F671" s="4" t="s">
        <v>19</v>
      </c>
      <c r="G671" s="17">
        <v>9.9</v>
      </c>
      <c r="H671" s="36">
        <v>60</v>
      </c>
      <c r="I671" s="8"/>
      <c r="J671" s="4">
        <v>5</v>
      </c>
      <c r="K671" s="17">
        <v>6.2</v>
      </c>
      <c r="L671" s="4">
        <v>5.0000000000000001E-3</v>
      </c>
      <c r="M671" s="4">
        <v>5.7000000000000002E-3</v>
      </c>
      <c r="N671" s="4">
        <v>31.479900000000001</v>
      </c>
      <c r="O671" s="4">
        <v>2.5999999999999999E-2</v>
      </c>
      <c r="P671" s="4">
        <v>165</v>
      </c>
      <c r="Q671" s="14">
        <v>1.21E-2</v>
      </c>
      <c r="R671" s="14">
        <v>2.8E-3</v>
      </c>
      <c r="S671" s="6">
        <v>6.0999999999999999E-2</v>
      </c>
      <c r="T671" s="14">
        <v>1.8499999999999999E-2</v>
      </c>
      <c r="U671" s="4">
        <v>9</v>
      </c>
      <c r="V671" s="53">
        <v>38</v>
      </c>
      <c r="W671" s="53">
        <v>14.4</v>
      </c>
      <c r="X671" s="12">
        <v>147.5</v>
      </c>
      <c r="Y671" s="14">
        <v>4.7E-2</v>
      </c>
      <c r="Z671" s="40">
        <v>1.21E-2</v>
      </c>
      <c r="AA671" s="43"/>
      <c r="AB671" s="33">
        <f t="shared" si="113"/>
        <v>12.280701754385966</v>
      </c>
      <c r="AC671" s="5">
        <f t="shared" si="114"/>
        <v>0.1076923076923077</v>
      </c>
      <c r="AD671" s="5">
        <f t="shared" si="115"/>
        <v>0.23140495867768596</v>
      </c>
      <c r="AE671" s="5">
        <f t="shared" si="116"/>
        <v>0.25744680851063828</v>
      </c>
      <c r="AF671" s="33">
        <f t="shared" si="117"/>
        <v>5.2414397758569757</v>
      </c>
      <c r="AG671" s="33">
        <f t="shared" si="118"/>
        <v>112.42821428571429</v>
      </c>
      <c r="AH671" s="5">
        <f t="shared" si="119"/>
        <v>0.30327868852459017</v>
      </c>
      <c r="AI671" s="1">
        <f t="shared" si="120"/>
        <v>6.0999999999999999E-2</v>
      </c>
      <c r="AJ671" s="5">
        <f t="shared" si="121"/>
        <v>0.37894736842105264</v>
      </c>
      <c r="AK671" s="1">
        <f t="shared" si="122"/>
        <v>10.243055555555555</v>
      </c>
      <c r="AL671" s="1">
        <v>6.2</v>
      </c>
      <c r="AN671" s="5"/>
    </row>
    <row r="672" spans="1:40" x14ac:dyDescent="0.25">
      <c r="A672" s="3">
        <v>42059</v>
      </c>
      <c r="B672" s="4">
        <v>4</v>
      </c>
      <c r="C672" s="4">
        <v>5</v>
      </c>
      <c r="D672" s="4">
        <v>26</v>
      </c>
      <c r="E672" s="1" t="str">
        <f t="shared" si="123"/>
        <v>Q4-5-26</v>
      </c>
      <c r="F672" s="4" t="s">
        <v>17</v>
      </c>
      <c r="G672" s="17">
        <v>7.5</v>
      </c>
      <c r="H672" s="36">
        <v>2</v>
      </c>
      <c r="I672" s="8"/>
      <c r="J672" s="4">
        <v>4</v>
      </c>
      <c r="K672" s="17">
        <v>6.8</v>
      </c>
      <c r="L672" s="4">
        <v>8.0000000000000002E-3</v>
      </c>
      <c r="M672" s="4">
        <v>1.67E-2</v>
      </c>
      <c r="N672" s="4">
        <v>302.19740000000002</v>
      </c>
      <c r="O672" s="4">
        <v>0.24399999999999999</v>
      </c>
      <c r="P672" s="4">
        <v>3057</v>
      </c>
      <c r="Q672" s="14">
        <v>0.10970000000000001</v>
      </c>
      <c r="R672" s="14">
        <v>3.0499999999999999E-2</v>
      </c>
      <c r="S672" s="6">
        <v>0.66100000000000003</v>
      </c>
      <c r="T672" s="14">
        <v>0.26519999999999999</v>
      </c>
      <c r="U672" s="4">
        <v>10</v>
      </c>
      <c r="V672" s="53">
        <v>80</v>
      </c>
      <c r="W672" s="53">
        <v>33.5</v>
      </c>
      <c r="X672" s="12">
        <v>433.7</v>
      </c>
      <c r="Y672" s="14">
        <v>0.46800000000000003</v>
      </c>
      <c r="Z672" s="40">
        <v>0.15379999999999999</v>
      </c>
      <c r="AA672" s="43"/>
      <c r="AB672" s="33">
        <f t="shared" si="113"/>
        <v>52.095808383233525</v>
      </c>
      <c r="AC672" s="5">
        <f t="shared" si="114"/>
        <v>0.125</v>
      </c>
      <c r="AD672" s="5">
        <f t="shared" si="115"/>
        <v>0.27803099361896078</v>
      </c>
      <c r="AE672" s="5">
        <f t="shared" si="116"/>
        <v>0.32863247863247858</v>
      </c>
      <c r="AF672" s="33">
        <f t="shared" si="117"/>
        <v>10.115904372440001</v>
      </c>
      <c r="AG672" s="33">
        <f t="shared" si="118"/>
        <v>99.081114754098365</v>
      </c>
      <c r="AH672" s="5">
        <f t="shared" si="119"/>
        <v>0.40121028744326775</v>
      </c>
      <c r="AI672" s="1">
        <f t="shared" si="120"/>
        <v>0.66100000000000003</v>
      </c>
      <c r="AJ672" s="5">
        <f t="shared" si="121"/>
        <v>0.41875000000000001</v>
      </c>
      <c r="AK672" s="1">
        <f t="shared" si="122"/>
        <v>12.946268656716418</v>
      </c>
      <c r="AL672" s="1">
        <v>6.8</v>
      </c>
      <c r="AN672" s="5"/>
    </row>
    <row r="673" spans="1:40" x14ac:dyDescent="0.25">
      <c r="A673" s="3">
        <v>42059</v>
      </c>
      <c r="B673" s="4">
        <v>4</v>
      </c>
      <c r="C673" s="4">
        <v>5</v>
      </c>
      <c r="D673" s="4">
        <v>26</v>
      </c>
      <c r="E673" s="1" t="str">
        <f t="shared" si="123"/>
        <v>Q4-5-26</v>
      </c>
      <c r="F673" s="4" t="s">
        <v>22</v>
      </c>
      <c r="G673" s="17">
        <v>6.1</v>
      </c>
      <c r="H673" s="36">
        <v>15</v>
      </c>
      <c r="I673" s="8"/>
      <c r="J673" s="4">
        <v>5</v>
      </c>
      <c r="K673" s="17">
        <v>0.4</v>
      </c>
      <c r="L673" s="4">
        <v>1.9300000000000001E-2</v>
      </c>
      <c r="M673" s="4">
        <v>2.29E-2</v>
      </c>
      <c r="N673" s="4">
        <v>40.867899999999999</v>
      </c>
      <c r="O673" s="4">
        <v>0.10199999999999999</v>
      </c>
      <c r="P673" s="4">
        <v>69</v>
      </c>
      <c r="Q673" s="14">
        <v>0.06</v>
      </c>
      <c r="R673" s="14">
        <v>9.2999999999999992E-3</v>
      </c>
      <c r="S673" s="6">
        <v>0.752</v>
      </c>
      <c r="T673" s="14">
        <v>0.20579999999999998</v>
      </c>
      <c r="U673" s="4">
        <v>30</v>
      </c>
      <c r="V673" s="53">
        <v>72</v>
      </c>
      <c r="W673" s="53">
        <v>22.3</v>
      </c>
      <c r="X673" s="12">
        <v>398</v>
      </c>
      <c r="Y673" s="14">
        <v>0.06</v>
      </c>
      <c r="Z673" s="40">
        <v>9.2999999999999992E-3</v>
      </c>
      <c r="AA673" s="43"/>
      <c r="AB673" s="33">
        <f t="shared" si="113"/>
        <v>15.720524017467243</v>
      </c>
      <c r="AC673" s="5">
        <f t="shared" si="114"/>
        <v>9.1176470588235289E-2</v>
      </c>
      <c r="AD673" s="5">
        <f t="shared" si="115"/>
        <v>0.155</v>
      </c>
      <c r="AE673" s="5">
        <f t="shared" si="116"/>
        <v>0.155</v>
      </c>
      <c r="AF673" s="33">
        <f t="shared" si="117"/>
        <v>1.6883666643013222</v>
      </c>
      <c r="AG673" s="33">
        <f t="shared" si="118"/>
        <v>43.943978494623664</v>
      </c>
      <c r="AH673" s="5">
        <f t="shared" si="119"/>
        <v>0.27367021276595743</v>
      </c>
      <c r="AI673" s="1">
        <f t="shared" si="120"/>
        <v>0.752</v>
      </c>
      <c r="AJ673" s="5">
        <f t="shared" si="121"/>
        <v>0.30972222222222223</v>
      </c>
      <c r="AK673" s="1">
        <f t="shared" si="122"/>
        <v>17.847533632286996</v>
      </c>
      <c r="AL673" s="1">
        <v>0.4</v>
      </c>
      <c r="AN673" s="5"/>
    </row>
    <row r="674" spans="1:40" x14ac:dyDescent="0.25">
      <c r="A674" s="3">
        <v>42059</v>
      </c>
      <c r="B674" s="4">
        <v>4</v>
      </c>
      <c r="C674" s="4">
        <v>5</v>
      </c>
      <c r="D674" s="4">
        <v>26</v>
      </c>
      <c r="E674" s="1" t="str">
        <f t="shared" si="123"/>
        <v>Q4-5-26</v>
      </c>
      <c r="F674" s="4" t="s">
        <v>20</v>
      </c>
      <c r="G674" s="17">
        <v>6.8</v>
      </c>
      <c r="H674" s="36">
        <v>20</v>
      </c>
      <c r="I674" s="8"/>
      <c r="J674" s="4">
        <v>7</v>
      </c>
      <c r="K674" s="17">
        <v>3</v>
      </c>
      <c r="L674" s="4">
        <v>5.0000000000000001E-3</v>
      </c>
      <c r="M674" s="4">
        <v>5.5999999999999999E-3</v>
      </c>
      <c r="N674" s="4">
        <v>29.829599999999999</v>
      </c>
      <c r="O674" s="4">
        <v>3.2000000000000001E-2</v>
      </c>
      <c r="P674" s="4">
        <v>113</v>
      </c>
      <c r="Q674" s="14">
        <v>2.5000000000000001E-2</v>
      </c>
      <c r="R674" s="14">
        <v>6.1000000000000004E-3</v>
      </c>
      <c r="S674" s="6">
        <v>0.13200000000000001</v>
      </c>
      <c r="T674" s="14">
        <v>3.2500000000000001E-2</v>
      </c>
      <c r="U674" s="4">
        <v>30</v>
      </c>
      <c r="V674" s="53">
        <v>3</v>
      </c>
      <c r="W674" s="53">
        <v>0.8</v>
      </c>
      <c r="X674" s="12">
        <v>33.900000000000006</v>
      </c>
      <c r="Y674" s="14">
        <v>2.5000000000000001E-2</v>
      </c>
      <c r="Z674" s="40">
        <v>6.1000000000000004E-3</v>
      </c>
      <c r="AA674" s="43"/>
      <c r="AB674" s="33">
        <f t="shared" si="113"/>
        <v>10.714285714285712</v>
      </c>
      <c r="AC674" s="5">
        <f t="shared" si="114"/>
        <v>0.19062500000000002</v>
      </c>
      <c r="AD674" s="5">
        <f t="shared" si="115"/>
        <v>0.24399999999999999</v>
      </c>
      <c r="AE674" s="5">
        <f t="shared" si="116"/>
        <v>0.24399999999999999</v>
      </c>
      <c r="AF674" s="33">
        <f t="shared" si="117"/>
        <v>3.7881835492262721</v>
      </c>
      <c r="AG674" s="33">
        <f t="shared" si="118"/>
        <v>48.900983606557375</v>
      </c>
      <c r="AH674" s="5">
        <f t="shared" si="119"/>
        <v>0.24621212121212122</v>
      </c>
      <c r="AI674" s="1">
        <f t="shared" si="120"/>
        <v>0.13200000000000001</v>
      </c>
      <c r="AJ674" s="5">
        <f t="shared" si="121"/>
        <v>0.26666666666666666</v>
      </c>
      <c r="AK674" s="1">
        <f t="shared" si="122"/>
        <v>42.375000000000007</v>
      </c>
      <c r="AL674" s="1">
        <v>3</v>
      </c>
      <c r="AN674" s="5"/>
    </row>
    <row r="675" spans="1:40" x14ac:dyDescent="0.25">
      <c r="A675" s="3">
        <v>42059</v>
      </c>
      <c r="B675" s="4">
        <v>4</v>
      </c>
      <c r="C675" s="4">
        <v>5</v>
      </c>
      <c r="D675" s="4">
        <v>26</v>
      </c>
      <c r="E675" s="1" t="str">
        <f t="shared" si="123"/>
        <v>Q4-5-26</v>
      </c>
      <c r="F675" s="4" t="s">
        <v>18</v>
      </c>
      <c r="G675" s="17">
        <v>4.9000000000000004</v>
      </c>
      <c r="H675" s="36">
        <v>1</v>
      </c>
      <c r="I675" s="8"/>
      <c r="J675" s="4">
        <v>6</v>
      </c>
      <c r="K675" s="17">
        <v>6.5</v>
      </c>
      <c r="L675" s="4">
        <v>1.8E-3</v>
      </c>
      <c r="M675" s="4">
        <v>2.2000000000000001E-3</v>
      </c>
      <c r="N675" s="4">
        <v>10.9175</v>
      </c>
      <c r="O675" s="4">
        <v>0.01</v>
      </c>
      <c r="P675" s="4">
        <v>36</v>
      </c>
      <c r="Q675" s="14">
        <v>4.2000000000000006E-3</v>
      </c>
      <c r="R675" s="14">
        <v>6.9999999999999999E-4</v>
      </c>
      <c r="S675" s="6">
        <v>7.9000000000000001E-2</v>
      </c>
      <c r="T675" s="14">
        <v>3.2199999999999999E-2</v>
      </c>
      <c r="U675" s="4">
        <v>10</v>
      </c>
      <c r="V675" s="53">
        <v>16</v>
      </c>
      <c r="W675" s="53">
        <v>7.8</v>
      </c>
      <c r="X675" s="12">
        <v>154.9</v>
      </c>
      <c r="Y675" s="14">
        <v>4.2000000000000006E-3</v>
      </c>
      <c r="Z675" s="40">
        <v>6.9999999999999999E-4</v>
      </c>
      <c r="AA675" s="43"/>
      <c r="AB675" s="33">
        <f t="shared" si="113"/>
        <v>18.181818181818191</v>
      </c>
      <c r="AC675" s="5">
        <f t="shared" si="114"/>
        <v>6.9999999999999993E-2</v>
      </c>
      <c r="AD675" s="5">
        <f t="shared" si="115"/>
        <v>0.16666666666666663</v>
      </c>
      <c r="AE675" s="5">
        <f t="shared" si="116"/>
        <v>0.16666666666666663</v>
      </c>
      <c r="AF675" s="33">
        <f t="shared" si="117"/>
        <v>3.297458209297</v>
      </c>
      <c r="AG675" s="33">
        <f t="shared" si="118"/>
        <v>155.96428571428572</v>
      </c>
      <c r="AH675" s="5">
        <f t="shared" si="119"/>
        <v>0.40759493670886077</v>
      </c>
      <c r="AI675" s="1">
        <f t="shared" si="120"/>
        <v>7.9000000000000001E-2</v>
      </c>
      <c r="AJ675" s="5">
        <f t="shared" si="121"/>
        <v>0.48749999999999999</v>
      </c>
      <c r="AK675" s="1">
        <f t="shared" si="122"/>
        <v>19.858974358974361</v>
      </c>
      <c r="AL675" s="1">
        <v>6.5</v>
      </c>
      <c r="AN675" s="5"/>
    </row>
    <row r="676" spans="1:40" x14ac:dyDescent="0.25">
      <c r="A676" s="3">
        <v>42059</v>
      </c>
      <c r="B676" s="4">
        <v>4</v>
      </c>
      <c r="C676" s="4">
        <v>5</v>
      </c>
      <c r="D676" s="4">
        <v>26</v>
      </c>
      <c r="E676" s="1" t="str">
        <f t="shared" si="123"/>
        <v>Q4-5-26</v>
      </c>
      <c r="F676" s="4" t="s">
        <v>14</v>
      </c>
      <c r="G676" s="17">
        <v>2</v>
      </c>
      <c r="H676" s="36">
        <v>2</v>
      </c>
      <c r="I676" s="8"/>
      <c r="J676" s="4">
        <v>13</v>
      </c>
      <c r="K676" s="17">
        <v>2</v>
      </c>
      <c r="L676" s="4">
        <v>6.1999999999999998E-3</v>
      </c>
      <c r="M676" s="4">
        <v>7.9000000000000008E-3</v>
      </c>
      <c r="N676" s="4">
        <v>55.681699999999999</v>
      </c>
      <c r="O676" s="4">
        <v>0.14099999999999999</v>
      </c>
      <c r="P676" s="4">
        <v>130</v>
      </c>
      <c r="Q676" s="14">
        <v>8.7999999999999995E-2</v>
      </c>
      <c r="R676" s="14">
        <v>9.2999999999999992E-3</v>
      </c>
      <c r="S676" s="6">
        <v>8.2000000000000003E-2</v>
      </c>
      <c r="T676" s="14">
        <v>1.5800000000000002E-2</v>
      </c>
      <c r="U676" s="4">
        <v>30</v>
      </c>
      <c r="V676" s="53">
        <v>15</v>
      </c>
      <c r="W676" s="53">
        <v>2.6</v>
      </c>
      <c r="X676" s="12">
        <v>116.39999999999999</v>
      </c>
      <c r="Y676" s="14">
        <v>8.7999999999999995E-2</v>
      </c>
      <c r="Z676" s="40">
        <v>9.2999999999999992E-3</v>
      </c>
      <c r="AA676" s="43"/>
      <c r="AB676" s="33">
        <f t="shared" si="113"/>
        <v>21.518987341772164</v>
      </c>
      <c r="AC676" s="5">
        <f t="shared" si="114"/>
        <v>6.5957446808510636E-2</v>
      </c>
      <c r="AD676" s="5">
        <f t="shared" si="115"/>
        <v>0.10568181818181818</v>
      </c>
      <c r="AE676" s="5">
        <f t="shared" si="116"/>
        <v>0.10568181818181818</v>
      </c>
      <c r="AF676" s="33">
        <f t="shared" si="117"/>
        <v>2.3346988328301759</v>
      </c>
      <c r="AG676" s="33">
        <f t="shared" si="118"/>
        <v>59.87279569892474</v>
      </c>
      <c r="AH676" s="5">
        <f t="shared" si="119"/>
        <v>0.1926829268292683</v>
      </c>
      <c r="AI676" s="1">
        <f t="shared" si="120"/>
        <v>8.2000000000000003E-2</v>
      </c>
      <c r="AJ676" s="5">
        <f t="shared" si="121"/>
        <v>0.17333333333333334</v>
      </c>
      <c r="AK676" s="1">
        <f t="shared" si="122"/>
        <v>44.769230769230766</v>
      </c>
      <c r="AL676" s="1">
        <v>2</v>
      </c>
      <c r="AN676" s="5"/>
    </row>
    <row r="677" spans="1:40" x14ac:dyDescent="0.25">
      <c r="A677" s="3">
        <v>42059</v>
      </c>
      <c r="B677" s="4">
        <v>4</v>
      </c>
      <c r="C677" s="4">
        <v>5</v>
      </c>
      <c r="D677" s="4">
        <v>26</v>
      </c>
      <c r="E677" s="1" t="str">
        <f t="shared" si="123"/>
        <v>Q4-5-26</v>
      </c>
      <c r="F677" s="4" t="s">
        <v>39</v>
      </c>
      <c r="G677" s="17">
        <v>2.6</v>
      </c>
      <c r="H677" s="36">
        <v>3</v>
      </c>
      <c r="I677" s="8"/>
      <c r="J677" s="4">
        <v>12</v>
      </c>
      <c r="K677" s="17">
        <v>1.6</v>
      </c>
      <c r="L677" s="4">
        <v>1.1000000000000001E-3</v>
      </c>
      <c r="M677" s="4">
        <v>2E-3</v>
      </c>
      <c r="N677" s="4">
        <v>29.767499999999998</v>
      </c>
      <c r="O677" s="4">
        <v>2.1000000000000001E-2</v>
      </c>
      <c r="P677" s="4">
        <v>59</v>
      </c>
      <c r="Q677" s="14">
        <v>0.01</v>
      </c>
      <c r="R677" s="14">
        <v>1.2999999999999999E-3</v>
      </c>
      <c r="S677" s="6">
        <v>5.2000000000000005E-2</v>
      </c>
      <c r="T677" s="14">
        <v>1.2700000000000001E-2</v>
      </c>
      <c r="U677" s="4">
        <v>30</v>
      </c>
      <c r="V677" s="53">
        <v>10</v>
      </c>
      <c r="W677" s="53">
        <v>1.6</v>
      </c>
      <c r="X677" s="12">
        <v>46.300000000000004</v>
      </c>
      <c r="Y677" s="14">
        <v>0.01</v>
      </c>
      <c r="Z677" s="40">
        <v>1.2999999999999999E-3</v>
      </c>
      <c r="AA677" s="43"/>
      <c r="AB677" s="33">
        <f t="shared" si="113"/>
        <v>45</v>
      </c>
      <c r="AC677" s="5">
        <f t="shared" si="114"/>
        <v>6.19047619047619E-2</v>
      </c>
      <c r="AD677" s="5">
        <f t="shared" si="115"/>
        <v>0.13</v>
      </c>
      <c r="AE677" s="5">
        <f t="shared" si="116"/>
        <v>0.13</v>
      </c>
      <c r="AF677" s="33">
        <f t="shared" si="117"/>
        <v>1.9820273788527758</v>
      </c>
      <c r="AG677" s="33">
        <f t="shared" si="118"/>
        <v>228.98076923076923</v>
      </c>
      <c r="AH677" s="5">
        <f t="shared" si="119"/>
        <v>0.24423076923076922</v>
      </c>
      <c r="AI677" s="1">
        <f t="shared" si="120"/>
        <v>5.2000000000000005E-2</v>
      </c>
      <c r="AJ677" s="5">
        <f t="shared" si="121"/>
        <v>0.16</v>
      </c>
      <c r="AK677" s="1">
        <f t="shared" si="122"/>
        <v>28.9375</v>
      </c>
      <c r="AL677" s="1">
        <v>1.6</v>
      </c>
      <c r="AN677" s="5"/>
    </row>
    <row r="678" spans="1:40" x14ac:dyDescent="0.25">
      <c r="A678" s="3">
        <v>42059</v>
      </c>
      <c r="B678" s="4">
        <v>4</v>
      </c>
      <c r="C678" s="4">
        <v>5</v>
      </c>
      <c r="D678" s="4">
        <v>26</v>
      </c>
      <c r="E678" s="1" t="str">
        <f t="shared" si="123"/>
        <v>Q4-5-26</v>
      </c>
      <c r="F678" s="4" t="s">
        <v>26</v>
      </c>
      <c r="G678" s="17">
        <v>0.3</v>
      </c>
      <c r="H678" s="36">
        <v>0.5</v>
      </c>
      <c r="I678" s="8"/>
      <c r="J678" s="3" t="s">
        <v>16</v>
      </c>
      <c r="K678" s="17"/>
      <c r="L678" s="4"/>
      <c r="M678" s="4"/>
      <c r="N678" s="4"/>
      <c r="O678" s="4"/>
      <c r="P678" s="4"/>
      <c r="Q678" s="14"/>
      <c r="R678" s="14"/>
      <c r="S678" s="6"/>
      <c r="T678" s="14"/>
      <c r="U678" s="4"/>
      <c r="V678" s="53"/>
      <c r="W678" s="53"/>
      <c r="X678" s="12"/>
      <c r="Y678" s="14"/>
      <c r="Z678" s="40"/>
      <c r="AA678" s="43"/>
      <c r="AB678" s="33" t="e">
        <f t="shared" si="113"/>
        <v>#DIV/0!</v>
      </c>
      <c r="AC678" s="5" t="e">
        <f t="shared" si="114"/>
        <v>#DIV/0!</v>
      </c>
      <c r="AD678" s="5" t="e">
        <f t="shared" si="115"/>
        <v>#DIV/0!</v>
      </c>
      <c r="AE678" s="5" t="e">
        <f t="shared" si="116"/>
        <v>#DIV/0!</v>
      </c>
      <c r="AF678" s="33" t="e">
        <f t="shared" si="117"/>
        <v>#DIV/0!</v>
      </c>
      <c r="AG678" s="33" t="e">
        <f t="shared" si="118"/>
        <v>#DIV/0!</v>
      </c>
      <c r="AH678" s="5" t="e">
        <f t="shared" si="119"/>
        <v>#DIV/0!</v>
      </c>
      <c r="AI678" s="1">
        <f t="shared" si="120"/>
        <v>0</v>
      </c>
      <c r="AJ678" s="5" t="e">
        <f t="shared" si="121"/>
        <v>#DIV/0!</v>
      </c>
      <c r="AK678" s="1" t="e">
        <f t="shared" si="122"/>
        <v>#DIV/0!</v>
      </c>
      <c r="AL678" s="1"/>
      <c r="AN678" s="5"/>
    </row>
    <row r="679" spans="1:40" x14ac:dyDescent="0.25">
      <c r="A679" s="3">
        <v>42059</v>
      </c>
      <c r="B679" s="4">
        <v>4</v>
      </c>
      <c r="C679" s="4">
        <v>5</v>
      </c>
      <c r="D679" s="4">
        <v>28</v>
      </c>
      <c r="E679" s="1" t="str">
        <f t="shared" si="123"/>
        <v>Q4-5-28</v>
      </c>
      <c r="F679" s="4" t="s">
        <v>23</v>
      </c>
      <c r="G679" s="17">
        <v>24.1</v>
      </c>
      <c r="H679" s="36">
        <v>20</v>
      </c>
      <c r="I679" s="8"/>
      <c r="J679" s="4">
        <v>8</v>
      </c>
      <c r="K679" s="17">
        <v>26.8</v>
      </c>
      <c r="L679" s="4">
        <v>4.7000000000000002E-3</v>
      </c>
      <c r="M679" s="4">
        <v>7.7999999999999996E-3</v>
      </c>
      <c r="N679" s="4">
        <v>211.01169999999999</v>
      </c>
      <c r="O679" s="4">
        <v>0.129</v>
      </c>
      <c r="P679" s="4">
        <v>1698</v>
      </c>
      <c r="Q679" s="14">
        <v>6.9900000000000004E-2</v>
      </c>
      <c r="R679" s="14">
        <v>2.24E-2</v>
      </c>
      <c r="S679" s="6">
        <v>0.55300000000000005</v>
      </c>
      <c r="T679" s="14">
        <v>0.28360000000000002</v>
      </c>
      <c r="U679" s="4">
        <v>9</v>
      </c>
      <c r="V679" s="53">
        <v>97</v>
      </c>
      <c r="W679" s="53">
        <v>46</v>
      </c>
      <c r="X679" s="12">
        <v>555.19999999999993</v>
      </c>
      <c r="Y679" s="14">
        <v>6.9900000000000004E-2</v>
      </c>
      <c r="Z679" s="40">
        <v>2.24E-2</v>
      </c>
      <c r="AA679" s="46"/>
      <c r="AB679" s="33">
        <f t="shared" si="113"/>
        <v>39.743589743589737</v>
      </c>
      <c r="AC679" s="5">
        <f t="shared" si="114"/>
        <v>0.17364341085271318</v>
      </c>
      <c r="AD679" s="5">
        <f t="shared" si="115"/>
        <v>0.32045779685264664</v>
      </c>
      <c r="AE679" s="5">
        <f t="shared" si="116"/>
        <v>0.32045779685264664</v>
      </c>
      <c r="AF679" s="33">
        <f t="shared" si="117"/>
        <v>8.0469471598020395</v>
      </c>
      <c r="AG679" s="33">
        <f t="shared" si="118"/>
        <v>94.201651785714276</v>
      </c>
      <c r="AH679" s="5">
        <f t="shared" si="119"/>
        <v>0.51283905967450272</v>
      </c>
      <c r="AI679" s="1">
        <f t="shared" si="120"/>
        <v>0.55300000000000005</v>
      </c>
      <c r="AJ679" s="5">
        <f t="shared" si="121"/>
        <v>0.47422680412371132</v>
      </c>
      <c r="AK679" s="1">
        <f t="shared" si="122"/>
        <v>12.069565217391302</v>
      </c>
      <c r="AL679" s="1">
        <v>26.8</v>
      </c>
      <c r="AN679" s="5"/>
    </row>
    <row r="680" spans="1:40" x14ac:dyDescent="0.25">
      <c r="A680" s="3">
        <v>42059</v>
      </c>
      <c r="B680" s="4">
        <v>4</v>
      </c>
      <c r="C680" s="4">
        <v>5</v>
      </c>
      <c r="D680" s="4">
        <v>28</v>
      </c>
      <c r="E680" s="1" t="str">
        <f t="shared" si="123"/>
        <v>Q4-5-28</v>
      </c>
      <c r="F680" s="4" t="s">
        <v>24</v>
      </c>
      <c r="G680" s="17">
        <v>11</v>
      </c>
      <c r="H680" s="36">
        <v>30</v>
      </c>
      <c r="I680" s="8"/>
      <c r="J680" s="4">
        <v>5</v>
      </c>
      <c r="K680" s="17">
        <v>16.2</v>
      </c>
      <c r="L680" s="4">
        <v>7.4000000000000003E-3</v>
      </c>
      <c r="M680" s="4">
        <v>8.9999999999999993E-3</v>
      </c>
      <c r="N680" s="4">
        <v>133.9256</v>
      </c>
      <c r="O680" s="4">
        <v>9.2999999999999999E-2</v>
      </c>
      <c r="P680" s="4">
        <v>950</v>
      </c>
      <c r="Q680" s="14">
        <v>6.88E-2</v>
      </c>
      <c r="R680" s="14">
        <v>1.2E-2</v>
      </c>
      <c r="S680" s="6">
        <v>1.6719999999999999</v>
      </c>
      <c r="T680" s="14">
        <v>0.52510000000000001</v>
      </c>
      <c r="U680" s="4">
        <v>10</v>
      </c>
      <c r="V680" s="53">
        <v>442</v>
      </c>
      <c r="W680" s="53">
        <v>138.30000000000001</v>
      </c>
      <c r="X680" s="12">
        <v>3386</v>
      </c>
      <c r="Y680" s="14">
        <v>6.88E-2</v>
      </c>
      <c r="Z680" s="40">
        <v>1.2E-2</v>
      </c>
      <c r="AA680" s="43"/>
      <c r="AB680" s="33">
        <f t="shared" si="113"/>
        <v>17.777777777777768</v>
      </c>
      <c r="AC680" s="5">
        <f t="shared" si="114"/>
        <v>0.12903225806451613</v>
      </c>
      <c r="AD680" s="5">
        <f t="shared" si="115"/>
        <v>0.1744186046511628</v>
      </c>
      <c r="AE680" s="5">
        <f t="shared" si="116"/>
        <v>0.1744186046511628</v>
      </c>
      <c r="AF680" s="33">
        <f t="shared" si="117"/>
        <v>7.0934907142473129</v>
      </c>
      <c r="AG680" s="33">
        <f t="shared" si="118"/>
        <v>111.60466666666667</v>
      </c>
      <c r="AH680" s="5">
        <f t="shared" si="119"/>
        <v>0.31405502392344498</v>
      </c>
      <c r="AI680" s="1">
        <f t="shared" si="120"/>
        <v>1.6719999999999999</v>
      </c>
      <c r="AJ680" s="5">
        <f t="shared" si="121"/>
        <v>0.31289592760180995</v>
      </c>
      <c r="AK680" s="1">
        <f t="shared" si="122"/>
        <v>24.483007953723789</v>
      </c>
      <c r="AL680" s="1">
        <v>16.2</v>
      </c>
      <c r="AN680" s="5"/>
    </row>
    <row r="681" spans="1:40" x14ac:dyDescent="0.25">
      <c r="A681" s="3">
        <v>42059</v>
      </c>
      <c r="B681" s="4">
        <v>4</v>
      </c>
      <c r="C681" s="4">
        <v>5</v>
      </c>
      <c r="D681" s="4">
        <v>28</v>
      </c>
      <c r="E681" s="1" t="str">
        <f t="shared" si="123"/>
        <v>Q4-5-28</v>
      </c>
      <c r="F681" s="4" t="s">
        <v>19</v>
      </c>
      <c r="G681" s="17">
        <v>15.3</v>
      </c>
      <c r="H681" s="36">
        <v>10</v>
      </c>
      <c r="I681" s="8"/>
      <c r="J681" s="4">
        <v>6</v>
      </c>
      <c r="K681" s="17">
        <v>10.6</v>
      </c>
      <c r="L681" s="4">
        <v>3.0999999999999999E-3</v>
      </c>
      <c r="M681" s="4">
        <v>4.5999999999999999E-3</v>
      </c>
      <c r="N681" s="4">
        <v>125.61360000000001</v>
      </c>
      <c r="O681" s="4">
        <v>8.5999999999999993E-2</v>
      </c>
      <c r="P681" s="4">
        <v>1140</v>
      </c>
      <c r="Q681" s="14">
        <v>4.1799999999999997E-2</v>
      </c>
      <c r="R681" s="14">
        <v>1.12E-2</v>
      </c>
      <c r="S681" s="6">
        <v>0.108</v>
      </c>
      <c r="T681" s="14">
        <v>4.48E-2</v>
      </c>
      <c r="U681" s="4">
        <v>10</v>
      </c>
      <c r="V681" s="53">
        <v>139</v>
      </c>
      <c r="W681" s="53">
        <v>55.800000000000004</v>
      </c>
      <c r="X681" s="12">
        <v>462.6</v>
      </c>
      <c r="Y681" s="14">
        <v>0.29599999999999999</v>
      </c>
      <c r="Z681" s="40">
        <v>9.1700000000000004E-2</v>
      </c>
      <c r="AA681" s="43"/>
      <c r="AB681" s="33">
        <f t="shared" si="113"/>
        <v>32.608695652173914</v>
      </c>
      <c r="AC681" s="5">
        <f t="shared" si="114"/>
        <v>0.13023255813953488</v>
      </c>
      <c r="AD681" s="5">
        <f t="shared" si="115"/>
        <v>0.26794258373205743</v>
      </c>
      <c r="AE681" s="5">
        <f t="shared" si="116"/>
        <v>0.30979729729729732</v>
      </c>
      <c r="AF681" s="33">
        <f t="shared" si="117"/>
        <v>9.0754504289344471</v>
      </c>
      <c r="AG681" s="33">
        <f t="shared" si="118"/>
        <v>112.155</v>
      </c>
      <c r="AH681" s="5">
        <f t="shared" si="119"/>
        <v>0.4148148148148148</v>
      </c>
      <c r="AI681" s="1">
        <f t="shared" si="120"/>
        <v>0.108</v>
      </c>
      <c r="AJ681" s="5">
        <f t="shared" si="121"/>
        <v>0.40143884892086334</v>
      </c>
      <c r="AK681" s="1">
        <f t="shared" si="122"/>
        <v>8.2903225806451619</v>
      </c>
      <c r="AL681" s="1">
        <v>10.6</v>
      </c>
      <c r="AN681" s="5"/>
    </row>
    <row r="682" spans="1:40" x14ac:dyDescent="0.25">
      <c r="A682" s="3">
        <v>42059</v>
      </c>
      <c r="B682" s="4">
        <v>4</v>
      </c>
      <c r="C682" s="4">
        <v>5</v>
      </c>
      <c r="D682" s="4">
        <v>30</v>
      </c>
      <c r="E682" s="1" t="str">
        <f t="shared" si="123"/>
        <v>Q4-5-30</v>
      </c>
      <c r="F682" s="4" t="s">
        <v>23</v>
      </c>
      <c r="G682" s="17">
        <v>34.4</v>
      </c>
      <c r="H682" s="36">
        <v>10</v>
      </c>
      <c r="I682" s="8"/>
      <c r="J682" s="4">
        <v>9</v>
      </c>
      <c r="K682" s="17">
        <v>28.2</v>
      </c>
      <c r="L682" s="4">
        <v>1E-3</v>
      </c>
      <c r="M682" s="4">
        <v>2.3E-3</v>
      </c>
      <c r="N682" s="4">
        <v>60.339799999999997</v>
      </c>
      <c r="O682" s="4">
        <v>7.0999999999999994E-2</v>
      </c>
      <c r="P682" s="4">
        <v>293</v>
      </c>
      <c r="Q682" s="14">
        <v>1.38E-2</v>
      </c>
      <c r="R682" s="14">
        <v>2.8999999999999998E-3</v>
      </c>
      <c r="S682" s="6">
        <v>0.104</v>
      </c>
      <c r="T682" s="14">
        <v>0.1046</v>
      </c>
      <c r="U682" s="4">
        <v>10</v>
      </c>
      <c r="V682" s="53">
        <v>105</v>
      </c>
      <c r="W682" s="53">
        <v>47</v>
      </c>
      <c r="X682" s="12">
        <v>934</v>
      </c>
      <c r="Y682" s="14">
        <v>5.7000000000000002E-2</v>
      </c>
      <c r="Z682" s="40">
        <v>1.4800000000000001E-2</v>
      </c>
      <c r="AA682" s="43"/>
      <c r="AB682" s="33">
        <f t="shared" si="113"/>
        <v>56.521739130434788</v>
      </c>
      <c r="AC682" s="5">
        <f t="shared" si="114"/>
        <v>4.0845070422535212E-2</v>
      </c>
      <c r="AD682" s="5">
        <f t="shared" si="115"/>
        <v>0.21014492753623187</v>
      </c>
      <c r="AE682" s="5">
        <f t="shared" si="116"/>
        <v>0.25964912280701752</v>
      </c>
      <c r="AF682" s="33">
        <f t="shared" si="117"/>
        <v>4.8558331316974872</v>
      </c>
      <c r="AG682" s="33">
        <f t="shared" si="118"/>
        <v>208.06827586206899</v>
      </c>
      <c r="AH682" s="5">
        <f t="shared" si="119"/>
        <v>1.0057692307692307</v>
      </c>
      <c r="AI682" s="1">
        <f t="shared" si="120"/>
        <v>0.104</v>
      </c>
      <c r="AJ682" s="5">
        <f t="shared" si="121"/>
        <v>0.44761904761904764</v>
      </c>
      <c r="AK682" s="1">
        <f t="shared" si="122"/>
        <v>19.872340425531913</v>
      </c>
      <c r="AL682" s="1">
        <v>28.2</v>
      </c>
      <c r="AN682" s="5"/>
    </row>
    <row r="683" spans="1:40" x14ac:dyDescent="0.25">
      <c r="A683" s="3">
        <v>42059</v>
      </c>
      <c r="B683" s="4">
        <v>4</v>
      </c>
      <c r="C683" s="4">
        <v>5</v>
      </c>
      <c r="D683" s="4">
        <v>30</v>
      </c>
      <c r="E683" s="1" t="str">
        <f t="shared" si="123"/>
        <v>Q4-5-30</v>
      </c>
      <c r="F683" s="4" t="s">
        <v>24</v>
      </c>
      <c r="G683" s="17">
        <v>30.5</v>
      </c>
      <c r="H683" s="36">
        <v>60</v>
      </c>
      <c r="I683" s="8"/>
      <c r="J683" s="4">
        <v>6</v>
      </c>
      <c r="K683" s="17">
        <v>43</v>
      </c>
      <c r="L683" s="4">
        <v>6.6E-3</v>
      </c>
      <c r="M683" s="4">
        <v>1.09E-2</v>
      </c>
      <c r="N683" s="4">
        <v>1365.4875</v>
      </c>
      <c r="O683" s="4">
        <v>1.0249999999999999</v>
      </c>
      <c r="P683" s="4">
        <v>21535</v>
      </c>
      <c r="Q683" s="14">
        <v>0.30409999999999998</v>
      </c>
      <c r="R683" s="14">
        <v>7.0800000000000002E-2</v>
      </c>
      <c r="S683" s="6">
        <v>66.953000000000003</v>
      </c>
      <c r="T683" s="14">
        <v>28.1647</v>
      </c>
      <c r="U683" s="4">
        <v>10</v>
      </c>
      <c r="V683" s="53">
        <v>952</v>
      </c>
      <c r="W683" s="53">
        <v>285.89999999999998</v>
      </c>
      <c r="X683" s="12">
        <v>5872</v>
      </c>
      <c r="Y683" s="14">
        <v>37.57</v>
      </c>
      <c r="Z683" s="40">
        <v>10.072800000000001</v>
      </c>
      <c r="AA683" s="43"/>
      <c r="AB683" s="33">
        <f t="shared" si="113"/>
        <v>39.449541284403672</v>
      </c>
      <c r="AC683" s="5">
        <f t="shared" si="114"/>
        <v>6.9073170731707323E-2</v>
      </c>
      <c r="AD683" s="5">
        <f t="shared" si="115"/>
        <v>0.23281815192370933</v>
      </c>
      <c r="AE683" s="5">
        <f t="shared" si="116"/>
        <v>0.2681075326058025</v>
      </c>
      <c r="AF683" s="33">
        <f t="shared" si="117"/>
        <v>15.770924303591208</v>
      </c>
      <c r="AG683" s="33">
        <f t="shared" si="118"/>
        <v>192.86546610169492</v>
      </c>
      <c r="AH683" s="5">
        <f t="shared" si="119"/>
        <v>0.42066374919719801</v>
      </c>
      <c r="AI683" s="1">
        <f t="shared" si="120"/>
        <v>66.953000000000003</v>
      </c>
      <c r="AJ683" s="5">
        <f t="shared" si="121"/>
        <v>0.30031512605042016</v>
      </c>
      <c r="AK683" s="1">
        <f t="shared" si="122"/>
        <v>20.538649877579576</v>
      </c>
      <c r="AL683" s="1">
        <v>43</v>
      </c>
      <c r="AN683" s="5"/>
    </row>
    <row r="684" spans="1:40" x14ac:dyDescent="0.25">
      <c r="A684" s="3">
        <v>42059</v>
      </c>
      <c r="B684" s="4">
        <v>4</v>
      </c>
      <c r="C684" s="4">
        <v>5</v>
      </c>
      <c r="D684" s="4">
        <v>32</v>
      </c>
      <c r="E684" s="1" t="str">
        <f t="shared" si="123"/>
        <v>Q4-5-32</v>
      </c>
      <c r="F684" s="4" t="s">
        <v>23</v>
      </c>
      <c r="G684" s="17">
        <v>43.1</v>
      </c>
      <c r="H684" s="36">
        <v>10</v>
      </c>
      <c r="I684" s="8"/>
      <c r="J684" s="4">
        <v>10</v>
      </c>
      <c r="K684" s="17">
        <v>34.5</v>
      </c>
      <c r="L684" s="4">
        <v>4.1000000000000003E-3</v>
      </c>
      <c r="M684" s="4">
        <v>5.7999999999999996E-3</v>
      </c>
      <c r="N684" s="4">
        <v>51.112099999999998</v>
      </c>
      <c r="O684" s="4">
        <v>6.7000000000000004E-2</v>
      </c>
      <c r="P684" s="4">
        <v>347</v>
      </c>
      <c r="Q684" s="14">
        <v>5.8200000000000002E-2</v>
      </c>
      <c r="R684" s="14">
        <v>1.7899999999999999E-2</v>
      </c>
      <c r="S684" s="6">
        <v>1.121</v>
      </c>
      <c r="T684" s="14">
        <v>0.67820000000000003</v>
      </c>
      <c r="U684" s="4">
        <v>10</v>
      </c>
      <c r="V684" s="53">
        <v>115</v>
      </c>
      <c r="W684" s="53">
        <v>65.5</v>
      </c>
      <c r="X684" s="12">
        <v>948</v>
      </c>
      <c r="Y684" s="14">
        <v>5.8200000000000002E-2</v>
      </c>
      <c r="Z684" s="40">
        <v>1.7899999999999999E-2</v>
      </c>
      <c r="AA684" s="43"/>
      <c r="AB684" s="33">
        <f t="shared" si="113"/>
        <v>29.310344827586196</v>
      </c>
      <c r="AC684" s="5">
        <f t="shared" si="114"/>
        <v>0.26716417910447759</v>
      </c>
      <c r="AD684" s="5">
        <f t="shared" si="115"/>
        <v>0.30756013745704464</v>
      </c>
      <c r="AE684" s="5">
        <f t="shared" si="116"/>
        <v>0.30756013745704464</v>
      </c>
      <c r="AF684" s="33">
        <f t="shared" si="117"/>
        <v>6.7889990824090578</v>
      </c>
      <c r="AG684" s="33">
        <f t="shared" si="118"/>
        <v>28.554245810055868</v>
      </c>
      <c r="AH684" s="5">
        <f t="shared" si="119"/>
        <v>0.60499553969669939</v>
      </c>
      <c r="AI684" s="1">
        <f t="shared" si="120"/>
        <v>1.121</v>
      </c>
      <c r="AJ684" s="5">
        <f t="shared" si="121"/>
        <v>0.56956521739130439</v>
      </c>
      <c r="AK684" s="1">
        <f t="shared" si="122"/>
        <v>14.473282442748092</v>
      </c>
      <c r="AL684" s="1">
        <v>34.5</v>
      </c>
      <c r="AN684" s="5"/>
    </row>
    <row r="685" spans="1:40" x14ac:dyDescent="0.25">
      <c r="A685" s="3">
        <v>42059</v>
      </c>
      <c r="B685" s="4">
        <v>4</v>
      </c>
      <c r="C685" s="4">
        <v>5</v>
      </c>
      <c r="D685" s="4">
        <v>32</v>
      </c>
      <c r="E685" s="1" t="str">
        <f t="shared" si="123"/>
        <v>Q4-5-32</v>
      </c>
      <c r="F685" s="4" t="s">
        <v>24</v>
      </c>
      <c r="G685" s="17">
        <v>27.5</v>
      </c>
      <c r="H685" s="36">
        <v>15</v>
      </c>
      <c r="I685" s="8"/>
      <c r="J685" s="4">
        <v>7</v>
      </c>
      <c r="K685" s="17">
        <v>47.8</v>
      </c>
      <c r="L685" s="4"/>
      <c r="M685" s="4"/>
      <c r="N685" s="4"/>
      <c r="O685" s="4"/>
      <c r="P685" s="4"/>
      <c r="Q685" s="14"/>
      <c r="R685" s="14"/>
      <c r="S685" s="6"/>
      <c r="T685" s="14"/>
      <c r="U685" s="4"/>
      <c r="V685" s="53"/>
      <c r="W685" s="53"/>
      <c r="X685" s="12"/>
      <c r="Y685" s="14"/>
      <c r="Z685" s="40"/>
      <c r="AA685" s="43"/>
      <c r="AB685" s="33" t="e">
        <f t="shared" si="113"/>
        <v>#DIV/0!</v>
      </c>
      <c r="AC685" s="5" t="e">
        <f t="shared" si="114"/>
        <v>#DIV/0!</v>
      </c>
      <c r="AD685" s="5" t="e">
        <f t="shared" si="115"/>
        <v>#DIV/0!</v>
      </c>
      <c r="AE685" s="5" t="e">
        <f t="shared" si="116"/>
        <v>#DIV/0!</v>
      </c>
      <c r="AF685" s="33" t="e">
        <f t="shared" si="117"/>
        <v>#DIV/0!</v>
      </c>
      <c r="AG685" s="33" t="e">
        <f t="shared" si="118"/>
        <v>#DIV/0!</v>
      </c>
      <c r="AH685" s="5" t="e">
        <f t="shared" si="119"/>
        <v>#DIV/0!</v>
      </c>
      <c r="AI685" s="1">
        <f t="shared" si="120"/>
        <v>0</v>
      </c>
      <c r="AJ685" s="5" t="e">
        <f t="shared" si="121"/>
        <v>#DIV/0!</v>
      </c>
      <c r="AK685" s="1" t="e">
        <f t="shared" si="122"/>
        <v>#DIV/0!</v>
      </c>
      <c r="AL685" s="1">
        <v>47.8</v>
      </c>
      <c r="AN685" s="5"/>
    </row>
    <row r="686" spans="1:40" x14ac:dyDescent="0.25">
      <c r="A686" s="3">
        <v>42059</v>
      </c>
      <c r="B686" s="4">
        <v>4</v>
      </c>
      <c r="C686" s="4">
        <v>5</v>
      </c>
      <c r="D686" s="4">
        <v>32</v>
      </c>
      <c r="E686" s="1" t="str">
        <f t="shared" si="123"/>
        <v>Q4-5-32</v>
      </c>
      <c r="F686" s="4" t="s">
        <v>26</v>
      </c>
      <c r="G686" s="17">
        <v>16.2</v>
      </c>
      <c r="H686" s="36">
        <v>2</v>
      </c>
      <c r="I686" s="8"/>
      <c r="J686" s="4">
        <v>3</v>
      </c>
      <c r="K686" s="17">
        <v>9.3000000000000007</v>
      </c>
      <c r="L686" s="4">
        <v>2.63E-2</v>
      </c>
      <c r="M686" s="4">
        <v>2.8500000000000001E-2</v>
      </c>
      <c r="N686" s="4">
        <v>55.572000000000003</v>
      </c>
      <c r="O686" s="4">
        <v>0.20399999999999999</v>
      </c>
      <c r="P686" s="4">
        <v>80</v>
      </c>
      <c r="Q686" s="14">
        <v>0.17829999999999999</v>
      </c>
      <c r="R686" s="14">
        <v>3.9800000000000002E-2</v>
      </c>
      <c r="S686" s="6">
        <v>0.65500000000000003</v>
      </c>
      <c r="T686" s="14">
        <v>7.2300000000000003E-2</v>
      </c>
      <c r="U686" s="4">
        <v>5</v>
      </c>
      <c r="V686" s="53">
        <v>281</v>
      </c>
      <c r="W686" s="53">
        <v>46.1</v>
      </c>
      <c r="X686" s="50">
        <v>1484.1</v>
      </c>
      <c r="Y686" s="14">
        <v>0.60350000000000004</v>
      </c>
      <c r="Z686" s="40">
        <v>0.13850000000000001</v>
      </c>
      <c r="AA686" s="43"/>
      <c r="AB686" s="33">
        <f t="shared" si="113"/>
        <v>7.7192982456140369</v>
      </c>
      <c r="AC686" s="5">
        <f t="shared" si="114"/>
        <v>0.1950980392156863</v>
      </c>
      <c r="AD686" s="5">
        <f t="shared" si="115"/>
        <v>0.22321929332585533</v>
      </c>
      <c r="AE686" s="5">
        <f t="shared" si="116"/>
        <v>0.22949461474730737</v>
      </c>
      <c r="AF686" s="33">
        <f t="shared" si="117"/>
        <v>1.4395738861297056</v>
      </c>
      <c r="AG686" s="33">
        <f t="shared" si="118"/>
        <v>13.962814070351758</v>
      </c>
      <c r="AH686" s="5">
        <f t="shared" si="119"/>
        <v>0.11038167938931298</v>
      </c>
      <c r="AI686" s="1">
        <f t="shared" si="120"/>
        <v>0.65500000000000003</v>
      </c>
      <c r="AJ686" s="5">
        <f t="shared" si="121"/>
        <v>0.16405693950177935</v>
      </c>
      <c r="AK686" s="1">
        <f t="shared" si="122"/>
        <v>32.193058568329718</v>
      </c>
      <c r="AL686" s="1">
        <v>9.3000000000000007</v>
      </c>
      <c r="AN686" s="5"/>
    </row>
    <row r="687" spans="1:40" x14ac:dyDescent="0.25">
      <c r="A687" s="3">
        <v>42059</v>
      </c>
      <c r="B687" s="4">
        <v>4</v>
      </c>
      <c r="C687" s="4">
        <v>5</v>
      </c>
      <c r="D687" s="4">
        <v>34</v>
      </c>
      <c r="E687" s="1" t="str">
        <f t="shared" si="123"/>
        <v>Q4-5-34</v>
      </c>
      <c r="F687" s="4" t="s">
        <v>23</v>
      </c>
      <c r="G687" s="17">
        <v>36.4</v>
      </c>
      <c r="H687" s="36">
        <v>20</v>
      </c>
      <c r="I687" s="8"/>
      <c r="J687" s="4">
        <v>11</v>
      </c>
      <c r="K687" s="17">
        <v>37</v>
      </c>
      <c r="L687" s="4">
        <v>8.3000000000000001E-3</v>
      </c>
      <c r="M687" s="4">
        <v>1.11E-2</v>
      </c>
      <c r="N687" s="4">
        <v>253.1566</v>
      </c>
      <c r="O687" s="4">
        <v>0.16700000000000001</v>
      </c>
      <c r="P687" s="4">
        <v>2670</v>
      </c>
      <c r="Q687" s="14">
        <v>9.0800000000000006E-2</v>
      </c>
      <c r="R687" s="14">
        <v>2.4199999999999999E-2</v>
      </c>
      <c r="S687" s="6">
        <v>3.6640000000000001</v>
      </c>
      <c r="T687" s="14">
        <v>2.2143000000000002</v>
      </c>
      <c r="U687" s="4">
        <v>10</v>
      </c>
      <c r="V687" s="53">
        <v>188</v>
      </c>
      <c r="W687" s="53">
        <v>87.6</v>
      </c>
      <c r="X687" s="12">
        <v>758</v>
      </c>
      <c r="Y687" s="14">
        <v>2.7189999999999999</v>
      </c>
      <c r="Z687" s="40">
        <v>0.96719999999999995</v>
      </c>
      <c r="AA687" s="43"/>
      <c r="AB687" s="33">
        <f t="shared" si="113"/>
        <v>25.225225225225227</v>
      </c>
      <c r="AC687" s="5">
        <f t="shared" si="114"/>
        <v>0.14491017964071856</v>
      </c>
      <c r="AD687" s="5">
        <f t="shared" si="115"/>
        <v>0.26651982378854622</v>
      </c>
      <c r="AE687" s="5">
        <f t="shared" si="116"/>
        <v>0.35571901434350867</v>
      </c>
      <c r="AF687" s="33">
        <f t="shared" si="117"/>
        <v>10.546831486913634</v>
      </c>
      <c r="AG687" s="33">
        <f t="shared" si="118"/>
        <v>104.6101652892562</v>
      </c>
      <c r="AH687" s="5">
        <f t="shared" si="119"/>
        <v>0.60433951965065502</v>
      </c>
      <c r="AI687" s="1">
        <f t="shared" si="120"/>
        <v>3.6640000000000001</v>
      </c>
      <c r="AJ687" s="5">
        <f t="shared" si="121"/>
        <v>0.46595744680851059</v>
      </c>
      <c r="AK687" s="1">
        <f t="shared" si="122"/>
        <v>8.6529680365296802</v>
      </c>
      <c r="AL687" s="1">
        <v>37</v>
      </c>
      <c r="AN687" s="5"/>
    </row>
    <row r="688" spans="1:40" x14ac:dyDescent="0.25">
      <c r="A688" s="3">
        <v>42059</v>
      </c>
      <c r="B688" s="4">
        <v>4</v>
      </c>
      <c r="C688" s="4">
        <v>5</v>
      </c>
      <c r="D688" s="4">
        <v>34</v>
      </c>
      <c r="E688" s="1" t="str">
        <f t="shared" si="123"/>
        <v>Q4-5-34</v>
      </c>
      <c r="F688" s="4" t="s">
        <v>24</v>
      </c>
      <c r="G688" s="17">
        <v>27.9</v>
      </c>
      <c r="H688" s="36">
        <v>5</v>
      </c>
      <c r="I688" s="8"/>
      <c r="J688" s="4">
        <v>8</v>
      </c>
      <c r="K688" s="17">
        <v>34</v>
      </c>
      <c r="L688" s="4">
        <v>9.5999999999999992E-3</v>
      </c>
      <c r="M688" s="4">
        <v>1.15E-2</v>
      </c>
      <c r="N688" s="4">
        <v>343.5908</v>
      </c>
      <c r="O688" s="4">
        <v>0.16700000000000001</v>
      </c>
      <c r="P688" s="4">
        <v>2379</v>
      </c>
      <c r="Q688" s="14">
        <v>6.4699999999999994E-2</v>
      </c>
      <c r="R688" s="14">
        <v>2.2700000000000001E-2</v>
      </c>
      <c r="S688" s="6">
        <v>4.0430000000000001</v>
      </c>
      <c r="T688" s="14">
        <v>2.2902</v>
      </c>
      <c r="U688" s="4">
        <v>10</v>
      </c>
      <c r="V688" s="53">
        <v>313</v>
      </c>
      <c r="W688" s="53">
        <v>150.4</v>
      </c>
      <c r="X688" s="12">
        <v>2112</v>
      </c>
      <c r="Y688" s="14">
        <v>0.97199999999999998</v>
      </c>
      <c r="Z688" s="40">
        <v>0.24929999999999999</v>
      </c>
      <c r="AA688" s="43"/>
      <c r="AB688" s="33">
        <f t="shared" si="113"/>
        <v>16.521739130434788</v>
      </c>
      <c r="AC688" s="5">
        <f t="shared" si="114"/>
        <v>0.13592814371257486</v>
      </c>
      <c r="AD688" s="5">
        <f t="shared" si="115"/>
        <v>0.35085007727975276</v>
      </c>
      <c r="AE688" s="5">
        <f t="shared" si="116"/>
        <v>0.25648148148148148</v>
      </c>
      <c r="AF688" s="33">
        <f t="shared" si="117"/>
        <v>6.9239339353673035</v>
      </c>
      <c r="AG688" s="33">
        <f t="shared" si="118"/>
        <v>151.36158590308369</v>
      </c>
      <c r="AH688" s="5">
        <f t="shared" si="119"/>
        <v>0.566460549097205</v>
      </c>
      <c r="AI688" s="1">
        <f t="shared" si="120"/>
        <v>4.0430000000000001</v>
      </c>
      <c r="AJ688" s="5">
        <f t="shared" si="121"/>
        <v>0.4805111821086262</v>
      </c>
      <c r="AK688" s="1">
        <f t="shared" si="122"/>
        <v>14.042553191489361</v>
      </c>
      <c r="AL688" s="1">
        <v>34</v>
      </c>
      <c r="AN688" s="5"/>
    </row>
    <row r="689" spans="1:40" x14ac:dyDescent="0.25">
      <c r="A689" s="3">
        <v>42059</v>
      </c>
      <c r="B689" s="4">
        <v>4</v>
      </c>
      <c r="C689" s="4">
        <v>5</v>
      </c>
      <c r="D689" s="4">
        <v>36</v>
      </c>
      <c r="E689" s="1" t="str">
        <f t="shared" si="123"/>
        <v>Q4-5-36</v>
      </c>
      <c r="F689" s="4" t="s">
        <v>23</v>
      </c>
      <c r="G689" s="17">
        <v>27.5</v>
      </c>
      <c r="H689" s="36">
        <v>10</v>
      </c>
      <c r="I689" s="8"/>
      <c r="J689" s="4">
        <v>12</v>
      </c>
      <c r="K689" s="17">
        <v>26.4</v>
      </c>
      <c r="L689" s="4">
        <v>8.2000000000000007E-3</v>
      </c>
      <c r="M689" s="4">
        <v>1.1299999999999999E-2</v>
      </c>
      <c r="N689" s="4">
        <v>71.8613</v>
      </c>
      <c r="O689" s="4">
        <v>0.107</v>
      </c>
      <c r="P689" s="4">
        <v>333</v>
      </c>
      <c r="Q689" s="14">
        <v>5.1400000000000001E-2</v>
      </c>
      <c r="R689" s="14">
        <v>1.6199999999999999E-2</v>
      </c>
      <c r="S689" s="6">
        <v>0.54900000000000004</v>
      </c>
      <c r="T689" s="14">
        <v>0.35920000000000002</v>
      </c>
      <c r="U689" s="4">
        <v>10</v>
      </c>
      <c r="V689" s="53">
        <v>52</v>
      </c>
      <c r="W689" s="53">
        <v>30.8</v>
      </c>
      <c r="X689" s="12">
        <v>235.4</v>
      </c>
      <c r="Y689" s="14">
        <v>0.22700000000000001</v>
      </c>
      <c r="Z689" s="40">
        <v>0.10650000000000001</v>
      </c>
      <c r="AA689" s="43"/>
      <c r="AB689" s="33">
        <f t="shared" si="113"/>
        <v>27.433628318584059</v>
      </c>
      <c r="AC689" s="5">
        <f t="shared" si="114"/>
        <v>0.15140186915887849</v>
      </c>
      <c r="AD689" s="5">
        <f t="shared" si="115"/>
        <v>0.31517509727626458</v>
      </c>
      <c r="AE689" s="5">
        <f t="shared" si="116"/>
        <v>0.46916299559471369</v>
      </c>
      <c r="AF689" s="33">
        <f t="shared" si="117"/>
        <v>4.6339267449934809</v>
      </c>
      <c r="AG689" s="33">
        <f t="shared" si="118"/>
        <v>44.358827160493831</v>
      </c>
      <c r="AH689" s="5">
        <f t="shared" si="119"/>
        <v>0.65428051001821497</v>
      </c>
      <c r="AI689" s="1">
        <f t="shared" si="120"/>
        <v>0.54900000000000004</v>
      </c>
      <c r="AJ689" s="5">
        <f t="shared" si="121"/>
        <v>0.59230769230769231</v>
      </c>
      <c r="AK689" s="1">
        <f t="shared" si="122"/>
        <v>7.6428571428571432</v>
      </c>
      <c r="AL689" s="1">
        <v>26.4</v>
      </c>
      <c r="AN689" s="5"/>
    </row>
    <row r="690" spans="1:40" x14ac:dyDescent="0.25">
      <c r="A690" s="3">
        <v>42059</v>
      </c>
      <c r="B690" s="4">
        <v>4</v>
      </c>
      <c r="C690" s="4">
        <v>5</v>
      </c>
      <c r="D690" s="4">
        <v>36</v>
      </c>
      <c r="E690" s="1" t="str">
        <f t="shared" si="123"/>
        <v>Q4-5-36</v>
      </c>
      <c r="F690" s="4" t="s">
        <v>63</v>
      </c>
      <c r="G690" s="17">
        <v>14</v>
      </c>
      <c r="H690" s="36">
        <v>2</v>
      </c>
      <c r="I690" s="8"/>
      <c r="J690" s="4">
        <v>6</v>
      </c>
      <c r="K690" s="17">
        <v>6</v>
      </c>
      <c r="L690" s="4">
        <v>3.1199999999999999E-2</v>
      </c>
      <c r="M690" s="4">
        <v>3.3500000000000002E-2</v>
      </c>
      <c r="N690" s="4">
        <v>24.599799999999998</v>
      </c>
      <c r="O690" s="4">
        <v>0.12</v>
      </c>
      <c r="P690" s="4">
        <v>61</v>
      </c>
      <c r="Q690" s="14">
        <v>0.123</v>
      </c>
      <c r="R690" s="14">
        <v>5.8700000000000002E-2</v>
      </c>
      <c r="S690" s="6">
        <v>0.25</v>
      </c>
      <c r="T690" s="14">
        <v>9.3799999999999994E-2</v>
      </c>
      <c r="U690" s="4">
        <v>30</v>
      </c>
      <c r="V690" s="53">
        <v>81</v>
      </c>
      <c r="W690" s="53">
        <v>24.2</v>
      </c>
      <c r="X690" s="50">
        <v>337.40000000000003</v>
      </c>
      <c r="Y690" s="14">
        <v>0.123</v>
      </c>
      <c r="Z690" s="40">
        <v>5.8700000000000002E-2</v>
      </c>
      <c r="AA690" s="43"/>
      <c r="AB690" s="33">
        <f t="shared" si="113"/>
        <v>6.8656716417910548</v>
      </c>
      <c r="AC690" s="5">
        <f t="shared" si="114"/>
        <v>0.48916666666666669</v>
      </c>
      <c r="AD690" s="5">
        <f t="shared" si="115"/>
        <v>0.47723577235772358</v>
      </c>
      <c r="AE690" s="5">
        <f t="shared" si="116"/>
        <v>0.47723577235772358</v>
      </c>
      <c r="AF690" s="33">
        <f t="shared" si="117"/>
        <v>2.4796949568695683</v>
      </c>
      <c r="AG690" s="33">
        <f t="shared" si="118"/>
        <v>4.1907666098807494</v>
      </c>
      <c r="AH690" s="5">
        <f t="shared" si="119"/>
        <v>0.37519999999999998</v>
      </c>
      <c r="AI690" s="1">
        <f t="shared" si="120"/>
        <v>0.25</v>
      </c>
      <c r="AJ690" s="5">
        <f t="shared" si="121"/>
        <v>0.29876543209876544</v>
      </c>
      <c r="AK690" s="1">
        <f t="shared" si="122"/>
        <v>13.94214876033058</v>
      </c>
      <c r="AL690" s="1">
        <v>6</v>
      </c>
      <c r="AN690" s="5"/>
    </row>
    <row r="691" spans="1:40" x14ac:dyDescent="0.25">
      <c r="A691" s="3">
        <v>42059</v>
      </c>
      <c r="B691" s="4">
        <v>4</v>
      </c>
      <c r="C691" s="4">
        <v>5</v>
      </c>
      <c r="D691" s="4">
        <v>36</v>
      </c>
      <c r="E691" s="1" t="str">
        <f t="shared" si="123"/>
        <v>Q4-5-36</v>
      </c>
      <c r="F691" s="4" t="s">
        <v>26</v>
      </c>
      <c r="G691" s="17">
        <v>14.2</v>
      </c>
      <c r="H691" s="36">
        <v>1</v>
      </c>
      <c r="I691" s="8"/>
      <c r="J691" s="4">
        <v>4</v>
      </c>
      <c r="K691" s="17">
        <v>8.5</v>
      </c>
      <c r="L691" s="4">
        <v>4.8000000000000001E-2</v>
      </c>
      <c r="M691" s="4">
        <v>5.11E-2</v>
      </c>
      <c r="N691" s="4">
        <v>12.4779</v>
      </c>
      <c r="O691" s="4">
        <v>6.8000000000000005E-2</v>
      </c>
      <c r="P691" s="4">
        <v>28</v>
      </c>
      <c r="Q691" s="14">
        <v>5.7500000000000002E-2</v>
      </c>
      <c r="R691" s="14">
        <v>1.1599999999999999E-2</v>
      </c>
      <c r="S691" s="6">
        <v>0.96699999999999997</v>
      </c>
      <c r="T691" s="14">
        <v>0.249</v>
      </c>
      <c r="U691" s="4">
        <v>5</v>
      </c>
      <c r="V691" s="53">
        <v>180</v>
      </c>
      <c r="W691" s="53">
        <v>38.299999999999997</v>
      </c>
      <c r="X691" s="12">
        <v>1140</v>
      </c>
      <c r="Y691" s="14">
        <v>0.45100000000000001</v>
      </c>
      <c r="Z691" s="40">
        <v>9.1799999999999993E-2</v>
      </c>
      <c r="AA691" s="43"/>
      <c r="AB691" s="33">
        <f t="shared" si="113"/>
        <v>6.0665362035225012</v>
      </c>
      <c r="AC691" s="5">
        <f t="shared" si="114"/>
        <v>0.17058823529411762</v>
      </c>
      <c r="AD691" s="5">
        <f t="shared" si="115"/>
        <v>0.20173913043478259</v>
      </c>
      <c r="AE691" s="5">
        <f t="shared" si="116"/>
        <v>0.20354767184035474</v>
      </c>
      <c r="AF691" s="33">
        <f t="shared" si="117"/>
        <v>2.2439673342469484</v>
      </c>
      <c r="AG691" s="33">
        <f t="shared" si="118"/>
        <v>10.756810344827587</v>
      </c>
      <c r="AH691" s="5">
        <f t="shared" si="119"/>
        <v>0.25749741468459153</v>
      </c>
      <c r="AI691" s="1">
        <f t="shared" si="120"/>
        <v>0.96699999999999997</v>
      </c>
      <c r="AJ691" s="5">
        <f t="shared" si="121"/>
        <v>0.21277777777777776</v>
      </c>
      <c r="AK691" s="1">
        <f t="shared" si="122"/>
        <v>29.765013054830291</v>
      </c>
      <c r="AL691" s="1">
        <v>8.5</v>
      </c>
      <c r="AN691" s="5"/>
    </row>
    <row r="692" spans="1:40" x14ac:dyDescent="0.25">
      <c r="A692" s="3">
        <v>42059</v>
      </c>
      <c r="B692" s="4">
        <v>4</v>
      </c>
      <c r="C692" s="4">
        <v>5</v>
      </c>
      <c r="D692" s="4">
        <v>38</v>
      </c>
      <c r="E692" s="1" t="str">
        <f t="shared" si="123"/>
        <v>Q4-5-38</v>
      </c>
      <c r="F692" s="4" t="s">
        <v>23</v>
      </c>
      <c r="G692" s="17">
        <v>3</v>
      </c>
      <c r="H692" s="36">
        <v>0.5</v>
      </c>
      <c r="I692" s="8"/>
      <c r="J692" s="4">
        <v>65</v>
      </c>
      <c r="K692" s="17">
        <v>15</v>
      </c>
      <c r="L692" s="4">
        <v>3.2000000000000002E-3</v>
      </c>
      <c r="M692" s="4">
        <v>5.0000000000000001E-3</v>
      </c>
      <c r="N692" s="4">
        <v>156.53630000000001</v>
      </c>
      <c r="O692" s="4">
        <v>0.11899999999999999</v>
      </c>
      <c r="P692" s="4">
        <v>1331</v>
      </c>
      <c r="Q692" s="14">
        <v>6.0199999999999997E-2</v>
      </c>
      <c r="R692" s="14">
        <v>1.7100000000000001E-2</v>
      </c>
      <c r="S692" s="6">
        <v>0.629</v>
      </c>
      <c r="T692" s="14">
        <v>0.28390000000000004</v>
      </c>
      <c r="U692" s="4">
        <v>10</v>
      </c>
      <c r="V692" s="53">
        <v>80</v>
      </c>
      <c r="W692" s="53">
        <v>24</v>
      </c>
      <c r="X692" s="12"/>
      <c r="Y692" s="14">
        <v>0.23899999999999999</v>
      </c>
      <c r="Z692" s="40">
        <v>7.5499999999999998E-2</v>
      </c>
      <c r="AA692" s="43"/>
      <c r="AB692" s="33">
        <f t="shared" si="113"/>
        <v>36</v>
      </c>
      <c r="AC692" s="5">
        <f t="shared" si="114"/>
        <v>0.14369747899159666</v>
      </c>
      <c r="AD692" s="5">
        <f t="shared" si="115"/>
        <v>0.28405315614617943</v>
      </c>
      <c r="AE692" s="5">
        <f t="shared" si="116"/>
        <v>0.31589958158995818</v>
      </c>
      <c r="AF692" s="33">
        <f t="shared" si="117"/>
        <v>8.502820112651186</v>
      </c>
      <c r="AG692" s="33">
        <f t="shared" si="118"/>
        <v>91.541695906432764</v>
      </c>
      <c r="AH692" s="5">
        <f t="shared" si="119"/>
        <v>0.4513513513513514</v>
      </c>
      <c r="AI692" s="1">
        <f t="shared" si="120"/>
        <v>0.629</v>
      </c>
      <c r="AJ692" s="5">
        <f t="shared" si="121"/>
        <v>0.3</v>
      </c>
      <c r="AK692" s="1">
        <f t="shared" si="122"/>
        <v>0</v>
      </c>
      <c r="AL692" s="1">
        <v>15</v>
      </c>
      <c r="AN692" s="5"/>
    </row>
    <row r="693" spans="1:40" x14ac:dyDescent="0.25">
      <c r="A693" s="3">
        <v>42059</v>
      </c>
      <c r="B693" s="4">
        <v>4</v>
      </c>
      <c r="C693" s="4">
        <v>5</v>
      </c>
      <c r="D693" s="4">
        <v>38</v>
      </c>
      <c r="E693" s="1" t="str">
        <f t="shared" si="123"/>
        <v>Q4-5-38</v>
      </c>
      <c r="F693" s="4" t="s">
        <v>63</v>
      </c>
      <c r="G693" s="17">
        <v>28</v>
      </c>
      <c r="H693" s="36">
        <v>2</v>
      </c>
      <c r="I693" s="8"/>
      <c r="J693" s="4">
        <v>1</v>
      </c>
      <c r="K693" s="17">
        <v>2.5</v>
      </c>
      <c r="L693" s="4">
        <v>1.95E-2</v>
      </c>
      <c r="M693" s="4">
        <v>2.1499999999999998E-2</v>
      </c>
      <c r="N693" s="4">
        <v>14.3782</v>
      </c>
      <c r="O693" s="4">
        <v>5.3999999999999999E-2</v>
      </c>
      <c r="P693" s="4">
        <v>18</v>
      </c>
      <c r="Q693" s="14">
        <v>4.9099999999999998E-2</v>
      </c>
      <c r="R693" s="14">
        <v>0.02</v>
      </c>
      <c r="S693" s="6">
        <v>1.6479999999999999</v>
      </c>
      <c r="T693" s="14">
        <v>0.73970000000000002</v>
      </c>
      <c r="U693" s="4">
        <v>30</v>
      </c>
      <c r="V693" s="53">
        <v>66</v>
      </c>
      <c r="W693" s="53">
        <v>22.2</v>
      </c>
      <c r="X693" s="12">
        <v>234.3</v>
      </c>
      <c r="Y693" s="14">
        <v>0.13400000000000001</v>
      </c>
      <c r="Z693" s="40">
        <v>5.7200000000000001E-2</v>
      </c>
      <c r="AA693" s="43"/>
      <c r="AB693" s="33">
        <f t="shared" si="113"/>
        <v>9.3023255813953423</v>
      </c>
      <c r="AC693" s="5">
        <f t="shared" si="114"/>
        <v>0.37037037037037041</v>
      </c>
      <c r="AD693" s="5">
        <f t="shared" si="115"/>
        <v>0.40733197556008149</v>
      </c>
      <c r="AE693" s="5">
        <f t="shared" si="116"/>
        <v>0.42686567164179101</v>
      </c>
      <c r="AF693" s="33">
        <f t="shared" si="117"/>
        <v>1.2518952302791726</v>
      </c>
      <c r="AG693" s="33">
        <f t="shared" si="118"/>
        <v>7.1890999999999998</v>
      </c>
      <c r="AH693" s="5">
        <f t="shared" si="119"/>
        <v>0.44884708737864082</v>
      </c>
      <c r="AI693" s="1">
        <f t="shared" si="120"/>
        <v>1.6479999999999999</v>
      </c>
      <c r="AJ693" s="5">
        <f t="shared" si="121"/>
        <v>0.33636363636363636</v>
      </c>
      <c r="AK693" s="1">
        <f t="shared" si="122"/>
        <v>10.554054054054054</v>
      </c>
      <c r="AL693" s="1">
        <v>2.5</v>
      </c>
      <c r="AN693" s="5"/>
    </row>
    <row r="694" spans="1:40" x14ac:dyDescent="0.25">
      <c r="A694" s="3">
        <v>42059</v>
      </c>
      <c r="B694" s="4">
        <v>4</v>
      </c>
      <c r="C694" s="4">
        <v>5</v>
      </c>
      <c r="D694" s="4">
        <v>38</v>
      </c>
      <c r="E694" s="1" t="str">
        <f t="shared" si="123"/>
        <v>Q4-5-38</v>
      </c>
      <c r="F694" s="4" t="s">
        <v>27</v>
      </c>
      <c r="G694" s="17">
        <v>2.2999999999999998</v>
      </c>
      <c r="H694" s="36">
        <v>5</v>
      </c>
      <c r="I694" s="8"/>
      <c r="J694" s="4">
        <v>5</v>
      </c>
      <c r="K694" s="17">
        <v>4</v>
      </c>
      <c r="L694" s="4">
        <v>5.33E-2</v>
      </c>
      <c r="M694" s="4">
        <v>5.5899999999999998E-2</v>
      </c>
      <c r="N694" s="4">
        <v>64.196700000000007</v>
      </c>
      <c r="O694" s="4">
        <v>0.17899999999999999</v>
      </c>
      <c r="P694" s="4">
        <v>157</v>
      </c>
      <c r="Q694" s="14">
        <v>0.1585</v>
      </c>
      <c r="R694" s="14">
        <v>4.65E-2</v>
      </c>
      <c r="S694" s="6">
        <v>0.53200000000000003</v>
      </c>
      <c r="T694" s="14">
        <v>0.1623</v>
      </c>
      <c r="U694" s="4">
        <v>5</v>
      </c>
      <c r="V694" s="53">
        <v>356</v>
      </c>
      <c r="W694" s="53">
        <v>106.39999999999999</v>
      </c>
      <c r="X694" s="12">
        <v>1200</v>
      </c>
      <c r="Y694" s="14">
        <v>0.53600000000000003</v>
      </c>
      <c r="Z694" s="40">
        <v>0.16889999999999999</v>
      </c>
      <c r="AA694" s="43"/>
      <c r="AB694" s="33">
        <f t="shared" si="113"/>
        <v>4.6511627906976711</v>
      </c>
      <c r="AC694" s="5">
        <f t="shared" si="114"/>
        <v>0.25977653631284919</v>
      </c>
      <c r="AD694" s="5">
        <f t="shared" si="115"/>
        <v>0.29337539432176657</v>
      </c>
      <c r="AE694" s="5">
        <f t="shared" si="116"/>
        <v>0.31511194029850742</v>
      </c>
      <c r="AF694" s="33">
        <f t="shared" si="117"/>
        <v>2.4456085748955942</v>
      </c>
      <c r="AG694" s="33">
        <f t="shared" si="118"/>
        <v>13.805741935483873</v>
      </c>
      <c r="AH694" s="5">
        <f t="shared" si="119"/>
        <v>0.30507518796992478</v>
      </c>
      <c r="AI694" s="1">
        <f t="shared" si="120"/>
        <v>0.53200000000000003</v>
      </c>
      <c r="AJ694" s="5">
        <f t="shared" si="121"/>
        <v>0.29887640449438202</v>
      </c>
      <c r="AK694" s="1">
        <f t="shared" si="122"/>
        <v>11.278195488721805</v>
      </c>
      <c r="AL694" s="1">
        <v>4</v>
      </c>
      <c r="AN694" s="5"/>
    </row>
    <row r="695" spans="1:40" x14ac:dyDescent="0.25">
      <c r="A695" s="3">
        <v>42059</v>
      </c>
      <c r="B695" s="4">
        <v>4</v>
      </c>
      <c r="C695" s="4">
        <v>5</v>
      </c>
      <c r="D695" s="4">
        <v>38</v>
      </c>
      <c r="E695" s="1" t="str">
        <f t="shared" si="123"/>
        <v>Q4-5-38</v>
      </c>
      <c r="F695" s="4" t="s">
        <v>32</v>
      </c>
      <c r="G695" s="17">
        <v>5.6</v>
      </c>
      <c r="H695" s="36">
        <v>5</v>
      </c>
      <c r="I695" s="8"/>
      <c r="J695" s="4">
        <v>2</v>
      </c>
      <c r="K695" s="17">
        <v>9.1999999999999993</v>
      </c>
      <c r="L695" s="4">
        <v>3.2000000000000002E-3</v>
      </c>
      <c r="M695" s="4">
        <v>3.5000000000000001E-3</v>
      </c>
      <c r="N695" s="4">
        <v>59.809399999999997</v>
      </c>
      <c r="O695" s="4">
        <v>9.9000000000000005E-2</v>
      </c>
      <c r="P695" s="4">
        <v>156</v>
      </c>
      <c r="Q695" s="14">
        <v>3.2599999999999997E-2</v>
      </c>
      <c r="R695" s="14">
        <v>1.29E-2</v>
      </c>
      <c r="S695" s="6">
        <v>1.1870000000000001</v>
      </c>
      <c r="T695" s="14">
        <v>0.4385</v>
      </c>
      <c r="U695" s="4">
        <v>10</v>
      </c>
      <c r="V695" s="53">
        <v>167</v>
      </c>
      <c r="W695" s="53">
        <v>23.7</v>
      </c>
      <c r="X695" s="12"/>
      <c r="Y695" s="14">
        <v>1.05</v>
      </c>
      <c r="Z695" s="40">
        <v>0.31770000000000004</v>
      </c>
      <c r="AA695" s="43"/>
      <c r="AB695" s="33">
        <f t="shared" si="113"/>
        <v>8.5714285714285694</v>
      </c>
      <c r="AC695" s="5">
        <f t="shared" si="114"/>
        <v>0.13030303030303031</v>
      </c>
      <c r="AD695" s="5">
        <f t="shared" si="115"/>
        <v>0.39570552147239269</v>
      </c>
      <c r="AE695" s="5">
        <f t="shared" si="116"/>
        <v>0.3025714285714286</v>
      </c>
      <c r="AF695" s="33">
        <f t="shared" si="117"/>
        <v>2.608285654094507</v>
      </c>
      <c r="AG695" s="33">
        <f t="shared" si="118"/>
        <v>46.36387596899224</v>
      </c>
      <c r="AH695" s="5">
        <f t="shared" si="119"/>
        <v>0.3694187026116259</v>
      </c>
      <c r="AI695" s="1">
        <f t="shared" si="120"/>
        <v>1.1870000000000001</v>
      </c>
      <c r="AJ695" s="5">
        <f t="shared" si="121"/>
        <v>0.14191616766467066</v>
      </c>
      <c r="AK695" s="1">
        <f t="shared" si="122"/>
        <v>0</v>
      </c>
      <c r="AL695" s="1">
        <v>9.1999999999999993</v>
      </c>
      <c r="AN695" s="5"/>
    </row>
    <row r="696" spans="1:40" x14ac:dyDescent="0.25">
      <c r="A696" s="3">
        <v>42059</v>
      </c>
      <c r="B696" s="4">
        <v>4</v>
      </c>
      <c r="C696" s="4">
        <v>5</v>
      </c>
      <c r="D696" s="4">
        <v>40</v>
      </c>
      <c r="E696" s="1" t="str">
        <f t="shared" si="123"/>
        <v>Q4-5-40</v>
      </c>
      <c r="F696" s="4" t="s">
        <v>23</v>
      </c>
      <c r="G696" s="17">
        <v>5.3</v>
      </c>
      <c r="H696" s="36">
        <v>3</v>
      </c>
      <c r="I696" s="8"/>
      <c r="J696" s="4">
        <v>13</v>
      </c>
      <c r="K696" s="17">
        <v>22.8</v>
      </c>
      <c r="L696" s="4">
        <v>3.5000000000000001E-3</v>
      </c>
      <c r="M696" s="4">
        <v>4.7999999999999996E-3</v>
      </c>
      <c r="N696" s="4">
        <v>59.749600000000001</v>
      </c>
      <c r="O696" s="4">
        <v>7.0000000000000007E-2</v>
      </c>
      <c r="P696" s="4">
        <v>302</v>
      </c>
      <c r="Q696" s="14">
        <v>2.3599999999999999E-2</v>
      </c>
      <c r="R696" s="14">
        <v>7.4999999999999997E-3</v>
      </c>
      <c r="S696" s="6">
        <v>0.34599999999999997</v>
      </c>
      <c r="T696" s="14">
        <v>0.221</v>
      </c>
      <c r="U696" s="4">
        <v>10</v>
      </c>
      <c r="V696" s="53">
        <v>75</v>
      </c>
      <c r="W696" s="53">
        <v>39.699999999999996</v>
      </c>
      <c r="X696" s="12">
        <v>382</v>
      </c>
      <c r="Y696" s="14">
        <v>0.156</v>
      </c>
      <c r="Z696" s="40">
        <v>4.2700000000000002E-2</v>
      </c>
      <c r="AA696" s="43"/>
      <c r="AB696" s="33">
        <f t="shared" si="113"/>
        <v>27.083333333333325</v>
      </c>
      <c r="AC696" s="5">
        <f t="shared" si="114"/>
        <v>0.10714285714285712</v>
      </c>
      <c r="AD696" s="5">
        <f t="shared" si="115"/>
        <v>0.31779661016949151</v>
      </c>
      <c r="AE696" s="5">
        <f t="shared" si="116"/>
        <v>0.27371794871794874</v>
      </c>
      <c r="AF696" s="33">
        <f t="shared" si="117"/>
        <v>5.0544271426084864</v>
      </c>
      <c r="AG696" s="33">
        <f t="shared" si="118"/>
        <v>79.666133333333335</v>
      </c>
      <c r="AH696" s="5">
        <f t="shared" si="119"/>
        <v>0.63872832369942201</v>
      </c>
      <c r="AI696" s="1">
        <f t="shared" si="120"/>
        <v>0.34599999999999997</v>
      </c>
      <c r="AJ696" s="5">
        <f t="shared" si="121"/>
        <v>0.52933333333333332</v>
      </c>
      <c r="AK696" s="1">
        <f t="shared" si="122"/>
        <v>9.6221662468513856</v>
      </c>
      <c r="AL696" s="1">
        <v>22.8</v>
      </c>
      <c r="AN696" s="5"/>
    </row>
    <row r="697" spans="1:40" x14ac:dyDescent="0.25">
      <c r="A697" s="3">
        <v>42059</v>
      </c>
      <c r="B697" s="4">
        <v>4</v>
      </c>
      <c r="C697" s="4">
        <v>5</v>
      </c>
      <c r="D697" s="4">
        <v>40</v>
      </c>
      <c r="E697" s="1" t="str">
        <f t="shared" si="123"/>
        <v>Q4-5-40</v>
      </c>
      <c r="F697" s="4" t="s">
        <v>63</v>
      </c>
      <c r="G697" s="17">
        <v>2.5</v>
      </c>
      <c r="H697" s="36">
        <v>3</v>
      </c>
      <c r="I697" s="8"/>
      <c r="J697" s="4">
        <v>2</v>
      </c>
      <c r="K697" s="17">
        <v>4.5</v>
      </c>
      <c r="L697" s="4">
        <v>2.5499999999999998E-2</v>
      </c>
      <c r="M697" s="4">
        <v>2.5899999999999999E-2</v>
      </c>
      <c r="N697" s="4">
        <v>7.3605999999999998</v>
      </c>
      <c r="O697" s="4">
        <v>6.4000000000000001E-2</v>
      </c>
      <c r="P697" s="4">
        <v>17</v>
      </c>
      <c r="Q697" s="14">
        <v>6.6799999999999998E-2</v>
      </c>
      <c r="R697" s="14">
        <v>0.03</v>
      </c>
      <c r="S697" s="6">
        <v>0.59799999999999998</v>
      </c>
      <c r="T697" s="14">
        <v>0.2369</v>
      </c>
      <c r="U697" s="4">
        <v>30</v>
      </c>
      <c r="V697" s="53">
        <v>104</v>
      </c>
      <c r="W697" s="53">
        <v>32.800000000000004</v>
      </c>
      <c r="X697" s="12">
        <v>420.6</v>
      </c>
      <c r="Y697" s="14">
        <v>0.152</v>
      </c>
      <c r="Z697" s="15">
        <v>7.1199999999999999E-2</v>
      </c>
      <c r="AA697" s="40"/>
      <c r="AB697" s="33">
        <f t="shared" si="113"/>
        <v>1.5444015444015484</v>
      </c>
      <c r="AC697" s="5">
        <f t="shared" si="114"/>
        <v>0.46875</v>
      </c>
      <c r="AD697" s="5">
        <f t="shared" si="115"/>
        <v>0.44910179640718562</v>
      </c>
      <c r="AE697" s="5">
        <f t="shared" si="116"/>
        <v>0.46842105263157896</v>
      </c>
      <c r="AF697" s="33">
        <f t="shared" si="117"/>
        <v>2.3095943265494663</v>
      </c>
      <c r="AG697" s="33">
        <f t="shared" si="118"/>
        <v>2.4535333333333331</v>
      </c>
      <c r="AH697" s="5">
        <f t="shared" si="119"/>
        <v>0.39615384615384619</v>
      </c>
      <c r="AI697" s="1">
        <f t="shared" si="120"/>
        <v>0.59799999999999998</v>
      </c>
      <c r="AJ697" s="5">
        <f t="shared" si="121"/>
        <v>0.31538461538461543</v>
      </c>
      <c r="AK697" s="1">
        <f t="shared" si="122"/>
        <v>12.823170731707316</v>
      </c>
      <c r="AL697" s="1">
        <v>4.5</v>
      </c>
      <c r="AN697" s="5"/>
    </row>
    <row r="698" spans="1:40" x14ac:dyDescent="0.25">
      <c r="A698" s="3">
        <v>42059</v>
      </c>
      <c r="B698" s="4">
        <v>4</v>
      </c>
      <c r="C698" s="4">
        <v>5</v>
      </c>
      <c r="D698" s="4">
        <v>40</v>
      </c>
      <c r="E698" s="1" t="str">
        <f t="shared" si="123"/>
        <v>Q4-5-40</v>
      </c>
      <c r="F698" s="4" t="s">
        <v>27</v>
      </c>
      <c r="G698" s="17">
        <v>3.7</v>
      </c>
      <c r="H698" s="36">
        <v>3</v>
      </c>
      <c r="I698" s="8"/>
      <c r="J698" s="4">
        <v>6</v>
      </c>
      <c r="K698" s="17">
        <v>2.5</v>
      </c>
      <c r="L698" s="4">
        <v>6.1100000000000002E-2</v>
      </c>
      <c r="M698" s="4">
        <v>6.3100000000000003E-2</v>
      </c>
      <c r="N698" s="4">
        <v>27.424600000000002</v>
      </c>
      <c r="O698" s="4">
        <v>0.108</v>
      </c>
      <c r="P698" s="4">
        <v>61</v>
      </c>
      <c r="Q698" s="14">
        <v>0.10299999999999999</v>
      </c>
      <c r="R698" s="14">
        <v>2.0199999999999999E-2</v>
      </c>
      <c r="S698" s="6">
        <v>0.30399999999999999</v>
      </c>
      <c r="T698" s="14">
        <v>0.1031</v>
      </c>
      <c r="U698" s="4">
        <v>5</v>
      </c>
      <c r="V698" s="53">
        <v>171</v>
      </c>
      <c r="W698" s="53">
        <v>55.7</v>
      </c>
      <c r="X698" s="12">
        <v>673</v>
      </c>
      <c r="Y698" s="14">
        <v>0.18</v>
      </c>
      <c r="Z698" s="15">
        <v>4.0300000000000002E-2</v>
      </c>
      <c r="AA698" s="40"/>
      <c r="AB698" s="33">
        <f t="shared" si="113"/>
        <v>3.1695721077654544</v>
      </c>
      <c r="AC698" s="5">
        <f t="shared" si="114"/>
        <v>0.18703703703703703</v>
      </c>
      <c r="AD698" s="5">
        <f t="shared" si="115"/>
        <v>0.19611650485436893</v>
      </c>
      <c r="AE698" s="5">
        <f t="shared" si="116"/>
        <v>0.22388888888888892</v>
      </c>
      <c r="AF698" s="33">
        <f t="shared" si="117"/>
        <v>2.224280390598222</v>
      </c>
      <c r="AG698" s="33">
        <f t="shared" si="118"/>
        <v>13.576534653465348</v>
      </c>
      <c r="AH698" s="5">
        <f t="shared" si="119"/>
        <v>0.33914473684210528</v>
      </c>
      <c r="AI698" s="1">
        <f t="shared" si="120"/>
        <v>0.30399999999999999</v>
      </c>
      <c r="AJ698" s="5">
        <f t="shared" si="121"/>
        <v>0.32573099415204682</v>
      </c>
      <c r="AK698" s="1">
        <f t="shared" si="122"/>
        <v>12.082585278276481</v>
      </c>
      <c r="AL698" s="1">
        <v>2.5</v>
      </c>
      <c r="AN698" s="5"/>
    </row>
    <row r="699" spans="1:40" x14ac:dyDescent="0.25">
      <c r="A699" s="3">
        <v>42059</v>
      </c>
      <c r="B699" s="4">
        <v>4</v>
      </c>
      <c r="C699" s="4">
        <v>5</v>
      </c>
      <c r="D699" s="4">
        <v>42</v>
      </c>
      <c r="E699" s="1" t="str">
        <f t="shared" si="123"/>
        <v>Q4-5-42</v>
      </c>
      <c r="F699" s="4" t="s">
        <v>28</v>
      </c>
      <c r="G699" s="17">
        <v>9.6999999999999993</v>
      </c>
      <c r="H699" s="36">
        <v>1</v>
      </c>
      <c r="I699" s="8"/>
      <c r="J699" s="4">
        <v>2</v>
      </c>
      <c r="K699" s="17">
        <v>30.2</v>
      </c>
      <c r="L699" s="4">
        <v>1.4500000000000001E-2</v>
      </c>
      <c r="M699" s="4">
        <v>1.8499999999999999E-2</v>
      </c>
      <c r="N699" s="4">
        <v>64.108500000000006</v>
      </c>
      <c r="O699" s="4">
        <v>0.157</v>
      </c>
      <c r="P699" s="4">
        <v>407</v>
      </c>
      <c r="Q699" s="14">
        <v>8.6599999999999996E-2</v>
      </c>
      <c r="R699" s="14">
        <v>4.1700000000000001E-2</v>
      </c>
      <c r="S699" s="6">
        <v>5.0860000000000003</v>
      </c>
      <c r="T699" s="14">
        <v>4.1541999999999994</v>
      </c>
      <c r="U699" s="4">
        <v>5</v>
      </c>
      <c r="V699" s="53">
        <v>68</v>
      </c>
      <c r="W699" s="53">
        <v>42.4</v>
      </c>
      <c r="X699" s="12">
        <v>363.09999999999997</v>
      </c>
      <c r="Y699" s="14">
        <v>0.48599999999999999</v>
      </c>
      <c r="Z699" s="40">
        <v>0.26190000000000002</v>
      </c>
      <c r="AA699" s="43"/>
      <c r="AB699" s="33">
        <f t="shared" si="113"/>
        <v>21.621621621621614</v>
      </c>
      <c r="AC699" s="5">
        <f t="shared" si="114"/>
        <v>0.26560509554140127</v>
      </c>
      <c r="AD699" s="5">
        <f t="shared" si="115"/>
        <v>0.48152424942263283</v>
      </c>
      <c r="AE699" s="5">
        <f t="shared" si="116"/>
        <v>0.53888888888888897</v>
      </c>
      <c r="AF699" s="33">
        <f t="shared" si="117"/>
        <v>6.348612118517825</v>
      </c>
      <c r="AG699" s="33">
        <f t="shared" si="118"/>
        <v>15.373741007194246</v>
      </c>
      <c r="AH699" s="5">
        <f t="shared" si="119"/>
        <v>0.81679119150609503</v>
      </c>
      <c r="AI699" s="1">
        <f t="shared" si="120"/>
        <v>5.0860000000000003</v>
      </c>
      <c r="AJ699" s="5">
        <f t="shared" si="121"/>
        <v>0.62352941176470589</v>
      </c>
      <c r="AK699" s="1">
        <f t="shared" si="122"/>
        <v>8.5636792452830175</v>
      </c>
      <c r="AL699" s="1">
        <v>30.2</v>
      </c>
      <c r="AN699" s="5"/>
    </row>
    <row r="700" spans="1:40" x14ac:dyDescent="0.25">
      <c r="A700" s="3">
        <v>42059</v>
      </c>
      <c r="B700" s="4">
        <v>4</v>
      </c>
      <c r="C700" s="4">
        <v>5</v>
      </c>
      <c r="D700" s="4">
        <v>42</v>
      </c>
      <c r="E700" s="1" t="str">
        <f t="shared" si="123"/>
        <v>Q4-5-42</v>
      </c>
      <c r="F700" s="4" t="s">
        <v>30</v>
      </c>
      <c r="G700" s="17">
        <v>7.2</v>
      </c>
      <c r="H700" s="36">
        <v>10</v>
      </c>
      <c r="I700" s="8"/>
      <c r="J700" s="4">
        <v>3</v>
      </c>
      <c r="K700" s="17">
        <v>5</v>
      </c>
      <c r="L700" s="4">
        <v>2.3900000000000001E-2</v>
      </c>
      <c r="M700" s="4">
        <v>2.5499999999999998E-2</v>
      </c>
      <c r="N700" s="4">
        <v>11.762600000000001</v>
      </c>
      <c r="O700" s="4">
        <v>3.3000000000000002E-2</v>
      </c>
      <c r="P700" s="4">
        <v>29</v>
      </c>
      <c r="Q700" s="14">
        <v>4.5999999999999999E-2</v>
      </c>
      <c r="R700" s="14">
        <v>2.23E-2</v>
      </c>
      <c r="S700" s="6">
        <v>0.69600000000000006</v>
      </c>
      <c r="T700" s="14">
        <v>0.49809999999999999</v>
      </c>
      <c r="U700" s="4">
        <v>30</v>
      </c>
      <c r="V700" s="53">
        <v>29</v>
      </c>
      <c r="W700" s="53">
        <v>19.2</v>
      </c>
      <c r="X700" s="12">
        <v>125.2</v>
      </c>
      <c r="Y700" s="14">
        <v>4.5999999999999999E-2</v>
      </c>
      <c r="Z700" s="40">
        <v>2.23E-2</v>
      </c>
      <c r="AA700" s="43"/>
      <c r="AB700" s="33">
        <f t="shared" si="113"/>
        <v>6.2745098039215579</v>
      </c>
      <c r="AC700" s="5">
        <f t="shared" si="114"/>
        <v>0.67575757575757578</v>
      </c>
      <c r="AD700" s="5">
        <f t="shared" si="115"/>
        <v>0.48478260869565221</v>
      </c>
      <c r="AE700" s="5">
        <f t="shared" si="116"/>
        <v>0.48478260869565221</v>
      </c>
      <c r="AF700" s="33">
        <f t="shared" si="117"/>
        <v>2.4654413139952052</v>
      </c>
      <c r="AG700" s="33">
        <f t="shared" si="118"/>
        <v>5.274708520179372</v>
      </c>
      <c r="AH700" s="5">
        <f t="shared" si="119"/>
        <v>0.71566091954022981</v>
      </c>
      <c r="AI700" s="1">
        <f t="shared" si="120"/>
        <v>0.69600000000000006</v>
      </c>
      <c r="AJ700" s="5">
        <f t="shared" si="121"/>
        <v>0.66206896551724137</v>
      </c>
      <c r="AK700" s="1">
        <f t="shared" si="122"/>
        <v>6.5208333333333339</v>
      </c>
      <c r="AL700" s="1">
        <v>5</v>
      </c>
      <c r="AN700" s="5"/>
    </row>
    <row r="701" spans="1:40" x14ac:dyDescent="0.25">
      <c r="A701" s="3">
        <v>42059</v>
      </c>
      <c r="B701" s="4">
        <v>4</v>
      </c>
      <c r="C701" s="4">
        <v>5</v>
      </c>
      <c r="D701" s="4">
        <v>42</v>
      </c>
      <c r="E701" s="1" t="str">
        <f t="shared" si="123"/>
        <v>Q4-5-42</v>
      </c>
      <c r="F701" s="4" t="s">
        <v>27</v>
      </c>
      <c r="G701" s="17">
        <v>2</v>
      </c>
      <c r="H701" s="36">
        <v>2</v>
      </c>
      <c r="I701" s="8"/>
      <c r="J701" s="4">
        <v>7</v>
      </c>
      <c r="K701" s="17">
        <v>1.6</v>
      </c>
      <c r="L701" s="4">
        <v>3.73E-2</v>
      </c>
      <c r="M701" s="4">
        <v>3.9899999999999998E-2</v>
      </c>
      <c r="N701" s="4">
        <v>31.191099999999999</v>
      </c>
      <c r="O701" s="4">
        <v>0.17100000000000001</v>
      </c>
      <c r="P701" s="4">
        <v>60</v>
      </c>
      <c r="Q701" s="14">
        <v>0.1565</v>
      </c>
      <c r="R701" s="14">
        <v>3.4599999999999999E-2</v>
      </c>
      <c r="S701" s="6">
        <v>0.13500000000000001</v>
      </c>
      <c r="T701" s="14">
        <v>4.5199999999999997E-2</v>
      </c>
      <c r="U701" s="4">
        <v>5</v>
      </c>
      <c r="V701" s="53">
        <v>146</v>
      </c>
      <c r="W701" s="53">
        <v>57</v>
      </c>
      <c r="X701" s="12">
        <v>463</v>
      </c>
      <c r="Y701" s="14">
        <v>0.46300000000000002</v>
      </c>
      <c r="Z701" s="40">
        <v>0.13569999999999999</v>
      </c>
      <c r="AA701" s="43"/>
      <c r="AB701" s="33">
        <f t="shared" si="113"/>
        <v>6.5162907268170374</v>
      </c>
      <c r="AC701" s="5">
        <f t="shared" si="114"/>
        <v>0.20233918128654968</v>
      </c>
      <c r="AD701" s="5">
        <f t="shared" si="115"/>
        <v>0.22108626198083067</v>
      </c>
      <c r="AE701" s="5">
        <f t="shared" si="116"/>
        <v>0.29308855291576669</v>
      </c>
      <c r="AF701" s="33">
        <f t="shared" si="117"/>
        <v>1.9236256496244122</v>
      </c>
      <c r="AG701" s="33">
        <f t="shared" si="118"/>
        <v>9.014768786127167</v>
      </c>
      <c r="AH701" s="5">
        <f t="shared" si="119"/>
        <v>0.33481481481481479</v>
      </c>
      <c r="AI701" s="1">
        <f t="shared" si="120"/>
        <v>0.13500000000000001</v>
      </c>
      <c r="AJ701" s="5">
        <f t="shared" si="121"/>
        <v>0.3904109589041096</v>
      </c>
      <c r="AK701" s="1">
        <f t="shared" si="122"/>
        <v>8.1228070175438596</v>
      </c>
      <c r="AL701" s="1">
        <v>1.6</v>
      </c>
      <c r="AN701" s="5"/>
    </row>
    <row r="702" spans="1:40" x14ac:dyDescent="0.25">
      <c r="A702" s="3">
        <v>42060</v>
      </c>
      <c r="B702" s="4">
        <v>3</v>
      </c>
      <c r="C702" s="4">
        <v>5</v>
      </c>
      <c r="D702" s="4">
        <v>0</v>
      </c>
      <c r="E702" s="1" t="str">
        <f t="shared" si="123"/>
        <v>Q3-5-0</v>
      </c>
      <c r="F702" s="4" t="s">
        <v>15</v>
      </c>
      <c r="G702" s="4">
        <v>17.5</v>
      </c>
      <c r="H702" s="36">
        <v>30</v>
      </c>
      <c r="I702" s="8"/>
      <c r="J702" s="4">
        <v>14</v>
      </c>
      <c r="K702" s="4">
        <v>21.5</v>
      </c>
      <c r="L702" s="14">
        <v>2.06E-2</v>
      </c>
      <c r="M702" s="14">
        <v>2.6100000000000002E-2</v>
      </c>
      <c r="N702" s="4">
        <v>282.01310000000001</v>
      </c>
      <c r="O702" s="4">
        <v>0.27700000000000002</v>
      </c>
      <c r="P702" s="4">
        <v>1849</v>
      </c>
      <c r="Q702" s="14">
        <v>0.18280000000000002</v>
      </c>
      <c r="R702" s="14">
        <v>4.4400000000000002E-2</v>
      </c>
      <c r="S702" s="6">
        <v>0.35199999999999998</v>
      </c>
      <c r="T702" s="14">
        <v>9.2999999999999999E-2</v>
      </c>
      <c r="U702" s="4">
        <v>10</v>
      </c>
      <c r="V702" s="53">
        <v>99</v>
      </c>
      <c r="W702" s="55">
        <v>30.900000000000002</v>
      </c>
      <c r="X702" s="12">
        <v>850</v>
      </c>
      <c r="Y702" s="14">
        <v>0.40300000000000002</v>
      </c>
      <c r="Z702" s="40">
        <v>0.1079</v>
      </c>
      <c r="AA702" s="43"/>
      <c r="AB702" s="33">
        <f t="shared" si="113"/>
        <v>21.072796934865906</v>
      </c>
      <c r="AC702" s="5">
        <f t="shared" si="114"/>
        <v>0.16028880866425993</v>
      </c>
      <c r="AD702" s="5">
        <f t="shared" si="115"/>
        <v>0.24288840262582057</v>
      </c>
      <c r="AE702" s="5">
        <f t="shared" si="116"/>
        <v>0.26774193548387093</v>
      </c>
      <c r="AF702" s="33">
        <f t="shared" si="117"/>
        <v>6.5564330167641147</v>
      </c>
      <c r="AG702" s="33">
        <f t="shared" si="118"/>
        <v>63.516463963963957</v>
      </c>
      <c r="AH702" s="5">
        <f t="shared" si="119"/>
        <v>0.26420454545454547</v>
      </c>
      <c r="AI702" s="1">
        <f t="shared" si="120"/>
        <v>0.35199999999999998</v>
      </c>
      <c r="AJ702" s="5">
        <f t="shared" si="121"/>
        <v>0.31212121212121213</v>
      </c>
      <c r="AK702" s="1">
        <f t="shared" si="122"/>
        <v>27.508090614886729</v>
      </c>
      <c r="AL702" s="1">
        <v>21.5</v>
      </c>
      <c r="AN702" s="5"/>
    </row>
    <row r="703" spans="1:40" x14ac:dyDescent="0.25">
      <c r="A703" s="3">
        <v>42060</v>
      </c>
      <c r="B703" s="4">
        <v>3</v>
      </c>
      <c r="C703" s="4">
        <v>5</v>
      </c>
      <c r="D703" s="4">
        <v>0</v>
      </c>
      <c r="E703" s="1" t="str">
        <f t="shared" si="123"/>
        <v>Q3-5-0</v>
      </c>
      <c r="F703" s="4" t="s">
        <v>10</v>
      </c>
      <c r="G703" s="4">
        <v>35</v>
      </c>
      <c r="H703" s="36">
        <v>30</v>
      </c>
      <c r="I703" s="8"/>
      <c r="J703" s="4">
        <v>24</v>
      </c>
      <c r="K703" s="4">
        <v>34.4</v>
      </c>
      <c r="L703" s="14">
        <v>1.3299999999999999E-2</v>
      </c>
      <c r="M703" s="14">
        <v>2.7699999999999999E-2</v>
      </c>
      <c r="N703" s="4">
        <v>281.625</v>
      </c>
      <c r="O703" s="4">
        <v>0.53200000000000003</v>
      </c>
      <c r="P703" s="4">
        <v>1561</v>
      </c>
      <c r="Q703" s="14">
        <v>0.29859999999999998</v>
      </c>
      <c r="R703" s="14">
        <v>7.1599999999999997E-2</v>
      </c>
      <c r="S703" s="6">
        <v>5</v>
      </c>
      <c r="T703" s="14">
        <v>1.4618000000000002</v>
      </c>
      <c r="U703" s="4">
        <v>3</v>
      </c>
      <c r="V703" s="53">
        <v>962</v>
      </c>
      <c r="W703" s="55">
        <v>283.3</v>
      </c>
      <c r="X703" s="12">
        <v>1276</v>
      </c>
      <c r="Y703" s="14">
        <v>1.1000000000000001</v>
      </c>
      <c r="Z703" s="40">
        <v>0.32900000000000001</v>
      </c>
      <c r="AA703" s="43"/>
      <c r="AB703" s="33">
        <f t="shared" si="113"/>
        <v>51.985559566787003</v>
      </c>
      <c r="AC703" s="5">
        <f t="shared" si="114"/>
        <v>0.13458646616541353</v>
      </c>
      <c r="AD703" s="5">
        <f t="shared" si="115"/>
        <v>0.23978566644340255</v>
      </c>
      <c r="AE703" s="5">
        <f t="shared" si="116"/>
        <v>0.29909090909090907</v>
      </c>
      <c r="AF703" s="33">
        <f t="shared" si="117"/>
        <v>5.5428317798490898</v>
      </c>
      <c r="AG703" s="33">
        <f t="shared" si="118"/>
        <v>39.333100558659218</v>
      </c>
      <c r="AH703" s="5">
        <f t="shared" si="119"/>
        <v>0.29236000000000006</v>
      </c>
      <c r="AI703" s="1">
        <f t="shared" si="120"/>
        <v>5</v>
      </c>
      <c r="AJ703" s="5">
        <f t="shared" si="121"/>
        <v>0.29449064449064449</v>
      </c>
      <c r="AK703" s="1">
        <f t="shared" si="122"/>
        <v>4.5040593010942462</v>
      </c>
      <c r="AL703" s="1">
        <v>34.4</v>
      </c>
      <c r="AN703" s="5"/>
    </row>
    <row r="704" spans="1:40" x14ac:dyDescent="0.25">
      <c r="A704" s="3">
        <v>42060</v>
      </c>
      <c r="B704" s="4">
        <v>3</v>
      </c>
      <c r="C704" s="4">
        <v>5</v>
      </c>
      <c r="D704" s="4">
        <v>2</v>
      </c>
      <c r="E704" s="1" t="str">
        <f t="shared" si="123"/>
        <v>Q3-5-2</v>
      </c>
      <c r="F704" s="4" t="s">
        <v>10</v>
      </c>
      <c r="G704" s="4">
        <v>49</v>
      </c>
      <c r="H704" s="36">
        <v>70</v>
      </c>
      <c r="I704" s="8"/>
      <c r="J704" s="4">
        <v>66</v>
      </c>
      <c r="K704" s="4">
        <v>28.5</v>
      </c>
      <c r="L704" s="14">
        <v>8.6E-3</v>
      </c>
      <c r="M704" s="14">
        <v>1.2800000000000001E-2</v>
      </c>
      <c r="N704" s="4">
        <v>272.20240000000001</v>
      </c>
      <c r="O704" s="4">
        <v>0.53</v>
      </c>
      <c r="P704" s="4">
        <v>1687</v>
      </c>
      <c r="Q704" s="14">
        <v>0.33040000000000003</v>
      </c>
      <c r="R704" s="14">
        <v>7.3099999999999998E-2</v>
      </c>
      <c r="S704" s="6">
        <v>6.5119999999999996</v>
      </c>
      <c r="T704" s="14">
        <v>2.2734999999999999</v>
      </c>
      <c r="U704" s="4">
        <v>3</v>
      </c>
      <c r="V704" s="53">
        <v>981</v>
      </c>
      <c r="W704" s="55">
        <v>318.09999999999997</v>
      </c>
      <c r="X704" s="12">
        <v>1478.3999999999999</v>
      </c>
      <c r="Y704" s="14">
        <v>1.4238999999999999</v>
      </c>
      <c r="Z704" s="40">
        <v>0.42659999999999998</v>
      </c>
      <c r="AA704" s="43"/>
      <c r="AB704" s="33">
        <f t="shared" si="113"/>
        <v>32.8125</v>
      </c>
      <c r="AC704" s="5">
        <f t="shared" si="114"/>
        <v>0.13792452830188678</v>
      </c>
      <c r="AD704" s="5">
        <f t="shared" si="115"/>
        <v>0.22124697336561741</v>
      </c>
      <c r="AE704" s="5">
        <f t="shared" si="116"/>
        <v>0.29959969098953576</v>
      </c>
      <c r="AF704" s="33">
        <f t="shared" si="117"/>
        <v>6.197594143181691</v>
      </c>
      <c r="AG704" s="33">
        <f t="shared" si="118"/>
        <v>37.236990424076609</v>
      </c>
      <c r="AH704" s="5">
        <f t="shared" si="119"/>
        <v>0.34912469287469289</v>
      </c>
      <c r="AI704" s="1">
        <f t="shared" si="120"/>
        <v>6.5119999999999996</v>
      </c>
      <c r="AJ704" s="5">
        <f t="shared" si="121"/>
        <v>0.32426095820591228</v>
      </c>
      <c r="AK704" s="1">
        <f t="shared" si="122"/>
        <v>4.6475950958817984</v>
      </c>
      <c r="AL704" s="1">
        <v>28.5</v>
      </c>
      <c r="AN704" s="5"/>
    </row>
    <row r="705" spans="1:40" x14ac:dyDescent="0.25">
      <c r="A705" s="3">
        <v>42060</v>
      </c>
      <c r="B705" s="4">
        <v>3</v>
      </c>
      <c r="C705" s="4">
        <v>5</v>
      </c>
      <c r="D705" s="4">
        <v>4</v>
      </c>
      <c r="E705" s="1" t="str">
        <f t="shared" si="123"/>
        <v>Q3-5-4</v>
      </c>
      <c r="F705" s="4" t="s">
        <v>10</v>
      </c>
      <c r="G705" s="4">
        <v>63.5</v>
      </c>
      <c r="H705" s="36">
        <v>40</v>
      </c>
      <c r="I705" s="8"/>
      <c r="J705" s="4">
        <v>25</v>
      </c>
      <c r="K705" s="4">
        <v>38</v>
      </c>
      <c r="L705" s="14">
        <v>7.4999999999999997E-3</v>
      </c>
      <c r="M705" s="14">
        <v>1.5599999999999999E-2</v>
      </c>
      <c r="N705" s="4">
        <v>387.55169999999998</v>
      </c>
      <c r="O705" s="4">
        <v>0.53600000000000003</v>
      </c>
      <c r="P705" s="4">
        <v>2718</v>
      </c>
      <c r="Q705" s="14">
        <v>0.26050000000000001</v>
      </c>
      <c r="R705" s="14">
        <v>6.1199999999999997E-2</v>
      </c>
      <c r="S705" s="6">
        <v>5.58</v>
      </c>
      <c r="T705" s="14">
        <v>1.8452000000000002</v>
      </c>
      <c r="U705" s="4">
        <v>3</v>
      </c>
      <c r="V705" s="53">
        <v>1073</v>
      </c>
      <c r="W705" s="55">
        <v>311.59999999999997</v>
      </c>
      <c r="X705" s="12">
        <v>1261</v>
      </c>
      <c r="Y705" s="14">
        <v>3.2839999999999998</v>
      </c>
      <c r="Z705" s="40">
        <v>1.1171</v>
      </c>
      <c r="AA705" s="43"/>
      <c r="AB705" s="33">
        <f t="shared" si="113"/>
        <v>51.92307692307692</v>
      </c>
      <c r="AC705" s="5">
        <f t="shared" si="114"/>
        <v>0.11417910447761193</v>
      </c>
      <c r="AD705" s="5">
        <f t="shared" si="115"/>
        <v>0.23493282149712091</v>
      </c>
      <c r="AE705" s="5">
        <f t="shared" si="116"/>
        <v>0.34016443361753962</v>
      </c>
      <c r="AF705" s="33">
        <f t="shared" si="117"/>
        <v>7.0132578440502265</v>
      </c>
      <c r="AG705" s="33">
        <f t="shared" si="118"/>
        <v>63.325441176470584</v>
      </c>
      <c r="AH705" s="5">
        <f t="shared" si="119"/>
        <v>0.33068100358422942</v>
      </c>
      <c r="AI705" s="1">
        <f t="shared" si="120"/>
        <v>5.58</v>
      </c>
      <c r="AJ705" s="5">
        <f t="shared" si="121"/>
        <v>0.29040074557315931</v>
      </c>
      <c r="AK705" s="1">
        <f t="shared" si="122"/>
        <v>4.0468549422336331</v>
      </c>
      <c r="AL705" s="1">
        <v>38</v>
      </c>
      <c r="AN705" s="5"/>
    </row>
    <row r="706" spans="1:40" x14ac:dyDescent="0.25">
      <c r="A706" s="3">
        <v>42060</v>
      </c>
      <c r="B706" s="4">
        <v>3</v>
      </c>
      <c r="C706" s="4">
        <v>5</v>
      </c>
      <c r="D706" s="4">
        <v>6</v>
      </c>
      <c r="E706" s="1" t="str">
        <f t="shared" si="123"/>
        <v>Q3-5-6</v>
      </c>
      <c r="F706" s="4" t="s">
        <v>10</v>
      </c>
      <c r="G706" s="4">
        <v>40.4</v>
      </c>
      <c r="H706" s="36">
        <v>10</v>
      </c>
      <c r="I706" s="8"/>
      <c r="J706" s="4">
        <v>67</v>
      </c>
      <c r="K706" s="4">
        <v>29.3</v>
      </c>
      <c r="L706" s="14">
        <v>1.15E-2</v>
      </c>
      <c r="M706" s="14">
        <v>2.3900000000000001E-2</v>
      </c>
      <c r="N706" s="4">
        <v>448.01400000000001</v>
      </c>
      <c r="O706" s="4">
        <v>0.61799999999999999</v>
      </c>
      <c r="P706" s="4">
        <v>3522</v>
      </c>
      <c r="Q706" s="14">
        <v>0.4022</v>
      </c>
      <c r="R706" s="14">
        <v>8.5599999999999996E-2</v>
      </c>
      <c r="S706" s="6">
        <v>4.0019999999999998</v>
      </c>
      <c r="T706" s="14">
        <v>1.7355</v>
      </c>
      <c r="U706" s="4">
        <v>3</v>
      </c>
      <c r="V706" s="53">
        <v>593</v>
      </c>
      <c r="W706" s="55">
        <v>217.4</v>
      </c>
      <c r="X706" s="12">
        <v>1221.8</v>
      </c>
      <c r="Y706" s="14">
        <v>1.2635000000000001</v>
      </c>
      <c r="Z706" s="40">
        <v>0.40529999999999999</v>
      </c>
      <c r="AA706" s="43"/>
      <c r="AB706" s="33">
        <f t="shared" ref="AB706:AB769" si="124">100*(M706-L706)/M706</f>
        <v>51.882845188284527</v>
      </c>
      <c r="AC706" s="5">
        <f t="shared" ref="AC706:AC769" si="125">R706/O706</f>
        <v>0.13851132686084142</v>
      </c>
      <c r="AD706" s="5">
        <f t="shared" ref="AD706:AD769" si="126">R706/Q706</f>
        <v>0.21282943809050223</v>
      </c>
      <c r="AE706" s="5">
        <f t="shared" ref="AE706:AE769" si="127">Z706/Y706</f>
        <v>0.32077562326869802</v>
      </c>
      <c r="AF706" s="33">
        <f t="shared" ref="AF706:AF769" si="128">P706/N706</f>
        <v>7.861361475311039</v>
      </c>
      <c r="AG706" s="33">
        <f t="shared" ref="AG706:AG769" si="129">N706/R706/100</f>
        <v>52.338084112149538</v>
      </c>
      <c r="AH706" s="5">
        <f t="shared" ref="AH706:AH769" si="130">T706/S706</f>
        <v>0.43365817091454278</v>
      </c>
      <c r="AI706" s="1">
        <f t="shared" ref="AI706:AI769" si="131">S706</f>
        <v>4.0019999999999998</v>
      </c>
      <c r="AJ706" s="5">
        <f t="shared" ref="AJ706:AJ769" si="132">W706/V706</f>
        <v>0.366610455311973</v>
      </c>
      <c r="AK706" s="1">
        <f t="shared" ref="AK706:AK769" si="133">X706/W706</f>
        <v>5.6200551977920883</v>
      </c>
      <c r="AL706" s="1">
        <v>29.3</v>
      </c>
      <c r="AN706" s="5"/>
    </row>
    <row r="707" spans="1:40" x14ac:dyDescent="0.25">
      <c r="A707" s="3">
        <v>42060</v>
      </c>
      <c r="B707" s="4">
        <v>3</v>
      </c>
      <c r="C707" s="4">
        <v>5</v>
      </c>
      <c r="D707" s="4">
        <v>8</v>
      </c>
      <c r="E707" s="1" t="str">
        <f t="shared" ref="E707:E770" si="134">CONCATENATE("Q",B707,"-",C707,"-",D707)</f>
        <v>Q3-5-8</v>
      </c>
      <c r="F707" s="4" t="s">
        <v>10</v>
      </c>
      <c r="G707" s="4">
        <v>38.799999999999997</v>
      </c>
      <c r="H707" s="36">
        <v>10</v>
      </c>
      <c r="I707" s="8"/>
      <c r="J707" s="4">
        <v>26</v>
      </c>
      <c r="K707" s="4">
        <v>45</v>
      </c>
      <c r="L707" s="14">
        <v>1.0200000000000001E-2</v>
      </c>
      <c r="M707" s="14">
        <v>2.3900000000000001E-2</v>
      </c>
      <c r="N707" s="4">
        <v>436.30290000000002</v>
      </c>
      <c r="O707" s="4">
        <v>0.59899999999999998</v>
      </c>
      <c r="P707" s="4">
        <v>3342</v>
      </c>
      <c r="Q707" s="14">
        <v>0.37240000000000001</v>
      </c>
      <c r="R707" s="14">
        <v>9.1600000000000001E-2</v>
      </c>
      <c r="S707" s="6">
        <v>10.552999999999999</v>
      </c>
      <c r="T707" s="14">
        <v>3.9692000000000003</v>
      </c>
      <c r="U707" s="4">
        <v>3</v>
      </c>
      <c r="V707" s="53">
        <v>857</v>
      </c>
      <c r="W707" s="55">
        <v>266.7</v>
      </c>
      <c r="X707" s="12">
        <v>1190</v>
      </c>
      <c r="Y707" s="14">
        <v>3.1949999999999998</v>
      </c>
      <c r="Z707" s="40">
        <v>1.0135000000000001</v>
      </c>
      <c r="AA707" s="43"/>
      <c r="AB707" s="33">
        <f t="shared" si="124"/>
        <v>57.322175732217573</v>
      </c>
      <c r="AC707" s="5">
        <f t="shared" si="125"/>
        <v>0.15292153589315527</v>
      </c>
      <c r="AD707" s="5">
        <f t="shared" si="126"/>
        <v>0.24597207303974222</v>
      </c>
      <c r="AE707" s="5">
        <f t="shared" si="127"/>
        <v>0.31721439749608765</v>
      </c>
      <c r="AF707" s="33">
        <f t="shared" si="128"/>
        <v>7.6598161506604701</v>
      </c>
      <c r="AG707" s="33">
        <f t="shared" si="129"/>
        <v>47.631320960698694</v>
      </c>
      <c r="AH707" s="5">
        <f t="shared" si="130"/>
        <v>0.37612053444518151</v>
      </c>
      <c r="AI707" s="1">
        <f t="shared" si="131"/>
        <v>10.552999999999999</v>
      </c>
      <c r="AJ707" s="5">
        <f t="shared" si="132"/>
        <v>0.31120186697782964</v>
      </c>
      <c r="AK707" s="1">
        <f t="shared" si="133"/>
        <v>4.4619422572178475</v>
      </c>
      <c r="AL707" s="1">
        <v>45</v>
      </c>
      <c r="AN707" s="5"/>
    </row>
    <row r="708" spans="1:40" x14ac:dyDescent="0.25">
      <c r="A708" s="3">
        <v>42060</v>
      </c>
      <c r="B708" s="4">
        <v>3</v>
      </c>
      <c r="C708" s="4">
        <v>5</v>
      </c>
      <c r="D708" s="4">
        <v>10</v>
      </c>
      <c r="E708" s="1" t="str">
        <f t="shared" si="134"/>
        <v>Q3-5-10</v>
      </c>
      <c r="F708" s="4" t="s">
        <v>10</v>
      </c>
      <c r="G708" s="4">
        <v>42.1</v>
      </c>
      <c r="H708" s="36">
        <v>30</v>
      </c>
      <c r="I708" s="8"/>
      <c r="J708" s="4">
        <v>68</v>
      </c>
      <c r="K708" s="4">
        <v>36.5</v>
      </c>
      <c r="L708" s="14">
        <v>9.4000000000000004E-3</v>
      </c>
      <c r="M708" s="14">
        <v>1.9400000000000001E-2</v>
      </c>
      <c r="N708" s="4">
        <v>265.57760000000002</v>
      </c>
      <c r="O708" s="4">
        <v>0.35199999999999998</v>
      </c>
      <c r="P708" s="4">
        <v>1976</v>
      </c>
      <c r="Q708" s="14">
        <v>0.2029</v>
      </c>
      <c r="R708" s="14">
        <v>4.2700000000000002E-2</v>
      </c>
      <c r="S708" s="6">
        <v>5.8419999999999996</v>
      </c>
      <c r="T708" s="14">
        <v>2.4222000000000001</v>
      </c>
      <c r="U708" s="4">
        <v>3</v>
      </c>
      <c r="V708" s="53">
        <v>824</v>
      </c>
      <c r="W708" s="55">
        <v>269</v>
      </c>
      <c r="X708" s="12"/>
      <c r="Y708" s="14">
        <v>2.1360999999999999</v>
      </c>
      <c r="Z708" s="40">
        <v>0.65259999999999996</v>
      </c>
      <c r="AA708" s="43"/>
      <c r="AB708" s="33">
        <f t="shared" si="124"/>
        <v>51.546391752577321</v>
      </c>
      <c r="AC708" s="5">
        <f t="shared" si="125"/>
        <v>0.1213068181818182</v>
      </c>
      <c r="AD708" s="5">
        <f t="shared" si="126"/>
        <v>0.21044849679645147</v>
      </c>
      <c r="AE708" s="5">
        <f t="shared" si="127"/>
        <v>0.30551004166471607</v>
      </c>
      <c r="AF708" s="33">
        <f t="shared" si="128"/>
        <v>7.4403865386237387</v>
      </c>
      <c r="AG708" s="33">
        <f t="shared" si="129"/>
        <v>62.196159250585481</v>
      </c>
      <c r="AH708" s="5">
        <f t="shared" si="130"/>
        <v>0.41461828141047591</v>
      </c>
      <c r="AI708" s="1">
        <f t="shared" si="131"/>
        <v>5.8419999999999996</v>
      </c>
      <c r="AJ708" s="5">
        <f t="shared" si="132"/>
        <v>0.32645631067961167</v>
      </c>
      <c r="AK708" s="1">
        <f t="shared" si="133"/>
        <v>0</v>
      </c>
      <c r="AL708" s="1">
        <v>36.5</v>
      </c>
      <c r="AN708" s="5"/>
    </row>
    <row r="709" spans="1:40" x14ac:dyDescent="0.25">
      <c r="A709" s="3">
        <v>42060</v>
      </c>
      <c r="B709" s="4">
        <v>3</v>
      </c>
      <c r="C709" s="4">
        <v>5</v>
      </c>
      <c r="D709" s="4">
        <v>12</v>
      </c>
      <c r="E709" s="1" t="str">
        <f t="shared" si="134"/>
        <v>Q3-5-12</v>
      </c>
      <c r="F709" s="4" t="s">
        <v>17</v>
      </c>
      <c r="G709" s="4">
        <v>17</v>
      </c>
      <c r="H709" s="36">
        <v>0.5</v>
      </c>
      <c r="I709" s="8"/>
      <c r="J709" s="4">
        <v>5</v>
      </c>
      <c r="K709" s="4">
        <v>35</v>
      </c>
      <c r="L709" s="14">
        <v>1.0500000000000001E-2</v>
      </c>
      <c r="M709" s="14">
        <v>1.5900000000000001E-2</v>
      </c>
      <c r="N709" s="4">
        <v>934.86919999999998</v>
      </c>
      <c r="O709" s="4">
        <v>0.81200000000000006</v>
      </c>
      <c r="P709" s="4">
        <v>11632</v>
      </c>
      <c r="Q709" s="14">
        <v>0.44769999999999999</v>
      </c>
      <c r="R709" s="14">
        <v>0.1198</v>
      </c>
      <c r="S709" s="6">
        <v>17.417000000000002</v>
      </c>
      <c r="T709" s="14">
        <v>7.3025000000000002</v>
      </c>
      <c r="U709" s="4">
        <v>5</v>
      </c>
      <c r="V709" s="4">
        <v>228</v>
      </c>
      <c r="W709" s="10">
        <v>89.899999999999991</v>
      </c>
      <c r="X709" s="12">
        <v>1655.9999999999998</v>
      </c>
      <c r="Y709" s="14">
        <v>14.714</v>
      </c>
      <c r="Z709" s="40">
        <v>4.4163999999999994</v>
      </c>
      <c r="AA709" s="43"/>
      <c r="AB709" s="33">
        <f t="shared" si="124"/>
        <v>33.962264150943398</v>
      </c>
      <c r="AC709" s="5">
        <f t="shared" si="125"/>
        <v>0.14753694581280788</v>
      </c>
      <c r="AD709" s="5">
        <f t="shared" si="126"/>
        <v>0.26758990395354032</v>
      </c>
      <c r="AE709" s="5">
        <f t="shared" si="127"/>
        <v>0.30014951746635854</v>
      </c>
      <c r="AF709" s="33">
        <f t="shared" si="128"/>
        <v>12.442382314017832</v>
      </c>
      <c r="AG709" s="33">
        <f t="shared" si="129"/>
        <v>78.035826377295493</v>
      </c>
      <c r="AH709" s="5">
        <f t="shared" si="130"/>
        <v>0.41927427226273178</v>
      </c>
      <c r="AI709" s="1">
        <f t="shared" si="131"/>
        <v>17.417000000000002</v>
      </c>
      <c r="AJ709" s="5">
        <f t="shared" si="132"/>
        <v>0.39429824561403504</v>
      </c>
      <c r="AK709" s="1">
        <f t="shared" si="133"/>
        <v>18.420467185761957</v>
      </c>
      <c r="AL709" s="1">
        <v>35</v>
      </c>
      <c r="AN709" s="5"/>
    </row>
    <row r="710" spans="1:40" x14ac:dyDescent="0.25">
      <c r="A710" s="3">
        <v>42060</v>
      </c>
      <c r="B710" s="4">
        <v>3</v>
      </c>
      <c r="C710" s="4">
        <v>5</v>
      </c>
      <c r="D710" s="4">
        <v>12</v>
      </c>
      <c r="E710" s="1" t="str">
        <f t="shared" si="134"/>
        <v>Q3-5-12</v>
      </c>
      <c r="F710" s="4" t="s">
        <v>10</v>
      </c>
      <c r="G710" s="4">
        <v>33</v>
      </c>
      <c r="H710" s="36">
        <v>15</v>
      </c>
      <c r="I710" s="8"/>
      <c r="J710" s="4">
        <v>69</v>
      </c>
      <c r="K710" s="4">
        <v>32.1</v>
      </c>
      <c r="L710" s="14">
        <v>1.6E-2</v>
      </c>
      <c r="M710" s="14">
        <v>3.1099999999999999E-2</v>
      </c>
      <c r="N710" s="4">
        <v>557.46519999999998</v>
      </c>
      <c r="O710" s="4">
        <v>0.65</v>
      </c>
      <c r="P710" s="4">
        <v>5356</v>
      </c>
      <c r="Q710" s="14">
        <v>0.3826</v>
      </c>
      <c r="R710" s="14">
        <v>8.8999999999999996E-2</v>
      </c>
      <c r="S710" s="6">
        <v>3.3940000000000001</v>
      </c>
      <c r="T710" s="14">
        <v>1.3344999999999998</v>
      </c>
      <c r="U710" s="4">
        <v>3</v>
      </c>
      <c r="V710" s="4">
        <v>566</v>
      </c>
      <c r="W710" s="10">
        <v>206.5</v>
      </c>
      <c r="X710" s="12">
        <v>966.49999999999989</v>
      </c>
      <c r="Y710" s="14">
        <v>2.7705000000000002</v>
      </c>
      <c r="Z710" s="40">
        <v>0.98029999999999995</v>
      </c>
      <c r="AA710" s="43"/>
      <c r="AB710" s="33">
        <f t="shared" si="124"/>
        <v>48.553054662379417</v>
      </c>
      <c r="AC710" s="5">
        <f t="shared" si="125"/>
        <v>0.13692307692307693</v>
      </c>
      <c r="AD710" s="5">
        <f t="shared" si="126"/>
        <v>0.23261892315734448</v>
      </c>
      <c r="AE710" s="5">
        <f t="shared" si="127"/>
        <v>0.35383504782530223</v>
      </c>
      <c r="AF710" s="33">
        <f t="shared" si="128"/>
        <v>9.6077746198327727</v>
      </c>
      <c r="AG710" s="33">
        <f t="shared" si="129"/>
        <v>62.636539325842698</v>
      </c>
      <c r="AH710" s="5">
        <f t="shared" si="130"/>
        <v>0.39319387153800817</v>
      </c>
      <c r="AI710" s="1">
        <f t="shared" si="131"/>
        <v>3.3940000000000001</v>
      </c>
      <c r="AJ710" s="5">
        <f t="shared" si="132"/>
        <v>0.36484098939929327</v>
      </c>
      <c r="AK710" s="1">
        <f t="shared" si="133"/>
        <v>4.6803874092009679</v>
      </c>
      <c r="AL710" s="1">
        <v>32.1</v>
      </c>
      <c r="AN710" s="5"/>
    </row>
    <row r="711" spans="1:40" x14ac:dyDescent="0.25">
      <c r="A711" s="3">
        <v>42060</v>
      </c>
      <c r="B711" s="4">
        <v>3</v>
      </c>
      <c r="C711" s="4">
        <v>5</v>
      </c>
      <c r="D711" s="4">
        <v>14</v>
      </c>
      <c r="E711" s="1" t="str">
        <f t="shared" si="134"/>
        <v>Q3-5-14</v>
      </c>
      <c r="F711" s="4" t="s">
        <v>15</v>
      </c>
      <c r="G711" s="4">
        <v>17.399999999999999</v>
      </c>
      <c r="H711" s="36">
        <v>5</v>
      </c>
      <c r="I711" s="8"/>
      <c r="J711" s="4">
        <v>15</v>
      </c>
      <c r="K711" s="4">
        <v>17.399999999999999</v>
      </c>
      <c r="L711" s="14">
        <v>1.7000000000000001E-2</v>
      </c>
      <c r="M711" s="14">
        <v>0.02</v>
      </c>
      <c r="N711" s="4">
        <v>560.58259999999996</v>
      </c>
      <c r="O711" s="4">
        <v>0.34799999999999998</v>
      </c>
      <c r="P711" s="4">
        <v>3188</v>
      </c>
      <c r="Q711" s="14">
        <v>0.22950000000000001</v>
      </c>
      <c r="R711" s="14">
        <v>4.1700000000000001E-2</v>
      </c>
      <c r="S711" s="6">
        <v>1.542</v>
      </c>
      <c r="T711" s="14">
        <v>0.60580000000000001</v>
      </c>
      <c r="U711" s="4">
        <v>10</v>
      </c>
      <c r="V711" s="4">
        <v>140</v>
      </c>
      <c r="W711" s="10">
        <v>54.199999999999996</v>
      </c>
      <c r="X711" s="12">
        <v>1006</v>
      </c>
      <c r="Y711" s="14">
        <v>0.88100000000000001</v>
      </c>
      <c r="Z711" s="40">
        <v>0.2298</v>
      </c>
      <c r="AA711" s="43"/>
      <c r="AB711" s="33">
        <f t="shared" si="124"/>
        <v>14.999999999999996</v>
      </c>
      <c r="AC711" s="5">
        <f t="shared" si="125"/>
        <v>0.11982758620689657</v>
      </c>
      <c r="AD711" s="5">
        <f t="shared" si="126"/>
        <v>0.18169934640522875</v>
      </c>
      <c r="AE711" s="5">
        <f t="shared" si="127"/>
        <v>0.26083995459704878</v>
      </c>
      <c r="AF711" s="33">
        <f t="shared" si="128"/>
        <v>5.6869406934856706</v>
      </c>
      <c r="AG711" s="33">
        <f t="shared" si="129"/>
        <v>134.43227817745802</v>
      </c>
      <c r="AH711" s="5">
        <f t="shared" si="130"/>
        <v>0.39286640726329441</v>
      </c>
      <c r="AI711" s="1">
        <f t="shared" si="131"/>
        <v>1.542</v>
      </c>
      <c r="AJ711" s="5">
        <f t="shared" si="132"/>
        <v>0.38714285714285712</v>
      </c>
      <c r="AK711" s="1">
        <f t="shared" si="133"/>
        <v>18.56088560885609</v>
      </c>
      <c r="AL711" s="1">
        <v>17.399999999999999</v>
      </c>
      <c r="AN711" s="5"/>
    </row>
    <row r="712" spans="1:40" x14ac:dyDescent="0.25">
      <c r="A712" s="3">
        <v>42060</v>
      </c>
      <c r="B712" s="4">
        <v>3</v>
      </c>
      <c r="C712" s="4">
        <v>5</v>
      </c>
      <c r="D712" s="4">
        <v>14</v>
      </c>
      <c r="E712" s="1" t="str">
        <f t="shared" si="134"/>
        <v>Q3-5-14</v>
      </c>
      <c r="F712" s="4" t="s">
        <v>10</v>
      </c>
      <c r="G712" s="4">
        <v>32.700000000000003</v>
      </c>
      <c r="H712" s="36">
        <v>10</v>
      </c>
      <c r="I712" s="8"/>
      <c r="J712" s="4">
        <v>27</v>
      </c>
      <c r="K712" s="4">
        <v>31</v>
      </c>
      <c r="L712" s="14">
        <v>1.35E-2</v>
      </c>
      <c r="M712" s="14">
        <v>3.1E-2</v>
      </c>
      <c r="N712" s="4">
        <v>123.5682</v>
      </c>
      <c r="O712" s="4">
        <v>0.17100000000000001</v>
      </c>
      <c r="P712" s="4">
        <v>675</v>
      </c>
      <c r="Q712" s="14">
        <v>8.2100000000000006E-2</v>
      </c>
      <c r="R712" s="14">
        <v>2.5399999999999999E-2</v>
      </c>
      <c r="S712" s="6">
        <v>0.94900000000000007</v>
      </c>
      <c r="T712" s="14">
        <v>0.3352</v>
      </c>
      <c r="U712" s="4">
        <v>3</v>
      </c>
      <c r="V712" s="4">
        <v>313</v>
      </c>
      <c r="W712" s="10">
        <v>98.8</v>
      </c>
      <c r="X712" s="12">
        <v>569</v>
      </c>
      <c r="Y712" s="14">
        <v>0.67700000000000005</v>
      </c>
      <c r="Z712" s="40">
        <v>0.27129999999999999</v>
      </c>
      <c r="AA712" s="43"/>
      <c r="AB712" s="33">
        <f t="shared" si="124"/>
        <v>56.451612903225815</v>
      </c>
      <c r="AC712" s="5">
        <f t="shared" si="125"/>
        <v>0.14853801169590641</v>
      </c>
      <c r="AD712" s="5">
        <f t="shared" si="126"/>
        <v>0.30937880633373932</v>
      </c>
      <c r="AE712" s="5">
        <f t="shared" si="127"/>
        <v>0.40073855243722301</v>
      </c>
      <c r="AF712" s="33">
        <f t="shared" si="128"/>
        <v>5.4625704671590265</v>
      </c>
      <c r="AG712" s="33">
        <f t="shared" si="129"/>
        <v>48.64889763779528</v>
      </c>
      <c r="AH712" s="5">
        <f t="shared" si="130"/>
        <v>0.35321390937829289</v>
      </c>
      <c r="AI712" s="1">
        <f t="shared" si="131"/>
        <v>0.94900000000000007</v>
      </c>
      <c r="AJ712" s="5">
        <f t="shared" si="132"/>
        <v>0.31565495207667732</v>
      </c>
      <c r="AK712" s="1">
        <f t="shared" si="133"/>
        <v>5.7591093117408905</v>
      </c>
      <c r="AL712" s="1">
        <v>31</v>
      </c>
      <c r="AN712" s="5"/>
    </row>
    <row r="713" spans="1:40" x14ac:dyDescent="0.25">
      <c r="A713" s="3">
        <v>42060</v>
      </c>
      <c r="B713" s="4">
        <v>3</v>
      </c>
      <c r="C713" s="4">
        <v>5</v>
      </c>
      <c r="D713" s="4">
        <v>14</v>
      </c>
      <c r="E713" s="1" t="str">
        <f t="shared" si="134"/>
        <v>Q3-5-14</v>
      </c>
      <c r="F713" s="4" t="s">
        <v>20</v>
      </c>
      <c r="G713" s="4">
        <v>11.2</v>
      </c>
      <c r="H713" s="36">
        <v>0.5</v>
      </c>
      <c r="I713" s="8"/>
      <c r="J713" s="4">
        <v>8</v>
      </c>
      <c r="K713" s="4">
        <v>10</v>
      </c>
      <c r="L713" s="14" t="s">
        <v>16</v>
      </c>
      <c r="M713" s="14" t="s">
        <v>16</v>
      </c>
      <c r="N713" s="4">
        <v>4.0511999999999997</v>
      </c>
      <c r="O713" s="4">
        <v>5.0000000000000001E-3</v>
      </c>
      <c r="P713" s="4">
        <v>8</v>
      </c>
      <c r="Q713" s="14">
        <v>2E-3</v>
      </c>
      <c r="R713" s="14">
        <v>1E-3</v>
      </c>
      <c r="S713" s="6">
        <v>5.7000000000000002E-2</v>
      </c>
      <c r="T713" s="14">
        <v>1.29E-2</v>
      </c>
      <c r="U713" s="4">
        <v>30</v>
      </c>
      <c r="V713" s="4">
        <v>10</v>
      </c>
      <c r="W713" s="10">
        <v>2.2000000000000002</v>
      </c>
      <c r="X713" s="12">
        <v>58.099999999999994</v>
      </c>
      <c r="Y713" s="14">
        <v>2E-3</v>
      </c>
      <c r="Z713" s="40">
        <v>1E-3</v>
      </c>
      <c r="AA713" s="43"/>
      <c r="AB713" s="33" t="e">
        <f t="shared" si="124"/>
        <v>#VALUE!</v>
      </c>
      <c r="AC713" s="5">
        <f t="shared" si="125"/>
        <v>0.2</v>
      </c>
      <c r="AD713" s="5">
        <f t="shared" si="126"/>
        <v>0.5</v>
      </c>
      <c r="AE713" s="5">
        <f t="shared" si="127"/>
        <v>0.5</v>
      </c>
      <c r="AF713" s="33">
        <f t="shared" si="128"/>
        <v>1.9747235387045816</v>
      </c>
      <c r="AG713" s="33">
        <f t="shared" si="129"/>
        <v>40.512</v>
      </c>
      <c r="AH713" s="5">
        <f t="shared" si="130"/>
        <v>0.22631578947368419</v>
      </c>
      <c r="AI713" s="1">
        <f t="shared" si="131"/>
        <v>5.7000000000000002E-2</v>
      </c>
      <c r="AJ713" s="5">
        <f t="shared" si="132"/>
        <v>0.22000000000000003</v>
      </c>
      <c r="AK713" s="1">
        <f t="shared" si="133"/>
        <v>26.409090909090903</v>
      </c>
      <c r="AL713" s="1">
        <v>10</v>
      </c>
      <c r="AN713" s="5"/>
    </row>
    <row r="714" spans="1:40" x14ac:dyDescent="0.25">
      <c r="A714" s="3">
        <v>42060</v>
      </c>
      <c r="B714" s="4">
        <v>3</v>
      </c>
      <c r="C714" s="4">
        <v>5</v>
      </c>
      <c r="D714" s="4">
        <v>14</v>
      </c>
      <c r="E714" s="1" t="str">
        <f t="shared" si="134"/>
        <v>Q3-5-14</v>
      </c>
      <c r="F714" s="4" t="s">
        <v>21</v>
      </c>
      <c r="G714" s="4">
        <v>12.4</v>
      </c>
      <c r="H714" s="36">
        <v>2</v>
      </c>
      <c r="I714" s="8"/>
      <c r="J714" s="4">
        <v>8</v>
      </c>
      <c r="K714" s="4">
        <v>20.100000000000001</v>
      </c>
      <c r="L714" s="14">
        <v>4.5999999999999999E-2</v>
      </c>
      <c r="M714" s="14">
        <v>8.5599999999999996E-2</v>
      </c>
      <c r="N714" s="4">
        <v>200.60650000000001</v>
      </c>
      <c r="O714" s="4">
        <v>0.74199999999999999</v>
      </c>
      <c r="P714" s="4">
        <v>763</v>
      </c>
      <c r="Q714" s="14">
        <v>0.40770000000000001</v>
      </c>
      <c r="R714" s="14">
        <v>9.64E-2</v>
      </c>
      <c r="S714" s="6">
        <v>8.4390000000000001</v>
      </c>
      <c r="T714" s="14">
        <v>3.2</v>
      </c>
      <c r="U714" s="4">
        <v>10</v>
      </c>
      <c r="V714" s="4">
        <v>193</v>
      </c>
      <c r="W714" s="10">
        <v>81.3</v>
      </c>
      <c r="X714" s="12">
        <v>405</v>
      </c>
      <c r="Y714" s="14">
        <v>4.96</v>
      </c>
      <c r="Z714" s="40">
        <v>1.5295000000000001</v>
      </c>
      <c r="AA714" s="43"/>
      <c r="AB714" s="33">
        <f t="shared" si="124"/>
        <v>46.261682242990652</v>
      </c>
      <c r="AC714" s="5">
        <f t="shared" si="125"/>
        <v>0.12991913746630729</v>
      </c>
      <c r="AD714" s="5">
        <f t="shared" si="126"/>
        <v>0.23644836889870002</v>
      </c>
      <c r="AE714" s="5">
        <f t="shared" si="127"/>
        <v>0.30836693548387101</v>
      </c>
      <c r="AF714" s="33">
        <f t="shared" si="128"/>
        <v>3.8034659893871829</v>
      </c>
      <c r="AG714" s="33">
        <f t="shared" si="129"/>
        <v>20.809802904564318</v>
      </c>
      <c r="AH714" s="5">
        <f t="shared" si="130"/>
        <v>0.37919184737528144</v>
      </c>
      <c r="AI714" s="1">
        <f t="shared" si="131"/>
        <v>8.4390000000000001</v>
      </c>
      <c r="AJ714" s="5">
        <f t="shared" si="132"/>
        <v>0.42124352331606219</v>
      </c>
      <c r="AK714" s="1">
        <f t="shared" si="133"/>
        <v>4.9815498154981555</v>
      </c>
      <c r="AL714" s="1">
        <v>20.100000000000001</v>
      </c>
      <c r="AN714" s="5"/>
    </row>
    <row r="715" spans="1:40" x14ac:dyDescent="0.25">
      <c r="A715" s="3">
        <v>42060</v>
      </c>
      <c r="B715" s="4">
        <v>3</v>
      </c>
      <c r="C715" s="4">
        <v>5</v>
      </c>
      <c r="D715" s="4">
        <v>14</v>
      </c>
      <c r="E715" s="1" t="str">
        <f t="shared" si="134"/>
        <v>Q3-5-14</v>
      </c>
      <c r="F715" s="4" t="s">
        <v>18</v>
      </c>
      <c r="G715" s="4">
        <v>14.5</v>
      </c>
      <c r="H715" s="36">
        <v>0.5</v>
      </c>
      <c r="I715" s="8"/>
      <c r="J715" s="4">
        <v>7</v>
      </c>
      <c r="K715" s="4">
        <v>12.4</v>
      </c>
      <c r="L715" s="14">
        <v>3.8999999999999998E-3</v>
      </c>
      <c r="M715" s="14">
        <v>5.4000000000000003E-3</v>
      </c>
      <c r="N715" s="4">
        <v>187.36179999999999</v>
      </c>
      <c r="O715" s="4">
        <v>0.27900000000000003</v>
      </c>
      <c r="P715" s="4">
        <v>663</v>
      </c>
      <c r="Q715" s="14">
        <v>0.12139999999999999</v>
      </c>
      <c r="R715" s="14">
        <v>3.2800000000000003E-2</v>
      </c>
      <c r="S715" s="6">
        <v>1.1020000000000001</v>
      </c>
      <c r="T715" s="14">
        <v>0.65190000000000003</v>
      </c>
      <c r="U715" s="4">
        <v>5</v>
      </c>
      <c r="V715" s="4">
        <v>34</v>
      </c>
      <c r="W715" s="10">
        <v>13.700000000000001</v>
      </c>
      <c r="X715" s="12">
        <v>317</v>
      </c>
      <c r="Y715" s="14">
        <v>0.371</v>
      </c>
      <c r="Z715" s="40">
        <v>0.17560000000000001</v>
      </c>
      <c r="AA715" s="43"/>
      <c r="AB715" s="33">
        <f t="shared" si="124"/>
        <v>27.777777777777786</v>
      </c>
      <c r="AC715" s="5">
        <f t="shared" si="125"/>
        <v>0.11756272401433691</v>
      </c>
      <c r="AD715" s="5">
        <f t="shared" si="126"/>
        <v>0.27018121911037896</v>
      </c>
      <c r="AE715" s="5">
        <f t="shared" si="127"/>
        <v>0.47331536388140166</v>
      </c>
      <c r="AF715" s="33">
        <f t="shared" si="128"/>
        <v>3.5386081901433486</v>
      </c>
      <c r="AG715" s="33">
        <f t="shared" si="129"/>
        <v>57.122499999999988</v>
      </c>
      <c r="AH715" s="5">
        <f t="shared" si="130"/>
        <v>0.5915607985480944</v>
      </c>
      <c r="AI715" s="1">
        <f t="shared" si="131"/>
        <v>1.1020000000000001</v>
      </c>
      <c r="AJ715" s="5">
        <f t="shared" si="132"/>
        <v>0.40294117647058825</v>
      </c>
      <c r="AK715" s="1">
        <f t="shared" si="133"/>
        <v>23.138686131386859</v>
      </c>
      <c r="AL715" s="1">
        <v>12.4</v>
      </c>
      <c r="AN715" s="5"/>
    </row>
    <row r="716" spans="1:40" x14ac:dyDescent="0.25">
      <c r="A716" s="3">
        <v>42060</v>
      </c>
      <c r="B716" s="4">
        <v>3</v>
      </c>
      <c r="C716" s="4">
        <v>5</v>
      </c>
      <c r="D716" s="4">
        <v>16</v>
      </c>
      <c r="E716" s="1" t="str">
        <f t="shared" si="134"/>
        <v>Q3-5-16</v>
      </c>
      <c r="F716" s="4" t="s">
        <v>19</v>
      </c>
      <c r="G716" s="4">
        <v>14</v>
      </c>
      <c r="H716" s="36">
        <v>5</v>
      </c>
      <c r="I716" s="8"/>
      <c r="J716" s="4">
        <v>7</v>
      </c>
      <c r="K716" s="4">
        <v>14.5</v>
      </c>
      <c r="L716" s="14">
        <v>2.3599999999999999E-2</v>
      </c>
      <c r="M716" s="14">
        <v>2.4400000000000002E-2</v>
      </c>
      <c r="N716" s="4">
        <v>104.9277</v>
      </c>
      <c r="O716" s="4">
        <v>0.111</v>
      </c>
      <c r="P716" s="4">
        <v>834</v>
      </c>
      <c r="Q716" s="14">
        <v>6.9099999999999995E-2</v>
      </c>
      <c r="R716" s="14">
        <v>2.1000000000000001E-2</v>
      </c>
      <c r="S716" s="6">
        <v>0.45100000000000001</v>
      </c>
      <c r="T716" s="14">
        <v>0.15089999999999998</v>
      </c>
      <c r="U716" s="4">
        <v>10</v>
      </c>
      <c r="V716" s="4">
        <v>178</v>
      </c>
      <c r="W716" s="10">
        <v>62.8</v>
      </c>
      <c r="X716" s="12">
        <v>529.6</v>
      </c>
      <c r="Y716" s="14">
        <v>0.19700000000000001</v>
      </c>
      <c r="Z716" s="40">
        <v>6.54E-2</v>
      </c>
      <c r="AA716" s="43"/>
      <c r="AB716" s="33">
        <f t="shared" si="124"/>
        <v>3.2786885245901725</v>
      </c>
      <c r="AC716" s="5">
        <f t="shared" si="125"/>
        <v>0.1891891891891892</v>
      </c>
      <c r="AD716" s="5">
        <f t="shared" si="126"/>
        <v>0.3039073806078148</v>
      </c>
      <c r="AE716" s="5">
        <f t="shared" si="127"/>
        <v>0.33197969543147204</v>
      </c>
      <c r="AF716" s="33">
        <f t="shared" si="128"/>
        <v>7.9483301358935723</v>
      </c>
      <c r="AG716" s="33">
        <f t="shared" si="129"/>
        <v>49.96557142857143</v>
      </c>
      <c r="AH716" s="5">
        <f t="shared" si="130"/>
        <v>0.33458980044345893</v>
      </c>
      <c r="AI716" s="1">
        <f t="shared" si="131"/>
        <v>0.45100000000000001</v>
      </c>
      <c r="AJ716" s="5">
        <f t="shared" si="132"/>
        <v>0.35280898876404493</v>
      </c>
      <c r="AK716" s="1">
        <f t="shared" si="133"/>
        <v>8.433121019108281</v>
      </c>
      <c r="AL716" s="1">
        <v>14.5</v>
      </c>
      <c r="AN716" s="5"/>
    </row>
    <row r="717" spans="1:40" x14ac:dyDescent="0.25">
      <c r="A717" s="3">
        <v>42060</v>
      </c>
      <c r="B717" s="4">
        <v>3</v>
      </c>
      <c r="C717" s="4">
        <v>5</v>
      </c>
      <c r="D717" s="4">
        <v>16</v>
      </c>
      <c r="E717" s="1" t="str">
        <f t="shared" si="134"/>
        <v>Q3-5-16</v>
      </c>
      <c r="F717" s="4" t="s">
        <v>10</v>
      </c>
      <c r="G717" s="4">
        <v>17.600000000000001</v>
      </c>
      <c r="H717" s="36">
        <v>10</v>
      </c>
      <c r="I717" s="8"/>
      <c r="J717" s="4">
        <v>70</v>
      </c>
      <c r="K717" s="4">
        <v>25</v>
      </c>
      <c r="L717" s="14">
        <v>1.2500000000000001E-2</v>
      </c>
      <c r="M717" s="14">
        <v>2.3900000000000001E-2</v>
      </c>
      <c r="N717" s="4">
        <v>672.26099999999997</v>
      </c>
      <c r="O717" s="4">
        <v>0.69699999999999995</v>
      </c>
      <c r="P717" s="4">
        <v>6240</v>
      </c>
      <c r="Q717" s="14">
        <v>0.40050000000000002</v>
      </c>
      <c r="R717" s="14">
        <v>0.1105</v>
      </c>
      <c r="S717" s="6">
        <v>1.474</v>
      </c>
      <c r="T717" s="14">
        <v>0.72239999999999993</v>
      </c>
      <c r="U717" s="4">
        <v>3</v>
      </c>
      <c r="V717" s="4">
        <v>144</v>
      </c>
      <c r="W717" s="10">
        <v>47.7</v>
      </c>
      <c r="X717" s="50">
        <v>354.7</v>
      </c>
      <c r="Y717" s="14">
        <v>0.40050000000000002</v>
      </c>
      <c r="Z717" s="40">
        <v>0.1105</v>
      </c>
      <c r="AA717" s="43"/>
      <c r="AB717" s="33">
        <f t="shared" si="124"/>
        <v>47.69874476987448</v>
      </c>
      <c r="AC717" s="5">
        <f t="shared" si="125"/>
        <v>0.15853658536585366</v>
      </c>
      <c r="AD717" s="5">
        <f t="shared" si="126"/>
        <v>0.27590511860174782</v>
      </c>
      <c r="AE717" s="5">
        <f t="shared" si="127"/>
        <v>0.27590511860174782</v>
      </c>
      <c r="AF717" s="33">
        <f t="shared" si="128"/>
        <v>9.2821091808092397</v>
      </c>
      <c r="AG717" s="33">
        <f t="shared" si="129"/>
        <v>60.838099547511312</v>
      </c>
      <c r="AH717" s="5">
        <f t="shared" si="130"/>
        <v>0.49009497964721843</v>
      </c>
      <c r="AI717" s="1">
        <f t="shared" si="131"/>
        <v>1.474</v>
      </c>
      <c r="AJ717" s="5">
        <f t="shared" si="132"/>
        <v>0.33125000000000004</v>
      </c>
      <c r="AK717" s="1">
        <f t="shared" si="133"/>
        <v>7.4360587002096432</v>
      </c>
      <c r="AL717" s="1">
        <v>25</v>
      </c>
      <c r="AN717" s="5"/>
    </row>
    <row r="718" spans="1:40" x14ac:dyDescent="0.25">
      <c r="A718" s="3">
        <v>42060</v>
      </c>
      <c r="B718" s="4">
        <v>3</v>
      </c>
      <c r="C718" s="4">
        <v>5</v>
      </c>
      <c r="D718" s="4">
        <v>18</v>
      </c>
      <c r="E718" s="1" t="str">
        <f t="shared" si="134"/>
        <v>Q3-5-18</v>
      </c>
      <c r="F718" s="4" t="s">
        <v>15</v>
      </c>
      <c r="G718" s="4">
        <v>9.9</v>
      </c>
      <c r="H718" s="36">
        <v>2</v>
      </c>
      <c r="I718" s="8"/>
      <c r="J718" s="4">
        <v>16</v>
      </c>
      <c r="K718" s="4">
        <v>16</v>
      </c>
      <c r="L718" s="14">
        <v>8.6999999999999994E-3</v>
      </c>
      <c r="M718" s="14">
        <v>1.7000000000000001E-2</v>
      </c>
      <c r="N718" s="4">
        <v>825.80529999999999</v>
      </c>
      <c r="O718" s="4">
        <v>0.58599999999999997</v>
      </c>
      <c r="P718" s="4">
        <v>6054</v>
      </c>
      <c r="Q718" s="14">
        <v>0.35399999999999998</v>
      </c>
      <c r="R718" s="14">
        <v>6.2600000000000003E-2</v>
      </c>
      <c r="S718" s="6">
        <v>3.411</v>
      </c>
      <c r="T718" s="14">
        <v>1.6968000000000001</v>
      </c>
      <c r="U718" s="4">
        <v>10</v>
      </c>
      <c r="V718" s="4">
        <v>53</v>
      </c>
      <c r="W718" s="10">
        <v>29.6</v>
      </c>
      <c r="X718" s="12">
        <v>276</v>
      </c>
      <c r="Y718" s="14">
        <v>2.214</v>
      </c>
      <c r="Z718" s="40">
        <v>0.55169999999999997</v>
      </c>
      <c r="AA718" s="43"/>
      <c r="AB718" s="33">
        <f t="shared" si="124"/>
        <v>48.82352941176471</v>
      </c>
      <c r="AC718" s="5">
        <f t="shared" si="125"/>
        <v>0.10682593856655291</v>
      </c>
      <c r="AD718" s="5">
        <f t="shared" si="126"/>
        <v>0.17683615819209042</v>
      </c>
      <c r="AE718" s="5">
        <f t="shared" si="127"/>
        <v>0.24918699186991869</v>
      </c>
      <c r="AF718" s="33">
        <f t="shared" si="128"/>
        <v>7.3310258483446402</v>
      </c>
      <c r="AG718" s="33">
        <f t="shared" si="129"/>
        <v>131.91777955271564</v>
      </c>
      <c r="AH718" s="5">
        <f t="shared" si="130"/>
        <v>0.49744942832014072</v>
      </c>
      <c r="AI718" s="1">
        <f t="shared" si="131"/>
        <v>3.411</v>
      </c>
      <c r="AJ718" s="5">
        <f t="shared" si="132"/>
        <v>0.55849056603773584</v>
      </c>
      <c r="AK718" s="1">
        <f t="shared" si="133"/>
        <v>9.3243243243243246</v>
      </c>
      <c r="AL718" s="1">
        <v>16</v>
      </c>
      <c r="AN718" s="5"/>
    </row>
    <row r="719" spans="1:40" x14ac:dyDescent="0.25">
      <c r="A719" s="3">
        <v>42060</v>
      </c>
      <c r="B719" s="4">
        <v>3</v>
      </c>
      <c r="C719" s="4">
        <v>5</v>
      </c>
      <c r="D719" s="4">
        <v>18</v>
      </c>
      <c r="E719" s="1" t="str">
        <f t="shared" si="134"/>
        <v>Q3-5-18</v>
      </c>
      <c r="F719" s="4" t="s">
        <v>19</v>
      </c>
      <c r="G719" s="4">
        <v>10.5</v>
      </c>
      <c r="H719" s="36">
        <v>30</v>
      </c>
      <c r="I719" s="8"/>
      <c r="J719" s="4">
        <v>8</v>
      </c>
      <c r="K719" s="4">
        <v>18.5</v>
      </c>
      <c r="L719" s="14">
        <v>2.4299999999999999E-2</v>
      </c>
      <c r="M719" s="14">
        <v>2.9600000000000001E-2</v>
      </c>
      <c r="N719" s="4">
        <v>266.07499999999999</v>
      </c>
      <c r="O719" s="4">
        <v>0.249</v>
      </c>
      <c r="P719" s="4">
        <v>2441</v>
      </c>
      <c r="Q719" s="14">
        <v>0.12540000000000001</v>
      </c>
      <c r="R719" s="14">
        <v>3.9E-2</v>
      </c>
      <c r="S719" s="6">
        <v>0.60299999999999998</v>
      </c>
      <c r="T719" s="14">
        <v>0.22199999999999998</v>
      </c>
      <c r="U719" s="4">
        <v>10</v>
      </c>
      <c r="V719" s="4">
        <v>237</v>
      </c>
      <c r="W719" s="10">
        <v>95.699999999999989</v>
      </c>
      <c r="X719" s="12">
        <v>166</v>
      </c>
      <c r="Y719" s="14">
        <v>0.316</v>
      </c>
      <c r="Z719" s="40">
        <v>0.11019999999999999</v>
      </c>
      <c r="AA719" s="43"/>
      <c r="AB719" s="33">
        <f t="shared" si="124"/>
        <v>17.905405405405414</v>
      </c>
      <c r="AC719" s="5">
        <f t="shared" si="125"/>
        <v>0.15662650602409639</v>
      </c>
      <c r="AD719" s="5">
        <f t="shared" si="126"/>
        <v>0.31100478468899517</v>
      </c>
      <c r="AE719" s="5">
        <f t="shared" si="127"/>
        <v>0.34873417721518984</v>
      </c>
      <c r="AF719" s="33">
        <f t="shared" si="128"/>
        <v>9.1741050455698581</v>
      </c>
      <c r="AG719" s="33">
        <f t="shared" si="129"/>
        <v>68.224358974358978</v>
      </c>
      <c r="AH719" s="5">
        <f t="shared" si="130"/>
        <v>0.36815920398009949</v>
      </c>
      <c r="AI719" s="1">
        <f t="shared" si="131"/>
        <v>0.60299999999999998</v>
      </c>
      <c r="AJ719" s="5">
        <f t="shared" si="132"/>
        <v>0.40379746835443031</v>
      </c>
      <c r="AK719" s="1">
        <f t="shared" si="133"/>
        <v>1.7345872518286314</v>
      </c>
      <c r="AL719" s="1">
        <v>18.5</v>
      </c>
      <c r="AN719" s="5"/>
    </row>
    <row r="720" spans="1:40" x14ac:dyDescent="0.25">
      <c r="A720" s="3">
        <v>42060</v>
      </c>
      <c r="B720" s="4">
        <v>3</v>
      </c>
      <c r="C720" s="4">
        <v>5</v>
      </c>
      <c r="D720" s="4">
        <v>18</v>
      </c>
      <c r="E720" s="1" t="str">
        <f t="shared" si="134"/>
        <v>Q3-5-18</v>
      </c>
      <c r="F720" s="4" t="s">
        <v>17</v>
      </c>
      <c r="G720" s="4">
        <v>14.8</v>
      </c>
      <c r="H720" s="36">
        <v>1</v>
      </c>
      <c r="I720" s="8"/>
      <c r="J720" s="4">
        <v>6</v>
      </c>
      <c r="K720" s="4">
        <v>25.5</v>
      </c>
      <c r="L720" s="14">
        <v>1.55E-2</v>
      </c>
      <c r="M720" s="14">
        <v>1.9800000000000002E-2</v>
      </c>
      <c r="N720" s="4">
        <v>249.56649999999999</v>
      </c>
      <c r="O720" s="4">
        <v>0.30399999999999999</v>
      </c>
      <c r="P720" s="4">
        <v>1942</v>
      </c>
      <c r="Q720" s="14">
        <v>0.1661</v>
      </c>
      <c r="R720" s="14">
        <v>4.7899999999999998E-2</v>
      </c>
      <c r="S720" s="6">
        <v>2.69</v>
      </c>
      <c r="T720" s="15">
        <v>1.1066</v>
      </c>
      <c r="U720" s="4">
        <v>5</v>
      </c>
      <c r="V720" s="4">
        <v>195</v>
      </c>
      <c r="W720" s="10">
        <v>77.899999999999991</v>
      </c>
      <c r="X720" s="12">
        <v>1465</v>
      </c>
      <c r="Y720" s="14">
        <v>1.0409999999999999</v>
      </c>
      <c r="Z720" s="40">
        <v>0.3211</v>
      </c>
      <c r="AA720" s="43"/>
      <c r="AB720" s="33">
        <f t="shared" si="124"/>
        <v>21.717171717171723</v>
      </c>
      <c r="AC720" s="5">
        <f t="shared" si="125"/>
        <v>0.15756578947368421</v>
      </c>
      <c r="AD720" s="5">
        <f t="shared" si="126"/>
        <v>0.28838049367850693</v>
      </c>
      <c r="AE720" s="5">
        <f t="shared" si="127"/>
        <v>0.30845341018251682</v>
      </c>
      <c r="AF720" s="33">
        <f t="shared" si="128"/>
        <v>7.7814931090510946</v>
      </c>
      <c r="AG720" s="33">
        <f t="shared" si="129"/>
        <v>52.101565762004178</v>
      </c>
      <c r="AH720" s="5">
        <f t="shared" si="130"/>
        <v>0.41137546468401487</v>
      </c>
      <c r="AI720" s="1">
        <f t="shared" si="131"/>
        <v>2.69</v>
      </c>
      <c r="AJ720" s="5">
        <f t="shared" si="132"/>
        <v>0.39948717948717943</v>
      </c>
      <c r="AK720" s="1">
        <f t="shared" si="133"/>
        <v>18.806161745827985</v>
      </c>
      <c r="AL720" s="1">
        <v>25.5</v>
      </c>
      <c r="AN720" s="5"/>
    </row>
    <row r="721" spans="1:40" x14ac:dyDescent="0.25">
      <c r="A721" s="3">
        <v>42060</v>
      </c>
      <c r="B721" s="4">
        <v>3</v>
      </c>
      <c r="C721" s="4">
        <v>5</v>
      </c>
      <c r="D721" s="4">
        <v>18</v>
      </c>
      <c r="E721" s="1" t="str">
        <f t="shared" si="134"/>
        <v>Q3-5-18</v>
      </c>
      <c r="F721" s="4" t="s">
        <v>10</v>
      </c>
      <c r="G721" s="4">
        <v>14</v>
      </c>
      <c r="H721" s="36">
        <v>2</v>
      </c>
      <c r="I721" s="8"/>
      <c r="J721" s="4">
        <v>71</v>
      </c>
      <c r="K721" s="4">
        <v>14.2</v>
      </c>
      <c r="L721" s="14">
        <v>8.0999999999999996E-3</v>
      </c>
      <c r="M721" s="14">
        <v>1.72E-2</v>
      </c>
      <c r="N721" s="4">
        <v>176.80359999999999</v>
      </c>
      <c r="O721" s="4">
        <v>0.27200000000000002</v>
      </c>
      <c r="P721" s="4">
        <v>977</v>
      </c>
      <c r="Q721" s="14">
        <v>0.1668</v>
      </c>
      <c r="R721" s="14">
        <v>3.8199999999999998E-2</v>
      </c>
      <c r="S721" s="6">
        <v>1.48</v>
      </c>
      <c r="T721" s="14">
        <v>0.42770000000000002</v>
      </c>
      <c r="U721" s="4" t="s">
        <v>16</v>
      </c>
      <c r="V721" s="4"/>
      <c r="W721" s="10">
        <v>89.1</v>
      </c>
      <c r="X721" s="12"/>
      <c r="Y721" s="14">
        <v>0.53849999999999998</v>
      </c>
      <c r="Z721" s="40">
        <v>0.17570000000000002</v>
      </c>
      <c r="AA721" s="43"/>
      <c r="AB721" s="33">
        <f t="shared" si="124"/>
        <v>52.906976744186046</v>
      </c>
      <c r="AC721" s="5">
        <f t="shared" si="125"/>
        <v>0.14044117647058821</v>
      </c>
      <c r="AD721" s="5">
        <f t="shared" si="126"/>
        <v>0.2290167865707434</v>
      </c>
      <c r="AE721" s="5">
        <f t="shared" si="127"/>
        <v>0.3262766945218199</v>
      </c>
      <c r="AF721" s="33">
        <f t="shared" si="128"/>
        <v>5.5259055811080771</v>
      </c>
      <c r="AG721" s="33">
        <f t="shared" si="129"/>
        <v>46.28366492146597</v>
      </c>
      <c r="AH721" s="5">
        <f t="shared" si="130"/>
        <v>0.2889864864864865</v>
      </c>
      <c r="AI721" s="1">
        <f t="shared" si="131"/>
        <v>1.48</v>
      </c>
      <c r="AJ721" s="5" t="e">
        <f t="shared" si="132"/>
        <v>#DIV/0!</v>
      </c>
      <c r="AK721" s="1">
        <f t="shared" si="133"/>
        <v>0</v>
      </c>
      <c r="AL721" s="1">
        <v>14.2</v>
      </c>
      <c r="AN721" s="5"/>
    </row>
    <row r="722" spans="1:40" x14ac:dyDescent="0.25">
      <c r="A722" s="3">
        <v>42060</v>
      </c>
      <c r="B722" s="4">
        <v>3</v>
      </c>
      <c r="C722" s="4">
        <v>5</v>
      </c>
      <c r="D722" s="4">
        <v>18</v>
      </c>
      <c r="E722" s="1" t="str">
        <f t="shared" si="134"/>
        <v>Q3-5-18</v>
      </c>
      <c r="F722" s="4" t="s">
        <v>20</v>
      </c>
      <c r="G722" s="4">
        <v>7.1</v>
      </c>
      <c r="H722" s="36">
        <v>0.5</v>
      </c>
      <c r="I722" s="8"/>
      <c r="J722" s="4">
        <v>9</v>
      </c>
      <c r="K722" s="4">
        <v>7.1</v>
      </c>
      <c r="L722" s="14">
        <v>3.0999999999999999E-3</v>
      </c>
      <c r="M722" s="14">
        <v>4.3E-3</v>
      </c>
      <c r="N722" s="4">
        <v>41.785299999999999</v>
      </c>
      <c r="O722" s="4">
        <v>0.03</v>
      </c>
      <c r="P722" s="4">
        <v>169</v>
      </c>
      <c r="Q722" s="14">
        <v>9.2999999999999992E-3</v>
      </c>
      <c r="R722" s="14">
        <v>3.5999999999999999E-3</v>
      </c>
      <c r="S722" s="6">
        <v>8.1000000000000003E-2</v>
      </c>
      <c r="T722" s="14">
        <v>1.66E-2</v>
      </c>
      <c r="U722" s="4">
        <v>30</v>
      </c>
      <c r="V722" s="4">
        <v>14</v>
      </c>
      <c r="W722" s="10">
        <v>3.2</v>
      </c>
      <c r="X722" s="12">
        <v>57.199999999999996</v>
      </c>
      <c r="Y722" s="14">
        <v>9.2999999999999992E-3</v>
      </c>
      <c r="Z722" s="40">
        <v>3.5999999999999999E-3</v>
      </c>
      <c r="AA722" s="43"/>
      <c r="AB722" s="33">
        <f t="shared" si="124"/>
        <v>27.90697674418605</v>
      </c>
      <c r="AC722" s="5">
        <f t="shared" si="125"/>
        <v>0.12</v>
      </c>
      <c r="AD722" s="5">
        <f t="shared" si="126"/>
        <v>0.38709677419354843</v>
      </c>
      <c r="AE722" s="5">
        <f t="shared" si="127"/>
        <v>0.38709677419354843</v>
      </c>
      <c r="AF722" s="33">
        <f t="shared" si="128"/>
        <v>4.0444845436074406</v>
      </c>
      <c r="AG722" s="33">
        <f t="shared" si="129"/>
        <v>116.07027777777778</v>
      </c>
      <c r="AH722" s="5">
        <f t="shared" si="130"/>
        <v>0.20493827160493827</v>
      </c>
      <c r="AI722" s="1">
        <f t="shared" si="131"/>
        <v>8.1000000000000003E-2</v>
      </c>
      <c r="AJ722" s="5">
        <f t="shared" si="132"/>
        <v>0.22857142857142859</v>
      </c>
      <c r="AK722" s="1">
        <f t="shared" si="133"/>
        <v>17.874999999999996</v>
      </c>
      <c r="AL722" s="1">
        <v>7.1</v>
      </c>
      <c r="AN722" s="5"/>
    </row>
    <row r="723" spans="1:40" x14ac:dyDescent="0.25">
      <c r="A723" s="3">
        <v>42060</v>
      </c>
      <c r="B723" s="4">
        <v>3</v>
      </c>
      <c r="C723" s="4">
        <v>5</v>
      </c>
      <c r="D723" s="4">
        <v>18</v>
      </c>
      <c r="E723" s="1" t="str">
        <f t="shared" si="134"/>
        <v>Q3-5-18</v>
      </c>
      <c r="F723" s="4" t="s">
        <v>46</v>
      </c>
      <c r="G723" s="4">
        <v>44.2</v>
      </c>
      <c r="H723" s="36">
        <v>0.5</v>
      </c>
      <c r="I723" s="8"/>
      <c r="J723" s="4">
        <v>3</v>
      </c>
      <c r="K723" s="4">
        <v>55.1</v>
      </c>
      <c r="L723" s="14">
        <v>1.7000000000000001E-2</v>
      </c>
      <c r="M723" s="14">
        <v>2.9499999999999998E-2</v>
      </c>
      <c r="N723" s="4">
        <v>273.95830000000001</v>
      </c>
      <c r="O723" s="4">
        <v>0.432</v>
      </c>
      <c r="P723" s="4">
        <v>1849</v>
      </c>
      <c r="Q723" s="14">
        <v>0.372</v>
      </c>
      <c r="R723" s="14">
        <v>8.8900000000000007E-2</v>
      </c>
      <c r="S723" s="6">
        <v>17.939</v>
      </c>
      <c r="T723" s="14">
        <v>8.6348599999999998</v>
      </c>
      <c r="U723" s="4">
        <v>3</v>
      </c>
      <c r="V723" s="4">
        <v>3188</v>
      </c>
      <c r="W723" s="10">
        <v>1202.5999999999999</v>
      </c>
      <c r="X723" s="12">
        <v>3385</v>
      </c>
      <c r="Y723" s="14">
        <v>5.4740000000000002</v>
      </c>
      <c r="Z723" s="40">
        <v>1.4666999999999999</v>
      </c>
      <c r="AA723" s="43"/>
      <c r="AB723" s="33">
        <f t="shared" si="124"/>
        <v>42.372881355932201</v>
      </c>
      <c r="AC723" s="5">
        <f t="shared" si="125"/>
        <v>0.20578703703703705</v>
      </c>
      <c r="AD723" s="5">
        <f t="shared" si="126"/>
        <v>0.23897849462365595</v>
      </c>
      <c r="AE723" s="5">
        <f t="shared" si="127"/>
        <v>0.26793934965290461</v>
      </c>
      <c r="AF723" s="33">
        <f t="shared" si="128"/>
        <v>6.7492023421082692</v>
      </c>
      <c r="AG723" s="33">
        <f t="shared" si="129"/>
        <v>30.816456692913384</v>
      </c>
      <c r="AH723" s="5">
        <f t="shared" si="130"/>
        <v>0.48134567144210938</v>
      </c>
      <c r="AI723" s="1">
        <f t="shared" si="131"/>
        <v>17.939</v>
      </c>
      <c r="AJ723" s="5">
        <f t="shared" si="132"/>
        <v>0.37722710163111667</v>
      </c>
      <c r="AK723" s="1">
        <f t="shared" si="133"/>
        <v>2.8147347413936474</v>
      </c>
      <c r="AL723" s="1">
        <v>55.1</v>
      </c>
      <c r="AN723" s="5"/>
    </row>
    <row r="724" spans="1:40" x14ac:dyDescent="0.25">
      <c r="A724" s="3">
        <v>42060</v>
      </c>
      <c r="B724" s="4">
        <v>3</v>
      </c>
      <c r="C724" s="4">
        <v>5</v>
      </c>
      <c r="D724" s="4">
        <v>18</v>
      </c>
      <c r="E724" s="1" t="str">
        <f t="shared" si="134"/>
        <v>Q3-5-18</v>
      </c>
      <c r="F724" s="4" t="s">
        <v>18</v>
      </c>
      <c r="G724" s="4">
        <v>16.899999999999999</v>
      </c>
      <c r="H724" s="36">
        <v>5</v>
      </c>
      <c r="I724" s="8"/>
      <c r="J724" s="4">
        <v>8</v>
      </c>
      <c r="K724" s="4">
        <v>18</v>
      </c>
      <c r="L724" s="14">
        <v>5.4000000000000003E-3</v>
      </c>
      <c r="M724" s="14">
        <v>6.7000000000000002E-3</v>
      </c>
      <c r="N724" s="4">
        <v>233.7278</v>
      </c>
      <c r="O724" s="4">
        <v>0.27700000000000002</v>
      </c>
      <c r="P724" s="4">
        <v>1904</v>
      </c>
      <c r="Q724" s="14">
        <v>0.1532</v>
      </c>
      <c r="R724" s="14">
        <v>2.5100000000000001E-2</v>
      </c>
      <c r="S724" s="6">
        <v>4.585</v>
      </c>
      <c r="T724" s="14">
        <v>1.9194</v>
      </c>
      <c r="U724" s="4">
        <v>10</v>
      </c>
      <c r="V724" s="4">
        <v>90</v>
      </c>
      <c r="W724" s="10">
        <v>48.300000000000004</v>
      </c>
      <c r="X724" s="12">
        <v>894</v>
      </c>
      <c r="Y724" s="14">
        <v>1.3879999999999999</v>
      </c>
      <c r="Z724" s="40">
        <v>0.29620000000000002</v>
      </c>
      <c r="AA724" s="43"/>
      <c r="AB724" s="33">
        <f t="shared" si="124"/>
        <v>19.402985074626866</v>
      </c>
      <c r="AC724" s="5">
        <f t="shared" si="125"/>
        <v>9.0613718411552344E-2</v>
      </c>
      <c r="AD724" s="5">
        <f t="shared" si="126"/>
        <v>0.16383812010443866</v>
      </c>
      <c r="AE724" s="5">
        <f t="shared" si="127"/>
        <v>0.2134005763688761</v>
      </c>
      <c r="AF724" s="33">
        <f t="shared" si="128"/>
        <v>8.1462282193217916</v>
      </c>
      <c r="AG724" s="33">
        <f t="shared" si="129"/>
        <v>93.118645418326693</v>
      </c>
      <c r="AH724" s="5">
        <f t="shared" si="130"/>
        <v>0.41862595419847326</v>
      </c>
      <c r="AI724" s="1">
        <f t="shared" si="131"/>
        <v>4.585</v>
      </c>
      <c r="AJ724" s="5">
        <f t="shared" si="132"/>
        <v>0.53666666666666674</v>
      </c>
      <c r="AK724" s="1">
        <f t="shared" si="133"/>
        <v>18.509316770186334</v>
      </c>
      <c r="AL724" s="1">
        <v>18</v>
      </c>
      <c r="AN724" s="5"/>
    </row>
    <row r="725" spans="1:40" x14ac:dyDescent="0.25">
      <c r="A725" s="3">
        <v>42060</v>
      </c>
      <c r="B725" s="4">
        <v>3</v>
      </c>
      <c r="C725" s="4">
        <v>5</v>
      </c>
      <c r="D725" s="4">
        <v>18</v>
      </c>
      <c r="E725" s="1" t="str">
        <f t="shared" si="134"/>
        <v>Q3-5-18</v>
      </c>
      <c r="F725" s="4" t="s">
        <v>43</v>
      </c>
      <c r="G725" s="4">
        <v>5.8</v>
      </c>
      <c r="H725" s="36">
        <v>0.5</v>
      </c>
      <c r="I725" s="8"/>
      <c r="J725" s="4" t="s">
        <v>16</v>
      </c>
      <c r="K725" s="4"/>
      <c r="L725" s="14"/>
      <c r="M725" s="14"/>
      <c r="N725" s="4"/>
      <c r="O725" s="4"/>
      <c r="P725" s="4"/>
      <c r="Q725" s="14"/>
      <c r="R725" s="14"/>
      <c r="S725" s="6"/>
      <c r="T725" s="14"/>
      <c r="U725" s="4"/>
      <c r="V725" s="4"/>
      <c r="W725" s="10"/>
      <c r="X725" s="12"/>
      <c r="Y725" s="14"/>
      <c r="Z725" s="40"/>
      <c r="AA725" s="43"/>
      <c r="AB725" s="33" t="e">
        <f t="shared" si="124"/>
        <v>#DIV/0!</v>
      </c>
      <c r="AC725" s="5" t="e">
        <f t="shared" si="125"/>
        <v>#DIV/0!</v>
      </c>
      <c r="AD725" s="5" t="e">
        <f t="shared" si="126"/>
        <v>#DIV/0!</v>
      </c>
      <c r="AE725" s="5" t="e">
        <f t="shared" si="127"/>
        <v>#DIV/0!</v>
      </c>
      <c r="AF725" s="33" t="e">
        <f t="shared" si="128"/>
        <v>#DIV/0!</v>
      </c>
      <c r="AG725" s="33" t="e">
        <f t="shared" si="129"/>
        <v>#DIV/0!</v>
      </c>
      <c r="AH725" s="5" t="e">
        <f t="shared" si="130"/>
        <v>#DIV/0!</v>
      </c>
      <c r="AI725" s="1">
        <f t="shared" si="131"/>
        <v>0</v>
      </c>
      <c r="AJ725" s="5" t="e">
        <f t="shared" si="132"/>
        <v>#DIV/0!</v>
      </c>
      <c r="AK725" s="1" t="e">
        <f t="shared" si="133"/>
        <v>#DIV/0!</v>
      </c>
      <c r="AL725" s="1"/>
      <c r="AN725" s="5"/>
    </row>
    <row r="726" spans="1:40" x14ac:dyDescent="0.25">
      <c r="A726" s="3">
        <v>42060</v>
      </c>
      <c r="B726" s="4">
        <v>3</v>
      </c>
      <c r="C726" s="4">
        <v>5</v>
      </c>
      <c r="D726" s="4">
        <v>20</v>
      </c>
      <c r="E726" s="1" t="str">
        <f t="shared" si="134"/>
        <v>Q3-5-20</v>
      </c>
      <c r="F726" s="4" t="s">
        <v>19</v>
      </c>
      <c r="G726" s="4">
        <v>12.2</v>
      </c>
      <c r="H726" s="36">
        <v>70</v>
      </c>
      <c r="I726" s="8"/>
      <c r="J726" s="4">
        <v>9</v>
      </c>
      <c r="K726" s="4">
        <v>10.9</v>
      </c>
      <c r="L726" s="14">
        <v>2.7900000000000001E-2</v>
      </c>
      <c r="M726" s="14">
        <v>3.2599999999999997E-2</v>
      </c>
      <c r="N726" s="4">
        <v>492.95760000000001</v>
      </c>
      <c r="O726" s="4">
        <v>0.34100000000000003</v>
      </c>
      <c r="P726" s="4">
        <v>5386</v>
      </c>
      <c r="Q726" s="14">
        <v>0.25990000000000002</v>
      </c>
      <c r="R726" s="14">
        <v>9.9000000000000005E-2</v>
      </c>
      <c r="S726" s="6">
        <v>0.52300000000000002</v>
      </c>
      <c r="T726" s="14">
        <v>0.19570000000000001</v>
      </c>
      <c r="U726" s="4">
        <v>10</v>
      </c>
      <c r="V726" s="4">
        <v>88</v>
      </c>
      <c r="W726" s="10">
        <v>30.5</v>
      </c>
      <c r="X726" s="12">
        <v>407.5</v>
      </c>
      <c r="Y726" s="14">
        <v>1.48</v>
      </c>
      <c r="Z726" s="40">
        <v>0.5343</v>
      </c>
      <c r="AA726" s="43"/>
      <c r="AB726" s="33">
        <f t="shared" si="124"/>
        <v>14.417177914110418</v>
      </c>
      <c r="AC726" s="5">
        <f t="shared" si="125"/>
        <v>0.29032258064516131</v>
      </c>
      <c r="AD726" s="5">
        <f t="shared" si="126"/>
        <v>0.38091573682185453</v>
      </c>
      <c r="AE726" s="5">
        <f t="shared" si="127"/>
        <v>0.36101351351351352</v>
      </c>
      <c r="AF726" s="33">
        <f t="shared" si="128"/>
        <v>10.925888960835577</v>
      </c>
      <c r="AG726" s="33">
        <f t="shared" si="129"/>
        <v>49.793696969696967</v>
      </c>
      <c r="AH726" s="5">
        <f t="shared" si="130"/>
        <v>0.37418738049713196</v>
      </c>
      <c r="AI726" s="1">
        <f t="shared" si="131"/>
        <v>0.52300000000000002</v>
      </c>
      <c r="AJ726" s="5">
        <f t="shared" si="132"/>
        <v>0.34659090909090912</v>
      </c>
      <c r="AK726" s="1">
        <f t="shared" si="133"/>
        <v>13.360655737704919</v>
      </c>
      <c r="AL726" s="1">
        <v>10.9</v>
      </c>
      <c r="AN726" s="5"/>
    </row>
    <row r="727" spans="1:40" x14ac:dyDescent="0.25">
      <c r="A727" s="3">
        <v>42060</v>
      </c>
      <c r="B727" s="4">
        <v>3</v>
      </c>
      <c r="C727" s="4">
        <v>5</v>
      </c>
      <c r="D727" s="4">
        <v>20</v>
      </c>
      <c r="E727" s="1" t="str">
        <f t="shared" si="134"/>
        <v>Q3-5-20</v>
      </c>
      <c r="F727" s="4" t="s">
        <v>10</v>
      </c>
      <c r="G727" s="4">
        <v>16.100000000000001</v>
      </c>
      <c r="H727" s="36">
        <v>3</v>
      </c>
      <c r="I727" s="8"/>
      <c r="J727" s="4">
        <v>28</v>
      </c>
      <c r="K727" s="4">
        <v>17.600000000000001</v>
      </c>
      <c r="L727" s="14">
        <v>8.6999999999999994E-3</v>
      </c>
      <c r="M727" s="14">
        <v>2.0500000000000001E-2</v>
      </c>
      <c r="N727" s="4">
        <v>197.7851</v>
      </c>
      <c r="O727" s="4">
        <v>0.25700000000000001</v>
      </c>
      <c r="P727" s="4">
        <v>1023</v>
      </c>
      <c r="Q727" s="14">
        <v>0.14660000000000001</v>
      </c>
      <c r="R727" s="14">
        <v>3.9300000000000002E-2</v>
      </c>
      <c r="S727" s="6">
        <v>1.2939999999999998</v>
      </c>
      <c r="T727" s="15">
        <v>0.39710000000000001</v>
      </c>
      <c r="U727" s="4">
        <v>3</v>
      </c>
      <c r="V727" s="4">
        <v>291</v>
      </c>
      <c r="W727" s="10">
        <v>91</v>
      </c>
      <c r="X727" s="12">
        <v>532</v>
      </c>
      <c r="Y727" s="14">
        <v>0.72499999999999998</v>
      </c>
      <c r="Z727" s="40">
        <v>0.29620000000000002</v>
      </c>
      <c r="AA727" s="43"/>
      <c r="AB727" s="33">
        <f t="shared" si="124"/>
        <v>57.560975609756106</v>
      </c>
      <c r="AC727" s="5">
        <f t="shared" si="125"/>
        <v>0.1529182879377432</v>
      </c>
      <c r="AD727" s="5">
        <f t="shared" si="126"/>
        <v>0.26807639836289221</v>
      </c>
      <c r="AE727" s="5">
        <f t="shared" si="127"/>
        <v>0.40855172413793106</v>
      </c>
      <c r="AF727" s="33">
        <f t="shared" si="128"/>
        <v>5.1722804195058174</v>
      </c>
      <c r="AG727" s="33">
        <f t="shared" si="129"/>
        <v>50.326997455470739</v>
      </c>
      <c r="AH727" s="5">
        <f t="shared" si="130"/>
        <v>0.30687789799072646</v>
      </c>
      <c r="AI727" s="1">
        <f t="shared" si="131"/>
        <v>1.2939999999999998</v>
      </c>
      <c r="AJ727" s="5">
        <f t="shared" si="132"/>
        <v>0.3127147766323024</v>
      </c>
      <c r="AK727" s="1">
        <f t="shared" si="133"/>
        <v>5.8461538461538458</v>
      </c>
      <c r="AL727" s="1">
        <v>17.600000000000001</v>
      </c>
      <c r="AN727" s="5"/>
    </row>
    <row r="728" spans="1:40" x14ac:dyDescent="0.25">
      <c r="A728" s="3">
        <v>42060</v>
      </c>
      <c r="B728" s="4">
        <v>3</v>
      </c>
      <c r="C728" s="4">
        <v>5</v>
      </c>
      <c r="D728" s="4">
        <v>20</v>
      </c>
      <c r="E728" s="1" t="str">
        <f t="shared" si="134"/>
        <v>Q3-5-20</v>
      </c>
      <c r="F728" s="4" t="s">
        <v>22</v>
      </c>
      <c r="G728" s="4">
        <v>4.9000000000000004</v>
      </c>
      <c r="H728" s="36">
        <v>3</v>
      </c>
      <c r="I728" s="8"/>
      <c r="J728" s="4">
        <v>6</v>
      </c>
      <c r="K728" s="4">
        <v>4.9000000000000004</v>
      </c>
      <c r="L728" s="14">
        <v>9.9000000000000008E-3</v>
      </c>
      <c r="M728" s="14">
        <v>1.14E-2</v>
      </c>
      <c r="N728" s="4">
        <v>12.922800000000001</v>
      </c>
      <c r="O728" s="4">
        <v>2.7E-2</v>
      </c>
      <c r="P728" s="4">
        <v>49</v>
      </c>
      <c r="Q728" s="14">
        <v>1.7000000000000001E-2</v>
      </c>
      <c r="R728" s="14">
        <v>2.8E-3</v>
      </c>
      <c r="S728" s="6">
        <v>0.247</v>
      </c>
      <c r="T728" s="14">
        <v>4.3099999999999999E-2</v>
      </c>
      <c r="U728" s="4">
        <v>30</v>
      </c>
      <c r="V728" s="4">
        <v>92</v>
      </c>
      <c r="W728" s="10">
        <v>17.5</v>
      </c>
      <c r="X728" s="12">
        <v>373.50000000000006</v>
      </c>
      <c r="Y728" s="14">
        <v>1.7000000000000001E-2</v>
      </c>
      <c r="Z728" s="40">
        <v>2.8E-3</v>
      </c>
      <c r="AA728" s="43"/>
      <c r="AB728" s="33">
        <f t="shared" si="124"/>
        <v>13.157894736842103</v>
      </c>
      <c r="AC728" s="5">
        <f t="shared" si="125"/>
        <v>0.1037037037037037</v>
      </c>
      <c r="AD728" s="5">
        <f t="shared" si="126"/>
        <v>0.16470588235294117</v>
      </c>
      <c r="AE728" s="5">
        <f t="shared" si="127"/>
        <v>0.16470588235294117</v>
      </c>
      <c r="AF728" s="33">
        <f t="shared" si="128"/>
        <v>3.7917479184077751</v>
      </c>
      <c r="AG728" s="33">
        <f t="shared" si="129"/>
        <v>46.152857142857144</v>
      </c>
      <c r="AH728" s="5">
        <f t="shared" si="130"/>
        <v>0.17449392712550607</v>
      </c>
      <c r="AI728" s="1">
        <f t="shared" si="131"/>
        <v>0.247</v>
      </c>
      <c r="AJ728" s="5">
        <f t="shared" si="132"/>
        <v>0.19021739130434784</v>
      </c>
      <c r="AK728" s="1">
        <f t="shared" si="133"/>
        <v>21.342857142857145</v>
      </c>
      <c r="AL728" s="1">
        <v>4.9000000000000004</v>
      </c>
      <c r="AN728" s="5"/>
    </row>
    <row r="729" spans="1:40" x14ac:dyDescent="0.25">
      <c r="A729" s="3">
        <v>42060</v>
      </c>
      <c r="B729" s="4">
        <v>3</v>
      </c>
      <c r="C729" s="4">
        <v>5</v>
      </c>
      <c r="D729" s="4">
        <v>20</v>
      </c>
      <c r="E729" s="1" t="str">
        <f t="shared" si="134"/>
        <v>Q3-5-20</v>
      </c>
      <c r="F729" s="4" t="s">
        <v>18</v>
      </c>
      <c r="G729" s="4">
        <v>9.3000000000000007</v>
      </c>
      <c r="H729" s="36">
        <v>2</v>
      </c>
      <c r="I729" s="8"/>
      <c r="J729" s="4">
        <v>9</v>
      </c>
      <c r="K729" s="4">
        <v>11.3</v>
      </c>
      <c r="L729" s="14">
        <v>1.9E-3</v>
      </c>
      <c r="M729" s="14">
        <v>2.5000000000000001E-3</v>
      </c>
      <c r="N729" s="4">
        <v>58.368299999999998</v>
      </c>
      <c r="O729" s="4">
        <v>2.5999999999999999E-2</v>
      </c>
      <c r="P729" s="4">
        <v>410</v>
      </c>
      <c r="Q729" s="14">
        <v>1.3600000000000001E-2</v>
      </c>
      <c r="R729" s="14">
        <v>4.0000000000000001E-3</v>
      </c>
      <c r="S729" s="6">
        <v>0.373</v>
      </c>
      <c r="T729" s="14">
        <v>0.10060000000000001</v>
      </c>
      <c r="U729" s="4">
        <v>10</v>
      </c>
      <c r="V729" s="4">
        <v>73</v>
      </c>
      <c r="W729" s="10">
        <v>25.3</v>
      </c>
      <c r="X729" s="12">
        <v>716</v>
      </c>
      <c r="Y729" s="14">
        <v>1.3600000000000001E-2</v>
      </c>
      <c r="Z729" s="40">
        <v>4.0000000000000001E-3</v>
      </c>
      <c r="AA729" s="43"/>
      <c r="AB729" s="33">
        <f t="shared" si="124"/>
        <v>24</v>
      </c>
      <c r="AC729" s="5">
        <f t="shared" si="125"/>
        <v>0.15384615384615385</v>
      </c>
      <c r="AD729" s="5">
        <f t="shared" si="126"/>
        <v>0.29411764705882354</v>
      </c>
      <c r="AE729" s="5">
        <f t="shared" si="127"/>
        <v>0.29411764705882354</v>
      </c>
      <c r="AF729" s="33">
        <f t="shared" si="128"/>
        <v>7.0243608259963031</v>
      </c>
      <c r="AG729" s="33">
        <f t="shared" si="129"/>
        <v>145.92075</v>
      </c>
      <c r="AH729" s="5">
        <f t="shared" si="130"/>
        <v>0.26970509383378016</v>
      </c>
      <c r="AI729" s="1">
        <f t="shared" si="131"/>
        <v>0.373</v>
      </c>
      <c r="AJ729" s="5">
        <f t="shared" si="132"/>
        <v>0.34657534246575344</v>
      </c>
      <c r="AK729" s="1">
        <f t="shared" si="133"/>
        <v>28.300395256916996</v>
      </c>
      <c r="AL729" s="1">
        <v>11.3</v>
      </c>
      <c r="AN729" s="5"/>
    </row>
    <row r="730" spans="1:40" x14ac:dyDescent="0.25">
      <c r="A730" s="3">
        <v>42060</v>
      </c>
      <c r="B730" s="4">
        <v>3</v>
      </c>
      <c r="C730" s="4">
        <v>5</v>
      </c>
      <c r="D730" s="4">
        <v>20</v>
      </c>
      <c r="E730" s="1" t="str">
        <f t="shared" si="134"/>
        <v>Q3-5-20</v>
      </c>
      <c r="F730" s="4" t="s">
        <v>53</v>
      </c>
      <c r="G730" s="4">
        <v>7.9</v>
      </c>
      <c r="H730" s="36">
        <v>10</v>
      </c>
      <c r="I730" s="8"/>
      <c r="J730" s="4">
        <v>3</v>
      </c>
      <c r="K730" s="4">
        <v>14</v>
      </c>
      <c r="L730" s="14">
        <v>3.3999999999999998E-3</v>
      </c>
      <c r="M730" s="14" t="s">
        <v>16</v>
      </c>
      <c r="N730" s="4">
        <v>222.79949999999999</v>
      </c>
      <c r="O730" s="4">
        <v>0.17599999999999999</v>
      </c>
      <c r="P730" s="4">
        <v>1340</v>
      </c>
      <c r="Q730" s="14">
        <v>8.8700000000000001E-2</v>
      </c>
      <c r="R730" s="14">
        <v>2.07E-2</v>
      </c>
      <c r="S730" s="6">
        <v>8.1270000000000007</v>
      </c>
      <c r="T730" s="14">
        <v>1.6460000000000001</v>
      </c>
      <c r="U730" s="4">
        <v>10</v>
      </c>
      <c r="V730" s="4">
        <v>216</v>
      </c>
      <c r="W730" s="10">
        <v>41.4</v>
      </c>
      <c r="X730" s="12">
        <v>1296</v>
      </c>
      <c r="Y730" s="14">
        <v>0.318</v>
      </c>
      <c r="Z730" s="40">
        <v>5.4999999999999993E-2</v>
      </c>
      <c r="AA730" s="43"/>
      <c r="AB730" s="33" t="e">
        <f t="shared" si="124"/>
        <v>#VALUE!</v>
      </c>
      <c r="AC730" s="5">
        <f t="shared" si="125"/>
        <v>0.11761363636363636</v>
      </c>
      <c r="AD730" s="5">
        <f t="shared" si="126"/>
        <v>0.23337091319052988</v>
      </c>
      <c r="AE730" s="5">
        <f t="shared" si="127"/>
        <v>0.17295597484276728</v>
      </c>
      <c r="AF730" s="33">
        <f t="shared" si="128"/>
        <v>6.01437615434505</v>
      </c>
      <c r="AG730" s="33">
        <f t="shared" si="129"/>
        <v>107.63260869565218</v>
      </c>
      <c r="AH730" s="5">
        <f t="shared" si="130"/>
        <v>0.20253476067429554</v>
      </c>
      <c r="AI730" s="1">
        <f t="shared" si="131"/>
        <v>8.1270000000000007</v>
      </c>
      <c r="AJ730" s="5">
        <f t="shared" si="132"/>
        <v>0.19166666666666665</v>
      </c>
      <c r="AK730" s="1">
        <f t="shared" si="133"/>
        <v>31.304347826086957</v>
      </c>
      <c r="AL730" s="1">
        <v>14</v>
      </c>
      <c r="AN730" s="5"/>
    </row>
    <row r="731" spans="1:40" x14ac:dyDescent="0.25">
      <c r="A731" s="3">
        <v>42060</v>
      </c>
      <c r="B731" s="4">
        <v>3</v>
      </c>
      <c r="C731" s="4">
        <v>5</v>
      </c>
      <c r="D731" s="4">
        <v>22</v>
      </c>
      <c r="E731" s="1" t="str">
        <f t="shared" si="134"/>
        <v>Q3-5-22</v>
      </c>
      <c r="F731" s="4" t="s">
        <v>23</v>
      </c>
      <c r="G731" s="4">
        <v>18.8</v>
      </c>
      <c r="H731" s="36">
        <v>10</v>
      </c>
      <c r="I731" s="8"/>
      <c r="J731" s="4">
        <v>14</v>
      </c>
      <c r="K731" s="4">
        <v>28.5</v>
      </c>
      <c r="L731" s="14">
        <v>7.6E-3</v>
      </c>
      <c r="M731" s="14">
        <v>1.03E-2</v>
      </c>
      <c r="N731" s="4">
        <v>348.68220000000002</v>
      </c>
      <c r="O731" s="4">
        <v>0.20699999999999999</v>
      </c>
      <c r="P731" s="4">
        <v>2225</v>
      </c>
      <c r="Q731" s="14">
        <v>0.1196</v>
      </c>
      <c r="R731" s="14">
        <v>3.1699999999999999E-2</v>
      </c>
      <c r="S731" s="6">
        <v>7.0009999999999994</v>
      </c>
      <c r="T731" s="14">
        <v>2.9529999999999998</v>
      </c>
      <c r="U731" s="4">
        <v>10</v>
      </c>
      <c r="V731" s="4">
        <v>265</v>
      </c>
      <c r="W731" s="10">
        <v>115.3</v>
      </c>
      <c r="X731" s="12">
        <v>2091</v>
      </c>
      <c r="Y731" s="14">
        <v>1.351</v>
      </c>
      <c r="Z731" s="40">
        <v>0.37440000000000001</v>
      </c>
      <c r="AA731" s="43"/>
      <c r="AB731" s="33">
        <f t="shared" si="124"/>
        <v>26.21359223300971</v>
      </c>
      <c r="AC731" s="5">
        <f t="shared" si="125"/>
        <v>0.15314009661835748</v>
      </c>
      <c r="AD731" s="5">
        <f t="shared" si="126"/>
        <v>0.26505016722408026</v>
      </c>
      <c r="AE731" s="5">
        <f t="shared" si="127"/>
        <v>0.27712805329385642</v>
      </c>
      <c r="AF731" s="33">
        <f t="shared" si="128"/>
        <v>6.381168869532198</v>
      </c>
      <c r="AG731" s="33">
        <f t="shared" si="129"/>
        <v>109.99438485804417</v>
      </c>
      <c r="AH731" s="5">
        <f t="shared" si="130"/>
        <v>0.42179688615912014</v>
      </c>
      <c r="AI731" s="1">
        <f t="shared" si="131"/>
        <v>7.0009999999999994</v>
      </c>
      <c r="AJ731" s="5">
        <f t="shared" si="132"/>
        <v>0.43509433962264149</v>
      </c>
      <c r="AK731" s="1">
        <f t="shared" si="133"/>
        <v>18.13529921942758</v>
      </c>
      <c r="AL731" s="1">
        <v>28.5</v>
      </c>
      <c r="AN731" s="5"/>
    </row>
    <row r="732" spans="1:40" x14ac:dyDescent="0.25">
      <c r="A732" s="3">
        <v>42060</v>
      </c>
      <c r="B732" s="4">
        <v>3</v>
      </c>
      <c r="C732" s="4">
        <v>5</v>
      </c>
      <c r="D732" s="4">
        <v>22</v>
      </c>
      <c r="E732" s="1" t="str">
        <f t="shared" si="134"/>
        <v>Q3-5-22</v>
      </c>
      <c r="F732" s="4" t="s">
        <v>19</v>
      </c>
      <c r="G732" s="4">
        <v>14.8</v>
      </c>
      <c r="H732" s="36">
        <v>60</v>
      </c>
      <c r="I732" s="8"/>
      <c r="J732" s="4">
        <v>10</v>
      </c>
      <c r="K732" s="4">
        <v>11.5</v>
      </c>
      <c r="L732" s="14">
        <v>1.15E-2</v>
      </c>
      <c r="M732" s="14">
        <v>1.38E-2</v>
      </c>
      <c r="N732" s="4">
        <v>159.38059999999999</v>
      </c>
      <c r="O732" s="4">
        <v>0.125</v>
      </c>
      <c r="P732" s="4">
        <v>1045</v>
      </c>
      <c r="Q732" s="14">
        <v>9.3299999999999994E-2</v>
      </c>
      <c r="R732" s="14">
        <v>3.2099999999999997E-2</v>
      </c>
      <c r="S732" s="6">
        <v>0.49399999999999999</v>
      </c>
      <c r="T732" s="14">
        <v>0.1638</v>
      </c>
      <c r="U732" s="4">
        <v>10</v>
      </c>
      <c r="V732" s="4">
        <v>131</v>
      </c>
      <c r="W732" s="10">
        <v>46.9</v>
      </c>
      <c r="X732" s="12">
        <v>576.4</v>
      </c>
      <c r="Y732" s="14">
        <v>0.41299999999999998</v>
      </c>
      <c r="Z732" s="40">
        <v>0.15719999999999998</v>
      </c>
      <c r="AA732" s="43"/>
      <c r="AB732" s="33">
        <f t="shared" si="124"/>
        <v>16.666666666666664</v>
      </c>
      <c r="AC732" s="5">
        <f t="shared" si="125"/>
        <v>0.25679999999999997</v>
      </c>
      <c r="AD732" s="5">
        <f t="shared" si="126"/>
        <v>0.34405144694533762</v>
      </c>
      <c r="AE732" s="5">
        <f t="shared" si="127"/>
        <v>0.38062953995157384</v>
      </c>
      <c r="AF732" s="33">
        <f t="shared" si="128"/>
        <v>6.5566323630354013</v>
      </c>
      <c r="AG732" s="33">
        <f t="shared" si="129"/>
        <v>49.651277258566978</v>
      </c>
      <c r="AH732" s="5">
        <f t="shared" si="130"/>
        <v>0.33157894736842108</v>
      </c>
      <c r="AI732" s="1">
        <f t="shared" si="131"/>
        <v>0.49399999999999999</v>
      </c>
      <c r="AJ732" s="5">
        <f t="shared" si="132"/>
        <v>0.35801526717557253</v>
      </c>
      <c r="AK732" s="1">
        <f t="shared" si="133"/>
        <v>12.289978678038379</v>
      </c>
      <c r="AL732" s="1">
        <v>11.5</v>
      </c>
      <c r="AN732" s="5"/>
    </row>
    <row r="733" spans="1:40" x14ac:dyDescent="0.25">
      <c r="A733" s="3">
        <v>42060</v>
      </c>
      <c r="B733" s="4">
        <v>3</v>
      </c>
      <c r="C733" s="4">
        <v>5</v>
      </c>
      <c r="D733" s="4">
        <v>24</v>
      </c>
      <c r="E733" s="1" t="str">
        <f t="shared" si="134"/>
        <v>Q3-5-24</v>
      </c>
      <c r="F733" s="4" t="s">
        <v>23</v>
      </c>
      <c r="G733" s="4">
        <v>20.5</v>
      </c>
      <c r="H733" s="36">
        <v>30</v>
      </c>
      <c r="I733" s="8"/>
      <c r="J733" s="4">
        <v>15</v>
      </c>
      <c r="K733" s="4">
        <v>17.899999999999999</v>
      </c>
      <c r="L733" s="14">
        <v>6.1000000000000004E-3</v>
      </c>
      <c r="M733" s="14">
        <v>1.06E-2</v>
      </c>
      <c r="N733" s="4">
        <v>245.86680000000001</v>
      </c>
      <c r="O733" s="4">
        <v>0.27400000000000002</v>
      </c>
      <c r="P733" s="4">
        <v>1391</v>
      </c>
      <c r="Q733" s="15" t="s">
        <v>16</v>
      </c>
      <c r="R733" s="14">
        <v>4.7800000000000002E-2</v>
      </c>
      <c r="S733" s="6">
        <v>2.7429999999999999</v>
      </c>
      <c r="T733" s="14">
        <v>1.373</v>
      </c>
      <c r="U733" s="4">
        <v>10</v>
      </c>
      <c r="V733" s="4">
        <v>104</v>
      </c>
      <c r="W733" s="10">
        <v>40.5</v>
      </c>
      <c r="X733" s="12">
        <v>941</v>
      </c>
      <c r="Y733" s="14">
        <v>0.65200000000000002</v>
      </c>
      <c r="Z733" s="40">
        <v>0.30840000000000001</v>
      </c>
      <c r="AA733" s="43"/>
      <c r="AB733" s="33">
        <f t="shared" si="124"/>
        <v>42.452830188679243</v>
      </c>
      <c r="AC733" s="5">
        <f t="shared" si="125"/>
        <v>0.17445255474452553</v>
      </c>
      <c r="AD733" s="5" t="e">
        <f t="shared" si="126"/>
        <v>#VALUE!</v>
      </c>
      <c r="AE733" s="5">
        <f t="shared" si="127"/>
        <v>0.47300613496932514</v>
      </c>
      <c r="AF733" s="33">
        <f t="shared" si="128"/>
        <v>5.6575348928769555</v>
      </c>
      <c r="AG733" s="33">
        <f t="shared" si="129"/>
        <v>51.436569037656902</v>
      </c>
      <c r="AH733" s="5">
        <f t="shared" si="130"/>
        <v>0.50054684651841053</v>
      </c>
      <c r="AI733" s="1">
        <f t="shared" si="131"/>
        <v>2.7429999999999999</v>
      </c>
      <c r="AJ733" s="5">
        <f t="shared" si="132"/>
        <v>0.38942307692307693</v>
      </c>
      <c r="AK733" s="1">
        <f t="shared" si="133"/>
        <v>23.234567901234566</v>
      </c>
      <c r="AL733" s="1">
        <v>17.899999999999999</v>
      </c>
      <c r="AN733" s="5"/>
    </row>
    <row r="734" spans="1:40" x14ac:dyDescent="0.25">
      <c r="A734" s="3">
        <v>42060</v>
      </c>
      <c r="B734" s="4">
        <v>3</v>
      </c>
      <c r="C734" s="4">
        <v>5</v>
      </c>
      <c r="D734" s="4">
        <v>24</v>
      </c>
      <c r="E734" s="1" t="str">
        <f t="shared" si="134"/>
        <v>Q3-5-24</v>
      </c>
      <c r="F734" s="4" t="s">
        <v>19</v>
      </c>
      <c r="G734" s="4">
        <v>11.4</v>
      </c>
      <c r="H734" s="36">
        <v>20</v>
      </c>
      <c r="I734" s="8"/>
      <c r="J734" s="4">
        <v>11</v>
      </c>
      <c r="K734" s="4">
        <v>9.5</v>
      </c>
      <c r="L734" s="14">
        <v>6.0000000000000001E-3</v>
      </c>
      <c r="M734" s="14">
        <v>7.4000000000000003E-3</v>
      </c>
      <c r="N734" s="4">
        <v>399.0609</v>
      </c>
      <c r="O734" s="4">
        <v>0.23200000000000001</v>
      </c>
      <c r="P734" s="4">
        <v>4135</v>
      </c>
      <c r="Q734" s="14">
        <v>0.1168</v>
      </c>
      <c r="R734" s="14">
        <v>4.4200000000000003E-2</v>
      </c>
      <c r="S734" s="6">
        <v>0.45899999999999996</v>
      </c>
      <c r="T734" s="14">
        <v>0.1767</v>
      </c>
      <c r="U734" s="4">
        <v>10</v>
      </c>
      <c r="V734" s="4">
        <v>108</v>
      </c>
      <c r="W734" s="10">
        <v>41.5</v>
      </c>
      <c r="X734" s="12"/>
      <c r="Y734" s="14">
        <v>0.25119999999999998</v>
      </c>
      <c r="Z734" s="40">
        <v>9.2600000000000002E-2</v>
      </c>
      <c r="AA734" s="43"/>
      <c r="AB734" s="33">
        <f t="shared" si="124"/>
        <v>18.918918918918919</v>
      </c>
      <c r="AC734" s="5">
        <f t="shared" si="125"/>
        <v>0.19051724137931034</v>
      </c>
      <c r="AD734" s="5">
        <f t="shared" si="126"/>
        <v>0.37842465753424659</v>
      </c>
      <c r="AE734" s="5">
        <f t="shared" si="127"/>
        <v>0.3686305732484077</v>
      </c>
      <c r="AF734" s="33">
        <f t="shared" si="128"/>
        <v>10.36182697929063</v>
      </c>
      <c r="AG734" s="33">
        <f t="shared" si="129"/>
        <v>90.285271493212662</v>
      </c>
      <c r="AH734" s="5">
        <f t="shared" si="130"/>
        <v>0.38496732026143793</v>
      </c>
      <c r="AI734" s="1">
        <f t="shared" si="131"/>
        <v>0.45899999999999996</v>
      </c>
      <c r="AJ734" s="5">
        <f t="shared" si="132"/>
        <v>0.38425925925925924</v>
      </c>
      <c r="AK734" s="1">
        <f t="shared" si="133"/>
        <v>0</v>
      </c>
      <c r="AL734" s="1">
        <v>9.5</v>
      </c>
      <c r="AN734" s="5"/>
    </row>
    <row r="735" spans="1:40" x14ac:dyDescent="0.25">
      <c r="A735" s="3">
        <v>42060</v>
      </c>
      <c r="B735" s="4">
        <v>3</v>
      </c>
      <c r="C735" s="4">
        <v>5</v>
      </c>
      <c r="D735" s="4">
        <v>24</v>
      </c>
      <c r="E735" s="1" t="str">
        <f t="shared" si="134"/>
        <v>Q3-5-24</v>
      </c>
      <c r="F735" s="4" t="s">
        <v>22</v>
      </c>
      <c r="G735" s="4">
        <v>5.8</v>
      </c>
      <c r="H735" s="36">
        <v>10</v>
      </c>
      <c r="I735" s="8"/>
      <c r="J735" s="4">
        <v>7</v>
      </c>
      <c r="K735" s="4">
        <v>4</v>
      </c>
      <c r="L735" s="14">
        <v>8.5000000000000006E-3</v>
      </c>
      <c r="M735" s="14">
        <v>9.1000000000000004E-3</v>
      </c>
      <c r="N735" s="4">
        <v>53.190300000000001</v>
      </c>
      <c r="O735" s="4">
        <v>8.8999999999999996E-2</v>
      </c>
      <c r="P735" s="4">
        <v>231</v>
      </c>
      <c r="Q735" s="14" t="s">
        <v>16</v>
      </c>
      <c r="R735" s="14">
        <v>2.4E-2</v>
      </c>
      <c r="S735" s="6">
        <v>1.34</v>
      </c>
      <c r="T735" s="14">
        <v>0.2656</v>
      </c>
      <c r="U735" s="4">
        <v>30</v>
      </c>
      <c r="V735" s="4">
        <v>122</v>
      </c>
      <c r="W735" s="10">
        <v>29.9</v>
      </c>
      <c r="X735" s="12">
        <v>604.19999999999993</v>
      </c>
      <c r="Y735" s="14">
        <v>0.06</v>
      </c>
      <c r="Z735" s="40">
        <v>3.3599999999999998E-2</v>
      </c>
      <c r="AA735" s="43"/>
      <c r="AB735" s="33">
        <f t="shared" si="124"/>
        <v>6.5934065934065913</v>
      </c>
      <c r="AC735" s="5">
        <f t="shared" si="125"/>
        <v>0.2696629213483146</v>
      </c>
      <c r="AD735" s="5" t="e">
        <f t="shared" si="126"/>
        <v>#VALUE!</v>
      </c>
      <c r="AE735" s="5">
        <f t="shared" si="127"/>
        <v>0.55999999999999994</v>
      </c>
      <c r="AF735" s="33">
        <f t="shared" si="128"/>
        <v>4.3428971071793168</v>
      </c>
      <c r="AG735" s="33">
        <f t="shared" si="129"/>
        <v>22.162624999999998</v>
      </c>
      <c r="AH735" s="5">
        <f t="shared" si="130"/>
        <v>0.1982089552238806</v>
      </c>
      <c r="AI735" s="1">
        <f t="shared" si="131"/>
        <v>1.34</v>
      </c>
      <c r="AJ735" s="5">
        <f t="shared" si="132"/>
        <v>0.24508196721311473</v>
      </c>
      <c r="AK735" s="1">
        <f t="shared" si="133"/>
        <v>20.207357859531772</v>
      </c>
      <c r="AL735" s="1">
        <v>4</v>
      </c>
      <c r="AN735" s="5"/>
    </row>
    <row r="736" spans="1:40" x14ac:dyDescent="0.25">
      <c r="A736" s="3">
        <v>42060</v>
      </c>
      <c r="B736" s="4">
        <v>3</v>
      </c>
      <c r="C736" s="4">
        <v>5</v>
      </c>
      <c r="D736" s="4">
        <v>24</v>
      </c>
      <c r="E736" s="1" t="str">
        <f t="shared" si="134"/>
        <v>Q3-5-24</v>
      </c>
      <c r="F736" s="4" t="s">
        <v>20</v>
      </c>
      <c r="G736" s="4">
        <v>5.2</v>
      </c>
      <c r="H736" s="36">
        <v>0.5</v>
      </c>
      <c r="I736" s="8"/>
      <c r="J736" s="4">
        <v>10</v>
      </c>
      <c r="K736" s="4">
        <v>6.2</v>
      </c>
      <c r="L736" s="14" t="s">
        <v>16</v>
      </c>
      <c r="M736" s="14" t="s">
        <v>16</v>
      </c>
      <c r="N736" s="4">
        <v>11.510899999999999</v>
      </c>
      <c r="O736" s="4">
        <v>8.9999999999999993E-3</v>
      </c>
      <c r="P736" s="4">
        <v>62</v>
      </c>
      <c r="Q736" s="14">
        <v>4.0000000000000001E-3</v>
      </c>
      <c r="R736" s="14">
        <v>1.1000000000000001E-3</v>
      </c>
      <c r="S736" s="6">
        <v>2.5999999999999999E-2</v>
      </c>
      <c r="T736" s="14">
        <v>2.8999999999999998E-3</v>
      </c>
      <c r="U736" s="4">
        <v>30</v>
      </c>
      <c r="V736" s="4">
        <v>7</v>
      </c>
      <c r="W736" s="10">
        <v>0.8</v>
      </c>
      <c r="X736" s="12">
        <v>40.200000000000003</v>
      </c>
      <c r="Y736" s="14">
        <v>4.0000000000000001E-3</v>
      </c>
      <c r="Z736" s="40">
        <v>1.1000000000000001E-3</v>
      </c>
      <c r="AA736" s="43"/>
      <c r="AB736" s="33" t="e">
        <f t="shared" si="124"/>
        <v>#VALUE!</v>
      </c>
      <c r="AC736" s="5">
        <f t="shared" si="125"/>
        <v>0.12222222222222223</v>
      </c>
      <c r="AD736" s="5">
        <f t="shared" si="126"/>
        <v>0.27500000000000002</v>
      </c>
      <c r="AE736" s="5">
        <f t="shared" si="127"/>
        <v>0.27500000000000002</v>
      </c>
      <c r="AF736" s="33">
        <f t="shared" si="128"/>
        <v>5.3861991677453549</v>
      </c>
      <c r="AG736" s="33">
        <f t="shared" si="129"/>
        <v>104.64454545454544</v>
      </c>
      <c r="AH736" s="5">
        <f t="shared" si="130"/>
        <v>0.11153846153846153</v>
      </c>
      <c r="AI736" s="1">
        <f t="shared" si="131"/>
        <v>2.5999999999999999E-2</v>
      </c>
      <c r="AJ736" s="5">
        <f t="shared" si="132"/>
        <v>0.1142857142857143</v>
      </c>
      <c r="AK736" s="1">
        <f t="shared" si="133"/>
        <v>50.25</v>
      </c>
      <c r="AL736" s="1">
        <v>6.2</v>
      </c>
      <c r="AN736" s="5"/>
    </row>
    <row r="737" spans="1:40" x14ac:dyDescent="0.25">
      <c r="A737" s="3">
        <v>42060</v>
      </c>
      <c r="B737" s="4">
        <v>3</v>
      </c>
      <c r="C737" s="4">
        <v>5</v>
      </c>
      <c r="D737" s="4">
        <v>26</v>
      </c>
      <c r="E737" s="1" t="str">
        <f t="shared" si="134"/>
        <v>Q3-5-26</v>
      </c>
      <c r="F737" s="4" t="s">
        <v>23</v>
      </c>
      <c r="G737" s="4">
        <v>13.4</v>
      </c>
      <c r="H737" s="36">
        <v>30</v>
      </c>
      <c r="I737" s="8"/>
      <c r="J737" s="4">
        <v>58</v>
      </c>
      <c r="K737" s="4">
        <v>10.199999999999999</v>
      </c>
      <c r="L737" s="14">
        <v>4.8999999999999998E-3</v>
      </c>
      <c r="M737" s="14">
        <v>8.6E-3</v>
      </c>
      <c r="N737" s="4">
        <v>221.69929999999999</v>
      </c>
      <c r="O737" s="4">
        <v>0.161</v>
      </c>
      <c r="P737" s="4">
        <v>1632</v>
      </c>
      <c r="Q737" s="14" t="s">
        <v>16</v>
      </c>
      <c r="R737" s="14">
        <v>2.5600000000000001E-2</v>
      </c>
      <c r="S737" s="6">
        <v>6.335</v>
      </c>
      <c r="T737" s="14">
        <v>2.5044</v>
      </c>
      <c r="U737" s="4">
        <v>10</v>
      </c>
      <c r="V737" s="4">
        <v>123</v>
      </c>
      <c r="W737" s="10">
        <v>50.3</v>
      </c>
      <c r="X737" s="12"/>
      <c r="Y737" s="14">
        <v>0.46750000000000003</v>
      </c>
      <c r="Z737" s="40">
        <v>0.13020000000000001</v>
      </c>
      <c r="AA737" s="43"/>
      <c r="AB737" s="33">
        <f t="shared" si="124"/>
        <v>43.02325581395349</v>
      </c>
      <c r="AC737" s="5">
        <f t="shared" si="125"/>
        <v>0.15900621118012423</v>
      </c>
      <c r="AD737" s="5" t="e">
        <f t="shared" si="126"/>
        <v>#VALUE!</v>
      </c>
      <c r="AE737" s="5">
        <f t="shared" si="127"/>
        <v>0.27850267379679144</v>
      </c>
      <c r="AF737" s="33">
        <f t="shared" si="128"/>
        <v>7.3613222955597966</v>
      </c>
      <c r="AG737" s="33">
        <f t="shared" si="129"/>
        <v>86.601289062500001</v>
      </c>
      <c r="AH737" s="5">
        <f t="shared" si="130"/>
        <v>0.39532754538279402</v>
      </c>
      <c r="AI737" s="1">
        <f t="shared" si="131"/>
        <v>6.335</v>
      </c>
      <c r="AJ737" s="5">
        <f t="shared" si="132"/>
        <v>0.4089430894308943</v>
      </c>
      <c r="AK737" s="1">
        <f t="shared" si="133"/>
        <v>0</v>
      </c>
      <c r="AL737" s="1">
        <v>10.199999999999999</v>
      </c>
      <c r="AN737" s="5"/>
    </row>
    <row r="738" spans="1:40" x14ac:dyDescent="0.25">
      <c r="A738" s="3">
        <v>42060</v>
      </c>
      <c r="B738" s="4">
        <v>3</v>
      </c>
      <c r="C738" s="4">
        <v>5</v>
      </c>
      <c r="D738" s="4">
        <v>26</v>
      </c>
      <c r="E738" s="1" t="str">
        <f t="shared" si="134"/>
        <v>Q3-5-26</v>
      </c>
      <c r="F738" s="4" t="s">
        <v>19</v>
      </c>
      <c r="G738" s="4">
        <v>26.1</v>
      </c>
      <c r="H738" s="36">
        <v>20</v>
      </c>
      <c r="I738" s="8"/>
      <c r="J738" s="4">
        <v>12</v>
      </c>
      <c r="K738" s="4">
        <v>7.8</v>
      </c>
      <c r="L738" s="14">
        <v>6.9000000000000006E-2</v>
      </c>
      <c r="M738" s="14">
        <v>8.8999999999999996E-2</v>
      </c>
      <c r="N738" s="4">
        <v>314.87990000000002</v>
      </c>
      <c r="O738" s="4">
        <v>0.254</v>
      </c>
      <c r="P738" s="4">
        <v>2640</v>
      </c>
      <c r="Q738" s="14">
        <v>0.1963</v>
      </c>
      <c r="R738" s="14">
        <v>7.0099999999999996E-2</v>
      </c>
      <c r="S738" s="6">
        <v>0.83</v>
      </c>
      <c r="T738" s="14">
        <v>0.32050000000000001</v>
      </c>
      <c r="U738" s="4">
        <v>10</v>
      </c>
      <c r="V738" s="4">
        <v>73</v>
      </c>
      <c r="W738" s="10">
        <v>26.599999999999998</v>
      </c>
      <c r="X738" s="12">
        <v>351.5</v>
      </c>
      <c r="Y738" s="14">
        <v>1.0880000000000001</v>
      </c>
      <c r="Z738" s="40">
        <v>0.41139999999999999</v>
      </c>
      <c r="AA738" s="43"/>
      <c r="AB738" s="33">
        <f t="shared" si="124"/>
        <v>22.471910112359542</v>
      </c>
      <c r="AC738" s="5">
        <f t="shared" si="125"/>
        <v>0.2759842519685039</v>
      </c>
      <c r="AD738" s="5">
        <f t="shared" si="126"/>
        <v>0.35710646968925114</v>
      </c>
      <c r="AE738" s="5">
        <f t="shared" si="127"/>
        <v>0.37812499999999999</v>
      </c>
      <c r="AF738" s="33">
        <f t="shared" si="128"/>
        <v>8.384149004112361</v>
      </c>
      <c r="AG738" s="33">
        <f t="shared" si="129"/>
        <v>44.918673323823114</v>
      </c>
      <c r="AH738" s="5">
        <f t="shared" si="130"/>
        <v>0.38614457831325305</v>
      </c>
      <c r="AI738" s="1">
        <f t="shared" si="131"/>
        <v>0.83</v>
      </c>
      <c r="AJ738" s="5">
        <f t="shared" si="132"/>
        <v>0.36438356164383556</v>
      </c>
      <c r="AK738" s="1">
        <f t="shared" si="133"/>
        <v>13.214285714285715</v>
      </c>
      <c r="AL738" s="1">
        <v>7.8</v>
      </c>
      <c r="AN738" s="5"/>
    </row>
    <row r="739" spans="1:40" x14ac:dyDescent="0.25">
      <c r="A739" s="3">
        <v>42060</v>
      </c>
      <c r="B739" s="4">
        <v>3</v>
      </c>
      <c r="C739" s="4">
        <v>5</v>
      </c>
      <c r="D739" s="4">
        <v>28</v>
      </c>
      <c r="E739" s="1" t="str">
        <f t="shared" si="134"/>
        <v>Q3-5-28</v>
      </c>
      <c r="F739" s="4" t="s">
        <v>23</v>
      </c>
      <c r="G739" s="4">
        <v>23.8</v>
      </c>
      <c r="H739" s="36">
        <v>30</v>
      </c>
      <c r="I739" s="8"/>
      <c r="J739" s="4">
        <v>16</v>
      </c>
      <c r="K739" s="4">
        <v>17.5</v>
      </c>
      <c r="L739" s="14">
        <v>8.6999999999999994E-3</v>
      </c>
      <c r="M739" s="14">
        <v>1.3100000000000001E-2</v>
      </c>
      <c r="N739" s="4">
        <v>85.406300000000002</v>
      </c>
      <c r="O739" s="4">
        <v>0.113</v>
      </c>
      <c r="P739" s="4">
        <v>434</v>
      </c>
      <c r="Q739" s="14">
        <v>5.7200000000000001E-2</v>
      </c>
      <c r="R739" s="14">
        <v>1.6199999999999999E-2</v>
      </c>
      <c r="S739" s="4">
        <v>1.8240000000000001</v>
      </c>
      <c r="T739" s="14">
        <v>0.63060000000000005</v>
      </c>
      <c r="U739" s="4">
        <v>10</v>
      </c>
      <c r="V739" s="4">
        <v>112</v>
      </c>
      <c r="W739" s="10">
        <v>17.899999999999999</v>
      </c>
      <c r="X739" s="12">
        <v>613</v>
      </c>
      <c r="Y739" s="14">
        <v>0.45400000000000001</v>
      </c>
      <c r="Z739" s="40">
        <v>0.1217</v>
      </c>
      <c r="AA739" s="43"/>
      <c r="AB739" s="33">
        <f t="shared" si="124"/>
        <v>33.587786259541993</v>
      </c>
      <c r="AC739" s="5">
        <f t="shared" si="125"/>
        <v>0.14336283185840706</v>
      </c>
      <c r="AD739" s="5">
        <f t="shared" si="126"/>
        <v>0.28321678321678317</v>
      </c>
      <c r="AE739" s="5">
        <f t="shared" si="127"/>
        <v>0.26806167400881059</v>
      </c>
      <c r="AF739" s="33">
        <f t="shared" si="128"/>
        <v>5.081592341548574</v>
      </c>
      <c r="AG739" s="33">
        <f t="shared" si="129"/>
        <v>52.719938271604946</v>
      </c>
      <c r="AH739" s="5">
        <f t="shared" si="130"/>
        <v>0.34572368421052635</v>
      </c>
      <c r="AI739" s="1">
        <f t="shared" si="131"/>
        <v>1.8240000000000001</v>
      </c>
      <c r="AJ739" s="5">
        <f t="shared" si="132"/>
        <v>0.15982142857142856</v>
      </c>
      <c r="AK739" s="1">
        <f t="shared" si="133"/>
        <v>34.245810055865924</v>
      </c>
      <c r="AL739" s="1">
        <v>17.5</v>
      </c>
      <c r="AN739" s="5"/>
    </row>
    <row r="740" spans="1:40" x14ac:dyDescent="0.25">
      <c r="A740" s="3">
        <v>42060</v>
      </c>
      <c r="B740" s="4">
        <v>3</v>
      </c>
      <c r="C740" s="4">
        <v>5</v>
      </c>
      <c r="D740" s="4">
        <v>28</v>
      </c>
      <c r="E740" s="1" t="str">
        <f t="shared" si="134"/>
        <v>Q3-5-28</v>
      </c>
      <c r="F740" s="4" t="s">
        <v>19</v>
      </c>
      <c r="G740" s="4">
        <v>13.6</v>
      </c>
      <c r="H740" s="36">
        <v>5</v>
      </c>
      <c r="I740" s="8"/>
      <c r="J740" s="4">
        <v>13</v>
      </c>
      <c r="K740" s="4">
        <v>15.3</v>
      </c>
      <c r="L740" s="14">
        <v>4.5999999999999999E-3</v>
      </c>
      <c r="M740" s="14">
        <v>5.8999999999999999E-3</v>
      </c>
      <c r="N740" s="4">
        <v>33.726199999999999</v>
      </c>
      <c r="O740" s="4">
        <v>0.02</v>
      </c>
      <c r="P740" s="4">
        <v>209</v>
      </c>
      <c r="Q740" s="14">
        <v>1.09E-2</v>
      </c>
      <c r="R740" s="14">
        <v>4.7999999999999996E-3</v>
      </c>
      <c r="S740" s="6">
        <v>0.217</v>
      </c>
      <c r="T740" s="14">
        <v>7.1499999999999994E-2</v>
      </c>
      <c r="U740" s="4">
        <v>10</v>
      </c>
      <c r="V740" s="4">
        <v>135</v>
      </c>
      <c r="W740" s="10">
        <v>49.8</v>
      </c>
      <c r="X740" s="12">
        <v>601.5</v>
      </c>
      <c r="Y740" s="14">
        <v>0.246</v>
      </c>
      <c r="Z740" s="40">
        <v>0.1017</v>
      </c>
      <c r="AA740" s="43"/>
      <c r="AB740" s="33">
        <f t="shared" si="124"/>
        <v>22.033898305084747</v>
      </c>
      <c r="AC740" s="5">
        <f t="shared" si="125"/>
        <v>0.23999999999999996</v>
      </c>
      <c r="AD740" s="5">
        <f t="shared" si="126"/>
        <v>0.44036697247706419</v>
      </c>
      <c r="AE740" s="5">
        <f t="shared" si="127"/>
        <v>0.41341463414634144</v>
      </c>
      <c r="AF740" s="33">
        <f t="shared" si="128"/>
        <v>6.1969625988104209</v>
      </c>
      <c r="AG740" s="33">
        <f t="shared" si="129"/>
        <v>70.262916666666669</v>
      </c>
      <c r="AH740" s="5">
        <f t="shared" si="130"/>
        <v>0.32949308755760365</v>
      </c>
      <c r="AI740" s="1">
        <f t="shared" si="131"/>
        <v>0.217</v>
      </c>
      <c r="AJ740" s="5">
        <f t="shared" si="132"/>
        <v>0.36888888888888888</v>
      </c>
      <c r="AK740" s="1">
        <f t="shared" si="133"/>
        <v>12.078313253012048</v>
      </c>
      <c r="AL740" s="1">
        <v>15.3</v>
      </c>
      <c r="AN740" s="5"/>
    </row>
    <row r="741" spans="1:40" x14ac:dyDescent="0.25">
      <c r="A741" s="3">
        <v>42060</v>
      </c>
      <c r="B741" s="4">
        <v>3</v>
      </c>
      <c r="C741" s="4">
        <v>5</v>
      </c>
      <c r="D741" s="4">
        <v>30</v>
      </c>
      <c r="E741" s="1" t="str">
        <f t="shared" si="134"/>
        <v>Q3-5-30</v>
      </c>
      <c r="F741" s="4" t="s">
        <v>23</v>
      </c>
      <c r="G741" s="4">
        <v>22</v>
      </c>
      <c r="H741" s="36">
        <v>30</v>
      </c>
      <c r="I741" s="8"/>
      <c r="J741" s="4">
        <v>59</v>
      </c>
      <c r="K741" s="4">
        <v>12.3</v>
      </c>
      <c r="L741" s="14">
        <v>7.4000000000000003E-3</v>
      </c>
      <c r="M741" s="14">
        <v>9.9000000000000008E-3</v>
      </c>
      <c r="N741" s="4">
        <v>213.93199999999999</v>
      </c>
      <c r="O741" s="4">
        <v>0.17899999999999999</v>
      </c>
      <c r="P741" s="4">
        <v>1218</v>
      </c>
      <c r="Q741" s="14">
        <v>0.10630000000000001</v>
      </c>
      <c r="R741" s="14">
        <v>2.6800000000000001E-2</v>
      </c>
      <c r="S741" s="6">
        <v>3.84</v>
      </c>
      <c r="T741" s="14">
        <v>1.5587</v>
      </c>
      <c r="U741" s="4">
        <v>10</v>
      </c>
      <c r="V741" s="4">
        <v>105</v>
      </c>
      <c r="W741" s="10">
        <v>44.4</v>
      </c>
      <c r="X741" s="12">
        <v>781.4</v>
      </c>
      <c r="Y741" s="14">
        <v>0.2465</v>
      </c>
      <c r="Z741" s="40">
        <v>6.8000000000000005E-2</v>
      </c>
      <c r="AA741" s="43"/>
      <c r="AB741" s="33">
        <f t="shared" si="124"/>
        <v>25.252525252525256</v>
      </c>
      <c r="AC741" s="5">
        <f t="shared" si="125"/>
        <v>0.14972067039106146</v>
      </c>
      <c r="AD741" s="5">
        <f t="shared" si="126"/>
        <v>0.25211665098777047</v>
      </c>
      <c r="AE741" s="5">
        <f t="shared" si="127"/>
        <v>0.27586206896551724</v>
      </c>
      <c r="AF741" s="33">
        <f t="shared" si="128"/>
        <v>5.6933979021371277</v>
      </c>
      <c r="AG741" s="33">
        <f t="shared" si="129"/>
        <v>79.825373134328345</v>
      </c>
      <c r="AH741" s="5">
        <f t="shared" si="130"/>
        <v>0.40591145833333336</v>
      </c>
      <c r="AI741" s="1">
        <f t="shared" si="131"/>
        <v>3.84</v>
      </c>
      <c r="AJ741" s="5">
        <f t="shared" si="132"/>
        <v>0.42285714285714282</v>
      </c>
      <c r="AK741" s="1">
        <f t="shared" si="133"/>
        <v>17.599099099099099</v>
      </c>
      <c r="AL741" s="1">
        <v>12.3</v>
      </c>
      <c r="AN741" s="5"/>
    </row>
    <row r="742" spans="1:40" x14ac:dyDescent="0.25">
      <c r="A742" s="3">
        <v>42060</v>
      </c>
      <c r="B742" s="4">
        <v>3</v>
      </c>
      <c r="C742" s="4">
        <v>5</v>
      </c>
      <c r="D742" s="4">
        <v>30</v>
      </c>
      <c r="E742" s="1" t="str">
        <f t="shared" si="134"/>
        <v>Q3-5-30</v>
      </c>
      <c r="F742" s="4" t="s">
        <v>19</v>
      </c>
      <c r="G742" s="4">
        <v>14.2</v>
      </c>
      <c r="H742" s="36">
        <v>20</v>
      </c>
      <c r="I742" s="8"/>
      <c r="J742" s="4">
        <v>14</v>
      </c>
      <c r="K742" s="4">
        <v>12</v>
      </c>
      <c r="L742" s="14">
        <v>3.0999999999999999E-3</v>
      </c>
      <c r="M742" s="14">
        <v>4.7000000000000002E-3</v>
      </c>
      <c r="N742" s="4">
        <v>98.336500000000001</v>
      </c>
      <c r="O742" s="4">
        <v>6.2E-2</v>
      </c>
      <c r="P742" s="4">
        <v>712</v>
      </c>
      <c r="Q742" s="14">
        <v>2.81E-2</v>
      </c>
      <c r="R742" s="14">
        <v>1.15E-2</v>
      </c>
      <c r="S742" s="6">
        <v>0.19800000000000001</v>
      </c>
      <c r="T742" s="14">
        <v>5.9399999999999994E-2</v>
      </c>
      <c r="U742" s="4">
        <v>10</v>
      </c>
      <c r="V742" s="4">
        <v>119</v>
      </c>
      <c r="W742" s="10">
        <v>40.099999999999994</v>
      </c>
      <c r="X742" s="12">
        <v>537.79999999999995</v>
      </c>
      <c r="Y742" s="14">
        <v>0.29399999999999998</v>
      </c>
      <c r="Z742" s="40">
        <v>0.10879999999999999</v>
      </c>
      <c r="AA742" s="43"/>
      <c r="AB742" s="33">
        <f t="shared" si="124"/>
        <v>34.042553191489368</v>
      </c>
      <c r="AC742" s="5">
        <f t="shared" si="125"/>
        <v>0.18548387096774194</v>
      </c>
      <c r="AD742" s="5">
        <f t="shared" si="126"/>
        <v>0.40925266903914592</v>
      </c>
      <c r="AE742" s="5">
        <f t="shared" si="127"/>
        <v>0.37006802721088433</v>
      </c>
      <c r="AF742" s="33">
        <f t="shared" si="128"/>
        <v>7.2404447992352789</v>
      </c>
      <c r="AG742" s="33">
        <f t="shared" si="129"/>
        <v>85.51</v>
      </c>
      <c r="AH742" s="5">
        <f t="shared" si="130"/>
        <v>0.29999999999999993</v>
      </c>
      <c r="AI742" s="1">
        <f t="shared" si="131"/>
        <v>0.19800000000000001</v>
      </c>
      <c r="AJ742" s="5">
        <f t="shared" si="132"/>
        <v>0.33697478991596636</v>
      </c>
      <c r="AK742" s="1">
        <f t="shared" si="133"/>
        <v>13.411471321695762</v>
      </c>
      <c r="AL742" s="1">
        <v>12</v>
      </c>
      <c r="AN742" s="5"/>
    </row>
    <row r="743" spans="1:40" x14ac:dyDescent="0.25">
      <c r="A743" s="3">
        <v>42060</v>
      </c>
      <c r="B743" s="4">
        <v>3</v>
      </c>
      <c r="C743" s="4">
        <v>5</v>
      </c>
      <c r="D743" s="4">
        <v>32</v>
      </c>
      <c r="E743" s="1" t="str">
        <f t="shared" si="134"/>
        <v>Q3-5-32</v>
      </c>
      <c r="F743" s="4" t="s">
        <v>23</v>
      </c>
      <c r="G743" s="4">
        <v>30</v>
      </c>
      <c r="H743" s="36">
        <v>30</v>
      </c>
      <c r="I743" s="8"/>
      <c r="J743" s="4">
        <v>17</v>
      </c>
      <c r="K743" s="4">
        <v>31</v>
      </c>
      <c r="L743" s="14">
        <v>1.11E-2</v>
      </c>
      <c r="M743" s="14">
        <v>1.4800000000000001E-2</v>
      </c>
      <c r="N743" s="4">
        <v>440.04050000000001</v>
      </c>
      <c r="O743" s="4">
        <v>0.248</v>
      </c>
      <c r="P743" s="4">
        <v>3564</v>
      </c>
      <c r="Q743" s="14">
        <v>0.15429999999999999</v>
      </c>
      <c r="R743" s="14">
        <v>3.9699999999999999E-2</v>
      </c>
      <c r="S743" s="6">
        <v>4.923</v>
      </c>
      <c r="T743" s="14">
        <v>1.8746</v>
      </c>
      <c r="U743" s="4">
        <v>10</v>
      </c>
      <c r="V743" s="4">
        <v>135</v>
      </c>
      <c r="W743" s="10">
        <v>51.5</v>
      </c>
      <c r="X743" s="12">
        <v>1042</v>
      </c>
      <c r="Y743" s="14">
        <v>0.80900000000000005</v>
      </c>
      <c r="Z743" s="40">
        <v>0.2611</v>
      </c>
      <c r="AA743" s="43"/>
      <c r="AB743" s="33">
        <f t="shared" si="124"/>
        <v>25</v>
      </c>
      <c r="AC743" s="5">
        <f t="shared" si="125"/>
        <v>0.16008064516129031</v>
      </c>
      <c r="AD743" s="5">
        <f t="shared" si="126"/>
        <v>0.25729099157485419</v>
      </c>
      <c r="AE743" s="5">
        <f t="shared" si="127"/>
        <v>0.32274412855377005</v>
      </c>
      <c r="AF743" s="33">
        <f t="shared" si="128"/>
        <v>8.0992545004380272</v>
      </c>
      <c r="AG743" s="33">
        <f t="shared" si="129"/>
        <v>110.84143576826196</v>
      </c>
      <c r="AH743" s="5">
        <f t="shared" si="130"/>
        <v>0.38078407475116799</v>
      </c>
      <c r="AI743" s="1">
        <f t="shared" si="131"/>
        <v>4.923</v>
      </c>
      <c r="AJ743" s="5">
        <f t="shared" si="132"/>
        <v>0.38148148148148148</v>
      </c>
      <c r="AK743" s="1">
        <f t="shared" si="133"/>
        <v>20.233009708737864</v>
      </c>
      <c r="AL743" s="1">
        <v>31</v>
      </c>
      <c r="AN743" s="5"/>
    </row>
    <row r="744" spans="1:40" x14ac:dyDescent="0.25">
      <c r="A744" s="3">
        <v>42060</v>
      </c>
      <c r="B744" s="4">
        <v>3</v>
      </c>
      <c r="C744" s="4">
        <v>5</v>
      </c>
      <c r="D744" s="4">
        <v>32</v>
      </c>
      <c r="E744" s="1" t="str">
        <f t="shared" si="134"/>
        <v>Q3-5-32</v>
      </c>
      <c r="F744" s="4" t="s">
        <v>19</v>
      </c>
      <c r="G744" s="4">
        <v>16.100000000000001</v>
      </c>
      <c r="H744" s="36">
        <v>5</v>
      </c>
      <c r="I744" s="8"/>
      <c r="J744" s="4">
        <v>15</v>
      </c>
      <c r="K744" s="4">
        <v>14.9</v>
      </c>
      <c r="L744" s="14">
        <v>3.8999999999999998E-3</v>
      </c>
      <c r="M744" s="14">
        <v>4.8999999999999998E-3</v>
      </c>
      <c r="N744" s="4">
        <v>49.1158</v>
      </c>
      <c r="O744" s="4">
        <v>2.9000000000000001E-2</v>
      </c>
      <c r="P744" s="4">
        <v>280</v>
      </c>
      <c r="Q744" s="14">
        <v>9.7000000000000003E-3</v>
      </c>
      <c r="R744" s="14">
        <v>4.1999999999999997E-3</v>
      </c>
      <c r="S744" s="6">
        <v>0.25600000000000001</v>
      </c>
      <c r="T744" s="14">
        <v>7.9899999999999999E-2</v>
      </c>
      <c r="U744" s="4">
        <v>10</v>
      </c>
      <c r="V744" s="4">
        <v>133</v>
      </c>
      <c r="W744" s="10">
        <v>31.5</v>
      </c>
      <c r="X744" s="12">
        <v>743.6</v>
      </c>
      <c r="Y744" s="14">
        <v>9.5000000000000001E-2</v>
      </c>
      <c r="Z744" s="40">
        <v>3.6900000000000002E-2</v>
      </c>
      <c r="AA744" s="43"/>
      <c r="AB744" s="33">
        <f t="shared" si="124"/>
        <v>20.408163265306126</v>
      </c>
      <c r="AC744" s="5">
        <f t="shared" si="125"/>
        <v>0.14482758620689654</v>
      </c>
      <c r="AD744" s="5">
        <f t="shared" si="126"/>
        <v>0.43298969072164945</v>
      </c>
      <c r="AE744" s="5">
        <f t="shared" si="127"/>
        <v>0.38842105263157894</v>
      </c>
      <c r="AF744" s="33">
        <f t="shared" si="128"/>
        <v>5.7008131802800728</v>
      </c>
      <c r="AG744" s="33">
        <f t="shared" si="129"/>
        <v>116.94238095238096</v>
      </c>
      <c r="AH744" s="5">
        <f t="shared" si="130"/>
        <v>0.31210937499999997</v>
      </c>
      <c r="AI744" s="1">
        <f t="shared" si="131"/>
        <v>0.25600000000000001</v>
      </c>
      <c r="AJ744" s="5">
        <f t="shared" si="132"/>
        <v>0.23684210526315788</v>
      </c>
      <c r="AK744" s="1">
        <f t="shared" si="133"/>
        <v>23.606349206349208</v>
      </c>
      <c r="AL744" s="1">
        <v>14.9</v>
      </c>
      <c r="AN744" s="5"/>
    </row>
    <row r="745" spans="1:40" x14ac:dyDescent="0.25">
      <c r="A745" s="3">
        <v>42060</v>
      </c>
      <c r="B745" s="4">
        <v>3</v>
      </c>
      <c r="C745" s="4">
        <v>5</v>
      </c>
      <c r="D745" s="4">
        <v>34</v>
      </c>
      <c r="E745" s="1" t="str">
        <f t="shared" si="134"/>
        <v>Q3-5-34</v>
      </c>
      <c r="F745" s="4" t="s">
        <v>23</v>
      </c>
      <c r="G745" s="4">
        <v>34.6</v>
      </c>
      <c r="H745" s="36">
        <v>30</v>
      </c>
      <c r="I745" s="8"/>
      <c r="J745" s="4">
        <v>60</v>
      </c>
      <c r="K745" s="4">
        <v>18.8</v>
      </c>
      <c r="L745" s="14">
        <v>6.8999999999999999E-3</v>
      </c>
      <c r="M745" s="14">
        <v>9.5999999999999992E-3</v>
      </c>
      <c r="N745" s="4">
        <v>429.9615</v>
      </c>
      <c r="O745" s="4">
        <v>0.26800000000000002</v>
      </c>
      <c r="P745" s="4">
        <v>3928</v>
      </c>
      <c r="Q745" s="14">
        <v>0.13139999999999999</v>
      </c>
      <c r="R745" s="14">
        <v>0.04</v>
      </c>
      <c r="S745" s="6">
        <v>1.929</v>
      </c>
      <c r="T745" s="14">
        <v>1.1556999999999999</v>
      </c>
      <c r="U745" s="4">
        <v>10</v>
      </c>
      <c r="V745" s="4">
        <v>81</v>
      </c>
      <c r="W745" s="10">
        <v>27.900000000000002</v>
      </c>
      <c r="X745" s="12">
        <v>471.6</v>
      </c>
      <c r="Y745" s="14">
        <v>0.54710000000000003</v>
      </c>
      <c r="Z745" s="40">
        <v>0.18149999999999999</v>
      </c>
      <c r="AA745" s="43"/>
      <c r="AB745" s="33">
        <f t="shared" si="124"/>
        <v>28.124999999999993</v>
      </c>
      <c r="AC745" s="5">
        <f t="shared" si="125"/>
        <v>0.14925373134328357</v>
      </c>
      <c r="AD745" s="5">
        <f t="shared" si="126"/>
        <v>0.30441400304414007</v>
      </c>
      <c r="AE745" s="5">
        <f t="shared" si="127"/>
        <v>0.3317492231767501</v>
      </c>
      <c r="AF745" s="33">
        <f t="shared" si="128"/>
        <v>9.1357016849183008</v>
      </c>
      <c r="AG745" s="33">
        <f t="shared" si="129"/>
        <v>107.490375</v>
      </c>
      <c r="AH745" s="5">
        <f t="shared" si="130"/>
        <v>0.59911871435977182</v>
      </c>
      <c r="AI745" s="1">
        <f t="shared" si="131"/>
        <v>1.929</v>
      </c>
      <c r="AJ745" s="5">
        <f t="shared" si="132"/>
        <v>0.3444444444444445</v>
      </c>
      <c r="AK745" s="1">
        <f t="shared" si="133"/>
        <v>16.903225806451612</v>
      </c>
      <c r="AL745" s="1">
        <v>18.8</v>
      </c>
      <c r="AN745" s="5"/>
    </row>
    <row r="746" spans="1:40" x14ac:dyDescent="0.25">
      <c r="A746" s="3">
        <v>42060</v>
      </c>
      <c r="B746" s="4">
        <v>3</v>
      </c>
      <c r="C746" s="4">
        <v>5</v>
      </c>
      <c r="D746" s="4">
        <v>34</v>
      </c>
      <c r="E746" s="1" t="str">
        <f t="shared" si="134"/>
        <v>Q3-5-34</v>
      </c>
      <c r="F746" s="4" t="s">
        <v>24</v>
      </c>
      <c r="G746" s="4">
        <v>24.6</v>
      </c>
      <c r="H746" s="36">
        <v>10</v>
      </c>
      <c r="I746" s="8"/>
      <c r="J746" s="4">
        <v>9</v>
      </c>
      <c r="K746" s="4">
        <v>20</v>
      </c>
      <c r="L746" s="14">
        <v>1.0699999999999999E-2</v>
      </c>
      <c r="M746" s="14">
        <v>1.2500000000000001E-2</v>
      </c>
      <c r="N746" s="4">
        <v>930.63699999999994</v>
      </c>
      <c r="O746" s="4">
        <v>0.61899999999999999</v>
      </c>
      <c r="P746" s="4">
        <v>10670</v>
      </c>
      <c r="Q746" s="14">
        <v>0.29370000000000002</v>
      </c>
      <c r="R746" s="14">
        <v>6.5199999999999994E-2</v>
      </c>
      <c r="S746" s="6">
        <v>6.0410000000000004</v>
      </c>
      <c r="T746" s="14">
        <v>3.1269999999999998</v>
      </c>
      <c r="U746" s="4">
        <v>10</v>
      </c>
      <c r="V746" s="4">
        <v>296</v>
      </c>
      <c r="W746" s="10">
        <v>84.7</v>
      </c>
      <c r="X746" s="12">
        <v>3120</v>
      </c>
      <c r="Y746" s="14">
        <v>2.1880000000000002</v>
      </c>
      <c r="Z746" s="40">
        <v>0.53400000000000003</v>
      </c>
      <c r="AA746" s="43"/>
      <c r="AB746" s="33">
        <f t="shared" si="124"/>
        <v>14.400000000000009</v>
      </c>
      <c r="AC746" s="5">
        <f t="shared" si="125"/>
        <v>0.10533117932148627</v>
      </c>
      <c r="AD746" s="5">
        <f t="shared" si="126"/>
        <v>0.22199523323118825</v>
      </c>
      <c r="AE746" s="5">
        <f t="shared" si="127"/>
        <v>0.24405850091407677</v>
      </c>
      <c r="AF746" s="33">
        <f t="shared" si="128"/>
        <v>11.465265189327312</v>
      </c>
      <c r="AG746" s="33">
        <f t="shared" si="129"/>
        <v>142.73573619631904</v>
      </c>
      <c r="AH746" s="5">
        <f t="shared" si="130"/>
        <v>0.51762953153451408</v>
      </c>
      <c r="AI746" s="1">
        <f t="shared" si="131"/>
        <v>6.0410000000000004</v>
      </c>
      <c r="AJ746" s="5">
        <f t="shared" si="132"/>
        <v>0.28614864864864864</v>
      </c>
      <c r="AK746" s="1">
        <f t="shared" si="133"/>
        <v>36.835891381345924</v>
      </c>
      <c r="AL746" s="1">
        <v>20</v>
      </c>
      <c r="AN746" s="5"/>
    </row>
    <row r="747" spans="1:40" x14ac:dyDescent="0.25">
      <c r="A747" s="3">
        <v>42060</v>
      </c>
      <c r="B747" s="4">
        <v>3</v>
      </c>
      <c r="C747" s="4">
        <v>5</v>
      </c>
      <c r="D747" s="4">
        <v>36</v>
      </c>
      <c r="E747" s="1" t="str">
        <f t="shared" si="134"/>
        <v>Q3-5-36</v>
      </c>
      <c r="F747" s="4" t="s">
        <v>23</v>
      </c>
      <c r="G747" s="4">
        <v>31.2</v>
      </c>
      <c r="H747" s="36">
        <v>30</v>
      </c>
      <c r="I747" s="8"/>
      <c r="J747" s="4">
        <v>18</v>
      </c>
      <c r="K747" s="4">
        <v>30.4</v>
      </c>
      <c r="L747" s="14">
        <v>1.15E-2</v>
      </c>
      <c r="M747" s="14">
        <v>1.41E-2</v>
      </c>
      <c r="N747" s="4">
        <v>152.45230000000001</v>
      </c>
      <c r="O747" s="4">
        <v>8.8999999999999996E-2</v>
      </c>
      <c r="P747" s="4">
        <v>1330</v>
      </c>
      <c r="Q747" s="14">
        <v>5.2500000000000005E-2</v>
      </c>
      <c r="R747" s="14">
        <v>1.3599999999999999E-2</v>
      </c>
      <c r="S747" s="6">
        <v>1.1379999999999999</v>
      </c>
      <c r="T747" s="14">
        <v>0.45030000000000003</v>
      </c>
      <c r="U747" s="4">
        <v>10</v>
      </c>
      <c r="V747" s="53">
        <v>266</v>
      </c>
      <c r="W747" s="55">
        <v>112.3</v>
      </c>
      <c r="X747" s="12">
        <v>1932</v>
      </c>
      <c r="Y747" s="14">
        <v>5.2500000000000005E-2</v>
      </c>
      <c r="Z747" s="40">
        <v>1.3599999999999999E-2</v>
      </c>
      <c r="AA747" s="43"/>
      <c r="AB747" s="33">
        <f t="shared" si="124"/>
        <v>18.439716312056738</v>
      </c>
      <c r="AC747" s="5">
        <f t="shared" si="125"/>
        <v>0.15280898876404495</v>
      </c>
      <c r="AD747" s="5">
        <f t="shared" si="126"/>
        <v>0.25904761904761903</v>
      </c>
      <c r="AE747" s="5">
        <f t="shared" si="127"/>
        <v>0.25904761904761903</v>
      </c>
      <c r="AF747" s="33">
        <f t="shared" si="128"/>
        <v>8.7240402407835109</v>
      </c>
      <c r="AG747" s="33">
        <f t="shared" si="129"/>
        <v>112.09727941176472</v>
      </c>
      <c r="AH747" s="5">
        <f t="shared" si="130"/>
        <v>0.39569420035149389</v>
      </c>
      <c r="AI747" s="1">
        <f t="shared" si="131"/>
        <v>1.1379999999999999</v>
      </c>
      <c r="AJ747" s="5">
        <f t="shared" si="132"/>
        <v>0.42218045112781954</v>
      </c>
      <c r="AK747" s="1">
        <f t="shared" si="133"/>
        <v>17.203918076580589</v>
      </c>
      <c r="AL747" s="1">
        <v>30.4</v>
      </c>
      <c r="AN747" s="5"/>
    </row>
    <row r="748" spans="1:40" x14ac:dyDescent="0.25">
      <c r="A748" s="3">
        <v>42060</v>
      </c>
      <c r="B748" s="4">
        <v>3</v>
      </c>
      <c r="C748" s="4">
        <v>5</v>
      </c>
      <c r="D748" s="4">
        <v>36</v>
      </c>
      <c r="E748" s="1" t="str">
        <f t="shared" si="134"/>
        <v>Q3-5-36</v>
      </c>
      <c r="F748" s="4" t="s">
        <v>24</v>
      </c>
      <c r="G748" s="4">
        <v>20.2</v>
      </c>
      <c r="H748" s="36">
        <v>5</v>
      </c>
      <c r="I748" s="8"/>
      <c r="J748" s="4">
        <v>10</v>
      </c>
      <c r="K748" s="4">
        <v>42</v>
      </c>
      <c r="L748" s="14">
        <v>9.9000000000000008E-3</v>
      </c>
      <c r="M748" s="14">
        <v>1.1299999999999999E-2</v>
      </c>
      <c r="N748" s="4">
        <v>1448.3324</v>
      </c>
      <c r="O748" s="4">
        <v>1.131</v>
      </c>
      <c r="P748" s="4">
        <v>23635</v>
      </c>
      <c r="Q748" s="14">
        <v>0.33950000000000002</v>
      </c>
      <c r="R748" s="14">
        <v>9.5899999999999999E-2</v>
      </c>
      <c r="S748" s="6">
        <v>26.061</v>
      </c>
      <c r="T748" s="14">
        <v>11.944899999999999</v>
      </c>
      <c r="U748" s="4">
        <v>10</v>
      </c>
      <c r="V748" s="4">
        <v>736</v>
      </c>
      <c r="W748" s="10">
        <v>249.4</v>
      </c>
      <c r="X748" s="12">
        <v>4759</v>
      </c>
      <c r="Y748" s="14">
        <v>12.01</v>
      </c>
      <c r="Z748" s="40">
        <v>3.77</v>
      </c>
      <c r="AA748" s="43"/>
      <c r="AB748" s="33">
        <f t="shared" si="124"/>
        <v>12.389380530973439</v>
      </c>
      <c r="AC748" s="5">
        <f t="shared" si="125"/>
        <v>8.479221927497789E-2</v>
      </c>
      <c r="AD748" s="5">
        <f t="shared" si="126"/>
        <v>0.28247422680412371</v>
      </c>
      <c r="AE748" s="5">
        <f t="shared" si="127"/>
        <v>0.31390507910074938</v>
      </c>
      <c r="AF748" s="33">
        <f t="shared" si="128"/>
        <v>16.318767708296797</v>
      </c>
      <c r="AG748" s="33">
        <f t="shared" si="129"/>
        <v>151.02527632950989</v>
      </c>
      <c r="AH748" s="5">
        <f t="shared" si="130"/>
        <v>0.45834388549940519</v>
      </c>
      <c r="AI748" s="1">
        <f t="shared" si="131"/>
        <v>26.061</v>
      </c>
      <c r="AJ748" s="5">
        <f t="shared" si="132"/>
        <v>0.33885869565217391</v>
      </c>
      <c r="AK748" s="1">
        <f t="shared" si="133"/>
        <v>19.081796311146753</v>
      </c>
      <c r="AL748" s="1">
        <v>42</v>
      </c>
      <c r="AN748" s="5"/>
    </row>
    <row r="749" spans="1:40" x14ac:dyDescent="0.25">
      <c r="A749" s="3">
        <v>42060</v>
      </c>
      <c r="B749" s="4">
        <v>3</v>
      </c>
      <c r="C749" s="4">
        <v>5</v>
      </c>
      <c r="D749" s="4">
        <v>38</v>
      </c>
      <c r="E749" s="1" t="str">
        <f t="shared" si="134"/>
        <v>Q3-5-38</v>
      </c>
      <c r="F749" s="4" t="s">
        <v>23</v>
      </c>
      <c r="G749" s="4">
        <v>38.5</v>
      </c>
      <c r="H749" s="36">
        <v>30</v>
      </c>
      <c r="I749" s="8"/>
      <c r="J749" s="4">
        <v>61</v>
      </c>
      <c r="K749" s="4">
        <v>32.9</v>
      </c>
      <c r="L749" s="14">
        <v>7.4999999999999997E-3</v>
      </c>
      <c r="M749" s="14">
        <v>9.1999999999999998E-3</v>
      </c>
      <c r="N749" s="4">
        <v>170.22460000000001</v>
      </c>
      <c r="O749" s="4">
        <v>0.107</v>
      </c>
      <c r="P749" s="4">
        <v>1515</v>
      </c>
      <c r="Q749" s="14">
        <v>4.4299999999999999E-2</v>
      </c>
      <c r="R749" s="14">
        <v>1.2699999999999999E-2</v>
      </c>
      <c r="S749" s="6">
        <v>1.4670000000000001</v>
      </c>
      <c r="T749" s="14">
        <v>0.60680000000000001</v>
      </c>
      <c r="U749" s="4">
        <v>10</v>
      </c>
      <c r="V749" s="4">
        <v>131</v>
      </c>
      <c r="W749" s="10">
        <v>50.3</v>
      </c>
      <c r="X749" s="12"/>
      <c r="Y749" s="14">
        <v>0.1792</v>
      </c>
      <c r="Z749" s="40">
        <v>5.5999999999999994E-2</v>
      </c>
      <c r="AA749" s="43"/>
      <c r="AB749" s="33">
        <f t="shared" si="124"/>
        <v>18.478260869565219</v>
      </c>
      <c r="AC749" s="5">
        <f t="shared" si="125"/>
        <v>0.11869158878504672</v>
      </c>
      <c r="AD749" s="5">
        <f t="shared" si="126"/>
        <v>0.28668171557562078</v>
      </c>
      <c r="AE749" s="5">
        <f t="shared" si="127"/>
        <v>0.31249999999999994</v>
      </c>
      <c r="AF749" s="33">
        <f t="shared" si="128"/>
        <v>8.9000062270670632</v>
      </c>
      <c r="AG749" s="33">
        <f t="shared" si="129"/>
        <v>134.03511811023623</v>
      </c>
      <c r="AH749" s="5">
        <f t="shared" si="130"/>
        <v>0.41363326516700749</v>
      </c>
      <c r="AI749" s="1">
        <f t="shared" si="131"/>
        <v>1.4670000000000001</v>
      </c>
      <c r="AJ749" s="5">
        <f t="shared" si="132"/>
        <v>0.38396946564885492</v>
      </c>
      <c r="AK749" s="1">
        <f t="shared" si="133"/>
        <v>0</v>
      </c>
      <c r="AL749" s="1">
        <v>32.9</v>
      </c>
      <c r="AN749" s="5"/>
    </row>
    <row r="750" spans="1:40" x14ac:dyDescent="0.25">
      <c r="A750" s="3">
        <v>42060</v>
      </c>
      <c r="B750" s="4">
        <v>3</v>
      </c>
      <c r="C750" s="4">
        <v>5</v>
      </c>
      <c r="D750" s="4">
        <v>38</v>
      </c>
      <c r="E750" s="1" t="str">
        <f t="shared" si="134"/>
        <v>Q3-5-38</v>
      </c>
      <c r="F750" s="4" t="s">
        <v>24</v>
      </c>
      <c r="G750" s="4">
        <v>37.1</v>
      </c>
      <c r="H750" s="36">
        <v>30</v>
      </c>
      <c r="I750" s="8"/>
      <c r="J750" s="4">
        <v>11</v>
      </c>
      <c r="K750" s="4">
        <v>34</v>
      </c>
      <c r="L750" s="14">
        <v>3.5999999999999999E-3</v>
      </c>
      <c r="M750" s="14">
        <v>4.0000000000000001E-3</v>
      </c>
      <c r="N750" s="4">
        <v>2670.6417999999999</v>
      </c>
      <c r="O750" s="4">
        <v>1.841</v>
      </c>
      <c r="P750" s="4">
        <v>40022</v>
      </c>
      <c r="Q750" s="14">
        <v>0.5716</v>
      </c>
      <c r="R750" s="14">
        <v>0.14449999999999999</v>
      </c>
      <c r="S750" s="6">
        <v>36.137</v>
      </c>
      <c r="T750" s="14">
        <v>14.6623</v>
      </c>
      <c r="U750" s="4">
        <v>10</v>
      </c>
      <c r="V750" s="4">
        <v>945</v>
      </c>
      <c r="W750" s="10">
        <v>299.5</v>
      </c>
      <c r="X750" s="12">
        <v>6623.9999999999991</v>
      </c>
      <c r="Y750" s="14">
        <v>22.731000000000002</v>
      </c>
      <c r="Z750" s="40">
        <v>7.0380000000000003</v>
      </c>
      <c r="AA750" s="43"/>
      <c r="AB750" s="33">
        <f t="shared" si="124"/>
        <v>10.000000000000005</v>
      </c>
      <c r="AC750" s="5">
        <f t="shared" si="125"/>
        <v>7.8489951113525247E-2</v>
      </c>
      <c r="AD750" s="5">
        <f t="shared" si="126"/>
        <v>0.25279916025192439</v>
      </c>
      <c r="AE750" s="5">
        <f t="shared" si="127"/>
        <v>0.30962122211957238</v>
      </c>
      <c r="AF750" s="33">
        <f t="shared" si="128"/>
        <v>14.985910877302977</v>
      </c>
      <c r="AG750" s="33">
        <f t="shared" si="129"/>
        <v>184.81950173010381</v>
      </c>
      <c r="AH750" s="5">
        <f t="shared" si="130"/>
        <v>0.40574203724714281</v>
      </c>
      <c r="AI750" s="1">
        <f t="shared" si="131"/>
        <v>36.137</v>
      </c>
      <c r="AJ750" s="5">
        <f t="shared" si="132"/>
        <v>0.31693121693121695</v>
      </c>
      <c r="AK750" s="1">
        <f t="shared" si="133"/>
        <v>22.116861435726207</v>
      </c>
      <c r="AL750" s="1">
        <v>34</v>
      </c>
      <c r="AN750" s="5"/>
    </row>
    <row r="751" spans="1:40" x14ac:dyDescent="0.25">
      <c r="A751" s="3">
        <v>42060</v>
      </c>
      <c r="B751" s="4">
        <v>3</v>
      </c>
      <c r="C751" s="4">
        <v>5</v>
      </c>
      <c r="D751" s="4">
        <v>40</v>
      </c>
      <c r="E751" s="1" t="str">
        <f t="shared" si="134"/>
        <v>Q3-5-40</v>
      </c>
      <c r="F751" s="4" t="s">
        <v>23</v>
      </c>
      <c r="G751" s="4">
        <v>32.1</v>
      </c>
      <c r="H751" s="36">
        <v>30</v>
      </c>
      <c r="I751" s="8"/>
      <c r="J751" s="4">
        <v>19</v>
      </c>
      <c r="K751" s="4">
        <v>32</v>
      </c>
      <c r="L751" s="14">
        <v>1.2200000000000001E-2</v>
      </c>
      <c r="M751" s="14">
        <v>1.4800000000000001E-2</v>
      </c>
      <c r="N751" s="4">
        <v>328.78649999999999</v>
      </c>
      <c r="O751" s="4">
        <v>0.189</v>
      </c>
      <c r="P751" s="4">
        <v>2023</v>
      </c>
      <c r="Q751" s="14">
        <v>9.2799999999999994E-2</v>
      </c>
      <c r="R751" s="14">
        <v>3.0499999999999999E-2</v>
      </c>
      <c r="S751" s="6">
        <v>4.0529999999999999</v>
      </c>
      <c r="T751" s="14">
        <v>1.6288</v>
      </c>
      <c r="U751" s="4">
        <v>10</v>
      </c>
      <c r="V751" s="4">
        <v>307</v>
      </c>
      <c r="W751" s="10">
        <v>127.5</v>
      </c>
      <c r="X751" s="12">
        <v>2220</v>
      </c>
      <c r="Y751" s="14">
        <v>0.627</v>
      </c>
      <c r="Z751" s="40">
        <v>0.216</v>
      </c>
      <c r="AA751" s="43"/>
      <c r="AB751" s="33">
        <f t="shared" si="124"/>
        <v>17.567567567567568</v>
      </c>
      <c r="AC751" s="5">
        <f t="shared" si="125"/>
        <v>0.16137566137566137</v>
      </c>
      <c r="AD751" s="5">
        <f t="shared" si="126"/>
        <v>0.32866379310344829</v>
      </c>
      <c r="AE751" s="5">
        <f t="shared" si="127"/>
        <v>0.34449760765550241</v>
      </c>
      <c r="AF751" s="33">
        <f t="shared" si="128"/>
        <v>6.1529290284120552</v>
      </c>
      <c r="AG751" s="33">
        <f t="shared" si="129"/>
        <v>107.7988524590164</v>
      </c>
      <c r="AH751" s="5">
        <f t="shared" si="130"/>
        <v>0.40187515420676045</v>
      </c>
      <c r="AI751" s="1">
        <f t="shared" si="131"/>
        <v>4.0529999999999999</v>
      </c>
      <c r="AJ751" s="5">
        <f t="shared" si="132"/>
        <v>0.41530944625407168</v>
      </c>
      <c r="AK751" s="1">
        <f t="shared" si="133"/>
        <v>17.411764705882351</v>
      </c>
      <c r="AL751" s="1">
        <v>32</v>
      </c>
      <c r="AN751" s="5"/>
    </row>
    <row r="752" spans="1:40" x14ac:dyDescent="0.25">
      <c r="A752" s="3">
        <v>42060</v>
      </c>
      <c r="B752" s="4">
        <v>3</v>
      </c>
      <c r="C752" s="4">
        <v>5</v>
      </c>
      <c r="D752" s="4">
        <v>40</v>
      </c>
      <c r="E752" s="1" t="str">
        <f t="shared" si="134"/>
        <v>Q3-5-40</v>
      </c>
      <c r="F752" s="4" t="s">
        <v>24</v>
      </c>
      <c r="G752" s="4">
        <v>29.8</v>
      </c>
      <c r="H752" s="36">
        <v>30</v>
      </c>
      <c r="I752" s="8"/>
      <c r="J752" s="4">
        <v>12</v>
      </c>
      <c r="K752" s="4">
        <v>26</v>
      </c>
      <c r="L752" s="14">
        <v>2.5000000000000001E-3</v>
      </c>
      <c r="M752" s="14">
        <v>5.0000000000000001E-3</v>
      </c>
      <c r="N752" s="4">
        <v>2242.3917000000001</v>
      </c>
      <c r="O752" s="4">
        <v>1.4</v>
      </c>
      <c r="P752" s="4">
        <v>29261</v>
      </c>
      <c r="Q752" s="14">
        <v>0.42630000000000001</v>
      </c>
      <c r="R752" s="14">
        <v>0.14749999999999999</v>
      </c>
      <c r="S752" s="6">
        <v>27.427</v>
      </c>
      <c r="T752" s="14">
        <v>12.149800000000001</v>
      </c>
      <c r="U752" s="4">
        <v>10</v>
      </c>
      <c r="V752" s="4">
        <v>673</v>
      </c>
      <c r="W752" s="10">
        <v>215.10000000000002</v>
      </c>
      <c r="X752" s="50">
        <v>1469.4</v>
      </c>
      <c r="Y752" s="14">
        <v>0.42630000000000001</v>
      </c>
      <c r="Z752" s="40">
        <v>0.14749999999999999</v>
      </c>
      <c r="AA752" s="43"/>
      <c r="AB752" s="33">
        <f t="shared" si="124"/>
        <v>50</v>
      </c>
      <c r="AC752" s="5">
        <f t="shared" si="125"/>
        <v>0.10535714285714286</v>
      </c>
      <c r="AD752" s="5">
        <f t="shared" si="126"/>
        <v>0.3460004691531785</v>
      </c>
      <c r="AE752" s="5">
        <f t="shared" si="127"/>
        <v>0.3460004691531785</v>
      </c>
      <c r="AF752" s="33">
        <f t="shared" si="128"/>
        <v>13.049013693727103</v>
      </c>
      <c r="AG752" s="33">
        <f t="shared" si="129"/>
        <v>152.02655593220342</v>
      </c>
      <c r="AH752" s="5">
        <f t="shared" si="130"/>
        <v>0.44298683778758163</v>
      </c>
      <c r="AI752" s="1">
        <f t="shared" si="131"/>
        <v>27.427</v>
      </c>
      <c r="AJ752" s="5">
        <f t="shared" si="132"/>
        <v>0.3196136701337296</v>
      </c>
      <c r="AK752" s="1">
        <f t="shared" si="133"/>
        <v>6.831241283124128</v>
      </c>
      <c r="AL752" s="1">
        <v>26</v>
      </c>
      <c r="AN752" s="5"/>
    </row>
    <row r="753" spans="1:40" x14ac:dyDescent="0.25">
      <c r="A753" s="3">
        <v>42060</v>
      </c>
      <c r="B753" s="4">
        <v>3</v>
      </c>
      <c r="C753" s="4">
        <v>5</v>
      </c>
      <c r="D753" s="4">
        <v>42</v>
      </c>
      <c r="E753" s="1" t="str">
        <f t="shared" si="134"/>
        <v>Q3-5-42</v>
      </c>
      <c r="F753" s="4" t="s">
        <v>23</v>
      </c>
      <c r="G753" s="4">
        <v>35.200000000000003</v>
      </c>
      <c r="H753" s="36">
        <v>20</v>
      </c>
      <c r="I753" s="8"/>
      <c r="J753" s="4">
        <v>62</v>
      </c>
      <c r="K753" s="4">
        <v>34.6</v>
      </c>
      <c r="L753" s="14" t="s">
        <v>16</v>
      </c>
      <c r="M753" s="14" t="s">
        <v>16</v>
      </c>
      <c r="N753" s="4">
        <v>9.4901999999999997</v>
      </c>
      <c r="O753" s="4">
        <v>7.0000000000000001E-3</v>
      </c>
      <c r="P753" s="4">
        <v>39</v>
      </c>
      <c r="Q753" s="14">
        <v>2.3999999999999998E-3</v>
      </c>
      <c r="R753" s="14" t="s">
        <v>16</v>
      </c>
      <c r="S753" s="6">
        <v>1.2790000000000001</v>
      </c>
      <c r="T753" s="14">
        <v>0.6550999999999999</v>
      </c>
      <c r="U753" s="4">
        <v>10</v>
      </c>
      <c r="V753" s="4">
        <v>159</v>
      </c>
      <c r="W753" s="10">
        <v>74</v>
      </c>
      <c r="X753" s="12"/>
      <c r="Y753" s="14">
        <v>1.4000000000000002E-2</v>
      </c>
      <c r="Z753" s="40">
        <v>5.7000000000000002E-3</v>
      </c>
      <c r="AA753" s="43"/>
      <c r="AB753" s="33" t="e">
        <f t="shared" si="124"/>
        <v>#VALUE!</v>
      </c>
      <c r="AC753" s="5" t="e">
        <f t="shared" si="125"/>
        <v>#VALUE!</v>
      </c>
      <c r="AD753" s="5" t="e">
        <f t="shared" si="126"/>
        <v>#VALUE!</v>
      </c>
      <c r="AE753" s="5">
        <f t="shared" si="127"/>
        <v>0.40714285714285708</v>
      </c>
      <c r="AF753" s="33">
        <f t="shared" si="128"/>
        <v>4.1095024340899036</v>
      </c>
      <c r="AG753" s="33" t="e">
        <f t="shared" si="129"/>
        <v>#VALUE!</v>
      </c>
      <c r="AH753" s="5">
        <f t="shared" si="130"/>
        <v>0.51219702892885055</v>
      </c>
      <c r="AI753" s="1">
        <f t="shared" si="131"/>
        <v>1.2790000000000001</v>
      </c>
      <c r="AJ753" s="5">
        <f t="shared" si="132"/>
        <v>0.46540880503144655</v>
      </c>
      <c r="AK753" s="1">
        <f t="shared" si="133"/>
        <v>0</v>
      </c>
      <c r="AL753" s="1">
        <v>34.6</v>
      </c>
      <c r="AN753" s="5"/>
    </row>
    <row r="754" spans="1:40" x14ac:dyDescent="0.25">
      <c r="A754" s="3">
        <v>42060</v>
      </c>
      <c r="B754" s="4">
        <v>3</v>
      </c>
      <c r="C754" s="4">
        <v>5</v>
      </c>
      <c r="D754" s="4">
        <v>42</v>
      </c>
      <c r="E754" s="1" t="str">
        <f t="shared" si="134"/>
        <v>Q3-5-42</v>
      </c>
      <c r="F754" s="4" t="s">
        <v>24</v>
      </c>
      <c r="G754" s="4">
        <v>29.5</v>
      </c>
      <c r="H754" s="36">
        <v>30</v>
      </c>
      <c r="I754" s="8"/>
      <c r="J754" s="4">
        <v>13</v>
      </c>
      <c r="K754" s="4">
        <v>30.1</v>
      </c>
      <c r="L754" s="14">
        <v>2E-3</v>
      </c>
      <c r="M754" s="14">
        <v>2.5000000000000001E-3</v>
      </c>
      <c r="N754" s="4">
        <v>229.30799999999999</v>
      </c>
      <c r="O754" s="4">
        <v>0.114</v>
      </c>
      <c r="P754" s="4">
        <v>1251</v>
      </c>
      <c r="Q754" s="14">
        <v>3.4099999999999998E-2</v>
      </c>
      <c r="R754" s="14">
        <v>1.06E-2</v>
      </c>
      <c r="S754" s="6">
        <v>4.9050000000000002</v>
      </c>
      <c r="T754" s="14">
        <v>2.5651999999999999</v>
      </c>
      <c r="U754" s="4">
        <v>10</v>
      </c>
      <c r="V754" s="4">
        <v>320</v>
      </c>
      <c r="W754" s="10">
        <v>104.80000000000001</v>
      </c>
      <c r="X754" s="12">
        <v>2355</v>
      </c>
      <c r="Y754" s="14">
        <v>0.32900000000000001</v>
      </c>
      <c r="Z754" s="40">
        <v>0.11479999999999999</v>
      </c>
      <c r="AA754" s="43"/>
      <c r="AB754" s="33">
        <f t="shared" si="124"/>
        <v>20</v>
      </c>
      <c r="AC754" s="5">
        <f t="shared" si="125"/>
        <v>9.2982456140350875E-2</v>
      </c>
      <c r="AD754" s="5">
        <f t="shared" si="126"/>
        <v>0.31085043988269795</v>
      </c>
      <c r="AE754" s="5">
        <f t="shared" si="127"/>
        <v>0.34893617021276591</v>
      </c>
      <c r="AF754" s="33">
        <f t="shared" si="128"/>
        <v>5.4555445078235385</v>
      </c>
      <c r="AG754" s="33">
        <f t="shared" si="129"/>
        <v>216.32830188679245</v>
      </c>
      <c r="AH754" s="5">
        <f t="shared" si="130"/>
        <v>0.52297655453618752</v>
      </c>
      <c r="AI754" s="1">
        <f t="shared" si="131"/>
        <v>4.9050000000000002</v>
      </c>
      <c r="AJ754" s="5">
        <f t="shared" si="132"/>
        <v>0.32750000000000001</v>
      </c>
      <c r="AK754" s="1">
        <f t="shared" si="133"/>
        <v>22.471374045801525</v>
      </c>
      <c r="AL754" s="1">
        <v>30.1</v>
      </c>
      <c r="AN754" s="5"/>
    </row>
    <row r="755" spans="1:40" x14ac:dyDescent="0.25">
      <c r="A755" s="3">
        <v>42060</v>
      </c>
      <c r="B755" s="4">
        <v>3</v>
      </c>
      <c r="C755" s="4">
        <v>5</v>
      </c>
      <c r="D755" s="4">
        <v>44</v>
      </c>
      <c r="E755" s="1" t="str">
        <f t="shared" si="134"/>
        <v>Q3-5-44</v>
      </c>
      <c r="F755" s="4" t="s">
        <v>23</v>
      </c>
      <c r="G755" s="4">
        <v>21.2</v>
      </c>
      <c r="H755" s="36">
        <v>10</v>
      </c>
      <c r="I755" s="8"/>
      <c r="J755" s="4">
        <v>20</v>
      </c>
      <c r="K755" s="4">
        <v>13.4</v>
      </c>
      <c r="L755" s="14">
        <v>4.0000000000000001E-3</v>
      </c>
      <c r="M755" s="14">
        <v>4.4999999999999997E-3</v>
      </c>
      <c r="N755" s="4">
        <v>30.1386</v>
      </c>
      <c r="O755" s="4">
        <v>2.5000000000000001E-2</v>
      </c>
      <c r="P755" s="4">
        <v>124</v>
      </c>
      <c r="Q755" s="14">
        <v>9.1999999999999998E-3</v>
      </c>
      <c r="R755" s="14">
        <v>4.8999999999999998E-3</v>
      </c>
      <c r="S755" s="6">
        <v>0.313</v>
      </c>
      <c r="T755" s="14">
        <v>0.1275</v>
      </c>
      <c r="U755" s="4">
        <v>10</v>
      </c>
      <c r="V755" s="4">
        <v>40</v>
      </c>
      <c r="W755" s="10">
        <v>16.5</v>
      </c>
      <c r="X755" s="12">
        <v>278.5</v>
      </c>
      <c r="Y755" s="14">
        <v>7.1999999999999995E-2</v>
      </c>
      <c r="Z755" s="40">
        <v>2.1199999999999997E-2</v>
      </c>
      <c r="AA755" s="43"/>
      <c r="AB755" s="33">
        <f t="shared" si="124"/>
        <v>11.111111111111104</v>
      </c>
      <c r="AC755" s="5">
        <f t="shared" si="125"/>
        <v>0.19599999999999998</v>
      </c>
      <c r="AD755" s="5">
        <f t="shared" si="126"/>
        <v>0.53260869565217395</v>
      </c>
      <c r="AE755" s="5">
        <f t="shared" si="127"/>
        <v>0.2944444444444444</v>
      </c>
      <c r="AF755" s="33">
        <f t="shared" si="128"/>
        <v>4.1143251511350893</v>
      </c>
      <c r="AG755" s="33">
        <f t="shared" si="129"/>
        <v>61.507346938775505</v>
      </c>
      <c r="AH755" s="5">
        <f t="shared" si="130"/>
        <v>0.40734824281150162</v>
      </c>
      <c r="AI755" s="1">
        <f t="shared" si="131"/>
        <v>0.313</v>
      </c>
      <c r="AJ755" s="5">
        <f t="shared" si="132"/>
        <v>0.41249999999999998</v>
      </c>
      <c r="AK755" s="1">
        <f t="shared" si="133"/>
        <v>16.878787878787879</v>
      </c>
      <c r="AL755" s="1">
        <v>13.4</v>
      </c>
      <c r="AN755" s="5"/>
    </row>
    <row r="756" spans="1:40" x14ac:dyDescent="0.25">
      <c r="A756" s="3">
        <v>42060</v>
      </c>
      <c r="B756" s="4">
        <v>3</v>
      </c>
      <c r="C756" s="4">
        <v>5</v>
      </c>
      <c r="D756" s="4">
        <v>44</v>
      </c>
      <c r="E756" s="1" t="str">
        <f t="shared" si="134"/>
        <v>Q3-5-44</v>
      </c>
      <c r="F756" s="4" t="s">
        <v>45</v>
      </c>
      <c r="G756" s="4">
        <v>7.1</v>
      </c>
      <c r="H756" s="36">
        <v>5</v>
      </c>
      <c r="I756" s="8"/>
      <c r="J756" s="4">
        <v>1</v>
      </c>
      <c r="K756" s="4">
        <v>10.6</v>
      </c>
      <c r="L756" s="14">
        <v>2.2700000000000001E-2</v>
      </c>
      <c r="M756" s="14">
        <v>2.3599999999999999E-2</v>
      </c>
      <c r="N756" s="4">
        <v>16.6112</v>
      </c>
      <c r="O756" s="4">
        <v>0.109</v>
      </c>
      <c r="P756" s="4">
        <v>17</v>
      </c>
      <c r="Q756" s="14">
        <v>9.6000000000000002E-2</v>
      </c>
      <c r="R756" s="14">
        <v>2.7699999999999999E-2</v>
      </c>
      <c r="S756" s="6">
        <v>0.46899999999999997</v>
      </c>
      <c r="T756" s="14">
        <v>0.12670000000000001</v>
      </c>
      <c r="U756" s="4">
        <v>5</v>
      </c>
      <c r="V756" s="4">
        <v>156</v>
      </c>
      <c r="W756" s="10">
        <v>49.5</v>
      </c>
      <c r="X756" s="12">
        <v>347.6</v>
      </c>
      <c r="Y756" s="14">
        <v>9.6000000000000002E-2</v>
      </c>
      <c r="Z756" s="40">
        <v>2.7699999999999999E-2</v>
      </c>
      <c r="AA756" s="43"/>
      <c r="AB756" s="33">
        <f t="shared" si="124"/>
        <v>3.8135593220338899</v>
      </c>
      <c r="AC756" s="5">
        <f t="shared" si="125"/>
        <v>0.25412844036697246</v>
      </c>
      <c r="AD756" s="5">
        <f t="shared" si="126"/>
        <v>0.28854166666666664</v>
      </c>
      <c r="AE756" s="5">
        <f t="shared" si="127"/>
        <v>0.28854166666666664</v>
      </c>
      <c r="AF756" s="33">
        <f t="shared" si="128"/>
        <v>1.0234058948179541</v>
      </c>
      <c r="AG756" s="33">
        <f t="shared" si="129"/>
        <v>5.9968231046931404</v>
      </c>
      <c r="AH756" s="5">
        <f t="shared" si="130"/>
        <v>0.2701492537313433</v>
      </c>
      <c r="AI756" s="1">
        <f t="shared" si="131"/>
        <v>0.46899999999999997</v>
      </c>
      <c r="AJ756" s="5">
        <f t="shared" si="132"/>
        <v>0.31730769230769229</v>
      </c>
      <c r="AK756" s="1">
        <f t="shared" si="133"/>
        <v>7.022222222222223</v>
      </c>
      <c r="AL756" s="1">
        <v>10.6</v>
      </c>
      <c r="AN756" s="5"/>
    </row>
    <row r="757" spans="1:40" x14ac:dyDescent="0.25">
      <c r="A757" s="3">
        <v>42060</v>
      </c>
      <c r="B757" s="4">
        <v>3</v>
      </c>
      <c r="C757" s="4">
        <v>5</v>
      </c>
      <c r="D757" s="4">
        <v>44</v>
      </c>
      <c r="E757" s="1" t="str">
        <f t="shared" si="134"/>
        <v>Q3-5-44</v>
      </c>
      <c r="F757" s="4" t="s">
        <v>52</v>
      </c>
      <c r="G757" s="4">
        <v>1.3</v>
      </c>
      <c r="H757" s="36">
        <v>1</v>
      </c>
      <c r="I757" s="8"/>
      <c r="J757" s="4">
        <v>1</v>
      </c>
      <c r="K757" s="4">
        <v>1</v>
      </c>
      <c r="L757" s="14">
        <v>6.4999999999999997E-3</v>
      </c>
      <c r="M757" s="14">
        <v>7.3000000000000001E-3</v>
      </c>
      <c r="N757" s="4">
        <v>73.3489</v>
      </c>
      <c r="O757" s="4">
        <v>0.113</v>
      </c>
      <c r="P757" s="4">
        <v>247</v>
      </c>
      <c r="Q757" s="14" t="s">
        <v>16</v>
      </c>
      <c r="R757" s="14">
        <v>3.0200000000000001E-2</v>
      </c>
      <c r="S757" s="6">
        <v>5.7590000000000003</v>
      </c>
      <c r="T757" s="14">
        <v>2.173</v>
      </c>
      <c r="U757" s="4">
        <v>30</v>
      </c>
      <c r="V757" s="4">
        <v>46</v>
      </c>
      <c r="W757" s="10">
        <v>16.299999999999997</v>
      </c>
      <c r="X757" s="12">
        <v>162.6</v>
      </c>
      <c r="Y757" s="14">
        <v>0.23799999999999999</v>
      </c>
      <c r="Z757" s="40">
        <v>7.6700000000000004E-2</v>
      </c>
      <c r="AA757" s="43"/>
      <c r="AB757" s="33">
        <f t="shared" si="124"/>
        <v>10.958904109589048</v>
      </c>
      <c r="AC757" s="5">
        <f t="shared" si="125"/>
        <v>0.26725663716814158</v>
      </c>
      <c r="AD757" s="5" t="e">
        <f t="shared" si="126"/>
        <v>#VALUE!</v>
      </c>
      <c r="AE757" s="5">
        <f t="shared" si="127"/>
        <v>0.32226890756302523</v>
      </c>
      <c r="AF757" s="33">
        <f t="shared" si="128"/>
        <v>3.3674669967784112</v>
      </c>
      <c r="AG757" s="33">
        <f t="shared" si="129"/>
        <v>24.287715231788081</v>
      </c>
      <c r="AH757" s="5">
        <f t="shared" si="130"/>
        <v>0.3773224518145511</v>
      </c>
      <c r="AI757" s="1">
        <f t="shared" si="131"/>
        <v>5.7590000000000003</v>
      </c>
      <c r="AJ757" s="5">
        <f t="shared" si="132"/>
        <v>0.35434782608695647</v>
      </c>
      <c r="AK757" s="1">
        <f t="shared" si="133"/>
        <v>9.9754601226993884</v>
      </c>
      <c r="AL757" s="1">
        <v>1</v>
      </c>
      <c r="AN757" s="5"/>
    </row>
    <row r="758" spans="1:40" x14ac:dyDescent="0.25">
      <c r="A758" s="3">
        <v>42060</v>
      </c>
      <c r="B758" s="4">
        <v>3</v>
      </c>
      <c r="C758" s="4">
        <v>5</v>
      </c>
      <c r="D758" s="4">
        <v>44</v>
      </c>
      <c r="E758" s="1" t="str">
        <f t="shared" si="134"/>
        <v>Q3-5-44</v>
      </c>
      <c r="F758" s="4" t="s">
        <v>47</v>
      </c>
      <c r="G758" s="4">
        <v>2.8</v>
      </c>
      <c r="H758" s="36">
        <v>15</v>
      </c>
      <c r="I758" s="8"/>
      <c r="J758" s="4">
        <v>1</v>
      </c>
      <c r="K758" s="4">
        <v>3.8</v>
      </c>
      <c r="L758" s="14">
        <v>5.7000000000000002E-3</v>
      </c>
      <c r="M758" s="14">
        <v>7.9000000000000008E-3</v>
      </c>
      <c r="N758" s="4">
        <v>49.698900000000002</v>
      </c>
      <c r="O758" s="4">
        <v>6.4000000000000001E-2</v>
      </c>
      <c r="P758" s="4">
        <v>165</v>
      </c>
      <c r="Q758" s="14">
        <v>2.7699999999999999E-2</v>
      </c>
      <c r="R758" s="14">
        <v>6.4000000000000003E-3</v>
      </c>
      <c r="S758" s="6">
        <v>4.7769999999999992</v>
      </c>
      <c r="T758" s="14">
        <v>1.6496</v>
      </c>
      <c r="U758" s="4">
        <v>30</v>
      </c>
      <c r="V758" s="4">
        <v>52</v>
      </c>
      <c r="W758" s="10">
        <v>18.899999999999999</v>
      </c>
      <c r="X758" s="12">
        <v>204</v>
      </c>
      <c r="Y758" s="14">
        <v>0.45100000000000001</v>
      </c>
      <c r="Z758" s="40">
        <v>0.14129999999999998</v>
      </c>
      <c r="AA758" s="43"/>
      <c r="AB758" s="33">
        <f t="shared" si="124"/>
        <v>27.848101265822788</v>
      </c>
      <c r="AC758" s="5">
        <f t="shared" si="125"/>
        <v>0.1</v>
      </c>
      <c r="AD758" s="5">
        <f t="shared" si="126"/>
        <v>0.23104693140794225</v>
      </c>
      <c r="AE758" s="5">
        <f t="shared" si="127"/>
        <v>0.31330376940133031</v>
      </c>
      <c r="AF758" s="33">
        <f t="shared" si="128"/>
        <v>3.3199929978329501</v>
      </c>
      <c r="AG758" s="33">
        <f t="shared" si="129"/>
        <v>77.654531250000005</v>
      </c>
      <c r="AH758" s="5">
        <f t="shared" si="130"/>
        <v>0.34532133137952692</v>
      </c>
      <c r="AI758" s="1">
        <f t="shared" si="131"/>
        <v>4.7769999999999992</v>
      </c>
      <c r="AJ758" s="5">
        <f t="shared" si="132"/>
        <v>0.36346153846153845</v>
      </c>
      <c r="AK758" s="1">
        <f t="shared" si="133"/>
        <v>10.793650793650794</v>
      </c>
      <c r="AL758" s="1">
        <v>3.8</v>
      </c>
      <c r="AN758" s="5"/>
    </row>
    <row r="759" spans="1:40" x14ac:dyDescent="0.25">
      <c r="A759" s="3">
        <v>42060</v>
      </c>
      <c r="B759" s="4">
        <v>3</v>
      </c>
      <c r="C759" s="4">
        <v>5</v>
      </c>
      <c r="D759" s="4">
        <v>44</v>
      </c>
      <c r="E759" s="1" t="str">
        <f t="shared" si="134"/>
        <v>Q3-5-44</v>
      </c>
      <c r="F759" s="4" t="s">
        <v>28</v>
      </c>
      <c r="G759" s="4">
        <v>15.5</v>
      </c>
      <c r="H759" s="36">
        <v>10</v>
      </c>
      <c r="I759" s="8"/>
      <c r="J759" s="4">
        <v>3</v>
      </c>
      <c r="K759" s="4">
        <v>18.5</v>
      </c>
      <c r="L759" s="14">
        <v>1.2999999999999999E-2</v>
      </c>
      <c r="M759" s="14">
        <v>1.32E-2</v>
      </c>
      <c r="N759" s="4">
        <v>265.14400000000001</v>
      </c>
      <c r="O759" s="4">
        <v>0.23699999999999999</v>
      </c>
      <c r="P759" s="4">
        <v>1722</v>
      </c>
      <c r="Q759" s="14">
        <v>0.13700000000000001</v>
      </c>
      <c r="R759" s="14">
        <v>3.7100000000000001E-2</v>
      </c>
      <c r="S759" s="6">
        <v>3.8620000000000001</v>
      </c>
      <c r="T759" s="14">
        <v>2.1509</v>
      </c>
      <c r="U759" s="4">
        <v>5</v>
      </c>
      <c r="V759" s="4">
        <v>81</v>
      </c>
      <c r="W759" s="10">
        <v>39.199999999999996</v>
      </c>
      <c r="X759" s="12">
        <v>244.20000000000002</v>
      </c>
      <c r="Y759" s="14">
        <v>0.41799999999999998</v>
      </c>
      <c r="Z759" s="40">
        <v>0.14810000000000001</v>
      </c>
      <c r="AA759" s="43"/>
      <c r="AB759" s="33">
        <f t="shared" si="124"/>
        <v>1.5151515151515191</v>
      </c>
      <c r="AC759" s="5">
        <f t="shared" si="125"/>
        <v>0.15654008438818567</v>
      </c>
      <c r="AD759" s="5">
        <f t="shared" si="126"/>
        <v>0.27080291970802917</v>
      </c>
      <c r="AE759" s="5">
        <f t="shared" si="127"/>
        <v>0.35430622009569379</v>
      </c>
      <c r="AF759" s="33">
        <f t="shared" si="128"/>
        <v>6.4945840750686417</v>
      </c>
      <c r="AG759" s="33">
        <f t="shared" si="129"/>
        <v>71.467385444743925</v>
      </c>
      <c r="AH759" s="5">
        <f t="shared" si="130"/>
        <v>0.55693940963231481</v>
      </c>
      <c r="AI759" s="1">
        <f t="shared" si="131"/>
        <v>3.8620000000000001</v>
      </c>
      <c r="AJ759" s="5">
        <f t="shared" si="132"/>
        <v>0.48395061728395056</v>
      </c>
      <c r="AK759" s="1">
        <f t="shared" si="133"/>
        <v>6.229591836734695</v>
      </c>
      <c r="AL759" s="1">
        <v>18.5</v>
      </c>
      <c r="AN759" s="5"/>
    </row>
    <row r="760" spans="1:40" x14ac:dyDescent="0.25">
      <c r="A760" s="3">
        <v>42060</v>
      </c>
      <c r="B760" s="4">
        <v>3</v>
      </c>
      <c r="C760" s="4">
        <v>5</v>
      </c>
      <c r="D760" s="4">
        <v>44</v>
      </c>
      <c r="E760" s="1" t="str">
        <f t="shared" si="134"/>
        <v>Q3-5-44</v>
      </c>
      <c r="F760" s="4" t="s">
        <v>30</v>
      </c>
      <c r="G760" s="4">
        <v>4.0999999999999996</v>
      </c>
      <c r="H760" s="36">
        <v>2</v>
      </c>
      <c r="I760" s="8"/>
      <c r="J760" s="4">
        <v>4</v>
      </c>
      <c r="K760" s="4">
        <v>5.0999999999999996</v>
      </c>
      <c r="L760" s="14">
        <v>1.5699999999999999E-2</v>
      </c>
      <c r="M760" s="14">
        <v>1.7000000000000001E-2</v>
      </c>
      <c r="N760" s="4">
        <v>29.458400000000001</v>
      </c>
      <c r="O760" s="4">
        <v>6.4000000000000001E-2</v>
      </c>
      <c r="P760" s="4">
        <v>110</v>
      </c>
      <c r="Q760" s="14">
        <v>6.5799999999999997E-2</v>
      </c>
      <c r="R760" s="14">
        <v>3.0300000000000001E-2</v>
      </c>
      <c r="S760" s="6">
        <v>0.10199999999999999</v>
      </c>
      <c r="T760" s="14">
        <f>0.0108+0.0103</f>
        <v>2.1100000000000001E-2</v>
      </c>
      <c r="U760" s="4">
        <v>30</v>
      </c>
      <c r="V760" s="4">
        <v>18</v>
      </c>
      <c r="W760" s="13">
        <v>10.8</v>
      </c>
      <c r="X760" s="12">
        <v>98.699999999999989</v>
      </c>
      <c r="Y760" s="14">
        <v>0.125</v>
      </c>
      <c r="Z760" s="40">
        <v>6.0399999999999995E-2</v>
      </c>
      <c r="AA760" s="43"/>
      <c r="AB760" s="33">
        <f t="shared" si="124"/>
        <v>7.6470588235294263</v>
      </c>
      <c r="AC760" s="5">
        <f t="shared" si="125"/>
        <v>0.47343750000000001</v>
      </c>
      <c r="AD760" s="5">
        <f t="shared" si="126"/>
        <v>0.46048632218844987</v>
      </c>
      <c r="AE760" s="5">
        <f t="shared" si="127"/>
        <v>0.48319999999999996</v>
      </c>
      <c r="AF760" s="33">
        <f t="shared" si="128"/>
        <v>3.7340792439507915</v>
      </c>
      <c r="AG760" s="33">
        <f t="shared" si="129"/>
        <v>9.7222442244224414</v>
      </c>
      <c r="AH760" s="5">
        <f t="shared" si="130"/>
        <v>0.20686274509803923</v>
      </c>
      <c r="AI760" s="1">
        <f t="shared" si="131"/>
        <v>0.10199999999999999</v>
      </c>
      <c r="AJ760" s="5">
        <f t="shared" si="132"/>
        <v>0.60000000000000009</v>
      </c>
      <c r="AK760" s="1">
        <f t="shared" si="133"/>
        <v>9.1388888888888875</v>
      </c>
      <c r="AL760" s="1">
        <v>5.0999999999999996</v>
      </c>
      <c r="AN760" s="5"/>
    </row>
    <row r="761" spans="1:40" x14ac:dyDescent="0.25">
      <c r="A761" s="3">
        <v>42060</v>
      </c>
      <c r="B761" s="4">
        <v>3</v>
      </c>
      <c r="C761" s="4">
        <v>5</v>
      </c>
      <c r="D761" s="4">
        <v>44</v>
      </c>
      <c r="E761" s="1" t="str">
        <f t="shared" si="134"/>
        <v>Q3-5-44</v>
      </c>
      <c r="F761" s="4" t="s">
        <v>27</v>
      </c>
      <c r="G761" s="4">
        <v>5.2</v>
      </c>
      <c r="H761" s="36">
        <v>60</v>
      </c>
      <c r="I761" s="8"/>
      <c r="J761" s="4">
        <v>8</v>
      </c>
      <c r="K761" s="4">
        <v>1.3</v>
      </c>
      <c r="L761" s="14">
        <v>3.9100000000000003E-2</v>
      </c>
      <c r="M761" s="14">
        <v>4.2200000000000001E-2</v>
      </c>
      <c r="N761" s="4">
        <v>16.9328</v>
      </c>
      <c r="O761" s="4">
        <v>7.9000000000000001E-2</v>
      </c>
      <c r="P761" s="4">
        <v>14</v>
      </c>
      <c r="Q761" s="14">
        <v>6.3299999999999995E-2</v>
      </c>
      <c r="R761" s="14">
        <v>1.3299999999999999E-2</v>
      </c>
      <c r="S761" s="6">
        <v>0.41899999999999998</v>
      </c>
      <c r="T761" s="14">
        <v>9.6299999999999997E-2</v>
      </c>
      <c r="U761" s="4">
        <v>5</v>
      </c>
      <c r="V761" s="4">
        <v>174</v>
      </c>
      <c r="W761" s="10">
        <v>63.8</v>
      </c>
      <c r="X761" s="12">
        <v>565.5</v>
      </c>
      <c r="Y761" s="14">
        <v>0.20899999999999999</v>
      </c>
      <c r="Z761" s="40">
        <v>5.7200000000000001E-2</v>
      </c>
      <c r="AA761" s="43"/>
      <c r="AB761" s="33">
        <f t="shared" si="124"/>
        <v>7.3459715639810383</v>
      </c>
      <c r="AC761" s="5">
        <f t="shared" si="125"/>
        <v>0.16835443037974682</v>
      </c>
      <c r="AD761" s="5">
        <f t="shared" si="126"/>
        <v>0.21011058451816747</v>
      </c>
      <c r="AE761" s="5">
        <f t="shared" si="127"/>
        <v>0.27368421052631581</v>
      </c>
      <c r="AF761" s="33">
        <f t="shared" si="128"/>
        <v>0.82679769441557216</v>
      </c>
      <c r="AG761" s="33">
        <f t="shared" si="129"/>
        <v>12.731428571428573</v>
      </c>
      <c r="AH761" s="5">
        <f t="shared" si="130"/>
        <v>0.22983293556085918</v>
      </c>
      <c r="AI761" s="1">
        <f t="shared" si="131"/>
        <v>0.41899999999999998</v>
      </c>
      <c r="AJ761" s="5">
        <f t="shared" si="132"/>
        <v>0.36666666666666664</v>
      </c>
      <c r="AK761" s="1">
        <f t="shared" si="133"/>
        <v>8.8636363636363633</v>
      </c>
      <c r="AL761" s="1">
        <v>1.3</v>
      </c>
      <c r="AN761" s="5"/>
    </row>
    <row r="762" spans="1:40" x14ac:dyDescent="0.25">
      <c r="A762" s="3">
        <v>42060</v>
      </c>
      <c r="B762" s="4">
        <v>3</v>
      </c>
      <c r="C762" s="4">
        <v>5</v>
      </c>
      <c r="D762" s="4">
        <v>46</v>
      </c>
      <c r="E762" s="1" t="str">
        <f t="shared" si="134"/>
        <v>Q3-5-46</v>
      </c>
      <c r="F762" s="4" t="s">
        <v>23</v>
      </c>
      <c r="G762" s="4">
        <v>1.7</v>
      </c>
      <c r="H762" s="36">
        <v>1</v>
      </c>
      <c r="I762" s="8"/>
      <c r="J762" s="4">
        <v>63</v>
      </c>
      <c r="K762" s="4">
        <v>15.2</v>
      </c>
      <c r="L762" s="14">
        <v>4.1999999999999997E-3</v>
      </c>
      <c r="M762" s="14">
        <v>5.1999999999999998E-3</v>
      </c>
      <c r="N762" s="4">
        <v>36.0398</v>
      </c>
      <c r="O762" s="4">
        <v>4.2999999999999997E-2</v>
      </c>
      <c r="P762" s="4">
        <v>175</v>
      </c>
      <c r="Q762" s="14">
        <v>1.6899999999999998E-2</v>
      </c>
      <c r="R762" s="14">
        <v>4.4000000000000003E-3</v>
      </c>
      <c r="S762" s="6">
        <v>0.23</v>
      </c>
      <c r="T762" s="14">
        <v>0.113</v>
      </c>
      <c r="U762" s="4">
        <v>5</v>
      </c>
      <c r="V762" s="4">
        <v>26</v>
      </c>
      <c r="W762" s="10">
        <v>11.5</v>
      </c>
      <c r="X762" s="12">
        <v>83.899999999999991</v>
      </c>
      <c r="Y762" s="14">
        <v>8.4400000000000003E-2</v>
      </c>
      <c r="Z762" s="40">
        <v>1.61E-2</v>
      </c>
      <c r="AA762" s="43"/>
      <c r="AB762" s="33">
        <f t="shared" si="124"/>
        <v>19.230769230769234</v>
      </c>
      <c r="AC762" s="5">
        <f t="shared" si="125"/>
        <v>0.10232558139534885</v>
      </c>
      <c r="AD762" s="5">
        <f t="shared" si="126"/>
        <v>0.26035502958579887</v>
      </c>
      <c r="AE762" s="5">
        <f t="shared" si="127"/>
        <v>0.19075829383886256</v>
      </c>
      <c r="AF762" s="33">
        <f t="shared" si="128"/>
        <v>4.8557428176626951</v>
      </c>
      <c r="AG762" s="33">
        <f t="shared" si="129"/>
        <v>81.908636363636361</v>
      </c>
      <c r="AH762" s="5">
        <f t="shared" si="130"/>
        <v>0.49130434782608695</v>
      </c>
      <c r="AI762" s="1">
        <f t="shared" si="131"/>
        <v>0.23</v>
      </c>
      <c r="AJ762" s="5">
        <f t="shared" si="132"/>
        <v>0.44230769230769229</v>
      </c>
      <c r="AK762" s="1">
        <f t="shared" si="133"/>
        <v>7.2956521739130427</v>
      </c>
      <c r="AL762" s="1">
        <v>15.2</v>
      </c>
      <c r="AN762" s="5"/>
    </row>
    <row r="763" spans="1:40" x14ac:dyDescent="0.25">
      <c r="A763" s="3">
        <v>42060</v>
      </c>
      <c r="B763" s="4">
        <v>3</v>
      </c>
      <c r="C763" s="4">
        <v>5</v>
      </c>
      <c r="D763" s="4">
        <v>46</v>
      </c>
      <c r="E763" s="1" t="str">
        <f t="shared" si="134"/>
        <v>Q3-5-46</v>
      </c>
      <c r="F763" s="4" t="s">
        <v>52</v>
      </c>
      <c r="G763" s="4">
        <v>0.5</v>
      </c>
      <c r="H763" s="36">
        <v>0.5</v>
      </c>
      <c r="I763" s="8"/>
      <c r="J763" s="4" t="s">
        <v>16</v>
      </c>
      <c r="K763" s="4"/>
      <c r="L763" s="14"/>
      <c r="M763" s="14"/>
      <c r="N763" s="4"/>
      <c r="O763" s="4"/>
      <c r="P763" s="4"/>
      <c r="Q763" s="14"/>
      <c r="R763" s="14"/>
      <c r="S763" s="6"/>
      <c r="T763" s="15"/>
      <c r="U763" s="4"/>
      <c r="V763" s="4"/>
      <c r="W763" s="10"/>
      <c r="X763" s="12"/>
      <c r="Y763" s="14"/>
      <c r="Z763" s="40"/>
      <c r="AA763" s="43"/>
      <c r="AB763" s="33" t="e">
        <f t="shared" si="124"/>
        <v>#DIV/0!</v>
      </c>
      <c r="AC763" s="5" t="e">
        <f t="shared" si="125"/>
        <v>#DIV/0!</v>
      </c>
      <c r="AD763" s="5" t="e">
        <f t="shared" si="126"/>
        <v>#DIV/0!</v>
      </c>
      <c r="AE763" s="5" t="e">
        <f t="shared" si="127"/>
        <v>#DIV/0!</v>
      </c>
      <c r="AF763" s="33" t="e">
        <f t="shared" si="128"/>
        <v>#DIV/0!</v>
      </c>
      <c r="AG763" s="33" t="e">
        <f t="shared" si="129"/>
        <v>#DIV/0!</v>
      </c>
      <c r="AH763" s="5" t="e">
        <f t="shared" si="130"/>
        <v>#DIV/0!</v>
      </c>
      <c r="AI763" s="1">
        <f t="shared" si="131"/>
        <v>0</v>
      </c>
      <c r="AJ763" s="5" t="e">
        <f t="shared" si="132"/>
        <v>#DIV/0!</v>
      </c>
      <c r="AK763" s="1" t="e">
        <f t="shared" si="133"/>
        <v>#DIV/0!</v>
      </c>
      <c r="AL763" s="1"/>
      <c r="AN763" s="5"/>
    </row>
    <row r="764" spans="1:40" x14ac:dyDescent="0.25">
      <c r="A764" s="3">
        <v>42060</v>
      </c>
      <c r="B764" s="4">
        <v>3</v>
      </c>
      <c r="C764" s="4">
        <v>5</v>
      </c>
      <c r="D764" s="4">
        <v>46</v>
      </c>
      <c r="E764" s="1" t="str">
        <f t="shared" si="134"/>
        <v>Q3-5-46</v>
      </c>
      <c r="F764" s="4" t="s">
        <v>54</v>
      </c>
      <c r="G764" s="4">
        <v>6.7</v>
      </c>
      <c r="H764" s="36">
        <v>1</v>
      </c>
      <c r="I764" s="8"/>
      <c r="J764" s="4">
        <v>1</v>
      </c>
      <c r="K764" s="4">
        <v>5.0999999999999996</v>
      </c>
      <c r="L764" s="14">
        <v>2.5000000000000001E-3</v>
      </c>
      <c r="M764" s="14">
        <v>3.5000000000000001E-3</v>
      </c>
      <c r="N764" s="4">
        <v>77.534499999999994</v>
      </c>
      <c r="O764" s="4">
        <v>6.7000000000000004E-2</v>
      </c>
      <c r="P764" s="4">
        <v>363</v>
      </c>
      <c r="Q764" s="14">
        <v>3.0399999999999996E-2</v>
      </c>
      <c r="R764" s="14">
        <v>1.06E-2</v>
      </c>
      <c r="S764" s="6">
        <v>0.34899999999999998</v>
      </c>
      <c r="T764" s="14">
        <v>0.15539999999999998</v>
      </c>
      <c r="U764" s="4">
        <v>10</v>
      </c>
      <c r="V764" s="4">
        <v>42</v>
      </c>
      <c r="W764" s="10">
        <v>19</v>
      </c>
      <c r="X764" s="12"/>
      <c r="Y764" s="14">
        <v>3.0399999999999996E-2</v>
      </c>
      <c r="Z764" s="40">
        <v>1.06E-2</v>
      </c>
      <c r="AA764" s="43"/>
      <c r="AB764" s="33">
        <f t="shared" si="124"/>
        <v>28.571428571428573</v>
      </c>
      <c r="AC764" s="5">
        <f t="shared" si="125"/>
        <v>0.15820895522388059</v>
      </c>
      <c r="AD764" s="5">
        <f t="shared" si="126"/>
        <v>0.34868421052631582</v>
      </c>
      <c r="AE764" s="5">
        <f t="shared" si="127"/>
        <v>0.34868421052631582</v>
      </c>
      <c r="AF764" s="33">
        <f t="shared" si="128"/>
        <v>4.6817868174812505</v>
      </c>
      <c r="AG764" s="33">
        <f t="shared" si="129"/>
        <v>73.145754716981131</v>
      </c>
      <c r="AH764" s="5">
        <f t="shared" si="130"/>
        <v>0.44527220630372488</v>
      </c>
      <c r="AI764" s="1">
        <f t="shared" si="131"/>
        <v>0.34899999999999998</v>
      </c>
      <c r="AJ764" s="5">
        <f t="shared" si="132"/>
        <v>0.45238095238095238</v>
      </c>
      <c r="AK764" s="1">
        <f t="shared" si="133"/>
        <v>0</v>
      </c>
      <c r="AL764" s="1">
        <v>5.0999999999999996</v>
      </c>
      <c r="AN764" s="5"/>
    </row>
    <row r="765" spans="1:40" x14ac:dyDescent="0.25">
      <c r="A765" s="3">
        <v>42060</v>
      </c>
      <c r="B765" s="4">
        <v>3</v>
      </c>
      <c r="C765" s="4">
        <v>5</v>
      </c>
      <c r="D765" s="4">
        <v>46</v>
      </c>
      <c r="E765" s="1" t="str">
        <f t="shared" si="134"/>
        <v>Q3-5-46</v>
      </c>
      <c r="F765" s="4" t="s">
        <v>28</v>
      </c>
      <c r="G765" s="4">
        <v>24</v>
      </c>
      <c r="H765" s="36">
        <v>1</v>
      </c>
      <c r="I765" s="8"/>
      <c r="J765" s="4">
        <v>4</v>
      </c>
      <c r="K765" s="4">
        <v>15.5</v>
      </c>
      <c r="L765" s="14">
        <v>8.8999999999999999E-3</v>
      </c>
      <c r="M765" s="14">
        <v>1.04E-2</v>
      </c>
      <c r="N765" s="4">
        <v>67.422899999999998</v>
      </c>
      <c r="O765" s="4">
        <v>0.17799999999999999</v>
      </c>
      <c r="P765" s="4">
        <v>411</v>
      </c>
      <c r="Q765" s="14">
        <v>8.7400000000000005E-2</v>
      </c>
      <c r="R765" s="14">
        <v>3.1E-2</v>
      </c>
      <c r="S765" s="6">
        <v>1.865</v>
      </c>
      <c r="T765" s="14">
        <v>0.90159999999999996</v>
      </c>
      <c r="U765" s="4">
        <v>10</v>
      </c>
      <c r="V765" s="4">
        <v>88</v>
      </c>
      <c r="W765" s="10">
        <v>45.699999999999996</v>
      </c>
      <c r="X765" s="12">
        <v>298.39999999999998</v>
      </c>
      <c r="Y765" s="14">
        <v>8.7400000000000005E-2</v>
      </c>
      <c r="Z765" s="40">
        <v>3.1E-2</v>
      </c>
      <c r="AA765" s="43"/>
      <c r="AB765" s="33">
        <f t="shared" si="124"/>
        <v>14.42307692307692</v>
      </c>
      <c r="AC765" s="5">
        <f t="shared" si="125"/>
        <v>0.17415730337078653</v>
      </c>
      <c r="AD765" s="5">
        <f t="shared" si="126"/>
        <v>0.35469107551487411</v>
      </c>
      <c r="AE765" s="5">
        <f t="shared" si="127"/>
        <v>0.35469107551487411</v>
      </c>
      <c r="AF765" s="33">
        <f t="shared" si="128"/>
        <v>6.0958517061710484</v>
      </c>
      <c r="AG765" s="33">
        <f t="shared" si="129"/>
        <v>21.749322580645163</v>
      </c>
      <c r="AH765" s="5">
        <f t="shared" si="130"/>
        <v>0.4834316353887399</v>
      </c>
      <c r="AI765" s="1">
        <f t="shared" si="131"/>
        <v>1.865</v>
      </c>
      <c r="AJ765" s="5">
        <f t="shared" si="132"/>
        <v>0.51931818181818179</v>
      </c>
      <c r="AK765" s="1">
        <f t="shared" si="133"/>
        <v>6.5295404814004376</v>
      </c>
      <c r="AL765" s="1">
        <v>15.5</v>
      </c>
      <c r="AN765" s="5"/>
    </row>
    <row r="766" spans="1:40" x14ac:dyDescent="0.25">
      <c r="A766" s="3">
        <v>42060</v>
      </c>
      <c r="B766" s="4">
        <v>3</v>
      </c>
      <c r="C766" s="4">
        <v>5</v>
      </c>
      <c r="D766" s="4">
        <v>46</v>
      </c>
      <c r="E766" s="1" t="str">
        <f t="shared" si="134"/>
        <v>Q3-5-46</v>
      </c>
      <c r="F766" s="4" t="s">
        <v>30</v>
      </c>
      <c r="G766" s="4">
        <v>3.5</v>
      </c>
      <c r="H766" s="36">
        <v>1</v>
      </c>
      <c r="I766" s="8"/>
      <c r="J766" s="4">
        <v>5</v>
      </c>
      <c r="K766" s="4">
        <v>1.6</v>
      </c>
      <c r="L766" s="14">
        <v>1.7500000000000002E-2</v>
      </c>
      <c r="M766" s="14">
        <v>1.8499999999999999E-2</v>
      </c>
      <c r="N766" s="4">
        <v>8.9307999999999996</v>
      </c>
      <c r="O766" s="4">
        <v>0.04</v>
      </c>
      <c r="P766" s="4">
        <v>14</v>
      </c>
      <c r="Q766" s="14">
        <v>3.6999999999999998E-2</v>
      </c>
      <c r="R766" s="14">
        <v>1.38E-2</v>
      </c>
      <c r="S766" s="6">
        <v>4.4999999999999998E-2</v>
      </c>
      <c r="T766" s="14">
        <v>1.9900000000000001E-2</v>
      </c>
      <c r="U766" s="4">
        <v>30</v>
      </c>
      <c r="V766" s="4">
        <v>16</v>
      </c>
      <c r="W766" s="10">
        <v>7.8</v>
      </c>
      <c r="X766" s="12">
        <v>95.3</v>
      </c>
      <c r="Y766" s="14">
        <v>3.6999999999999998E-2</v>
      </c>
      <c r="Z766" s="40">
        <v>1.38E-2</v>
      </c>
      <c r="AA766" s="43"/>
      <c r="AB766" s="33">
        <f t="shared" si="124"/>
        <v>5.4054054054053919</v>
      </c>
      <c r="AC766" s="5">
        <f t="shared" si="125"/>
        <v>0.34499999999999997</v>
      </c>
      <c r="AD766" s="5">
        <f t="shared" si="126"/>
        <v>0.37297297297297299</v>
      </c>
      <c r="AE766" s="5">
        <f t="shared" si="127"/>
        <v>0.37297297297297299</v>
      </c>
      <c r="AF766" s="33">
        <f t="shared" si="128"/>
        <v>1.5676087248622745</v>
      </c>
      <c r="AG766" s="33">
        <f t="shared" si="129"/>
        <v>6.47159420289855</v>
      </c>
      <c r="AH766" s="5">
        <f t="shared" si="130"/>
        <v>0.44222222222222224</v>
      </c>
      <c r="AI766" s="1">
        <f t="shared" si="131"/>
        <v>4.4999999999999998E-2</v>
      </c>
      <c r="AJ766" s="5">
        <f t="shared" si="132"/>
        <v>0.48749999999999999</v>
      </c>
      <c r="AK766" s="1">
        <f t="shared" si="133"/>
        <v>12.217948717948717</v>
      </c>
      <c r="AL766" s="1">
        <v>1.6</v>
      </c>
      <c r="AN766" s="5"/>
    </row>
    <row r="767" spans="1:40" x14ac:dyDescent="0.25">
      <c r="A767" s="3">
        <v>42060</v>
      </c>
      <c r="B767" s="4">
        <v>3</v>
      </c>
      <c r="C767" s="4">
        <v>5</v>
      </c>
      <c r="D767" s="4">
        <v>46</v>
      </c>
      <c r="E767" s="1" t="str">
        <f t="shared" si="134"/>
        <v>Q3-5-46</v>
      </c>
      <c r="F767" s="4" t="s">
        <v>27</v>
      </c>
      <c r="G767" s="4">
        <v>1.5</v>
      </c>
      <c r="H767" s="36">
        <v>80</v>
      </c>
      <c r="I767" s="8"/>
      <c r="J767" s="4">
        <v>9</v>
      </c>
      <c r="K767" s="4">
        <v>1.1000000000000001</v>
      </c>
      <c r="L767" s="14">
        <v>4.1000000000000002E-2</v>
      </c>
      <c r="M767" s="14">
        <v>4.36E-2</v>
      </c>
      <c r="N767" s="4">
        <v>25.7453</v>
      </c>
      <c r="O767" s="4">
        <v>0.128</v>
      </c>
      <c r="P767" s="4">
        <v>32</v>
      </c>
      <c r="Q767" s="14">
        <v>0.10539999999999999</v>
      </c>
      <c r="R767" s="14">
        <v>1.89E-2</v>
      </c>
      <c r="S767" s="6">
        <v>0.219</v>
      </c>
      <c r="T767" s="14">
        <v>3.5299999999999998E-2</v>
      </c>
      <c r="U767" s="4">
        <v>5</v>
      </c>
      <c r="V767" s="4">
        <v>107</v>
      </c>
      <c r="W767" s="10">
        <v>24.299999999999997</v>
      </c>
      <c r="X767" s="12">
        <v>283</v>
      </c>
      <c r="Y767" s="14">
        <v>0.224</v>
      </c>
      <c r="Z767" s="40">
        <v>5.04E-2</v>
      </c>
      <c r="AA767" s="43"/>
      <c r="AB767" s="33">
        <f t="shared" si="124"/>
        <v>5.9633027522935729</v>
      </c>
      <c r="AC767" s="5">
        <f t="shared" si="125"/>
        <v>0.14765624999999999</v>
      </c>
      <c r="AD767" s="5">
        <f t="shared" si="126"/>
        <v>0.1793168880455408</v>
      </c>
      <c r="AE767" s="5">
        <f t="shared" si="127"/>
        <v>0.22500000000000001</v>
      </c>
      <c r="AF767" s="33">
        <f t="shared" si="128"/>
        <v>1.2429453142903752</v>
      </c>
      <c r="AG767" s="33">
        <f t="shared" si="129"/>
        <v>13.621851851851853</v>
      </c>
      <c r="AH767" s="5">
        <f t="shared" si="130"/>
        <v>0.16118721461187213</v>
      </c>
      <c r="AI767" s="1">
        <f t="shared" si="131"/>
        <v>0.219</v>
      </c>
      <c r="AJ767" s="5">
        <f t="shared" si="132"/>
        <v>0.22710280373831773</v>
      </c>
      <c r="AK767" s="1">
        <f t="shared" si="133"/>
        <v>11.646090534979425</v>
      </c>
      <c r="AL767" s="1">
        <v>1.1000000000000001</v>
      </c>
      <c r="AN767" s="5"/>
    </row>
    <row r="768" spans="1:40" x14ac:dyDescent="0.25">
      <c r="A768" s="3">
        <v>42060</v>
      </c>
      <c r="B768" s="4">
        <v>3</v>
      </c>
      <c r="C768" s="4">
        <v>5</v>
      </c>
      <c r="D768" s="4">
        <v>48</v>
      </c>
      <c r="E768" s="1" t="str">
        <f t="shared" si="134"/>
        <v>Q3-5-48</v>
      </c>
      <c r="F768" s="4" t="s">
        <v>23</v>
      </c>
      <c r="G768" s="4">
        <v>7.4</v>
      </c>
      <c r="H768" s="36">
        <v>1</v>
      </c>
      <c r="I768" s="8"/>
      <c r="J768" s="4">
        <v>21</v>
      </c>
      <c r="K768" s="4">
        <v>19.8</v>
      </c>
      <c r="L768" s="14">
        <v>1.0200000000000001E-2</v>
      </c>
      <c r="M768" s="14">
        <v>1.2200000000000001E-2</v>
      </c>
      <c r="N768" s="4">
        <v>91.246700000000004</v>
      </c>
      <c r="O768" s="4">
        <v>7.8E-2</v>
      </c>
      <c r="P768" s="4">
        <v>354</v>
      </c>
      <c r="Q768" s="14">
        <v>3.73E-2</v>
      </c>
      <c r="R768" s="14">
        <v>1.17E-2</v>
      </c>
      <c r="S768" s="6">
        <v>1.2109999999999999</v>
      </c>
      <c r="T768" s="14">
        <v>0.54649999999999999</v>
      </c>
      <c r="U768" s="4">
        <v>10</v>
      </c>
      <c r="V768" s="4">
        <v>138</v>
      </c>
      <c r="W768" s="10">
        <v>52.400000000000006</v>
      </c>
      <c r="X768" s="12">
        <v>569</v>
      </c>
      <c r="Y768" s="14">
        <v>0.41499999999999998</v>
      </c>
      <c r="Z768" s="40">
        <v>0.1434</v>
      </c>
      <c r="AA768" s="43"/>
      <c r="AB768" s="33">
        <f t="shared" si="124"/>
        <v>16.393442622950818</v>
      </c>
      <c r="AC768" s="5">
        <f t="shared" si="125"/>
        <v>0.15</v>
      </c>
      <c r="AD768" s="5">
        <f t="shared" si="126"/>
        <v>0.31367292225201071</v>
      </c>
      <c r="AE768" s="5">
        <f t="shared" si="127"/>
        <v>0.34554216867469884</v>
      </c>
      <c r="AF768" s="33">
        <f t="shared" si="128"/>
        <v>3.8795923578606129</v>
      </c>
      <c r="AG768" s="33">
        <f t="shared" si="129"/>
        <v>77.988632478632482</v>
      </c>
      <c r="AH768" s="5">
        <f t="shared" si="130"/>
        <v>0.45127993393889354</v>
      </c>
      <c r="AI768" s="1">
        <f t="shared" si="131"/>
        <v>1.2109999999999999</v>
      </c>
      <c r="AJ768" s="5">
        <f t="shared" si="132"/>
        <v>0.3797101449275363</v>
      </c>
      <c r="AK768" s="1">
        <f t="shared" si="133"/>
        <v>10.858778625954198</v>
      </c>
      <c r="AL768" s="1">
        <v>19.8</v>
      </c>
      <c r="AN768" s="5"/>
    </row>
    <row r="769" spans="1:40" x14ac:dyDescent="0.25">
      <c r="A769" s="3">
        <v>42060</v>
      </c>
      <c r="B769" s="4">
        <v>3</v>
      </c>
      <c r="C769" s="4">
        <v>5</v>
      </c>
      <c r="D769" s="4">
        <v>48</v>
      </c>
      <c r="E769" s="1" t="str">
        <f t="shared" si="134"/>
        <v>Q3-5-48</v>
      </c>
      <c r="F769" s="4" t="s">
        <v>45</v>
      </c>
      <c r="G769" s="4">
        <v>3.2</v>
      </c>
      <c r="H769" s="36">
        <v>2</v>
      </c>
      <c r="I769" s="8"/>
      <c r="J769" s="4">
        <v>2</v>
      </c>
      <c r="K769" s="4">
        <v>6.8</v>
      </c>
      <c r="L769" s="14">
        <v>3.0700000000000002E-2</v>
      </c>
      <c r="M769" s="14">
        <v>3.1300000000000001E-2</v>
      </c>
      <c r="N769" s="4">
        <v>8.3897999999999993</v>
      </c>
      <c r="O769" s="4">
        <v>0.05</v>
      </c>
      <c r="P769" s="4">
        <v>40</v>
      </c>
      <c r="Q769" s="14">
        <v>4.9799999999999997E-2</v>
      </c>
      <c r="R769" s="14">
        <v>1.6E-2</v>
      </c>
      <c r="S769" s="6">
        <v>0.69799999999999995</v>
      </c>
      <c r="T769" s="14">
        <v>0.25630000000000003</v>
      </c>
      <c r="U769" s="4">
        <v>5</v>
      </c>
      <c r="V769" s="4">
        <v>118</v>
      </c>
      <c r="W769" s="10">
        <v>40.9</v>
      </c>
      <c r="X769" s="12">
        <v>264.29999999999995</v>
      </c>
      <c r="Y769" s="14">
        <v>4.9799999999999997E-2</v>
      </c>
      <c r="Z769" s="40">
        <v>3.2000000000000001E-2</v>
      </c>
      <c r="AA769" s="43"/>
      <c r="AB769" s="33">
        <f t="shared" si="124"/>
        <v>1.9169329073482422</v>
      </c>
      <c r="AC769" s="5">
        <f t="shared" si="125"/>
        <v>0.32</v>
      </c>
      <c r="AD769" s="5">
        <f t="shared" si="126"/>
        <v>0.32128514056224899</v>
      </c>
      <c r="AE769" s="5">
        <f t="shared" si="127"/>
        <v>0.64257028112449799</v>
      </c>
      <c r="AF769" s="33">
        <f t="shared" si="128"/>
        <v>4.7676941047462398</v>
      </c>
      <c r="AG769" s="33">
        <f t="shared" si="129"/>
        <v>5.2436249999999998</v>
      </c>
      <c r="AH769" s="5">
        <f t="shared" si="130"/>
        <v>0.36719197707736395</v>
      </c>
      <c r="AI769" s="1">
        <f t="shared" si="131"/>
        <v>0.69799999999999995</v>
      </c>
      <c r="AJ769" s="5">
        <f t="shared" si="132"/>
        <v>0.3466101694915254</v>
      </c>
      <c r="AK769" s="1">
        <f t="shared" si="133"/>
        <v>6.4621026894865521</v>
      </c>
      <c r="AL769" s="1">
        <v>6.8</v>
      </c>
      <c r="AN769" s="5"/>
    </row>
    <row r="770" spans="1:40" x14ac:dyDescent="0.25">
      <c r="A770" s="3">
        <v>42060</v>
      </c>
      <c r="B770" s="4">
        <v>3</v>
      </c>
      <c r="C770" s="4">
        <v>5</v>
      </c>
      <c r="D770" s="4">
        <v>48</v>
      </c>
      <c r="E770" s="1" t="str">
        <f t="shared" si="134"/>
        <v>Q3-5-48</v>
      </c>
      <c r="F770" s="4" t="s">
        <v>54</v>
      </c>
      <c r="G770" s="4">
        <v>7.5</v>
      </c>
      <c r="H770" s="36">
        <v>10</v>
      </c>
      <c r="I770" s="8"/>
      <c r="J770" s="4">
        <v>2</v>
      </c>
      <c r="K770" s="4">
        <v>4.4000000000000004</v>
      </c>
      <c r="L770" s="14">
        <v>9.7000000000000003E-3</v>
      </c>
      <c r="M770" s="14">
        <v>1.06E-2</v>
      </c>
      <c r="N770" s="4">
        <v>118.1807</v>
      </c>
      <c r="O770" s="4">
        <v>0.16800000000000001</v>
      </c>
      <c r="P770" s="4">
        <v>611</v>
      </c>
      <c r="Q770" s="14">
        <v>6.8599999999999994E-2</v>
      </c>
      <c r="R770" s="14">
        <v>2.4799999999999999E-2</v>
      </c>
      <c r="S770" s="4">
        <v>1.167</v>
      </c>
      <c r="T770" s="14">
        <v>0.51729999999999998</v>
      </c>
      <c r="U770" s="4">
        <v>10</v>
      </c>
      <c r="V770" s="4">
        <v>51</v>
      </c>
      <c r="W770" s="10">
        <v>22.5</v>
      </c>
      <c r="X770" s="12">
        <v>186.60000000000002</v>
      </c>
      <c r="Y770" s="14">
        <v>6.8599999999999994E-2</v>
      </c>
      <c r="Z770" s="40">
        <v>2.4799999999999999E-2</v>
      </c>
      <c r="AA770" s="43"/>
      <c r="AB770" s="33">
        <f t="shared" ref="AB770:AB833" si="135">100*(M770-L770)/M770</f>
        <v>8.4905660377358458</v>
      </c>
      <c r="AC770" s="5">
        <f t="shared" ref="AC770:AC833" si="136">R770/O770</f>
        <v>0.14761904761904759</v>
      </c>
      <c r="AD770" s="5">
        <f t="shared" ref="AD770:AD833" si="137">R770/Q770</f>
        <v>0.36151603498542279</v>
      </c>
      <c r="AE770" s="5">
        <f t="shared" ref="AE770:AE833" si="138">Z770/Y770</f>
        <v>0.36151603498542279</v>
      </c>
      <c r="AF770" s="33">
        <f t="shared" ref="AF770:AF833" si="139">P770/N770</f>
        <v>5.1700489166166728</v>
      </c>
      <c r="AG770" s="33">
        <f t="shared" ref="AG770:AG833" si="140">N770/R770/100</f>
        <v>47.653508064516124</v>
      </c>
      <c r="AH770" s="5">
        <f t="shared" ref="AH770:AH833" si="141">T770/S770</f>
        <v>0.4432733504712939</v>
      </c>
      <c r="AI770" s="1">
        <f t="shared" ref="AI770:AI833" si="142">S770</f>
        <v>1.167</v>
      </c>
      <c r="AJ770" s="5">
        <f t="shared" ref="AJ770:AJ833" si="143">W770/V770</f>
        <v>0.44117647058823528</v>
      </c>
      <c r="AK770" s="1">
        <f t="shared" ref="AK770:AK833" si="144">X770/W770</f>
        <v>8.2933333333333348</v>
      </c>
      <c r="AL770" s="1">
        <v>4.4000000000000004</v>
      </c>
      <c r="AN770" s="5"/>
    </row>
    <row r="771" spans="1:40" x14ac:dyDescent="0.25">
      <c r="A771" s="3">
        <v>42060</v>
      </c>
      <c r="B771" s="4">
        <v>3</v>
      </c>
      <c r="C771" s="4">
        <v>5</v>
      </c>
      <c r="D771" s="4">
        <v>48</v>
      </c>
      <c r="E771" s="1" t="str">
        <f t="shared" ref="E771:E834" si="145">CONCATENATE("Q",B771,"-",C771,"-",D771)</f>
        <v>Q3-5-48</v>
      </c>
      <c r="F771" s="4" t="s">
        <v>28</v>
      </c>
      <c r="G771" s="4">
        <v>11.6</v>
      </c>
      <c r="H771" s="36">
        <v>2</v>
      </c>
      <c r="I771" s="8"/>
      <c r="J771" s="4">
        <v>5</v>
      </c>
      <c r="K771" s="4">
        <v>18.8</v>
      </c>
      <c r="L771" s="14">
        <v>2.2000000000000001E-3</v>
      </c>
      <c r="M771" s="14">
        <v>2.3999999999999998E-3</v>
      </c>
      <c r="N771" s="4">
        <v>83.358800000000002</v>
      </c>
      <c r="O771" s="4">
        <v>0.158</v>
      </c>
      <c r="P771" s="4">
        <v>299</v>
      </c>
      <c r="Q771" s="14">
        <v>7.7399999999999997E-2</v>
      </c>
      <c r="R771" s="14">
        <v>3.5299999999999998E-2</v>
      </c>
      <c r="S771" s="6">
        <v>2.1509999999999998</v>
      </c>
      <c r="T771" s="14">
        <v>0.94440000000000002</v>
      </c>
      <c r="U771" s="4">
        <v>5</v>
      </c>
      <c r="V771" s="4">
        <v>45</v>
      </c>
      <c r="W771" s="10">
        <v>23.2</v>
      </c>
      <c r="X771" s="12">
        <v>177.99999999999997</v>
      </c>
      <c r="Y771" s="14">
        <v>7.7399999999999997E-2</v>
      </c>
      <c r="Z771" s="40">
        <v>3.5299999999999998E-2</v>
      </c>
      <c r="AA771" s="43"/>
      <c r="AB771" s="33">
        <f t="shared" si="135"/>
        <v>8.3333333333333197</v>
      </c>
      <c r="AC771" s="5">
        <f t="shared" si="136"/>
        <v>0.22341772151898734</v>
      </c>
      <c r="AD771" s="5">
        <f t="shared" si="137"/>
        <v>0.45607235142118863</v>
      </c>
      <c r="AE771" s="5">
        <f t="shared" si="138"/>
        <v>0.45607235142118863</v>
      </c>
      <c r="AF771" s="33">
        <f t="shared" si="139"/>
        <v>3.5869038421858277</v>
      </c>
      <c r="AG771" s="33">
        <f t="shared" si="140"/>
        <v>23.614390934844195</v>
      </c>
      <c r="AH771" s="5">
        <f t="shared" si="141"/>
        <v>0.43905160390516046</v>
      </c>
      <c r="AI771" s="1">
        <f t="shared" si="142"/>
        <v>2.1509999999999998</v>
      </c>
      <c r="AJ771" s="5">
        <f t="shared" si="143"/>
        <v>0.51555555555555554</v>
      </c>
      <c r="AK771" s="1">
        <f t="shared" si="144"/>
        <v>7.6724137931034475</v>
      </c>
      <c r="AL771" s="1">
        <v>18.8</v>
      </c>
      <c r="AN771" s="5"/>
    </row>
    <row r="772" spans="1:40" x14ac:dyDescent="0.25">
      <c r="A772" s="3">
        <v>42060</v>
      </c>
      <c r="B772" s="4">
        <v>3</v>
      </c>
      <c r="C772" s="4">
        <v>5</v>
      </c>
      <c r="D772" s="4">
        <v>48</v>
      </c>
      <c r="E772" s="1" t="str">
        <f t="shared" si="145"/>
        <v>Q3-5-48</v>
      </c>
      <c r="F772" s="4" t="s">
        <v>30</v>
      </c>
      <c r="G772" s="4">
        <v>1.4</v>
      </c>
      <c r="H772" s="36">
        <v>0.5</v>
      </c>
      <c r="I772" s="8"/>
      <c r="J772" s="4">
        <v>6</v>
      </c>
      <c r="K772" s="4">
        <v>2.8</v>
      </c>
      <c r="L772" s="14">
        <v>7.1000000000000004E-3</v>
      </c>
      <c r="M772" s="14">
        <v>7.4999999999999997E-3</v>
      </c>
      <c r="N772" s="4">
        <v>13.1297</v>
      </c>
      <c r="O772" s="4">
        <v>1.2E-2</v>
      </c>
      <c r="P772" s="4">
        <v>97</v>
      </c>
      <c r="Q772" s="14">
        <v>0.01</v>
      </c>
      <c r="R772" s="14">
        <v>5.8999999999999999E-3</v>
      </c>
      <c r="S772" s="6">
        <v>0.13800000000000001</v>
      </c>
      <c r="T772" s="14">
        <v>0.08</v>
      </c>
      <c r="U772" s="4">
        <v>30</v>
      </c>
      <c r="V772" s="4">
        <v>17</v>
      </c>
      <c r="W772" s="10">
        <v>8.4</v>
      </c>
      <c r="X772" s="12">
        <v>82.5</v>
      </c>
      <c r="Y772" s="14">
        <v>0.01</v>
      </c>
      <c r="Z772" s="40">
        <v>5.8999999999999999E-3</v>
      </c>
      <c r="AA772" s="43"/>
      <c r="AB772" s="33">
        <f t="shared" si="135"/>
        <v>5.3333333333333242</v>
      </c>
      <c r="AC772" s="5">
        <f t="shared" si="136"/>
        <v>0.49166666666666664</v>
      </c>
      <c r="AD772" s="5">
        <f t="shared" si="137"/>
        <v>0.59</v>
      </c>
      <c r="AE772" s="5">
        <f t="shared" si="138"/>
        <v>0.59</v>
      </c>
      <c r="AF772" s="33">
        <f t="shared" si="139"/>
        <v>7.3878306435028982</v>
      </c>
      <c r="AG772" s="33">
        <f t="shared" si="140"/>
        <v>22.253728813559324</v>
      </c>
      <c r="AH772" s="5">
        <f t="shared" si="141"/>
        <v>0.57971014492753614</v>
      </c>
      <c r="AI772" s="1">
        <f t="shared" si="142"/>
        <v>0.13800000000000001</v>
      </c>
      <c r="AJ772" s="5">
        <f t="shared" si="143"/>
        <v>0.49411764705882355</v>
      </c>
      <c r="AK772" s="1">
        <f t="shared" si="144"/>
        <v>9.8214285714285712</v>
      </c>
      <c r="AL772" s="1">
        <v>2.8</v>
      </c>
      <c r="AN772" s="5"/>
    </row>
    <row r="773" spans="1:40" x14ac:dyDescent="0.25">
      <c r="A773" s="3">
        <v>42060</v>
      </c>
      <c r="B773" s="4">
        <v>3</v>
      </c>
      <c r="C773" s="4">
        <v>5</v>
      </c>
      <c r="D773" s="4">
        <v>48</v>
      </c>
      <c r="E773" s="1" t="str">
        <f t="shared" si="145"/>
        <v>Q3-5-48</v>
      </c>
      <c r="F773" s="4" t="s">
        <v>27</v>
      </c>
      <c r="G773" s="4">
        <v>1.5</v>
      </c>
      <c r="H773" s="36">
        <v>60</v>
      </c>
      <c r="I773" s="8"/>
      <c r="J773" s="4">
        <v>10</v>
      </c>
      <c r="K773" s="4">
        <v>0.4</v>
      </c>
      <c r="L773" s="14">
        <v>3.32E-2</v>
      </c>
      <c r="M773" s="14">
        <v>3.4000000000000002E-2</v>
      </c>
      <c r="N773" s="4">
        <v>30.731000000000002</v>
      </c>
      <c r="O773" s="4">
        <v>0.13900000000000001</v>
      </c>
      <c r="P773" s="4">
        <v>52</v>
      </c>
      <c r="Q773" s="14" t="s">
        <v>16</v>
      </c>
      <c r="R773" s="14">
        <v>2.92E-2</v>
      </c>
      <c r="S773" s="6">
        <v>0.21199999999999999</v>
      </c>
      <c r="T773" s="14">
        <v>6.1100000000000002E-2</v>
      </c>
      <c r="U773" s="4">
        <v>5</v>
      </c>
      <c r="V773" s="4">
        <v>100</v>
      </c>
      <c r="W773" s="10">
        <v>30.700000000000003</v>
      </c>
      <c r="X773" s="12">
        <v>281.59999999999997</v>
      </c>
      <c r="Y773" s="14">
        <v>0.33400000000000002</v>
      </c>
      <c r="Z773" s="40">
        <v>9.1999999999999998E-2</v>
      </c>
      <c r="AA773" s="43"/>
      <c r="AB773" s="33">
        <f t="shared" si="135"/>
        <v>2.3529411764705941</v>
      </c>
      <c r="AC773" s="5">
        <f t="shared" si="136"/>
        <v>0.21007194244604316</v>
      </c>
      <c r="AD773" s="5" t="e">
        <f t="shared" si="137"/>
        <v>#VALUE!</v>
      </c>
      <c r="AE773" s="5">
        <f t="shared" si="138"/>
        <v>0.27544910179640719</v>
      </c>
      <c r="AF773" s="33">
        <f t="shared" si="139"/>
        <v>1.6921024372783182</v>
      </c>
      <c r="AG773" s="33">
        <f t="shared" si="140"/>
        <v>10.524315068493152</v>
      </c>
      <c r="AH773" s="5">
        <f t="shared" si="141"/>
        <v>0.28820754716981134</v>
      </c>
      <c r="AI773" s="1">
        <f t="shared" si="142"/>
        <v>0.21199999999999999</v>
      </c>
      <c r="AJ773" s="5">
        <f t="shared" si="143"/>
        <v>0.30700000000000005</v>
      </c>
      <c r="AK773" s="1">
        <f t="shared" si="144"/>
        <v>9.1726384364820834</v>
      </c>
      <c r="AL773" s="1">
        <v>0.4</v>
      </c>
      <c r="AN773" s="5"/>
    </row>
    <row r="774" spans="1:40" x14ac:dyDescent="0.25">
      <c r="A774" s="3">
        <v>42060</v>
      </c>
      <c r="B774" s="4">
        <v>3</v>
      </c>
      <c r="C774" s="4">
        <v>5</v>
      </c>
      <c r="D774" s="4">
        <v>50</v>
      </c>
      <c r="E774" s="1" t="str">
        <f t="shared" si="145"/>
        <v>Q3-5-50</v>
      </c>
      <c r="F774" s="4" t="s">
        <v>23</v>
      </c>
      <c r="G774" s="4">
        <v>15</v>
      </c>
      <c r="H774" s="36">
        <v>10</v>
      </c>
      <c r="I774" s="8"/>
      <c r="J774" s="4">
        <v>64</v>
      </c>
      <c r="K774" s="4">
        <v>8.6</v>
      </c>
      <c r="L774" s="14">
        <v>4.5999999999999999E-3</v>
      </c>
      <c r="M774" s="14">
        <v>6.3E-3</v>
      </c>
      <c r="N774" s="4">
        <v>98.113299999999995</v>
      </c>
      <c r="O774" s="4">
        <v>0.112</v>
      </c>
      <c r="P774" s="4">
        <v>634</v>
      </c>
      <c r="Q774" s="14">
        <v>4.9399999999999999E-2</v>
      </c>
      <c r="R774" s="14">
        <v>1.0500000000000001E-2</v>
      </c>
      <c r="S774" s="6">
        <v>0.41299999999999998</v>
      </c>
      <c r="T774" s="14">
        <v>0.26390000000000002</v>
      </c>
      <c r="U774" s="4">
        <v>10</v>
      </c>
      <c r="V774" s="4">
        <v>41</v>
      </c>
      <c r="W774" s="10">
        <v>17.7</v>
      </c>
      <c r="X774" s="12">
        <v>296.60000000000002</v>
      </c>
      <c r="Y774" s="14">
        <v>0.12640000000000001</v>
      </c>
      <c r="Z774" s="40">
        <v>3.2899999999999999E-2</v>
      </c>
      <c r="AA774" s="43"/>
      <c r="AB774" s="33">
        <f t="shared" si="135"/>
        <v>26.984126984126984</v>
      </c>
      <c r="AC774" s="5">
        <f t="shared" si="136"/>
        <v>9.375E-2</v>
      </c>
      <c r="AD774" s="5">
        <f t="shared" si="137"/>
        <v>0.2125506072874494</v>
      </c>
      <c r="AE774" s="5">
        <f t="shared" si="138"/>
        <v>0.26028481012658222</v>
      </c>
      <c r="AF774" s="33">
        <f t="shared" si="139"/>
        <v>6.4619169878089924</v>
      </c>
      <c r="AG774" s="33">
        <f t="shared" si="140"/>
        <v>93.441238095238077</v>
      </c>
      <c r="AH774" s="5">
        <f t="shared" si="141"/>
        <v>0.63898305084745777</v>
      </c>
      <c r="AI774" s="1">
        <f t="shared" si="142"/>
        <v>0.41299999999999998</v>
      </c>
      <c r="AJ774" s="5">
        <f t="shared" si="143"/>
        <v>0.43170731707317073</v>
      </c>
      <c r="AK774" s="1">
        <f t="shared" si="144"/>
        <v>16.757062146892657</v>
      </c>
      <c r="AL774" s="1">
        <v>8.6</v>
      </c>
      <c r="AN774" s="5"/>
    </row>
    <row r="775" spans="1:40" x14ac:dyDescent="0.25">
      <c r="A775" s="3">
        <v>42060</v>
      </c>
      <c r="B775" s="4">
        <v>3</v>
      </c>
      <c r="C775" s="4">
        <v>5</v>
      </c>
      <c r="D775" s="4">
        <v>50</v>
      </c>
      <c r="E775" s="1" t="str">
        <f t="shared" si="145"/>
        <v>Q3-5-50</v>
      </c>
      <c r="F775" s="4" t="s">
        <v>45</v>
      </c>
      <c r="G775" s="4">
        <v>3</v>
      </c>
      <c r="H775" s="36">
        <v>1</v>
      </c>
      <c r="I775" s="8"/>
      <c r="J775" s="4">
        <v>3</v>
      </c>
      <c r="K775" s="4">
        <v>7.3</v>
      </c>
      <c r="L775" s="14">
        <v>4.3200000000000002E-2</v>
      </c>
      <c r="M775" s="14">
        <v>4.5499999999999999E-2</v>
      </c>
      <c r="N775" s="4">
        <v>12.485900000000001</v>
      </c>
      <c r="O775" s="4">
        <v>0.10100000000000001</v>
      </c>
      <c r="P775" s="4">
        <v>9</v>
      </c>
      <c r="Q775" s="14">
        <v>9.7600000000000006E-2</v>
      </c>
      <c r="R775" s="14">
        <v>2.3400000000000001E-2</v>
      </c>
      <c r="S775" s="6">
        <v>0.40100000000000002</v>
      </c>
      <c r="T775" s="14">
        <v>0.13059999999999999</v>
      </c>
      <c r="U775" s="4">
        <v>4</v>
      </c>
      <c r="V775" s="4">
        <v>110.00000000000001</v>
      </c>
      <c r="W775" s="10">
        <v>37.5</v>
      </c>
      <c r="X775" s="12">
        <v>304.59999999999997</v>
      </c>
      <c r="Y775" s="14">
        <v>9.7600000000000006E-2</v>
      </c>
      <c r="Z775" s="40">
        <v>2.3400000000000001E-2</v>
      </c>
      <c r="AA775" s="43"/>
      <c r="AB775" s="33">
        <f t="shared" si="135"/>
        <v>5.0549450549450476</v>
      </c>
      <c r="AC775" s="5">
        <f t="shared" si="136"/>
        <v>0.23168316831683167</v>
      </c>
      <c r="AD775" s="5">
        <f t="shared" si="137"/>
        <v>0.23975409836065573</v>
      </c>
      <c r="AE775" s="5">
        <f t="shared" si="138"/>
        <v>0.23975409836065573</v>
      </c>
      <c r="AF775" s="33">
        <f t="shared" si="139"/>
        <v>0.72081307715102627</v>
      </c>
      <c r="AG775" s="33">
        <f t="shared" si="140"/>
        <v>5.3358547008547008</v>
      </c>
      <c r="AH775" s="5">
        <f t="shared" si="141"/>
        <v>0.32568578553615957</v>
      </c>
      <c r="AI775" s="1">
        <f t="shared" si="142"/>
        <v>0.40100000000000002</v>
      </c>
      <c r="AJ775" s="5">
        <f t="shared" si="143"/>
        <v>0.34090909090909088</v>
      </c>
      <c r="AK775" s="1">
        <f t="shared" si="144"/>
        <v>8.1226666666666656</v>
      </c>
      <c r="AL775" s="1">
        <v>7.3</v>
      </c>
      <c r="AN775" s="5"/>
    </row>
    <row r="776" spans="1:40" x14ac:dyDescent="0.25">
      <c r="A776" s="3">
        <v>42060</v>
      </c>
      <c r="B776" s="4">
        <v>3</v>
      </c>
      <c r="C776" s="4">
        <v>5</v>
      </c>
      <c r="D776" s="4">
        <v>50</v>
      </c>
      <c r="E776" s="1" t="str">
        <f t="shared" si="145"/>
        <v>Q3-5-50</v>
      </c>
      <c r="F776" s="4" t="s">
        <v>47</v>
      </c>
      <c r="G776" s="4">
        <v>2.5</v>
      </c>
      <c r="H776" s="36">
        <v>30</v>
      </c>
      <c r="I776" s="8"/>
      <c r="J776" s="4">
        <v>2</v>
      </c>
      <c r="K776" s="4">
        <v>1.2</v>
      </c>
      <c r="L776" s="14">
        <v>2.0999999999999999E-3</v>
      </c>
      <c r="M776" s="14">
        <v>2.8999999999999998E-3</v>
      </c>
      <c r="N776" s="4">
        <v>18.4344</v>
      </c>
      <c r="O776" s="4">
        <v>1.7999999999999999E-2</v>
      </c>
      <c r="P776" s="4">
        <v>41</v>
      </c>
      <c r="Q776" s="14">
        <v>8.5000000000000006E-3</v>
      </c>
      <c r="R776" s="14">
        <v>2E-3</v>
      </c>
      <c r="S776" s="6">
        <v>7.798</v>
      </c>
      <c r="T776" s="14">
        <v>2.8862000000000001</v>
      </c>
      <c r="U776" s="4">
        <v>30</v>
      </c>
      <c r="V776" s="4">
        <v>58</v>
      </c>
      <c r="W776" s="10">
        <v>22.700000000000003</v>
      </c>
      <c r="X776" s="12">
        <v>211.79999999999998</v>
      </c>
      <c r="Y776" s="14">
        <v>0.53600000000000003</v>
      </c>
      <c r="Z776" s="40">
        <v>0.2122</v>
      </c>
      <c r="AA776" s="43"/>
      <c r="AB776" s="33">
        <f t="shared" si="135"/>
        <v>27.586206896551722</v>
      </c>
      <c r="AC776" s="5">
        <f t="shared" si="136"/>
        <v>0.11111111111111112</v>
      </c>
      <c r="AD776" s="5">
        <f t="shared" si="137"/>
        <v>0.23529411764705882</v>
      </c>
      <c r="AE776" s="5">
        <f t="shared" si="138"/>
        <v>0.3958955223880597</v>
      </c>
      <c r="AF776" s="33">
        <f t="shared" si="139"/>
        <v>2.2241027643969971</v>
      </c>
      <c r="AG776" s="33">
        <f t="shared" si="140"/>
        <v>92.172000000000011</v>
      </c>
      <c r="AH776" s="5">
        <f t="shared" si="141"/>
        <v>0.37012054372916131</v>
      </c>
      <c r="AI776" s="1">
        <f t="shared" si="142"/>
        <v>7.798</v>
      </c>
      <c r="AJ776" s="5">
        <f t="shared" si="143"/>
        <v>0.39137931034482765</v>
      </c>
      <c r="AK776" s="1">
        <f t="shared" si="144"/>
        <v>9.3303964757709235</v>
      </c>
      <c r="AL776" s="1">
        <v>1.2</v>
      </c>
      <c r="AN776" s="5"/>
    </row>
    <row r="777" spans="1:40" x14ac:dyDescent="0.25">
      <c r="A777" s="3">
        <v>42060</v>
      </c>
      <c r="B777" s="4">
        <v>3</v>
      </c>
      <c r="C777" s="4">
        <v>5</v>
      </c>
      <c r="D777" s="4">
        <v>50</v>
      </c>
      <c r="E777" s="1" t="str">
        <f t="shared" si="145"/>
        <v>Q3-5-50</v>
      </c>
      <c r="F777" s="4" t="s">
        <v>54</v>
      </c>
      <c r="G777" s="4">
        <v>7.2</v>
      </c>
      <c r="H777" s="36">
        <v>0.5</v>
      </c>
      <c r="I777" s="8"/>
      <c r="J777" s="4">
        <v>3</v>
      </c>
      <c r="K777" s="4">
        <v>9.1999999999999993</v>
      </c>
      <c r="L777" s="14">
        <v>8.2000000000000007E-3</v>
      </c>
      <c r="M777" s="14">
        <v>9.7999999999999997E-3</v>
      </c>
      <c r="N777" s="4">
        <v>242.3946</v>
      </c>
      <c r="O777" s="4">
        <v>0.32200000000000001</v>
      </c>
      <c r="P777" s="4">
        <v>1181</v>
      </c>
      <c r="Q777" s="14">
        <v>0.1812</v>
      </c>
      <c r="R777" s="14">
        <v>6.4100000000000004E-2</v>
      </c>
      <c r="S777" s="6">
        <v>2.552</v>
      </c>
      <c r="T777" s="14">
        <v>1.4218</v>
      </c>
      <c r="U777" s="4">
        <v>10</v>
      </c>
      <c r="V777" s="4">
        <v>115</v>
      </c>
      <c r="W777" s="10">
        <v>49.9</v>
      </c>
      <c r="X777" s="12">
        <v>355.6</v>
      </c>
      <c r="Y777" s="14">
        <v>0.1812</v>
      </c>
      <c r="Z777" s="40">
        <v>6.4100000000000004E-2</v>
      </c>
      <c r="AA777" s="43"/>
      <c r="AB777" s="33">
        <f t="shared" si="135"/>
        <v>16.326530612244888</v>
      </c>
      <c r="AC777" s="5">
        <f t="shared" si="136"/>
        <v>0.19906832298136648</v>
      </c>
      <c r="AD777" s="5">
        <f t="shared" si="137"/>
        <v>0.35375275938189849</v>
      </c>
      <c r="AE777" s="5">
        <f t="shared" si="138"/>
        <v>0.35375275938189849</v>
      </c>
      <c r="AF777" s="33">
        <f t="shared" si="139"/>
        <v>4.8722207507923034</v>
      </c>
      <c r="AG777" s="33">
        <f t="shared" si="140"/>
        <v>37.815070202808108</v>
      </c>
      <c r="AH777" s="5">
        <f t="shared" si="141"/>
        <v>0.55713166144200621</v>
      </c>
      <c r="AI777" s="1">
        <f t="shared" si="142"/>
        <v>2.552</v>
      </c>
      <c r="AJ777" s="5">
        <f t="shared" si="143"/>
        <v>0.43391304347826087</v>
      </c>
      <c r="AK777" s="1">
        <f t="shared" si="144"/>
        <v>7.1262525050100205</v>
      </c>
      <c r="AL777" s="1">
        <v>9.1999999999999993</v>
      </c>
      <c r="AN777" s="5"/>
    </row>
    <row r="778" spans="1:40" x14ac:dyDescent="0.25">
      <c r="A778" s="3">
        <v>42060</v>
      </c>
      <c r="B778" s="4">
        <v>3</v>
      </c>
      <c r="C778" s="4">
        <v>5</v>
      </c>
      <c r="D778" s="4">
        <v>50</v>
      </c>
      <c r="E778" s="1" t="str">
        <f t="shared" si="145"/>
        <v>Q3-5-50</v>
      </c>
      <c r="F778" s="4" t="s">
        <v>48</v>
      </c>
      <c r="G778" s="4">
        <v>1.8</v>
      </c>
      <c r="H778" s="36">
        <v>5</v>
      </c>
      <c r="I778" s="8"/>
      <c r="J778" s="4">
        <v>2</v>
      </c>
      <c r="K778" s="4">
        <v>1</v>
      </c>
      <c r="L778" s="14">
        <v>1.12E-2</v>
      </c>
      <c r="M778" s="14">
        <v>1.29E-2</v>
      </c>
      <c r="N778" s="4">
        <v>21.389900000000001</v>
      </c>
      <c r="O778" s="4">
        <v>4.4999999999999998E-2</v>
      </c>
      <c r="P778" s="4">
        <v>49</v>
      </c>
      <c r="Q778" s="14">
        <v>3.0200000000000001E-2</v>
      </c>
      <c r="R778" s="14">
        <v>7.6E-3</v>
      </c>
      <c r="S778" s="6">
        <v>0.29199999999999998</v>
      </c>
      <c r="T778" s="14">
        <v>0.1011</v>
      </c>
      <c r="U778" s="4">
        <v>10</v>
      </c>
      <c r="V778" s="4">
        <v>82</v>
      </c>
      <c r="W778" s="10">
        <v>29.1</v>
      </c>
      <c r="X778" s="12">
        <v>228.39999999999998</v>
      </c>
      <c r="Y778" s="14">
        <v>0.1225</v>
      </c>
      <c r="Z778" s="40">
        <v>3.5700000000000003E-2</v>
      </c>
      <c r="AA778" s="43"/>
      <c r="AB778" s="33">
        <f t="shared" si="135"/>
        <v>13.178294573643411</v>
      </c>
      <c r="AC778" s="5">
        <f t="shared" si="136"/>
        <v>0.16888888888888889</v>
      </c>
      <c r="AD778" s="5">
        <f t="shared" si="137"/>
        <v>0.25165562913907286</v>
      </c>
      <c r="AE778" s="5">
        <f t="shared" si="138"/>
        <v>0.29142857142857148</v>
      </c>
      <c r="AF778" s="33">
        <f t="shared" si="139"/>
        <v>2.290800798507707</v>
      </c>
      <c r="AG778" s="33">
        <f t="shared" si="140"/>
        <v>28.144605263157896</v>
      </c>
      <c r="AH778" s="5">
        <f t="shared" si="141"/>
        <v>0.34623287671232877</v>
      </c>
      <c r="AI778" s="1">
        <f t="shared" si="142"/>
        <v>0.29199999999999998</v>
      </c>
      <c r="AJ778" s="5">
        <f t="shared" si="143"/>
        <v>0.35487804878048784</v>
      </c>
      <c r="AK778" s="1">
        <f t="shared" si="144"/>
        <v>7.8487972508591053</v>
      </c>
      <c r="AL778" s="1">
        <v>1</v>
      </c>
      <c r="AN778" s="5"/>
    </row>
    <row r="779" spans="1:40" x14ac:dyDescent="0.25">
      <c r="A779" s="3">
        <v>42060</v>
      </c>
      <c r="B779" s="4">
        <v>3</v>
      </c>
      <c r="C779" s="4">
        <v>5</v>
      </c>
      <c r="D779" s="4">
        <v>50</v>
      </c>
      <c r="E779" s="1" t="str">
        <f t="shared" si="145"/>
        <v>Q3-5-50</v>
      </c>
      <c r="F779" s="4" t="s">
        <v>30</v>
      </c>
      <c r="G779" s="4">
        <v>4</v>
      </c>
      <c r="H779" s="36">
        <v>0.5</v>
      </c>
      <c r="I779" s="8"/>
      <c r="J779" s="4">
        <v>7</v>
      </c>
      <c r="K779" s="4">
        <v>1.1000000000000001</v>
      </c>
      <c r="L779" s="14" t="s">
        <v>16</v>
      </c>
      <c r="M779" s="14" t="s">
        <v>16</v>
      </c>
      <c r="N779" s="4">
        <v>1.6243000000000001</v>
      </c>
      <c r="O779" s="4">
        <v>2.4E-2</v>
      </c>
      <c r="P779" s="4">
        <v>1</v>
      </c>
      <c r="Q779" s="14">
        <v>2.2800000000000001E-2</v>
      </c>
      <c r="R779" s="14">
        <v>0.01</v>
      </c>
      <c r="S779" s="6">
        <v>0.58499999999999996</v>
      </c>
      <c r="T779" s="14">
        <v>0.2737</v>
      </c>
      <c r="U779" s="4">
        <v>30</v>
      </c>
      <c r="V779" s="4">
        <v>21</v>
      </c>
      <c r="W779" s="10">
        <v>14.9</v>
      </c>
      <c r="X779" s="12">
        <v>147</v>
      </c>
      <c r="Y779" s="14">
        <v>2.2800000000000001E-2</v>
      </c>
      <c r="Z779" s="40">
        <v>0.01</v>
      </c>
      <c r="AA779" s="43"/>
      <c r="AB779" s="33" t="e">
        <f t="shared" si="135"/>
        <v>#VALUE!</v>
      </c>
      <c r="AC779" s="5">
        <f t="shared" si="136"/>
        <v>0.41666666666666669</v>
      </c>
      <c r="AD779" s="5">
        <f t="shared" si="137"/>
        <v>0.43859649122807015</v>
      </c>
      <c r="AE779" s="5">
        <f t="shared" si="138"/>
        <v>0.43859649122807015</v>
      </c>
      <c r="AF779" s="33">
        <f t="shared" si="139"/>
        <v>0.61564981838330357</v>
      </c>
      <c r="AG779" s="33">
        <f t="shared" si="140"/>
        <v>1.6243000000000001</v>
      </c>
      <c r="AH779" s="5">
        <f t="shared" si="141"/>
        <v>0.4678632478632479</v>
      </c>
      <c r="AI779" s="1">
        <f t="shared" si="142"/>
        <v>0.58499999999999996</v>
      </c>
      <c r="AJ779" s="5">
        <f t="shared" si="143"/>
        <v>0.70952380952380956</v>
      </c>
      <c r="AK779" s="1">
        <f t="shared" si="144"/>
        <v>9.8657718120805367</v>
      </c>
      <c r="AL779" s="1">
        <v>1.1000000000000001</v>
      </c>
      <c r="AN779" s="5"/>
    </row>
    <row r="780" spans="1:40" x14ac:dyDescent="0.25">
      <c r="A780" s="3">
        <v>42060</v>
      </c>
      <c r="B780" s="4">
        <v>3</v>
      </c>
      <c r="C780" s="4">
        <v>5</v>
      </c>
      <c r="D780" s="4">
        <v>50</v>
      </c>
      <c r="E780" s="1" t="str">
        <f t="shared" si="145"/>
        <v>Q3-5-50</v>
      </c>
      <c r="F780" s="4" t="s">
        <v>27</v>
      </c>
      <c r="G780" s="4">
        <v>1.9</v>
      </c>
      <c r="H780" s="36">
        <v>40</v>
      </c>
      <c r="I780" s="8"/>
      <c r="J780" s="4">
        <v>11</v>
      </c>
      <c r="K780" s="4">
        <v>2.1</v>
      </c>
      <c r="L780" s="14">
        <v>3.9300000000000002E-2</v>
      </c>
      <c r="M780" s="14">
        <v>4.0800000000000003E-2</v>
      </c>
      <c r="N780" s="4">
        <v>21.5684</v>
      </c>
      <c r="O780" s="4">
        <v>0.13200000000000001</v>
      </c>
      <c r="P780" s="4">
        <v>33</v>
      </c>
      <c r="Q780" s="14">
        <v>0.13</v>
      </c>
      <c r="R780" s="14">
        <v>2.7E-2</v>
      </c>
      <c r="S780" s="6">
        <v>0.22700000000000001</v>
      </c>
      <c r="T780" s="14">
        <v>7.46E-2</v>
      </c>
      <c r="U780" s="4">
        <v>5</v>
      </c>
      <c r="V780" s="4">
        <v>116</v>
      </c>
      <c r="W780" s="10">
        <v>37.799999999999997</v>
      </c>
      <c r="X780" s="12">
        <v>343</v>
      </c>
      <c r="Y780" s="14">
        <v>0.24399999999999999</v>
      </c>
      <c r="Z780" s="40">
        <v>6.7500000000000004E-2</v>
      </c>
      <c r="AA780" s="43"/>
      <c r="AB780" s="33">
        <f t="shared" si="135"/>
        <v>3.676470588235297</v>
      </c>
      <c r="AC780" s="5">
        <f t="shared" si="136"/>
        <v>0.20454545454545453</v>
      </c>
      <c r="AD780" s="5">
        <f t="shared" si="137"/>
        <v>0.20769230769230768</v>
      </c>
      <c r="AE780" s="5">
        <f t="shared" si="138"/>
        <v>0.27663934426229508</v>
      </c>
      <c r="AF780" s="33">
        <f t="shared" si="139"/>
        <v>1.5300161347156025</v>
      </c>
      <c r="AG780" s="33">
        <f t="shared" si="140"/>
        <v>7.988296296296296</v>
      </c>
      <c r="AH780" s="5">
        <f t="shared" si="141"/>
        <v>0.32863436123348017</v>
      </c>
      <c r="AI780" s="1">
        <f t="shared" si="142"/>
        <v>0.22700000000000001</v>
      </c>
      <c r="AJ780" s="5">
        <f t="shared" si="143"/>
        <v>0.32586206896551723</v>
      </c>
      <c r="AK780" s="1">
        <f t="shared" si="144"/>
        <v>9.0740740740740744</v>
      </c>
      <c r="AL780" s="1">
        <v>2.1</v>
      </c>
      <c r="AN780" s="5"/>
    </row>
    <row r="781" spans="1:40" x14ac:dyDescent="0.25">
      <c r="A781" s="3">
        <v>42060</v>
      </c>
      <c r="B781" s="4">
        <v>3</v>
      </c>
      <c r="C781" s="4">
        <v>5</v>
      </c>
      <c r="D781" s="4">
        <v>50</v>
      </c>
      <c r="E781" s="1" t="str">
        <f t="shared" si="145"/>
        <v>Q3-5-50</v>
      </c>
      <c r="F781" s="4" t="s">
        <v>34</v>
      </c>
      <c r="G781" s="4">
        <v>1</v>
      </c>
      <c r="H781" s="36">
        <v>0.5</v>
      </c>
      <c r="I781" s="8"/>
      <c r="J781" s="4">
        <v>3</v>
      </c>
      <c r="K781" s="4">
        <v>3.3</v>
      </c>
      <c r="L781" s="14">
        <v>1.37E-2</v>
      </c>
      <c r="M781" s="14">
        <v>1.7000000000000001E-2</v>
      </c>
      <c r="N781" s="4">
        <v>5.2171000000000003</v>
      </c>
      <c r="O781" s="4">
        <v>0.32400000000000001</v>
      </c>
      <c r="P781" s="4">
        <v>9</v>
      </c>
      <c r="Q781" s="14">
        <v>0.17710000000000001</v>
      </c>
      <c r="R781" s="14">
        <v>3.0300000000000001E-2</v>
      </c>
      <c r="S781" s="6">
        <v>0.45300000000000001</v>
      </c>
      <c r="T781" s="14">
        <v>0.17879999999999999</v>
      </c>
      <c r="U781" s="4">
        <v>30</v>
      </c>
      <c r="V781" s="4">
        <v>37</v>
      </c>
      <c r="W781" s="10">
        <v>13.899999999999999</v>
      </c>
      <c r="X781" s="12">
        <v>156.5</v>
      </c>
      <c r="Y781" s="14">
        <v>0.17710000000000001</v>
      </c>
      <c r="Z781" s="40">
        <v>3.0300000000000001E-2</v>
      </c>
      <c r="AA781" s="43"/>
      <c r="AB781" s="33">
        <f t="shared" si="135"/>
        <v>19.411764705882355</v>
      </c>
      <c r="AC781" s="5">
        <f t="shared" si="136"/>
        <v>9.3518518518518515E-2</v>
      </c>
      <c r="AD781" s="5">
        <f t="shared" si="137"/>
        <v>0.17108977978543197</v>
      </c>
      <c r="AE781" s="5">
        <f t="shared" si="138"/>
        <v>0.17108977978543197</v>
      </c>
      <c r="AF781" s="33">
        <f t="shared" si="139"/>
        <v>1.7250963178777481</v>
      </c>
      <c r="AG781" s="33">
        <f t="shared" si="140"/>
        <v>1.7218151815181519</v>
      </c>
      <c r="AH781" s="5">
        <f t="shared" si="141"/>
        <v>0.39470198675496687</v>
      </c>
      <c r="AI781" s="1">
        <f t="shared" si="142"/>
        <v>0.45300000000000001</v>
      </c>
      <c r="AJ781" s="5">
        <f t="shared" si="143"/>
        <v>0.37567567567567561</v>
      </c>
      <c r="AK781" s="1">
        <f t="shared" si="144"/>
        <v>11.258992805755398</v>
      </c>
      <c r="AL781" s="1">
        <v>3.3</v>
      </c>
      <c r="AN781" s="5"/>
    </row>
    <row r="782" spans="1:40" x14ac:dyDescent="0.25">
      <c r="A782" s="4" t="s">
        <v>64</v>
      </c>
      <c r="B782" s="4">
        <v>1</v>
      </c>
      <c r="C782" s="4">
        <v>3</v>
      </c>
      <c r="D782" s="4">
        <v>2</v>
      </c>
      <c r="E782" s="1" t="str">
        <f t="shared" si="145"/>
        <v>Q1-3-2</v>
      </c>
      <c r="F782" s="8" t="s">
        <v>13</v>
      </c>
      <c r="G782" s="1"/>
      <c r="H782" s="36"/>
      <c r="I782" s="8"/>
      <c r="J782" s="4">
        <v>30</v>
      </c>
      <c r="K782" s="4">
        <v>3.4</v>
      </c>
      <c r="L782" s="4">
        <v>2.8E-3</v>
      </c>
      <c r="M782" s="4">
        <v>4.3E-3</v>
      </c>
      <c r="N782" s="4">
        <v>35.589500000000001</v>
      </c>
      <c r="O782" s="4">
        <v>0.159</v>
      </c>
      <c r="P782" s="4">
        <v>105</v>
      </c>
      <c r="Q782" s="14">
        <v>0.13300000000000001</v>
      </c>
      <c r="R782" s="15">
        <v>7.0000000000000001E-3</v>
      </c>
      <c r="S782" s="4">
        <v>9.7000000000000003E-2</v>
      </c>
      <c r="T782" s="4">
        <v>8.3999999999999995E-3</v>
      </c>
      <c r="U782" s="4">
        <v>10</v>
      </c>
      <c r="V782" s="4">
        <v>61</v>
      </c>
      <c r="W782" s="4">
        <v>5.8</v>
      </c>
      <c r="X782" s="12">
        <v>194.3</v>
      </c>
      <c r="Y782" s="14">
        <v>0.13300000000000001</v>
      </c>
      <c r="Z782" s="40">
        <v>7.0000000000000001E-3</v>
      </c>
      <c r="AA782" s="43"/>
      <c r="AB782" s="33">
        <f t="shared" si="135"/>
        <v>34.883720930232556</v>
      </c>
      <c r="AC782" s="5">
        <f t="shared" si="136"/>
        <v>4.40251572327044E-2</v>
      </c>
      <c r="AD782" s="5">
        <f t="shared" si="137"/>
        <v>5.2631578947368418E-2</v>
      </c>
      <c r="AE782" s="5">
        <f t="shared" si="138"/>
        <v>5.2631578947368418E-2</v>
      </c>
      <c r="AF782" s="33">
        <f t="shared" si="139"/>
        <v>2.9503083774708831</v>
      </c>
      <c r="AG782" s="33">
        <f t="shared" si="140"/>
        <v>50.842142857142854</v>
      </c>
      <c r="AH782" s="5">
        <f t="shared" si="141"/>
        <v>8.6597938144329895E-2</v>
      </c>
      <c r="AI782" s="1">
        <f t="shared" si="142"/>
        <v>9.7000000000000003E-2</v>
      </c>
      <c r="AJ782" s="5">
        <f t="shared" si="143"/>
        <v>9.5081967213114751E-2</v>
      </c>
      <c r="AK782" s="1">
        <f t="shared" si="144"/>
        <v>33.5</v>
      </c>
      <c r="AL782" s="1">
        <v>3.4</v>
      </c>
      <c r="AN782" s="5"/>
    </row>
    <row r="783" spans="1:40" x14ac:dyDescent="0.25">
      <c r="A783" s="4" t="s">
        <v>64</v>
      </c>
      <c r="B783" s="4">
        <v>1</v>
      </c>
      <c r="C783" s="4">
        <v>3</v>
      </c>
      <c r="D783" s="4">
        <v>6</v>
      </c>
      <c r="E783" s="1" t="str">
        <f t="shared" si="145"/>
        <v>Q1-3-6</v>
      </c>
      <c r="F783" s="8" t="s">
        <v>18</v>
      </c>
      <c r="G783" s="1"/>
      <c r="H783" s="36"/>
      <c r="I783" s="8"/>
      <c r="J783" s="4">
        <v>25</v>
      </c>
      <c r="K783" s="4">
        <v>12.3</v>
      </c>
      <c r="L783" s="4">
        <v>6.0000000000000001E-3</v>
      </c>
      <c r="M783" s="4">
        <v>1.04E-2</v>
      </c>
      <c r="N783" s="4">
        <v>118.6919</v>
      </c>
      <c r="O783" s="4">
        <v>0.216</v>
      </c>
      <c r="P783" s="4">
        <v>357</v>
      </c>
      <c r="Q783" s="14">
        <v>8.7099999999999997E-2</v>
      </c>
      <c r="R783" s="14">
        <v>2.1000000000000001E-2</v>
      </c>
      <c r="S783" s="4">
        <v>1.0900000000000001</v>
      </c>
      <c r="T783" s="4">
        <v>0.40150000000000002</v>
      </c>
      <c r="U783" s="4">
        <v>10</v>
      </c>
      <c r="V783" s="4">
        <v>115</v>
      </c>
      <c r="W783" s="4">
        <v>38.199999999999996</v>
      </c>
      <c r="X783" s="12">
        <v>866.6</v>
      </c>
      <c r="Y783" s="14">
        <v>0.35649999999999998</v>
      </c>
      <c r="Z783" s="40">
        <v>0.12240000000000001</v>
      </c>
      <c r="AA783" s="43"/>
      <c r="AB783" s="33">
        <f t="shared" si="135"/>
        <v>42.307692307692307</v>
      </c>
      <c r="AC783" s="5">
        <f t="shared" si="136"/>
        <v>9.7222222222222224E-2</v>
      </c>
      <c r="AD783" s="5">
        <f t="shared" si="137"/>
        <v>0.2411021814006889</v>
      </c>
      <c r="AE783" s="5">
        <f t="shared" si="138"/>
        <v>0.34333800841514733</v>
      </c>
      <c r="AF783" s="33">
        <f t="shared" si="139"/>
        <v>3.0077873890299167</v>
      </c>
      <c r="AG783" s="33">
        <f t="shared" si="140"/>
        <v>56.519952380952382</v>
      </c>
      <c r="AH783" s="5">
        <f t="shared" si="141"/>
        <v>0.36834862385321099</v>
      </c>
      <c r="AI783" s="1">
        <f t="shared" si="142"/>
        <v>1.0900000000000001</v>
      </c>
      <c r="AJ783" s="5">
        <f t="shared" si="143"/>
        <v>0.33217391304347821</v>
      </c>
      <c r="AK783" s="1">
        <f t="shared" si="144"/>
        <v>22.685863874345554</v>
      </c>
      <c r="AL783" s="1">
        <v>12.3</v>
      </c>
      <c r="AN783" s="5"/>
    </row>
    <row r="784" spans="1:40" x14ac:dyDescent="0.25">
      <c r="A784" s="4" t="s">
        <v>64</v>
      </c>
      <c r="B784" s="4">
        <v>1</v>
      </c>
      <c r="C784" s="4">
        <v>3</v>
      </c>
      <c r="D784" s="4">
        <v>6</v>
      </c>
      <c r="E784" s="1" t="str">
        <f t="shared" si="145"/>
        <v>Q1-3-6</v>
      </c>
      <c r="F784" s="8" t="s">
        <v>18</v>
      </c>
      <c r="G784" s="1"/>
      <c r="H784" s="36"/>
      <c r="I784" s="8"/>
      <c r="J784" s="4">
        <v>28</v>
      </c>
      <c r="K784" s="4">
        <v>14.4</v>
      </c>
      <c r="L784" s="4">
        <v>6.3E-3</v>
      </c>
      <c r="M784" s="4">
        <v>9.5999999999999992E-3</v>
      </c>
      <c r="N784" s="4">
        <v>651.57060000000001</v>
      </c>
      <c r="O784" s="4">
        <v>0.873</v>
      </c>
      <c r="P784" s="4">
        <v>3471</v>
      </c>
      <c r="Q784" s="14" t="s">
        <v>16</v>
      </c>
      <c r="R784" s="14">
        <v>2.58E-2</v>
      </c>
      <c r="S784" s="4">
        <v>3.863</v>
      </c>
      <c r="T784" s="4">
        <v>1.6514</v>
      </c>
      <c r="U784" s="4">
        <v>10</v>
      </c>
      <c r="V784" s="4">
        <v>163</v>
      </c>
      <c r="W784" s="4">
        <v>62</v>
      </c>
      <c r="X784" s="12">
        <v>845.40000000000009</v>
      </c>
      <c r="Y784" s="14">
        <v>0.17799999999999999</v>
      </c>
      <c r="Z784" s="40">
        <v>0.12820000000000001</v>
      </c>
      <c r="AA784" s="43"/>
      <c r="AB784" s="33">
        <f t="shared" si="135"/>
        <v>34.374999999999993</v>
      </c>
      <c r="AC784" s="5">
        <f t="shared" si="136"/>
        <v>2.9553264604810996E-2</v>
      </c>
      <c r="AD784" s="5" t="e">
        <f t="shared" si="137"/>
        <v>#VALUE!</v>
      </c>
      <c r="AE784" s="5">
        <f t="shared" si="138"/>
        <v>0.72022471910112362</v>
      </c>
      <c r="AF784" s="33">
        <f t="shared" si="139"/>
        <v>5.3271280195883604</v>
      </c>
      <c r="AG784" s="33">
        <f t="shared" si="140"/>
        <v>252.54674418604654</v>
      </c>
      <c r="AH784" s="5">
        <f t="shared" si="141"/>
        <v>0.42749158684959876</v>
      </c>
      <c r="AI784" s="1">
        <f t="shared" si="142"/>
        <v>3.863</v>
      </c>
      <c r="AJ784" s="5">
        <f t="shared" si="143"/>
        <v>0.38036809815950923</v>
      </c>
      <c r="AK784" s="1">
        <f t="shared" si="144"/>
        <v>13.635483870967743</v>
      </c>
      <c r="AL784" s="1">
        <v>14.4</v>
      </c>
      <c r="AN784" s="5"/>
    </row>
    <row r="785" spans="1:40" x14ac:dyDescent="0.25">
      <c r="A785" s="4" t="s">
        <v>64</v>
      </c>
      <c r="B785" s="4">
        <v>1</v>
      </c>
      <c r="C785" s="4">
        <v>3</v>
      </c>
      <c r="D785" s="4">
        <v>8</v>
      </c>
      <c r="E785" s="1" t="str">
        <f t="shared" si="145"/>
        <v>Q1-3-8</v>
      </c>
      <c r="F785" s="8" t="s">
        <v>18</v>
      </c>
      <c r="G785" s="1"/>
      <c r="H785" s="36"/>
      <c r="I785" s="8"/>
      <c r="J785" s="4">
        <v>26</v>
      </c>
      <c r="K785" s="4">
        <v>21.6</v>
      </c>
      <c r="L785" s="4">
        <v>5.4000000000000003E-3</v>
      </c>
      <c r="M785" s="4">
        <v>9.4000000000000004E-3</v>
      </c>
      <c r="N785" s="4">
        <v>1051.4266</v>
      </c>
      <c r="O785" s="4">
        <v>0.89300000000000002</v>
      </c>
      <c r="P785" s="4">
        <v>7767</v>
      </c>
      <c r="Q785" s="14">
        <v>0.35949999999999999</v>
      </c>
      <c r="R785" s="14">
        <v>9.9000000000000005E-2</v>
      </c>
      <c r="S785" s="4">
        <v>2.33</v>
      </c>
      <c r="T785" s="4">
        <v>1.0929</v>
      </c>
      <c r="U785" s="4">
        <v>10</v>
      </c>
      <c r="V785" s="4">
        <v>62</v>
      </c>
      <c r="W785" s="4">
        <v>27.400000000000002</v>
      </c>
      <c r="X785" s="12">
        <v>395</v>
      </c>
      <c r="Y785" s="14">
        <v>0.35949999999999999</v>
      </c>
      <c r="Z785" s="40">
        <v>9.9000000000000005E-2</v>
      </c>
      <c r="AA785" s="43"/>
      <c r="AB785" s="33">
        <f t="shared" si="135"/>
        <v>42.553191489361701</v>
      </c>
      <c r="AC785" s="5">
        <f t="shared" si="136"/>
        <v>0.11086226203807391</v>
      </c>
      <c r="AD785" s="5">
        <f t="shared" si="137"/>
        <v>0.27538247566063978</v>
      </c>
      <c r="AE785" s="5">
        <f t="shared" si="138"/>
        <v>0.27538247566063978</v>
      </c>
      <c r="AF785" s="33">
        <f t="shared" si="139"/>
        <v>7.387106242128552</v>
      </c>
      <c r="AG785" s="33">
        <f t="shared" si="140"/>
        <v>106.20470707070706</v>
      </c>
      <c r="AH785" s="5">
        <f t="shared" si="141"/>
        <v>0.46905579399141628</v>
      </c>
      <c r="AI785" s="1">
        <f t="shared" si="142"/>
        <v>2.33</v>
      </c>
      <c r="AJ785" s="5">
        <f t="shared" si="143"/>
        <v>0.44193548387096776</v>
      </c>
      <c r="AK785" s="1">
        <f t="shared" si="144"/>
        <v>14.416058394160583</v>
      </c>
      <c r="AL785" s="1">
        <v>21.6</v>
      </c>
      <c r="AN785" s="5"/>
    </row>
    <row r="786" spans="1:40" x14ac:dyDescent="0.25">
      <c r="A786" s="4" t="s">
        <v>64</v>
      </c>
      <c r="B786" s="4">
        <v>1</v>
      </c>
      <c r="C786" s="4">
        <v>3</v>
      </c>
      <c r="D786" s="4">
        <v>17</v>
      </c>
      <c r="E786" s="1" t="str">
        <f t="shared" si="145"/>
        <v>Q1-3-17</v>
      </c>
      <c r="F786" s="8" t="s">
        <v>18</v>
      </c>
      <c r="G786" s="1"/>
      <c r="H786" s="36"/>
      <c r="I786" s="8"/>
      <c r="J786" s="4">
        <v>27</v>
      </c>
      <c r="K786" s="4">
        <v>9.4</v>
      </c>
      <c r="L786" s="4">
        <v>8.6999999999999994E-3</v>
      </c>
      <c r="M786" s="4">
        <v>1.1299999999999999E-2</v>
      </c>
      <c r="N786" s="4">
        <v>181.65110000000001</v>
      </c>
      <c r="O786" s="4">
        <v>0.14699999999999999</v>
      </c>
      <c r="P786" s="4">
        <v>1286</v>
      </c>
      <c r="Q786" s="14">
        <v>6.8400000000000002E-2</v>
      </c>
      <c r="R786" s="14">
        <v>1.5599999999999999E-2</v>
      </c>
      <c r="S786" s="4">
        <v>0.64900000000000002</v>
      </c>
      <c r="T786" s="4">
        <v>0.26629999999999998</v>
      </c>
      <c r="U786" s="4">
        <v>10</v>
      </c>
      <c r="V786" s="4">
        <v>69</v>
      </c>
      <c r="W786" s="4">
        <v>23.8</v>
      </c>
      <c r="X786" s="12">
        <v>399.7</v>
      </c>
      <c r="Y786" s="14">
        <v>6.8400000000000002E-2</v>
      </c>
      <c r="Z786" s="40">
        <v>1.5599999999999999E-2</v>
      </c>
      <c r="AA786" s="43"/>
      <c r="AB786" s="33">
        <f t="shared" si="135"/>
        <v>23.008849557522126</v>
      </c>
      <c r="AC786" s="5">
        <f t="shared" si="136"/>
        <v>0.10612244897959183</v>
      </c>
      <c r="AD786" s="5">
        <f t="shared" si="137"/>
        <v>0.22807017543859648</v>
      </c>
      <c r="AE786" s="5">
        <f t="shared" si="138"/>
        <v>0.22807017543859648</v>
      </c>
      <c r="AF786" s="33">
        <f t="shared" si="139"/>
        <v>7.0795057117738338</v>
      </c>
      <c r="AG786" s="33">
        <f t="shared" si="140"/>
        <v>116.44301282051283</v>
      </c>
      <c r="AH786" s="5">
        <f t="shared" si="141"/>
        <v>0.41032357473035436</v>
      </c>
      <c r="AI786" s="1">
        <f t="shared" si="142"/>
        <v>0.64900000000000002</v>
      </c>
      <c r="AJ786" s="5">
        <f t="shared" si="143"/>
        <v>0.34492753623188405</v>
      </c>
      <c r="AK786" s="1">
        <f t="shared" si="144"/>
        <v>16.794117647058822</v>
      </c>
      <c r="AL786" s="1">
        <v>9.4</v>
      </c>
      <c r="AN786" s="5"/>
    </row>
    <row r="787" spans="1:40" x14ac:dyDescent="0.25">
      <c r="A787" s="4" t="s">
        <v>64</v>
      </c>
      <c r="B787" s="4">
        <v>1</v>
      </c>
      <c r="C787" s="4">
        <v>3</v>
      </c>
      <c r="D787" s="4">
        <v>19</v>
      </c>
      <c r="E787" s="1" t="str">
        <f t="shared" si="145"/>
        <v>Q1-3-19</v>
      </c>
      <c r="F787" s="8" t="s">
        <v>18</v>
      </c>
      <c r="G787" s="1"/>
      <c r="H787" s="36"/>
      <c r="I787" s="8"/>
      <c r="J787" s="4">
        <v>29</v>
      </c>
      <c r="K787" s="4">
        <v>6.3</v>
      </c>
      <c r="L787" s="4">
        <v>3.0000000000000001E-3</v>
      </c>
      <c r="M787" s="4">
        <v>5.4999999999999997E-3</v>
      </c>
      <c r="N787" s="4">
        <v>52.179499999999997</v>
      </c>
      <c r="O787" s="4">
        <v>5.8999999999999997E-2</v>
      </c>
      <c r="P787" s="4">
        <v>187</v>
      </c>
      <c r="Q787" s="14">
        <v>3.0199999999999998E-2</v>
      </c>
      <c r="R787" s="14">
        <v>6.1999999999999998E-3</v>
      </c>
      <c r="S787" s="4">
        <v>0.19600000000000001</v>
      </c>
      <c r="T787" s="4">
        <v>8.5900000000000004E-2</v>
      </c>
      <c r="U787" s="4">
        <v>10</v>
      </c>
      <c r="V787" s="4">
        <v>35</v>
      </c>
      <c r="W787" s="4">
        <v>10.1</v>
      </c>
      <c r="X787" s="12">
        <v>303.90000000000003</v>
      </c>
      <c r="Y787" s="14">
        <v>3.0199999999999998E-2</v>
      </c>
      <c r="Z787" s="40">
        <v>6.1999999999999998E-3</v>
      </c>
      <c r="AA787" s="43"/>
      <c r="AB787" s="33">
        <f t="shared" si="135"/>
        <v>45.454545454545453</v>
      </c>
      <c r="AC787" s="5">
        <f t="shared" si="136"/>
        <v>0.10508474576271187</v>
      </c>
      <c r="AD787" s="5">
        <f t="shared" si="137"/>
        <v>0.20529801324503313</v>
      </c>
      <c r="AE787" s="5">
        <f t="shared" si="138"/>
        <v>0.20529801324503313</v>
      </c>
      <c r="AF787" s="33">
        <f t="shared" si="139"/>
        <v>3.5837829032474442</v>
      </c>
      <c r="AG787" s="33">
        <f t="shared" si="140"/>
        <v>84.160483870967752</v>
      </c>
      <c r="AH787" s="5">
        <f t="shared" si="141"/>
        <v>0.43826530612244896</v>
      </c>
      <c r="AI787" s="1">
        <f t="shared" si="142"/>
        <v>0.19600000000000001</v>
      </c>
      <c r="AJ787" s="5">
        <f t="shared" si="143"/>
        <v>0.28857142857142853</v>
      </c>
      <c r="AK787" s="1">
        <f t="shared" si="144"/>
        <v>30.089108910891092</v>
      </c>
      <c r="AL787" s="1">
        <v>6.3</v>
      </c>
      <c r="AN787" s="5"/>
    </row>
    <row r="788" spans="1:40" x14ac:dyDescent="0.25">
      <c r="A788" s="4" t="s">
        <v>64</v>
      </c>
      <c r="B788" s="4">
        <v>1</v>
      </c>
      <c r="C788" s="4">
        <v>3</v>
      </c>
      <c r="D788" s="4">
        <v>22</v>
      </c>
      <c r="E788" s="1" t="str">
        <f t="shared" si="145"/>
        <v>Q1-3-22</v>
      </c>
      <c r="F788" s="8" t="s">
        <v>18</v>
      </c>
      <c r="G788" s="1"/>
      <c r="H788" s="36"/>
      <c r="I788" s="8"/>
      <c r="J788" s="4">
        <v>30</v>
      </c>
      <c r="K788" s="4">
        <v>5.9</v>
      </c>
      <c r="L788" s="4">
        <v>7.6E-3</v>
      </c>
      <c r="M788" s="4">
        <v>9.1999999999999998E-3</v>
      </c>
      <c r="N788" s="4">
        <v>344.25970000000001</v>
      </c>
      <c r="O788" s="4">
        <v>0.28000000000000003</v>
      </c>
      <c r="P788" s="4">
        <v>2529</v>
      </c>
      <c r="Q788" s="14">
        <v>0.20200000000000001</v>
      </c>
      <c r="R788" s="14">
        <v>4.4200000000000003E-2</v>
      </c>
      <c r="S788" s="4">
        <v>1.2110000000000001</v>
      </c>
      <c r="T788" s="4">
        <v>0.58120000000000005</v>
      </c>
      <c r="U788" s="4">
        <v>10</v>
      </c>
      <c r="V788" s="4">
        <v>36</v>
      </c>
      <c r="W788" s="4">
        <v>14.8</v>
      </c>
      <c r="X788" s="12">
        <v>223.5</v>
      </c>
      <c r="Y788" s="14">
        <v>0.46229999999999999</v>
      </c>
      <c r="Z788" s="40">
        <v>0.12280000000000001</v>
      </c>
      <c r="AA788" s="43"/>
      <c r="AB788" s="33">
        <f t="shared" si="135"/>
        <v>17.391304347826086</v>
      </c>
      <c r="AC788" s="5">
        <f t="shared" si="136"/>
        <v>0.15785714285714286</v>
      </c>
      <c r="AD788" s="5">
        <f t="shared" si="137"/>
        <v>0.21881188118811881</v>
      </c>
      <c r="AE788" s="5">
        <f t="shared" si="138"/>
        <v>0.26562837983993082</v>
      </c>
      <c r="AF788" s="33">
        <f t="shared" si="139"/>
        <v>7.3461982334847793</v>
      </c>
      <c r="AG788" s="33">
        <f t="shared" si="140"/>
        <v>77.886809954751129</v>
      </c>
      <c r="AH788" s="5">
        <f t="shared" si="141"/>
        <v>0.47993393889347646</v>
      </c>
      <c r="AI788" s="1">
        <f t="shared" si="142"/>
        <v>1.2110000000000001</v>
      </c>
      <c r="AJ788" s="5">
        <f t="shared" si="143"/>
        <v>0.41111111111111115</v>
      </c>
      <c r="AK788" s="1">
        <f t="shared" si="144"/>
        <v>15.101351351351351</v>
      </c>
      <c r="AL788" s="1">
        <v>5.9</v>
      </c>
      <c r="AN788" s="5"/>
    </row>
    <row r="789" spans="1:40" x14ac:dyDescent="0.25">
      <c r="A789" s="4" t="s">
        <v>64</v>
      </c>
      <c r="B789" s="4">
        <v>1</v>
      </c>
      <c r="C789" s="4">
        <v>3</v>
      </c>
      <c r="D789" s="4">
        <v>25</v>
      </c>
      <c r="E789" s="1" t="str">
        <f t="shared" si="145"/>
        <v>Q1-3-25</v>
      </c>
      <c r="F789" s="8" t="s">
        <v>26</v>
      </c>
      <c r="G789" s="1"/>
      <c r="H789" s="36"/>
      <c r="I789" s="8"/>
      <c r="J789" s="4">
        <v>26</v>
      </c>
      <c r="K789" s="4">
        <v>6.5</v>
      </c>
      <c r="L789" s="4">
        <v>7.4200000000000002E-2</v>
      </c>
      <c r="M789" s="4">
        <v>7.9500000000000001E-2</v>
      </c>
      <c r="N789" s="4">
        <v>22.951799999999999</v>
      </c>
      <c r="O789" s="4">
        <v>0.13600000000000001</v>
      </c>
      <c r="P789" s="4">
        <v>21</v>
      </c>
      <c r="Q789" s="14">
        <v>0.12939999999999999</v>
      </c>
      <c r="R789" s="14">
        <v>2.53E-2</v>
      </c>
      <c r="S789" s="4">
        <v>1.347</v>
      </c>
      <c r="T789" s="4">
        <v>0.35660000000000003</v>
      </c>
      <c r="U789" s="4">
        <v>5</v>
      </c>
      <c r="V789" s="4">
        <v>653</v>
      </c>
      <c r="W789" s="4">
        <v>141.19999999999999</v>
      </c>
      <c r="X789" s="12">
        <v>2941.6</v>
      </c>
      <c r="Y789" s="14">
        <v>0.28799999999999998</v>
      </c>
      <c r="Z789" s="40">
        <v>6.6000000000000003E-2</v>
      </c>
      <c r="AA789" s="43"/>
      <c r="AB789" s="33">
        <f t="shared" si="135"/>
        <v>6.6666666666666652</v>
      </c>
      <c r="AC789" s="5">
        <f t="shared" si="136"/>
        <v>0.18602941176470586</v>
      </c>
      <c r="AD789" s="5">
        <f t="shared" si="137"/>
        <v>0.19551777434312212</v>
      </c>
      <c r="AE789" s="5">
        <f t="shared" si="138"/>
        <v>0.22916666666666669</v>
      </c>
      <c r="AF789" s="33">
        <f t="shared" si="139"/>
        <v>0.91496091809792701</v>
      </c>
      <c r="AG789" s="33">
        <f t="shared" si="140"/>
        <v>9.0718577075098814</v>
      </c>
      <c r="AH789" s="5">
        <f t="shared" si="141"/>
        <v>0.26473645137342244</v>
      </c>
      <c r="AI789" s="1">
        <f t="shared" si="142"/>
        <v>1.347</v>
      </c>
      <c r="AJ789" s="5">
        <f t="shared" si="143"/>
        <v>0.21623277182235834</v>
      </c>
      <c r="AK789" s="1">
        <f t="shared" si="144"/>
        <v>20.832861189801701</v>
      </c>
      <c r="AL789" s="1">
        <v>6.5</v>
      </c>
      <c r="AN789" s="5"/>
    </row>
    <row r="790" spans="1:40" x14ac:dyDescent="0.25">
      <c r="A790" s="4" t="s">
        <v>64</v>
      </c>
      <c r="B790" s="4">
        <v>1</v>
      </c>
      <c r="C790" s="4">
        <v>3</v>
      </c>
      <c r="D790" s="4">
        <v>26</v>
      </c>
      <c r="E790" s="1" t="str">
        <f t="shared" si="145"/>
        <v>Q1-3-26</v>
      </c>
      <c r="F790" s="8" t="s">
        <v>26</v>
      </c>
      <c r="G790" s="1"/>
      <c r="H790" s="36"/>
      <c r="I790" s="8"/>
      <c r="J790" s="4">
        <v>27</v>
      </c>
      <c r="K790" s="4">
        <v>6.2</v>
      </c>
      <c r="L790" s="4">
        <v>5.4699999999999999E-2</v>
      </c>
      <c r="M790" s="4">
        <v>6.1499999999999999E-2</v>
      </c>
      <c r="N790" s="4">
        <v>65.585800000000006</v>
      </c>
      <c r="O790" s="4">
        <v>0.219</v>
      </c>
      <c r="P790" s="4">
        <v>126</v>
      </c>
      <c r="Q790" s="14" t="s">
        <v>16</v>
      </c>
      <c r="R790" s="14">
        <v>5.16E-2</v>
      </c>
      <c r="S790" s="4">
        <v>0.73199999999999998</v>
      </c>
      <c r="T790" s="4">
        <v>0.2117</v>
      </c>
      <c r="U790" s="4">
        <v>5</v>
      </c>
      <c r="V790" s="4">
        <v>284</v>
      </c>
      <c r="W790" s="4">
        <v>63.5</v>
      </c>
      <c r="X790" s="12">
        <v>1312.1000000000001</v>
      </c>
      <c r="Y790" s="14">
        <v>0.58299999999999996</v>
      </c>
      <c r="Z790" s="40">
        <v>0.15040000000000001</v>
      </c>
      <c r="AA790" s="43"/>
      <c r="AB790" s="33">
        <f t="shared" si="135"/>
        <v>11.056910569105693</v>
      </c>
      <c r="AC790" s="5">
        <f t="shared" si="136"/>
        <v>0.23561643835616439</v>
      </c>
      <c r="AD790" s="5" t="e">
        <f t="shared" si="137"/>
        <v>#VALUE!</v>
      </c>
      <c r="AE790" s="5">
        <f t="shared" si="138"/>
        <v>0.2579759862778731</v>
      </c>
      <c r="AF790" s="33">
        <f t="shared" si="139"/>
        <v>1.9211475654791126</v>
      </c>
      <c r="AG790" s="33">
        <f t="shared" si="140"/>
        <v>12.710426356589148</v>
      </c>
      <c r="AH790" s="5">
        <f t="shared" si="141"/>
        <v>0.28920765027322404</v>
      </c>
      <c r="AI790" s="1">
        <f t="shared" si="142"/>
        <v>0.73199999999999998</v>
      </c>
      <c r="AJ790" s="5">
        <f t="shared" si="143"/>
        <v>0.22359154929577466</v>
      </c>
      <c r="AK790" s="1">
        <f t="shared" si="144"/>
        <v>20.662992125984253</v>
      </c>
      <c r="AL790" s="1">
        <v>6.2</v>
      </c>
      <c r="AN790" s="5"/>
    </row>
    <row r="791" spans="1:40" x14ac:dyDescent="0.25">
      <c r="A791" s="4" t="s">
        <v>64</v>
      </c>
      <c r="B791" s="4">
        <v>1</v>
      </c>
      <c r="C791" s="4">
        <v>3</v>
      </c>
      <c r="D791" s="4">
        <v>27</v>
      </c>
      <c r="E791" s="1" t="str">
        <f t="shared" si="145"/>
        <v>Q1-3-27</v>
      </c>
      <c r="F791" s="8" t="s">
        <v>26</v>
      </c>
      <c r="G791" s="1"/>
      <c r="H791" s="36"/>
      <c r="I791" s="8"/>
      <c r="J791" s="4">
        <v>28</v>
      </c>
      <c r="K791" s="4">
        <v>10</v>
      </c>
      <c r="L791" s="4">
        <v>1.7500000000000002E-2</v>
      </c>
      <c r="M791" s="4">
        <v>1.9099999999999999E-2</v>
      </c>
      <c r="N791" s="4">
        <v>68.644900000000007</v>
      </c>
      <c r="O791" s="4">
        <v>0.27900000000000003</v>
      </c>
      <c r="P791" s="4">
        <v>128</v>
      </c>
      <c r="Q791" s="14">
        <v>0.32669999999999999</v>
      </c>
      <c r="R791" s="14">
        <v>7.6999999999999999E-2</v>
      </c>
      <c r="S791" s="4">
        <v>1.9750000000000001</v>
      </c>
      <c r="T791" s="4">
        <v>0.30640000000000001</v>
      </c>
      <c r="U791" s="4">
        <v>5</v>
      </c>
      <c r="V791" s="4">
        <v>736</v>
      </c>
      <c r="W791" s="4">
        <v>143.1</v>
      </c>
      <c r="X791" s="12">
        <v>2905.9</v>
      </c>
      <c r="Y791" s="14">
        <v>1.141</v>
      </c>
      <c r="Z791" s="40">
        <v>0.2883</v>
      </c>
      <c r="AA791" s="43"/>
      <c r="AB791" s="33">
        <f t="shared" si="135"/>
        <v>8.3769633507853261</v>
      </c>
      <c r="AC791" s="5">
        <f t="shared" si="136"/>
        <v>0.27598566308243727</v>
      </c>
      <c r="AD791" s="5">
        <f t="shared" si="137"/>
        <v>0.2356902356902357</v>
      </c>
      <c r="AE791" s="5">
        <f t="shared" si="138"/>
        <v>0.25267309377738828</v>
      </c>
      <c r="AF791" s="33">
        <f t="shared" si="139"/>
        <v>1.8646687517936509</v>
      </c>
      <c r="AG791" s="33">
        <f t="shared" si="140"/>
        <v>8.9149220779220784</v>
      </c>
      <c r="AH791" s="5">
        <f t="shared" si="141"/>
        <v>0.1551392405063291</v>
      </c>
      <c r="AI791" s="1">
        <f t="shared" si="142"/>
        <v>1.9750000000000001</v>
      </c>
      <c r="AJ791" s="5">
        <f t="shared" si="143"/>
        <v>0.19442934782608695</v>
      </c>
      <c r="AK791" s="1">
        <f t="shared" si="144"/>
        <v>20.306778476589798</v>
      </c>
      <c r="AL791" s="1">
        <v>10</v>
      </c>
      <c r="AN791" s="5"/>
    </row>
    <row r="792" spans="1:40" x14ac:dyDescent="0.25">
      <c r="A792" s="4" t="s">
        <v>64</v>
      </c>
      <c r="B792" s="4">
        <v>1</v>
      </c>
      <c r="C792" s="4">
        <v>3</v>
      </c>
      <c r="D792" s="4">
        <v>28</v>
      </c>
      <c r="E792" s="1" t="str">
        <f t="shared" si="145"/>
        <v>Q1-3-28</v>
      </c>
      <c r="F792" s="8" t="s">
        <v>26</v>
      </c>
      <c r="G792" s="1"/>
      <c r="H792" s="36"/>
      <c r="I792" s="8"/>
      <c r="J792" s="4">
        <v>29</v>
      </c>
      <c r="K792" s="4">
        <v>13.1</v>
      </c>
      <c r="L792" s="4">
        <v>5.5E-2</v>
      </c>
      <c r="M792" s="4">
        <v>5.9299999999999999E-2</v>
      </c>
      <c r="N792" s="4">
        <v>76.752099999999999</v>
      </c>
      <c r="O792" s="4">
        <v>0.26100000000000001</v>
      </c>
      <c r="P792" s="4">
        <v>201</v>
      </c>
      <c r="Q792" s="14">
        <v>0.30330000000000001</v>
      </c>
      <c r="R792" s="14">
        <v>8.9300000000000004E-2</v>
      </c>
      <c r="S792" s="4">
        <v>1.1220000000000001</v>
      </c>
      <c r="T792" s="4">
        <v>0.28870000000000001</v>
      </c>
      <c r="U792" s="4">
        <v>5</v>
      </c>
      <c r="V792" s="4">
        <v>521</v>
      </c>
      <c r="W792" s="4">
        <v>126.7</v>
      </c>
      <c r="X792" s="12">
        <v>2254.7999999999997</v>
      </c>
      <c r="Y792" s="14">
        <v>0.30330000000000001</v>
      </c>
      <c r="Z792" s="40">
        <v>8.9300000000000004E-2</v>
      </c>
      <c r="AA792" s="43"/>
      <c r="AB792" s="33">
        <f t="shared" si="135"/>
        <v>7.2512647554806042</v>
      </c>
      <c r="AC792" s="5">
        <f t="shared" si="136"/>
        <v>0.34214559386973181</v>
      </c>
      <c r="AD792" s="5">
        <f t="shared" si="137"/>
        <v>0.29442795911638642</v>
      </c>
      <c r="AE792" s="5">
        <f t="shared" si="138"/>
        <v>0.29442795911638642</v>
      </c>
      <c r="AF792" s="33">
        <f t="shared" si="139"/>
        <v>2.6188208531102082</v>
      </c>
      <c r="AG792" s="33">
        <f t="shared" si="140"/>
        <v>8.594860022396416</v>
      </c>
      <c r="AH792" s="5">
        <f t="shared" si="141"/>
        <v>0.25730837789661315</v>
      </c>
      <c r="AI792" s="1">
        <f t="shared" si="142"/>
        <v>1.1220000000000001</v>
      </c>
      <c r="AJ792" s="5">
        <f t="shared" si="143"/>
        <v>0.24318618042226489</v>
      </c>
      <c r="AK792" s="1">
        <f t="shared" si="144"/>
        <v>17.79636937647987</v>
      </c>
      <c r="AL792" s="1">
        <v>13.1</v>
      </c>
      <c r="AN792" s="5"/>
    </row>
    <row r="793" spans="1:40" x14ac:dyDescent="0.25">
      <c r="A793" s="4" t="s">
        <v>64</v>
      </c>
      <c r="B793" s="4">
        <v>1</v>
      </c>
      <c r="C793" s="4">
        <v>3</v>
      </c>
      <c r="D793" s="4">
        <v>29</v>
      </c>
      <c r="E793" s="1" t="str">
        <f t="shared" si="145"/>
        <v>Q1-3-29</v>
      </c>
      <c r="F793" s="8" t="s">
        <v>26</v>
      </c>
      <c r="G793" s="1"/>
      <c r="H793" s="36"/>
      <c r="I793" s="8"/>
      <c r="J793" s="4">
        <v>30</v>
      </c>
      <c r="K793" s="4">
        <v>5.8</v>
      </c>
      <c r="L793" s="4">
        <v>6.4699999999999994E-2</v>
      </c>
      <c r="M793" s="4">
        <v>7.0000000000000007E-2</v>
      </c>
      <c r="N793" s="4">
        <v>34.0107</v>
      </c>
      <c r="O793" s="4">
        <v>0.14599999999999999</v>
      </c>
      <c r="P793" s="4">
        <v>64</v>
      </c>
      <c r="Q793" s="14">
        <v>0.15659999999999999</v>
      </c>
      <c r="R793" s="14">
        <v>3.7900000000000003E-2</v>
      </c>
      <c r="S793" s="4">
        <v>0.71099999999999997</v>
      </c>
      <c r="T793" s="4">
        <v>0.18870000000000001</v>
      </c>
      <c r="U793" s="4">
        <v>5</v>
      </c>
      <c r="V793" s="4">
        <v>414</v>
      </c>
      <c r="W793" s="4">
        <v>107.7</v>
      </c>
      <c r="X793" s="12">
        <v>1597</v>
      </c>
      <c r="Y793" s="14">
        <v>0.40100000000000002</v>
      </c>
      <c r="Z793" s="40">
        <v>0.10640000000000001</v>
      </c>
      <c r="AA793" s="43"/>
      <c r="AB793" s="33">
        <f t="shared" si="135"/>
        <v>7.5714285714285898</v>
      </c>
      <c r="AC793" s="5">
        <f t="shared" si="136"/>
        <v>0.25958904109589043</v>
      </c>
      <c r="AD793" s="5">
        <f t="shared" si="137"/>
        <v>0.24201787994891447</v>
      </c>
      <c r="AE793" s="5">
        <f t="shared" si="138"/>
        <v>0.26533665835411474</v>
      </c>
      <c r="AF793" s="33">
        <f t="shared" si="139"/>
        <v>1.881760740002411</v>
      </c>
      <c r="AG793" s="33">
        <f t="shared" si="140"/>
        <v>8.9737994722955143</v>
      </c>
      <c r="AH793" s="5">
        <f t="shared" si="141"/>
        <v>0.26540084388185659</v>
      </c>
      <c r="AI793" s="1">
        <f t="shared" si="142"/>
        <v>0.71099999999999997</v>
      </c>
      <c r="AJ793" s="5">
        <f t="shared" si="143"/>
        <v>0.26014492753623192</v>
      </c>
      <c r="AK793" s="1">
        <f t="shared" si="144"/>
        <v>14.828226555246053</v>
      </c>
      <c r="AL793" s="1">
        <v>5.8</v>
      </c>
      <c r="AN793" s="5"/>
    </row>
    <row r="794" spans="1:40" x14ac:dyDescent="0.25">
      <c r="A794" s="4" t="s">
        <v>64</v>
      </c>
      <c r="B794" s="4">
        <v>1</v>
      </c>
      <c r="C794" s="4">
        <v>3</v>
      </c>
      <c r="D794" s="4">
        <v>30</v>
      </c>
      <c r="E794" s="1" t="str">
        <f t="shared" si="145"/>
        <v>Q1-3-30</v>
      </c>
      <c r="F794" s="8" t="s">
        <v>28</v>
      </c>
      <c r="G794" s="1"/>
      <c r="H794" s="36"/>
      <c r="I794" s="8"/>
      <c r="J794" s="4">
        <v>20</v>
      </c>
      <c r="K794" s="4">
        <v>16.3</v>
      </c>
      <c r="L794" s="4">
        <v>1.3599999999999999E-2</v>
      </c>
      <c r="M794" s="4">
        <v>1.5599999999999999E-2</v>
      </c>
      <c r="N794" s="4">
        <v>169.6335</v>
      </c>
      <c r="O794" s="4">
        <v>0.122</v>
      </c>
      <c r="P794" s="4">
        <v>965</v>
      </c>
      <c r="Q794" s="14">
        <v>9.0300000000000005E-2</v>
      </c>
      <c r="R794" s="14">
        <v>2.63E-2</v>
      </c>
      <c r="S794" s="4">
        <v>2.8919999999999999</v>
      </c>
      <c r="T794" s="4">
        <v>1.7547999999999999</v>
      </c>
      <c r="U794" s="4">
        <v>10</v>
      </c>
      <c r="V794" s="4">
        <v>145</v>
      </c>
      <c r="W794" s="4">
        <v>72.7</v>
      </c>
      <c r="X794" s="12">
        <v>1011.8000000000001</v>
      </c>
      <c r="Y794" s="14">
        <v>0.3574</v>
      </c>
      <c r="Z794" s="40">
        <v>0.13789999999999999</v>
      </c>
      <c r="AA794" s="43"/>
      <c r="AB794" s="33">
        <f t="shared" si="135"/>
        <v>12.820512820512821</v>
      </c>
      <c r="AC794" s="5">
        <f t="shared" si="136"/>
        <v>0.21557377049180329</v>
      </c>
      <c r="AD794" s="5">
        <f t="shared" si="137"/>
        <v>0.29125138427464009</v>
      </c>
      <c r="AE794" s="5">
        <f t="shared" si="138"/>
        <v>0.38584219362059319</v>
      </c>
      <c r="AF794" s="33">
        <f t="shared" si="139"/>
        <v>5.6887348312685884</v>
      </c>
      <c r="AG794" s="33">
        <f t="shared" si="140"/>
        <v>64.499429657794678</v>
      </c>
      <c r="AH794" s="5">
        <f t="shared" si="141"/>
        <v>0.60677731673582291</v>
      </c>
      <c r="AI794" s="1">
        <f t="shared" si="142"/>
        <v>2.8919999999999999</v>
      </c>
      <c r="AJ794" s="5">
        <f t="shared" si="143"/>
        <v>0.50137931034482763</v>
      </c>
      <c r="AK794" s="1">
        <f t="shared" si="144"/>
        <v>13.917469050894086</v>
      </c>
      <c r="AL794" s="1">
        <v>16.3</v>
      </c>
      <c r="AN794" s="5"/>
    </row>
    <row r="795" spans="1:40" x14ac:dyDescent="0.25">
      <c r="A795" s="4" t="s">
        <v>64</v>
      </c>
      <c r="B795" s="4">
        <v>1</v>
      </c>
      <c r="C795" s="4">
        <v>3</v>
      </c>
      <c r="D795" s="4">
        <v>31</v>
      </c>
      <c r="E795" s="1" t="str">
        <f t="shared" si="145"/>
        <v>Q1-3-31</v>
      </c>
      <c r="F795" s="8" t="s">
        <v>28</v>
      </c>
      <c r="G795" s="1"/>
      <c r="H795" s="36"/>
      <c r="I795" s="8"/>
      <c r="J795" s="4">
        <v>18</v>
      </c>
      <c r="K795" s="4">
        <v>12.1</v>
      </c>
      <c r="L795" s="4">
        <v>9.4999999999999998E-3</v>
      </c>
      <c r="M795" s="4">
        <v>0.01</v>
      </c>
      <c r="N795" s="4">
        <v>48.056199999999997</v>
      </c>
      <c r="O795" s="4">
        <v>4.9000000000000002E-2</v>
      </c>
      <c r="P795" s="4">
        <v>209</v>
      </c>
      <c r="Q795" s="14">
        <v>3.3700000000000001E-2</v>
      </c>
      <c r="R795" s="15">
        <v>0.01</v>
      </c>
      <c r="S795" s="4">
        <v>7.6989999999999998</v>
      </c>
      <c r="T795" s="4">
        <v>5.7356999999999996</v>
      </c>
      <c r="U795" s="4">
        <v>10</v>
      </c>
      <c r="V795" s="4">
        <v>102</v>
      </c>
      <c r="W795" s="4">
        <v>48.2</v>
      </c>
      <c r="X795" s="12">
        <v>969.5</v>
      </c>
      <c r="Y795" s="14">
        <v>0.41870000000000002</v>
      </c>
      <c r="Z795" s="15">
        <v>0.20070000000000002</v>
      </c>
      <c r="AA795" s="40"/>
      <c r="AB795" s="33">
        <f t="shared" si="135"/>
        <v>5.0000000000000044</v>
      </c>
      <c r="AC795" s="5">
        <f t="shared" si="136"/>
        <v>0.20408163265306123</v>
      </c>
      <c r="AD795" s="5">
        <f t="shared" si="137"/>
        <v>0.29673590504451036</v>
      </c>
      <c r="AE795" s="5">
        <f t="shared" si="138"/>
        <v>0.47934081681394797</v>
      </c>
      <c r="AF795" s="33">
        <f t="shared" si="139"/>
        <v>4.3490746251264145</v>
      </c>
      <c r="AG795" s="33">
        <f t="shared" si="140"/>
        <v>48.056199999999997</v>
      </c>
      <c r="AH795" s="5">
        <f t="shared" si="141"/>
        <v>0.74499285621509281</v>
      </c>
      <c r="AI795" s="1">
        <f t="shared" si="142"/>
        <v>7.6989999999999998</v>
      </c>
      <c r="AJ795" s="5">
        <f t="shared" si="143"/>
        <v>0.47254901960784318</v>
      </c>
      <c r="AK795" s="1">
        <f t="shared" si="144"/>
        <v>20.114107883817425</v>
      </c>
      <c r="AL795" s="1">
        <v>12.1</v>
      </c>
      <c r="AN795" s="5"/>
    </row>
    <row r="796" spans="1:40" x14ac:dyDescent="0.25">
      <c r="A796" s="4" t="s">
        <v>64</v>
      </c>
      <c r="B796" s="4">
        <v>1</v>
      </c>
      <c r="C796" s="4">
        <v>3</v>
      </c>
      <c r="D796" s="4">
        <v>32</v>
      </c>
      <c r="E796" s="1" t="str">
        <f t="shared" si="145"/>
        <v>Q1-3-32</v>
      </c>
      <c r="F796" s="8" t="s">
        <v>28</v>
      </c>
      <c r="G796" s="1"/>
      <c r="H796" s="36"/>
      <c r="I796" s="8"/>
      <c r="J796" s="4">
        <v>19</v>
      </c>
      <c r="K796" s="4">
        <v>6.7</v>
      </c>
      <c r="L796" s="4">
        <v>6.0000000000000001E-3</v>
      </c>
      <c r="M796" s="4">
        <v>8.3000000000000001E-3</v>
      </c>
      <c r="N796" s="4">
        <v>77.900599999999997</v>
      </c>
      <c r="O796" s="4">
        <v>6.5000000000000002E-2</v>
      </c>
      <c r="P796" s="4">
        <v>393</v>
      </c>
      <c r="Q796" s="14">
        <v>3.5400000000000001E-2</v>
      </c>
      <c r="R796" s="14">
        <v>1.2500000000000001E-2</v>
      </c>
      <c r="S796" s="4">
        <v>4.1130000000000004</v>
      </c>
      <c r="T796" s="4">
        <v>2.7002000000000002</v>
      </c>
      <c r="U796" s="4">
        <v>10</v>
      </c>
      <c r="V796" s="4">
        <v>102</v>
      </c>
      <c r="W796" s="4">
        <v>55</v>
      </c>
      <c r="X796" s="12">
        <v>319.5</v>
      </c>
      <c r="Y796" s="14">
        <v>0.65290000000000004</v>
      </c>
      <c r="Z796" s="40">
        <v>0.31380000000000002</v>
      </c>
      <c r="AA796" s="43"/>
      <c r="AB796" s="33">
        <f t="shared" si="135"/>
        <v>27.710843373493972</v>
      </c>
      <c r="AC796" s="5">
        <f t="shared" si="136"/>
        <v>0.19230769230769232</v>
      </c>
      <c r="AD796" s="5">
        <f t="shared" si="137"/>
        <v>0.35310734463276838</v>
      </c>
      <c r="AE796" s="5">
        <f t="shared" si="138"/>
        <v>0.48062490427324245</v>
      </c>
      <c r="AF796" s="33">
        <f t="shared" si="139"/>
        <v>5.0448905399958415</v>
      </c>
      <c r="AG796" s="33">
        <f t="shared" si="140"/>
        <v>62.320479999999996</v>
      </c>
      <c r="AH796" s="5">
        <f t="shared" si="141"/>
        <v>0.65650376853877945</v>
      </c>
      <c r="AI796" s="1">
        <f t="shared" si="142"/>
        <v>4.1130000000000004</v>
      </c>
      <c r="AJ796" s="5">
        <f t="shared" si="143"/>
        <v>0.53921568627450978</v>
      </c>
      <c r="AK796" s="1">
        <f t="shared" si="144"/>
        <v>5.8090909090909095</v>
      </c>
      <c r="AL796" s="1">
        <v>6.7</v>
      </c>
      <c r="AN796" s="5"/>
    </row>
    <row r="797" spans="1:40" x14ac:dyDescent="0.25">
      <c r="A797" s="4" t="s">
        <v>64</v>
      </c>
      <c r="B797" s="4">
        <v>1</v>
      </c>
      <c r="C797" s="4">
        <v>5</v>
      </c>
      <c r="D797" s="4">
        <v>0</v>
      </c>
      <c r="E797" s="1" t="str">
        <f t="shared" si="145"/>
        <v>Q1-5-0</v>
      </c>
      <c r="F797" s="8" t="s">
        <v>31</v>
      </c>
      <c r="G797" s="1"/>
      <c r="H797" s="36"/>
      <c r="I797" s="8"/>
      <c r="J797" s="4">
        <v>19</v>
      </c>
      <c r="K797" s="4">
        <v>11.3</v>
      </c>
      <c r="L797" s="4">
        <v>1.04E-2</v>
      </c>
      <c r="M797" s="4">
        <v>1.2500000000000001E-2</v>
      </c>
      <c r="N797" s="4">
        <v>648.98789999999997</v>
      </c>
      <c r="O797" s="4">
        <v>0.79500000000000004</v>
      </c>
      <c r="P797" s="4">
        <v>4927</v>
      </c>
      <c r="Q797" s="14">
        <v>0.10970000000000001</v>
      </c>
      <c r="R797" s="15" t="s">
        <v>16</v>
      </c>
      <c r="S797" s="4">
        <v>0.91800000000000004</v>
      </c>
      <c r="T797" s="4">
        <v>0.39090000000000003</v>
      </c>
      <c r="U797" s="4">
        <v>10</v>
      </c>
      <c r="V797" s="4">
        <v>73</v>
      </c>
      <c r="W797" s="4">
        <v>17.399999999999999</v>
      </c>
      <c r="X797" s="12">
        <v>331.4</v>
      </c>
      <c r="Y797" s="14">
        <v>0.51139999999999997</v>
      </c>
      <c r="Z797" s="40">
        <v>9.8400000000000001E-2</v>
      </c>
      <c r="AA797" s="43"/>
      <c r="AB797" s="33">
        <f t="shared" si="135"/>
        <v>16.800000000000008</v>
      </c>
      <c r="AC797" s="5" t="e">
        <f t="shared" si="136"/>
        <v>#VALUE!</v>
      </c>
      <c r="AD797" s="5" t="e">
        <f t="shared" si="137"/>
        <v>#VALUE!</v>
      </c>
      <c r="AE797" s="5">
        <f t="shared" si="138"/>
        <v>0.19241298396558468</v>
      </c>
      <c r="AF797" s="33">
        <f t="shared" si="139"/>
        <v>7.5918210493600888</v>
      </c>
      <c r="AG797" s="33" t="e">
        <f t="shared" si="140"/>
        <v>#VALUE!</v>
      </c>
      <c r="AH797" s="5">
        <f t="shared" si="141"/>
        <v>0.42581699346405227</v>
      </c>
      <c r="AI797" s="1">
        <f t="shared" si="142"/>
        <v>0.91800000000000004</v>
      </c>
      <c r="AJ797" s="5">
        <f t="shared" si="143"/>
        <v>0.23835616438356164</v>
      </c>
      <c r="AK797" s="1">
        <f t="shared" si="144"/>
        <v>19.045977011494251</v>
      </c>
      <c r="AL797" s="1">
        <v>11.3</v>
      </c>
      <c r="AN797" s="5"/>
    </row>
    <row r="798" spans="1:40" x14ac:dyDescent="0.25">
      <c r="A798" s="4" t="s">
        <v>64</v>
      </c>
      <c r="B798" s="4">
        <v>1</v>
      </c>
      <c r="C798" s="4">
        <v>5</v>
      </c>
      <c r="D798" s="4">
        <v>2</v>
      </c>
      <c r="E798" s="1" t="str">
        <f t="shared" si="145"/>
        <v>Q1-5-2</v>
      </c>
      <c r="F798" s="8" t="s">
        <v>31</v>
      </c>
      <c r="G798" s="1"/>
      <c r="H798" s="36"/>
      <c r="I798" s="8"/>
      <c r="J798" s="4">
        <v>21</v>
      </c>
      <c r="K798" s="4">
        <v>23.1</v>
      </c>
      <c r="L798" s="4">
        <v>8.8000000000000005E-3</v>
      </c>
      <c r="M798" s="4">
        <v>1.1900000000000001E-2</v>
      </c>
      <c r="N798" s="4">
        <v>796.60900000000004</v>
      </c>
      <c r="O798" s="4">
        <v>0.311</v>
      </c>
      <c r="P798" s="4">
        <v>6118</v>
      </c>
      <c r="Q798" s="14">
        <v>0.15579999999999999</v>
      </c>
      <c r="R798" s="14">
        <v>3.1699999999999999E-2</v>
      </c>
      <c r="S798" s="4">
        <v>0.83899999999999997</v>
      </c>
      <c r="T798" s="4">
        <v>0.40139999999999998</v>
      </c>
      <c r="U798" s="4">
        <v>10</v>
      </c>
      <c r="V798" s="4">
        <v>43</v>
      </c>
      <c r="W798" s="4">
        <v>17.8</v>
      </c>
      <c r="X798" s="12">
        <v>508.5</v>
      </c>
      <c r="Y798" s="14">
        <v>0.53690000000000004</v>
      </c>
      <c r="Z798" s="40">
        <v>0.13769999999999999</v>
      </c>
      <c r="AA798" s="43"/>
      <c r="AB798" s="33">
        <f t="shared" si="135"/>
        <v>26.05042016806723</v>
      </c>
      <c r="AC798" s="5">
        <f t="shared" si="136"/>
        <v>0.10192926045016076</v>
      </c>
      <c r="AD798" s="5">
        <f t="shared" si="137"/>
        <v>0.20346598202824134</v>
      </c>
      <c r="AE798" s="5">
        <f t="shared" si="138"/>
        <v>0.25647234121810392</v>
      </c>
      <c r="AF798" s="33">
        <f t="shared" si="139"/>
        <v>7.6800538281641302</v>
      </c>
      <c r="AG798" s="33">
        <f t="shared" si="140"/>
        <v>251.29621451104103</v>
      </c>
      <c r="AH798" s="5">
        <f t="shared" si="141"/>
        <v>0.47842669845053637</v>
      </c>
      <c r="AI798" s="1">
        <f t="shared" si="142"/>
        <v>0.83899999999999997</v>
      </c>
      <c r="AJ798" s="5">
        <f t="shared" si="143"/>
        <v>0.41395348837209306</v>
      </c>
      <c r="AK798" s="1">
        <f t="shared" si="144"/>
        <v>28.567415730337078</v>
      </c>
      <c r="AL798" s="1">
        <v>23.1</v>
      </c>
      <c r="AN798" s="5"/>
    </row>
    <row r="799" spans="1:40" x14ac:dyDescent="0.25">
      <c r="A799" s="4" t="s">
        <v>64</v>
      </c>
      <c r="B799" s="4">
        <v>1</v>
      </c>
      <c r="C799" s="4">
        <v>5</v>
      </c>
      <c r="D799" s="4">
        <v>4</v>
      </c>
      <c r="E799" s="1" t="str">
        <f t="shared" si="145"/>
        <v>Q1-5-4</v>
      </c>
      <c r="F799" s="8" t="s">
        <v>31</v>
      </c>
      <c r="G799" s="1"/>
      <c r="H799" s="36"/>
      <c r="I799" s="8"/>
      <c r="J799" s="4">
        <v>17</v>
      </c>
      <c r="K799" s="4">
        <v>20</v>
      </c>
      <c r="L799" s="4">
        <v>3.3999999999999998E-3</v>
      </c>
      <c r="M799" s="4">
        <v>4.1000000000000003E-3</v>
      </c>
      <c r="N799" s="4">
        <v>486.75880000000001</v>
      </c>
      <c r="O799" s="4">
        <v>0.34599999999999997</v>
      </c>
      <c r="P799" s="4">
        <v>3175</v>
      </c>
      <c r="Q799" s="14">
        <v>0.16919999999999999</v>
      </c>
      <c r="R799" s="14">
        <v>4.5900000000000003E-2</v>
      </c>
      <c r="S799" s="4">
        <v>4.8769999999999998</v>
      </c>
      <c r="T799" s="4">
        <v>2.1564999999999999</v>
      </c>
      <c r="U799" s="4">
        <v>10</v>
      </c>
      <c r="V799" s="4">
        <v>141</v>
      </c>
      <c r="W799" s="4">
        <v>38.1</v>
      </c>
      <c r="X799" s="12">
        <v>753.2</v>
      </c>
      <c r="Y799" s="14">
        <v>0.46450000000000002</v>
      </c>
      <c r="Z799" s="40">
        <v>0.15190000000000001</v>
      </c>
      <c r="AA799" s="43"/>
      <c r="AB799" s="33">
        <f t="shared" si="135"/>
        <v>17.073170731707329</v>
      </c>
      <c r="AC799" s="5">
        <f t="shared" si="136"/>
        <v>0.13265895953757229</v>
      </c>
      <c r="AD799" s="5">
        <f t="shared" si="137"/>
        <v>0.27127659574468088</v>
      </c>
      <c r="AE799" s="5">
        <f t="shared" si="138"/>
        <v>0.32701829924650161</v>
      </c>
      <c r="AF799" s="33">
        <f t="shared" si="139"/>
        <v>6.5227377501957848</v>
      </c>
      <c r="AG799" s="33">
        <f t="shared" si="140"/>
        <v>106.0476688453159</v>
      </c>
      <c r="AH799" s="5">
        <f t="shared" si="141"/>
        <v>0.44217756817715809</v>
      </c>
      <c r="AI799" s="1">
        <f t="shared" si="142"/>
        <v>4.8769999999999998</v>
      </c>
      <c r="AJ799" s="5">
        <f t="shared" si="143"/>
        <v>0.27021276595744681</v>
      </c>
      <c r="AK799" s="1">
        <f t="shared" si="144"/>
        <v>19.769028871391075</v>
      </c>
      <c r="AL799" s="1">
        <v>20</v>
      </c>
      <c r="AN799" s="5"/>
    </row>
    <row r="800" spans="1:40" x14ac:dyDescent="0.25">
      <c r="A800" s="4" t="s">
        <v>64</v>
      </c>
      <c r="B800" s="4">
        <v>1</v>
      </c>
      <c r="C800" s="4">
        <v>5</v>
      </c>
      <c r="D800" s="4">
        <v>6</v>
      </c>
      <c r="E800" s="1" t="str">
        <f t="shared" si="145"/>
        <v>Q1-5-6</v>
      </c>
      <c r="F800" s="8" t="s">
        <v>31</v>
      </c>
      <c r="G800" s="1"/>
      <c r="H800" s="36"/>
      <c r="I800" s="8"/>
      <c r="J800" s="4">
        <v>18</v>
      </c>
      <c r="K800" s="4">
        <v>15.8</v>
      </c>
      <c r="L800" s="4">
        <v>9.9000000000000008E-3</v>
      </c>
      <c r="M800" s="4">
        <v>1.29E-2</v>
      </c>
      <c r="N800" s="4">
        <v>315.12389999999999</v>
      </c>
      <c r="O800" s="4">
        <v>0.38900000000000001</v>
      </c>
      <c r="P800" s="4">
        <v>1867</v>
      </c>
      <c r="Q800" s="14">
        <v>0.17860000000000001</v>
      </c>
      <c r="R800" s="14">
        <v>4.0500000000000001E-2</v>
      </c>
      <c r="S800" s="4">
        <v>3.0329999999999999</v>
      </c>
      <c r="T800" s="4">
        <v>1.0981999999999998</v>
      </c>
      <c r="U800" s="4">
        <v>10</v>
      </c>
      <c r="V800" s="4">
        <v>130</v>
      </c>
      <c r="W800" s="4">
        <v>37.1</v>
      </c>
      <c r="X800" s="12">
        <v>647.70000000000005</v>
      </c>
      <c r="Y800" s="14">
        <v>0.75739999999999996</v>
      </c>
      <c r="Z800" s="40">
        <v>0.217</v>
      </c>
      <c r="AA800" s="43"/>
      <c r="AB800" s="33">
        <f t="shared" si="135"/>
        <v>23.255813953488367</v>
      </c>
      <c r="AC800" s="5">
        <f t="shared" si="136"/>
        <v>0.10411311053984576</v>
      </c>
      <c r="AD800" s="5">
        <f t="shared" si="137"/>
        <v>0.22676371780515117</v>
      </c>
      <c r="AE800" s="5">
        <f t="shared" si="138"/>
        <v>0.28650646950092423</v>
      </c>
      <c r="AF800" s="33">
        <f t="shared" si="139"/>
        <v>5.9246537631706131</v>
      </c>
      <c r="AG800" s="33">
        <f t="shared" si="140"/>
        <v>77.808370370370369</v>
      </c>
      <c r="AH800" s="5">
        <f t="shared" si="141"/>
        <v>0.36208374546653477</v>
      </c>
      <c r="AI800" s="1">
        <f t="shared" si="142"/>
        <v>3.0329999999999999</v>
      </c>
      <c r="AJ800" s="5">
        <f t="shared" si="143"/>
        <v>0.2853846153846154</v>
      </c>
      <c r="AK800" s="1">
        <f t="shared" si="144"/>
        <v>17.458221024258762</v>
      </c>
      <c r="AL800" s="1">
        <v>15.8</v>
      </c>
      <c r="AN800" s="5"/>
    </row>
    <row r="801" spans="1:40" x14ac:dyDescent="0.25">
      <c r="A801" s="4" t="s">
        <v>64</v>
      </c>
      <c r="B801" s="4">
        <v>1</v>
      </c>
      <c r="C801" s="4">
        <v>5</v>
      </c>
      <c r="D801" s="4">
        <v>7</v>
      </c>
      <c r="E801" s="1" t="str">
        <f t="shared" si="145"/>
        <v>Q1-5-7</v>
      </c>
      <c r="F801" s="8" t="s">
        <v>31</v>
      </c>
      <c r="G801" s="1"/>
      <c r="H801" s="36"/>
      <c r="I801" s="8"/>
      <c r="J801" s="4">
        <v>20</v>
      </c>
      <c r="K801" s="4">
        <v>16.8</v>
      </c>
      <c r="L801" s="4">
        <v>8.0999999999999996E-3</v>
      </c>
      <c r="M801" s="4">
        <v>1.2500000000000001E-2</v>
      </c>
      <c r="N801" s="4">
        <v>827.01419999999996</v>
      </c>
      <c r="O801" s="4">
        <v>0.65300000000000002</v>
      </c>
      <c r="P801" s="4">
        <v>6702</v>
      </c>
      <c r="Q801" s="14">
        <v>0.2838</v>
      </c>
      <c r="R801" s="14">
        <v>8.2600000000000007E-2</v>
      </c>
      <c r="S801" s="4">
        <v>5.2160000000000002</v>
      </c>
      <c r="T801" s="4">
        <v>2.2859000000000003</v>
      </c>
      <c r="U801" s="4">
        <v>10</v>
      </c>
      <c r="V801" s="4">
        <v>169</v>
      </c>
      <c r="W801" s="4">
        <v>41.099999999999994</v>
      </c>
      <c r="X801" s="12">
        <v>819.6</v>
      </c>
      <c r="Y801" s="14">
        <v>0.2838</v>
      </c>
      <c r="Z801" s="40">
        <v>8.2600000000000007E-2</v>
      </c>
      <c r="AA801" s="43"/>
      <c r="AB801" s="33">
        <f t="shared" si="135"/>
        <v>35.20000000000001</v>
      </c>
      <c r="AC801" s="5">
        <f t="shared" si="136"/>
        <v>0.12649310872894334</v>
      </c>
      <c r="AD801" s="5">
        <f t="shared" si="137"/>
        <v>0.29105003523608175</v>
      </c>
      <c r="AE801" s="5">
        <f t="shared" si="138"/>
        <v>0.29105003523608175</v>
      </c>
      <c r="AF801" s="33">
        <f t="shared" si="139"/>
        <v>8.1038511793388803</v>
      </c>
      <c r="AG801" s="33">
        <f t="shared" si="140"/>
        <v>100.12278450363196</v>
      </c>
      <c r="AH801" s="5">
        <f t="shared" si="141"/>
        <v>0.4382476993865031</v>
      </c>
      <c r="AI801" s="1">
        <f t="shared" si="142"/>
        <v>5.2160000000000002</v>
      </c>
      <c r="AJ801" s="5">
        <f t="shared" si="143"/>
        <v>0.24319526627218932</v>
      </c>
      <c r="AK801" s="1">
        <f t="shared" si="144"/>
        <v>19.941605839416063</v>
      </c>
      <c r="AL801" s="1">
        <v>16.8</v>
      </c>
      <c r="AN801" s="5"/>
    </row>
    <row r="802" spans="1:40" x14ac:dyDescent="0.25">
      <c r="A802" s="4" t="s">
        <v>64</v>
      </c>
      <c r="B802" s="4">
        <v>1</v>
      </c>
      <c r="C802" s="4">
        <v>5</v>
      </c>
      <c r="D802" s="4">
        <v>16</v>
      </c>
      <c r="E802" s="1" t="str">
        <f t="shared" si="145"/>
        <v>Q1-5-16</v>
      </c>
      <c r="F802" s="8" t="s">
        <v>18</v>
      </c>
      <c r="G802" s="1"/>
      <c r="H802" s="36"/>
      <c r="I802" s="8"/>
      <c r="J802" s="4">
        <v>24</v>
      </c>
      <c r="K802" s="4">
        <v>13.2</v>
      </c>
      <c r="L802" s="4">
        <v>3.8999999999999998E-3</v>
      </c>
      <c r="M802" s="4">
        <v>6.6E-3</v>
      </c>
      <c r="N802" s="4">
        <v>155.148</v>
      </c>
      <c r="O802" s="4">
        <v>0.19600000000000001</v>
      </c>
      <c r="P802" s="4">
        <v>989</v>
      </c>
      <c r="Q802" s="14">
        <v>8.3099999999999993E-2</v>
      </c>
      <c r="R802" s="14">
        <v>1.7399999999999999E-2</v>
      </c>
      <c r="S802" s="4">
        <v>1.3540000000000001</v>
      </c>
      <c r="T802" s="4">
        <v>0.50849999999999995</v>
      </c>
      <c r="U802" s="4">
        <v>10</v>
      </c>
      <c r="V802" s="4">
        <v>89</v>
      </c>
      <c r="W802" s="4">
        <v>31.5</v>
      </c>
      <c r="X802" s="12">
        <v>663.6</v>
      </c>
      <c r="Y802" s="14">
        <v>0.53900000000000003</v>
      </c>
      <c r="Z802" s="40">
        <v>0.1147</v>
      </c>
      <c r="AA802" s="43"/>
      <c r="AB802" s="33">
        <f t="shared" si="135"/>
        <v>40.909090909090914</v>
      </c>
      <c r="AC802" s="5">
        <f t="shared" si="136"/>
        <v>8.8775510204081629E-2</v>
      </c>
      <c r="AD802" s="5">
        <f t="shared" si="137"/>
        <v>0.20938628158844766</v>
      </c>
      <c r="AE802" s="5">
        <f t="shared" si="138"/>
        <v>0.21280148423005563</v>
      </c>
      <c r="AF802" s="33">
        <f t="shared" si="139"/>
        <v>6.3745584860907005</v>
      </c>
      <c r="AG802" s="33">
        <f t="shared" si="140"/>
        <v>89.165517241379305</v>
      </c>
      <c r="AH802" s="5">
        <f t="shared" si="141"/>
        <v>0.37555391432791724</v>
      </c>
      <c r="AI802" s="1">
        <f t="shared" si="142"/>
        <v>1.3540000000000001</v>
      </c>
      <c r="AJ802" s="5">
        <f t="shared" si="143"/>
        <v>0.3539325842696629</v>
      </c>
      <c r="AK802" s="1">
        <f t="shared" si="144"/>
        <v>21.066666666666666</v>
      </c>
      <c r="AL802" s="1">
        <v>13.2</v>
      </c>
      <c r="AN802" s="5"/>
    </row>
    <row r="803" spans="1:40" x14ac:dyDescent="0.25">
      <c r="A803" s="4" t="s">
        <v>64</v>
      </c>
      <c r="B803" s="4">
        <v>1</v>
      </c>
      <c r="C803" s="4">
        <v>5</v>
      </c>
      <c r="D803" s="4">
        <v>18</v>
      </c>
      <c r="E803" s="1" t="str">
        <f t="shared" si="145"/>
        <v>Q1-5-18</v>
      </c>
      <c r="F803" s="8" t="s">
        <v>18</v>
      </c>
      <c r="G803" s="1"/>
      <c r="H803" s="36"/>
      <c r="I803" s="8"/>
      <c r="J803" s="4">
        <v>23</v>
      </c>
      <c r="K803" s="4">
        <v>9.4</v>
      </c>
      <c r="L803" s="4">
        <v>5.4000000000000003E-3</v>
      </c>
      <c r="M803" s="4">
        <v>6.4999999999999997E-3</v>
      </c>
      <c r="N803" s="4">
        <v>550.57449999999994</v>
      </c>
      <c r="O803" s="4">
        <v>0.46800000000000003</v>
      </c>
      <c r="P803" s="4">
        <v>4141</v>
      </c>
      <c r="Q803" s="14">
        <v>0.15429999999999999</v>
      </c>
      <c r="R803" s="14">
        <v>3.6999999999999998E-2</v>
      </c>
      <c r="S803" s="4">
        <v>2.6110000000000002</v>
      </c>
      <c r="T803" s="4">
        <v>0.90749999999999997</v>
      </c>
      <c r="U803" s="4">
        <v>10</v>
      </c>
      <c r="V803" s="4">
        <v>98</v>
      </c>
      <c r="W803" s="4">
        <v>32.099999999999994</v>
      </c>
      <c r="X803" s="12">
        <v>667.40000000000009</v>
      </c>
      <c r="Y803" s="14">
        <v>0.15429999999999999</v>
      </c>
      <c r="Z803" s="40">
        <v>3.6999999999999998E-2</v>
      </c>
      <c r="AA803" s="43"/>
      <c r="AB803" s="33">
        <f t="shared" si="135"/>
        <v>16.923076923076916</v>
      </c>
      <c r="AC803" s="5">
        <f t="shared" si="136"/>
        <v>7.9059829059829057E-2</v>
      </c>
      <c r="AD803" s="5">
        <f t="shared" si="137"/>
        <v>0.23979261179520414</v>
      </c>
      <c r="AE803" s="5">
        <f t="shared" si="138"/>
        <v>0.23979261179520414</v>
      </c>
      <c r="AF803" s="33">
        <f t="shared" si="139"/>
        <v>7.5212346376375958</v>
      </c>
      <c r="AG803" s="33">
        <f t="shared" si="140"/>
        <v>148.80391891891892</v>
      </c>
      <c r="AH803" s="5">
        <f t="shared" si="141"/>
        <v>0.34756798161623897</v>
      </c>
      <c r="AI803" s="1">
        <f t="shared" si="142"/>
        <v>2.6110000000000002</v>
      </c>
      <c r="AJ803" s="5">
        <f t="shared" si="143"/>
        <v>0.3275510204081632</v>
      </c>
      <c r="AK803" s="1">
        <f t="shared" si="144"/>
        <v>20.791277258566986</v>
      </c>
      <c r="AL803" s="1">
        <v>9.4</v>
      </c>
      <c r="AN803" s="5"/>
    </row>
    <row r="804" spans="1:40" x14ac:dyDescent="0.25">
      <c r="A804" s="4" t="s">
        <v>64</v>
      </c>
      <c r="B804" s="4">
        <v>1</v>
      </c>
      <c r="C804" s="4">
        <v>5</v>
      </c>
      <c r="D804" s="4">
        <v>19</v>
      </c>
      <c r="E804" s="1" t="str">
        <f t="shared" si="145"/>
        <v>Q1-5-19</v>
      </c>
      <c r="F804" s="8" t="s">
        <v>18</v>
      </c>
      <c r="G804" s="1"/>
      <c r="H804" s="36"/>
      <c r="I804" s="8"/>
      <c r="J804" s="4">
        <v>22</v>
      </c>
      <c r="K804" s="4">
        <v>14.3</v>
      </c>
      <c r="L804" s="4">
        <v>4.1000000000000003E-3</v>
      </c>
      <c r="M804" s="4">
        <v>4.8999999999999998E-3</v>
      </c>
      <c r="N804" s="4">
        <v>152.11410000000001</v>
      </c>
      <c r="O804" s="4">
        <v>0.152</v>
      </c>
      <c r="P804" s="4">
        <v>849</v>
      </c>
      <c r="Q804" s="14">
        <v>9.1499999999999998E-2</v>
      </c>
      <c r="R804" s="14">
        <v>1.89E-2</v>
      </c>
      <c r="S804" s="4">
        <v>1.6930000000000001</v>
      </c>
      <c r="T804" s="4">
        <v>0.73529999999999995</v>
      </c>
      <c r="U804" s="4">
        <v>10</v>
      </c>
      <c r="V804" s="4">
        <v>112</v>
      </c>
      <c r="W804" s="4">
        <v>41.8</v>
      </c>
      <c r="X804" s="12">
        <v>572.70000000000005</v>
      </c>
      <c r="Y804" s="14">
        <v>0.46800000000000003</v>
      </c>
      <c r="Z804" s="40">
        <v>0.1421</v>
      </c>
      <c r="AA804" s="43"/>
      <c r="AB804" s="33">
        <f t="shared" si="135"/>
        <v>16.326530612244888</v>
      </c>
      <c r="AC804" s="5">
        <f t="shared" si="136"/>
        <v>0.12434210526315789</v>
      </c>
      <c r="AD804" s="5">
        <f t="shared" si="137"/>
        <v>0.20655737704918034</v>
      </c>
      <c r="AE804" s="5">
        <f t="shared" si="138"/>
        <v>0.30363247863247861</v>
      </c>
      <c r="AF804" s="33">
        <f t="shared" si="139"/>
        <v>5.5813366413764403</v>
      </c>
      <c r="AG804" s="33">
        <f t="shared" si="140"/>
        <v>80.483650793650796</v>
      </c>
      <c r="AH804" s="5">
        <f t="shared" si="141"/>
        <v>0.43431777909037206</v>
      </c>
      <c r="AI804" s="1">
        <f t="shared" si="142"/>
        <v>1.6930000000000001</v>
      </c>
      <c r="AJ804" s="5">
        <f t="shared" si="143"/>
        <v>0.37321428571428567</v>
      </c>
      <c r="AK804" s="1">
        <f t="shared" si="144"/>
        <v>13.700956937799045</v>
      </c>
      <c r="AL804" s="1">
        <v>14.3</v>
      </c>
      <c r="AN804" s="5"/>
    </row>
    <row r="805" spans="1:40" x14ac:dyDescent="0.25">
      <c r="A805" s="4" t="s">
        <v>64</v>
      </c>
      <c r="B805" s="4">
        <v>1</v>
      </c>
      <c r="C805" s="4">
        <v>5</v>
      </c>
      <c r="D805" s="4">
        <v>24</v>
      </c>
      <c r="E805" s="1" t="str">
        <f t="shared" si="145"/>
        <v>Q1-5-24</v>
      </c>
      <c r="F805" s="8" t="s">
        <v>26</v>
      </c>
      <c r="G805" s="1"/>
      <c r="H805" s="36"/>
      <c r="I805" s="8"/>
      <c r="J805" s="4">
        <v>22</v>
      </c>
      <c r="K805" s="4">
        <v>7.1</v>
      </c>
      <c r="L805" s="4">
        <v>5.0200000000000002E-2</v>
      </c>
      <c r="M805" s="4">
        <v>5.3100000000000001E-2</v>
      </c>
      <c r="N805" s="4">
        <v>45.086599999999997</v>
      </c>
      <c r="O805" s="4">
        <v>0.13800000000000001</v>
      </c>
      <c r="P805" s="4">
        <v>80</v>
      </c>
      <c r="Q805" s="14">
        <v>0.13600000000000001</v>
      </c>
      <c r="R805" s="14">
        <v>2.7199999999999998E-2</v>
      </c>
      <c r="S805" s="4">
        <v>4.1749999999999998</v>
      </c>
      <c r="T805" s="4">
        <v>0.26729999999999998</v>
      </c>
      <c r="U805" s="4">
        <v>5</v>
      </c>
      <c r="V805" s="4">
        <v>345.4</v>
      </c>
      <c r="W805" s="4">
        <v>120</v>
      </c>
      <c r="X805" s="12">
        <v>2960.3</v>
      </c>
      <c r="Y805" s="14">
        <v>0.36599999999999999</v>
      </c>
      <c r="Z805" s="40">
        <v>8.1000000000000003E-2</v>
      </c>
      <c r="AA805" s="43"/>
      <c r="AB805" s="33">
        <f t="shared" si="135"/>
        <v>5.4613935969868166</v>
      </c>
      <c r="AC805" s="5">
        <f t="shared" si="136"/>
        <v>0.1971014492753623</v>
      </c>
      <c r="AD805" s="5">
        <f t="shared" si="137"/>
        <v>0.19999999999999998</v>
      </c>
      <c r="AE805" s="5">
        <f t="shared" si="138"/>
        <v>0.22131147540983609</v>
      </c>
      <c r="AF805" s="33">
        <f t="shared" si="139"/>
        <v>1.7743631145395751</v>
      </c>
      <c r="AG805" s="33">
        <f t="shared" si="140"/>
        <v>16.575955882352943</v>
      </c>
      <c r="AH805" s="5">
        <f t="shared" si="141"/>
        <v>6.4023952095808384E-2</v>
      </c>
      <c r="AI805" s="1">
        <f t="shared" si="142"/>
        <v>4.1749999999999998</v>
      </c>
      <c r="AJ805" s="5">
        <f t="shared" si="143"/>
        <v>0.34742327735958312</v>
      </c>
      <c r="AK805" s="1">
        <f t="shared" si="144"/>
        <v>24.669166666666669</v>
      </c>
      <c r="AL805" s="1">
        <v>7.1</v>
      </c>
      <c r="AN805" s="5"/>
    </row>
    <row r="806" spans="1:40" x14ac:dyDescent="0.25">
      <c r="A806" s="4" t="s">
        <v>64</v>
      </c>
      <c r="B806" s="4">
        <v>1</v>
      </c>
      <c r="C806" s="4">
        <v>5</v>
      </c>
      <c r="D806" s="4">
        <v>25</v>
      </c>
      <c r="E806" s="1" t="str">
        <f t="shared" si="145"/>
        <v>Q1-5-25</v>
      </c>
      <c r="F806" s="8" t="s">
        <v>26</v>
      </c>
      <c r="G806" s="1"/>
      <c r="H806" s="36"/>
      <c r="I806" s="8"/>
      <c r="J806" s="4">
        <v>23</v>
      </c>
      <c r="K806" s="4">
        <v>6.3</v>
      </c>
      <c r="L806" s="4">
        <v>7.3499999999999996E-2</v>
      </c>
      <c r="M806" s="4">
        <v>7.5200000000000003E-2</v>
      </c>
      <c r="N806" s="4">
        <v>67.227999999999994</v>
      </c>
      <c r="O806" s="4">
        <v>0.23400000000000001</v>
      </c>
      <c r="P806" s="4">
        <v>166</v>
      </c>
      <c r="Q806" s="14">
        <v>0.24</v>
      </c>
      <c r="R806" s="14">
        <v>5.5500000000000001E-2</v>
      </c>
      <c r="S806" s="4">
        <v>4.2960000000000003</v>
      </c>
      <c r="T806" s="4">
        <v>0.35660000000000003</v>
      </c>
      <c r="U806" s="4">
        <v>5</v>
      </c>
      <c r="V806" s="4">
        <v>342.8</v>
      </c>
      <c r="W806" s="4">
        <v>141.19999999999999</v>
      </c>
      <c r="X806" s="12">
        <v>2703.6000000000004</v>
      </c>
      <c r="Y806" s="14">
        <v>0.73199999999999998</v>
      </c>
      <c r="Z806" s="40">
        <v>0.17269999999999999</v>
      </c>
      <c r="AA806" s="43"/>
      <c r="AB806" s="33">
        <f t="shared" si="135"/>
        <v>2.2606382978723496</v>
      </c>
      <c r="AC806" s="5">
        <f t="shared" si="136"/>
        <v>0.23717948717948717</v>
      </c>
      <c r="AD806" s="5">
        <f t="shared" si="137"/>
        <v>0.23125000000000001</v>
      </c>
      <c r="AE806" s="5">
        <f t="shared" si="138"/>
        <v>0.23592896174863387</v>
      </c>
      <c r="AF806" s="33">
        <f t="shared" si="139"/>
        <v>2.4692092580472425</v>
      </c>
      <c r="AG806" s="33">
        <f t="shared" si="140"/>
        <v>12.113153153153153</v>
      </c>
      <c r="AH806" s="5">
        <f t="shared" si="141"/>
        <v>8.3007448789571697E-2</v>
      </c>
      <c r="AI806" s="1">
        <f t="shared" si="142"/>
        <v>4.2960000000000003</v>
      </c>
      <c r="AJ806" s="5">
        <f t="shared" si="143"/>
        <v>0.41190198366394393</v>
      </c>
      <c r="AK806" s="1">
        <f t="shared" si="144"/>
        <v>19.147308781869693</v>
      </c>
      <c r="AL806" s="1">
        <v>6.3</v>
      </c>
      <c r="AN806" s="5"/>
    </row>
    <row r="807" spans="1:40" x14ac:dyDescent="0.25">
      <c r="A807" s="4" t="s">
        <v>64</v>
      </c>
      <c r="B807" s="4">
        <v>1</v>
      </c>
      <c r="C807" s="4">
        <v>5</v>
      </c>
      <c r="D807" s="4">
        <v>26</v>
      </c>
      <c r="E807" s="1" t="str">
        <f t="shared" si="145"/>
        <v>Q1-5-26</v>
      </c>
      <c r="F807" s="8" t="s">
        <v>26</v>
      </c>
      <c r="G807" s="1"/>
      <c r="H807" s="36"/>
      <c r="I807" s="8"/>
      <c r="J807" s="4">
        <v>25</v>
      </c>
      <c r="K807" s="4">
        <v>10.7</v>
      </c>
      <c r="L807" s="4">
        <v>8.4699999999999998E-2</v>
      </c>
      <c r="M807" s="4">
        <v>9.0499999999999997E-2</v>
      </c>
      <c r="N807" s="4">
        <v>90.821899999999999</v>
      </c>
      <c r="O807" s="4">
        <v>0.28399999999999997</v>
      </c>
      <c r="P807" s="4">
        <v>232</v>
      </c>
      <c r="Q807" s="14">
        <v>0.29099999999999998</v>
      </c>
      <c r="R807" s="14">
        <v>6.08E-2</v>
      </c>
      <c r="S807" s="4">
        <v>0.72699999999999998</v>
      </c>
      <c r="T807" s="4">
        <v>0.1656</v>
      </c>
      <c r="U807" s="4">
        <v>5</v>
      </c>
      <c r="V807" s="4">
        <v>396</v>
      </c>
      <c r="W807" s="4">
        <v>109</v>
      </c>
      <c r="X807" s="12">
        <v>2193.3000000000002</v>
      </c>
      <c r="Y807" s="14">
        <v>0.72099999999999997</v>
      </c>
      <c r="Z807" s="40">
        <v>0.18029999999999999</v>
      </c>
      <c r="AA807" s="43"/>
      <c r="AB807" s="33">
        <f t="shared" si="135"/>
        <v>6.4088397790055245</v>
      </c>
      <c r="AC807" s="5">
        <f t="shared" si="136"/>
        <v>0.21408450704225354</v>
      </c>
      <c r="AD807" s="5">
        <f t="shared" si="137"/>
        <v>0.20893470790378008</v>
      </c>
      <c r="AE807" s="5">
        <f t="shared" si="138"/>
        <v>0.25006934812760057</v>
      </c>
      <c r="AF807" s="33">
        <f t="shared" si="139"/>
        <v>2.5544499729690746</v>
      </c>
      <c r="AG807" s="33">
        <f t="shared" si="140"/>
        <v>14.9378125</v>
      </c>
      <c r="AH807" s="5">
        <f t="shared" si="141"/>
        <v>0.22778541953232462</v>
      </c>
      <c r="AI807" s="1">
        <f t="shared" si="142"/>
        <v>0.72699999999999998</v>
      </c>
      <c r="AJ807" s="5">
        <f t="shared" si="143"/>
        <v>0.27525252525252525</v>
      </c>
      <c r="AK807" s="1">
        <f t="shared" si="144"/>
        <v>20.122018348623854</v>
      </c>
      <c r="AL807" s="1">
        <v>10.7</v>
      </c>
      <c r="AN807" s="5"/>
    </row>
    <row r="808" spans="1:40" x14ac:dyDescent="0.25">
      <c r="A808" s="4" t="s">
        <v>64</v>
      </c>
      <c r="B808" s="4">
        <v>1</v>
      </c>
      <c r="C808" s="4">
        <v>5</v>
      </c>
      <c r="D808" s="4">
        <v>27</v>
      </c>
      <c r="E808" s="1" t="str">
        <f t="shared" si="145"/>
        <v>Q1-5-27</v>
      </c>
      <c r="F808" s="8" t="s">
        <v>26</v>
      </c>
      <c r="G808" s="1"/>
      <c r="H808" s="36"/>
      <c r="I808" s="8"/>
      <c r="J808" s="4">
        <v>24</v>
      </c>
      <c r="K808" s="4">
        <v>11.4</v>
      </c>
      <c r="L808" s="4">
        <v>6.1600000000000002E-2</v>
      </c>
      <c r="M808" s="4">
        <v>6.2700000000000006E-2</v>
      </c>
      <c r="N808" s="4">
        <v>59.789499999999997</v>
      </c>
      <c r="O808" s="4">
        <v>0.20699999999999999</v>
      </c>
      <c r="P808" s="4">
        <v>102</v>
      </c>
      <c r="Q808" s="14">
        <v>0.23619999999999999</v>
      </c>
      <c r="R808" s="14">
        <v>5.9499999999999997E-2</v>
      </c>
      <c r="S808" s="4">
        <v>1.286</v>
      </c>
      <c r="T808" s="4">
        <v>0.30640000000000001</v>
      </c>
      <c r="U808" s="4">
        <v>5</v>
      </c>
      <c r="V808" s="4">
        <v>640</v>
      </c>
      <c r="W808" s="4">
        <v>143.1</v>
      </c>
      <c r="X808" s="12">
        <v>1954.8999999999999</v>
      </c>
      <c r="Y808" s="14">
        <v>0.94</v>
      </c>
      <c r="Z808" s="40">
        <v>0.2571</v>
      </c>
      <c r="AA808" s="43"/>
      <c r="AB808" s="33">
        <f t="shared" si="135"/>
        <v>1.7543859649122866</v>
      </c>
      <c r="AC808" s="5">
        <f t="shared" si="136"/>
        <v>0.28743961352657005</v>
      </c>
      <c r="AD808" s="5">
        <f t="shared" si="137"/>
        <v>0.25190516511430988</v>
      </c>
      <c r="AE808" s="5">
        <f t="shared" si="138"/>
        <v>0.27351063829787237</v>
      </c>
      <c r="AF808" s="33">
        <f t="shared" si="139"/>
        <v>1.7059851646192059</v>
      </c>
      <c r="AG808" s="33">
        <f t="shared" si="140"/>
        <v>10.048655462184874</v>
      </c>
      <c r="AH808" s="5">
        <f t="shared" si="141"/>
        <v>0.23825816485225507</v>
      </c>
      <c r="AI808" s="1">
        <f t="shared" si="142"/>
        <v>1.286</v>
      </c>
      <c r="AJ808" s="5">
        <f t="shared" si="143"/>
        <v>0.22359374999999998</v>
      </c>
      <c r="AK808" s="1">
        <f t="shared" si="144"/>
        <v>13.661076170510132</v>
      </c>
      <c r="AL808" s="1">
        <v>11.4</v>
      </c>
      <c r="AN808" s="5"/>
    </row>
    <row r="809" spans="1:40" x14ac:dyDescent="0.25">
      <c r="A809" s="4" t="s">
        <v>64</v>
      </c>
      <c r="B809" s="4">
        <v>1</v>
      </c>
      <c r="C809" s="4">
        <v>5</v>
      </c>
      <c r="D809" s="4">
        <v>29</v>
      </c>
      <c r="E809" s="1" t="str">
        <f t="shared" si="145"/>
        <v>Q1-5-29</v>
      </c>
      <c r="F809" s="8" t="s">
        <v>30</v>
      </c>
      <c r="G809" s="1"/>
      <c r="H809" s="36"/>
      <c r="I809" s="8"/>
      <c r="J809" s="4">
        <v>29</v>
      </c>
      <c r="K809" s="4">
        <v>2.2000000000000002</v>
      </c>
      <c r="L809" s="4">
        <v>1.4E-2</v>
      </c>
      <c r="M809" s="4">
        <v>1.5900000000000001E-2</v>
      </c>
      <c r="N809" s="4">
        <v>3.2944</v>
      </c>
      <c r="O809" s="4">
        <v>2.1000000000000001E-2</v>
      </c>
      <c r="P809" s="4">
        <v>4</v>
      </c>
      <c r="Q809" s="14">
        <v>1.7999999999999999E-2</v>
      </c>
      <c r="R809" s="14">
        <v>7.7000000000000002E-3</v>
      </c>
      <c r="S809" s="4">
        <v>0.20899999999999999</v>
      </c>
      <c r="T809" s="4">
        <v>0.1191</v>
      </c>
      <c r="U809" s="4">
        <v>30</v>
      </c>
      <c r="V809" s="4">
        <v>26</v>
      </c>
      <c r="W809" s="4">
        <v>16.899999999999999</v>
      </c>
      <c r="X809" s="12"/>
      <c r="Y809" s="14">
        <v>1.7999999999999999E-2</v>
      </c>
      <c r="Z809" s="40">
        <v>7.7000000000000002E-3</v>
      </c>
      <c r="AA809" s="43"/>
      <c r="AB809" s="33">
        <f t="shared" si="135"/>
        <v>11.949685534591199</v>
      </c>
      <c r="AC809" s="5">
        <f t="shared" si="136"/>
        <v>0.36666666666666664</v>
      </c>
      <c r="AD809" s="5">
        <f t="shared" si="137"/>
        <v>0.42777777777777781</v>
      </c>
      <c r="AE809" s="5">
        <f t="shared" si="138"/>
        <v>0.42777777777777781</v>
      </c>
      <c r="AF809" s="33">
        <f t="shared" si="139"/>
        <v>1.2141816415735793</v>
      </c>
      <c r="AG809" s="33">
        <f t="shared" si="140"/>
        <v>4.2784415584415578</v>
      </c>
      <c r="AH809" s="5">
        <f t="shared" si="141"/>
        <v>0.56985645933014351</v>
      </c>
      <c r="AI809" s="1">
        <f t="shared" si="142"/>
        <v>0.20899999999999999</v>
      </c>
      <c r="AJ809" s="5">
        <f t="shared" si="143"/>
        <v>0.64999999999999991</v>
      </c>
      <c r="AK809" s="1">
        <f t="shared" si="144"/>
        <v>0</v>
      </c>
      <c r="AL809" s="1">
        <v>2.2000000000000002</v>
      </c>
      <c r="AN809" s="5"/>
    </row>
    <row r="810" spans="1:40" x14ac:dyDescent="0.25">
      <c r="A810" s="4" t="s">
        <v>64</v>
      </c>
      <c r="B810" s="4">
        <v>1</v>
      </c>
      <c r="C810" s="4">
        <v>5</v>
      </c>
      <c r="D810" s="4">
        <v>30</v>
      </c>
      <c r="E810" s="1" t="str">
        <f t="shared" si="145"/>
        <v>Q1-5-30</v>
      </c>
      <c r="F810" s="8" t="s">
        <v>30</v>
      </c>
      <c r="G810" s="1"/>
      <c r="H810" s="36"/>
      <c r="I810" s="8"/>
      <c r="J810" s="4">
        <v>30</v>
      </c>
      <c r="K810" s="4">
        <v>2</v>
      </c>
      <c r="L810" s="4">
        <v>3.5299999999999998E-2</v>
      </c>
      <c r="M810" s="4">
        <v>3.7100000000000001E-2</v>
      </c>
      <c r="N810" s="4">
        <v>9.1234000000000002</v>
      </c>
      <c r="O810" s="4">
        <v>5.0999999999999997E-2</v>
      </c>
      <c r="P810" s="4">
        <v>42</v>
      </c>
      <c r="Q810" s="14">
        <v>6.0999999999999999E-2</v>
      </c>
      <c r="R810" s="15">
        <v>2.3800000000000002E-2</v>
      </c>
      <c r="S810" s="4">
        <v>3.0640000000000001</v>
      </c>
      <c r="T810" s="4">
        <v>0.11210000000000001</v>
      </c>
      <c r="U810" s="4">
        <v>30</v>
      </c>
      <c r="V810" s="4"/>
      <c r="W810" s="4">
        <v>20.400000000000002</v>
      </c>
      <c r="X810" s="50">
        <v>166.70000000000002</v>
      </c>
      <c r="Y810" s="14">
        <v>6.0999999999999999E-2</v>
      </c>
      <c r="Z810" s="40">
        <v>2.3800000000000002E-2</v>
      </c>
      <c r="AA810" s="43"/>
      <c r="AB810" s="33">
        <f t="shared" si="135"/>
        <v>4.8517520215633505</v>
      </c>
      <c r="AC810" s="5">
        <f t="shared" si="136"/>
        <v>0.46666666666666673</v>
      </c>
      <c r="AD810" s="5">
        <f t="shared" si="137"/>
        <v>0.39016393442622954</v>
      </c>
      <c r="AE810" s="5">
        <f t="shared" si="138"/>
        <v>0.39016393442622954</v>
      </c>
      <c r="AF810" s="33">
        <f t="shared" si="139"/>
        <v>4.6035469232961397</v>
      </c>
      <c r="AG810" s="33">
        <f t="shared" si="140"/>
        <v>3.8333613445378147</v>
      </c>
      <c r="AH810" s="5">
        <f t="shared" si="141"/>
        <v>3.6586161879895565E-2</v>
      </c>
      <c r="AI810" s="1">
        <f t="shared" si="142"/>
        <v>3.0640000000000001</v>
      </c>
      <c r="AJ810" s="5" t="e">
        <f t="shared" si="143"/>
        <v>#DIV/0!</v>
      </c>
      <c r="AK810" s="1">
        <f t="shared" si="144"/>
        <v>8.1715686274509807</v>
      </c>
      <c r="AL810" s="1">
        <v>2</v>
      </c>
      <c r="AN810" s="5"/>
    </row>
    <row r="811" spans="1:40" x14ac:dyDescent="0.25">
      <c r="A811" s="4" t="s">
        <v>64</v>
      </c>
      <c r="B811" s="4">
        <v>2</v>
      </c>
      <c r="C811" s="4">
        <v>3</v>
      </c>
      <c r="D811" s="4">
        <v>50</v>
      </c>
      <c r="E811" s="1" t="str">
        <f t="shared" si="145"/>
        <v>Q2-3-50</v>
      </c>
      <c r="F811" s="4" t="s">
        <v>26</v>
      </c>
      <c r="G811" s="1"/>
      <c r="H811" s="36"/>
      <c r="I811" s="8"/>
      <c r="J811" s="4">
        <v>6</v>
      </c>
      <c r="K811" s="4"/>
      <c r="L811" s="4">
        <v>4.82E-2</v>
      </c>
      <c r="M811" s="4">
        <v>5.1799999999999999E-2</v>
      </c>
      <c r="N811" s="4">
        <v>34.171300000000002</v>
      </c>
      <c r="O811" s="4">
        <v>0.151</v>
      </c>
      <c r="P811" s="4">
        <v>80</v>
      </c>
      <c r="Q811" s="14">
        <v>0.17180000000000001</v>
      </c>
      <c r="R811" s="14">
        <v>3.3599999999999998E-2</v>
      </c>
      <c r="S811" s="4">
        <v>1.0269999999999999</v>
      </c>
      <c r="T811" s="4">
        <v>0.13339999999999999</v>
      </c>
      <c r="U811" s="4">
        <v>5</v>
      </c>
      <c r="V811" s="4">
        <v>583</v>
      </c>
      <c r="W811" s="4">
        <v>78.399999999999991</v>
      </c>
      <c r="X811" s="12">
        <v>2442.2999999999997</v>
      </c>
      <c r="Y811" s="14">
        <v>0.61699999999999999</v>
      </c>
      <c r="Z811" s="40">
        <v>0.14099999999999999</v>
      </c>
      <c r="AA811" s="43"/>
      <c r="AB811" s="33">
        <f t="shared" si="135"/>
        <v>6.9498069498069475</v>
      </c>
      <c r="AC811" s="5">
        <f t="shared" si="136"/>
        <v>0.22251655629139072</v>
      </c>
      <c r="AD811" s="5">
        <f t="shared" si="137"/>
        <v>0.19557625145518043</v>
      </c>
      <c r="AE811" s="5">
        <f t="shared" si="138"/>
        <v>0.2285251215559157</v>
      </c>
      <c r="AF811" s="33">
        <f t="shared" si="139"/>
        <v>2.3411459324052637</v>
      </c>
      <c r="AG811" s="33">
        <f t="shared" si="140"/>
        <v>10.170029761904765</v>
      </c>
      <c r="AH811" s="5">
        <f t="shared" si="141"/>
        <v>0.12989289191820838</v>
      </c>
      <c r="AI811" s="1">
        <f t="shared" si="142"/>
        <v>1.0269999999999999</v>
      </c>
      <c r="AJ811" s="5">
        <f t="shared" si="143"/>
        <v>0.13447684391080617</v>
      </c>
      <c r="AK811" s="1">
        <f t="shared" si="144"/>
        <v>31.151785714285715</v>
      </c>
      <c r="AL811" s="1">
        <v>0</v>
      </c>
      <c r="AN811" s="5"/>
    </row>
    <row r="812" spans="1:40" x14ac:dyDescent="0.25">
      <c r="A812" s="4" t="s">
        <v>64</v>
      </c>
      <c r="B812" s="4">
        <v>3</v>
      </c>
      <c r="C812" s="4">
        <v>3</v>
      </c>
      <c r="D812" s="4">
        <v>2</v>
      </c>
      <c r="E812" s="1" t="str">
        <f t="shared" si="145"/>
        <v>Q3-3-2</v>
      </c>
      <c r="F812" s="8" t="s">
        <v>38</v>
      </c>
      <c r="G812" s="1"/>
      <c r="H812" s="36"/>
      <c r="I812" s="8"/>
      <c r="J812" s="4">
        <v>22</v>
      </c>
      <c r="K812" s="4">
        <v>2.2000000000000002</v>
      </c>
      <c r="L812" s="4">
        <v>9.9000000000000008E-3</v>
      </c>
      <c r="M812" s="4">
        <v>1.2999999999999999E-2</v>
      </c>
      <c r="N812" s="4">
        <v>33.755099999999999</v>
      </c>
      <c r="O812" s="4">
        <v>8.6999999999999994E-2</v>
      </c>
      <c r="P812" s="4">
        <v>80</v>
      </c>
      <c r="Q812" s="14">
        <v>4.3299999999999998E-2</v>
      </c>
      <c r="R812" s="14">
        <v>9.1000000000000004E-3</v>
      </c>
      <c r="S812" s="4">
        <v>0.23699999999999999</v>
      </c>
      <c r="T812" s="4">
        <v>5.0300000000000004E-2</v>
      </c>
      <c r="U812" s="4">
        <v>30</v>
      </c>
      <c r="V812" s="4">
        <v>9</v>
      </c>
      <c r="W812" s="4">
        <v>1.3</v>
      </c>
      <c r="X812" s="12">
        <v>55.400000000000006</v>
      </c>
      <c r="Y812" s="14">
        <v>9.1999999999999998E-2</v>
      </c>
      <c r="Z812" s="40">
        <v>2.3100000000000002E-2</v>
      </c>
      <c r="AA812" s="43"/>
      <c r="AB812" s="33">
        <f t="shared" si="135"/>
        <v>23.846153846153836</v>
      </c>
      <c r="AC812" s="5">
        <f t="shared" si="136"/>
        <v>0.10459770114942529</v>
      </c>
      <c r="AD812" s="5">
        <f t="shared" si="137"/>
        <v>0.21016166281755197</v>
      </c>
      <c r="AE812" s="5">
        <f t="shared" si="138"/>
        <v>0.25108695652173918</v>
      </c>
      <c r="AF812" s="33">
        <f t="shared" si="139"/>
        <v>2.3700122351881641</v>
      </c>
      <c r="AG812" s="33">
        <f t="shared" si="140"/>
        <v>37.093516483516481</v>
      </c>
      <c r="AH812" s="5">
        <f t="shared" si="141"/>
        <v>0.21223628691983126</v>
      </c>
      <c r="AI812" s="1">
        <f t="shared" si="142"/>
        <v>0.23699999999999999</v>
      </c>
      <c r="AJ812" s="5">
        <f t="shared" si="143"/>
        <v>0.14444444444444446</v>
      </c>
      <c r="AK812" s="1">
        <f t="shared" si="144"/>
        <v>42.61538461538462</v>
      </c>
      <c r="AL812" s="1">
        <v>2.2000000000000002</v>
      </c>
      <c r="AN812" s="5"/>
    </row>
    <row r="813" spans="1:40" x14ac:dyDescent="0.25">
      <c r="A813" s="4" t="s">
        <v>64</v>
      </c>
      <c r="B813" s="4">
        <v>3</v>
      </c>
      <c r="C813" s="4">
        <v>3</v>
      </c>
      <c r="D813" s="4">
        <v>3</v>
      </c>
      <c r="E813" s="1" t="str">
        <f t="shared" si="145"/>
        <v>Q3-3-3</v>
      </c>
      <c r="F813" s="8" t="s">
        <v>38</v>
      </c>
      <c r="G813" s="1"/>
      <c r="H813" s="36"/>
      <c r="I813" s="8"/>
      <c r="J813" s="4">
        <v>21</v>
      </c>
      <c r="K813" s="4">
        <v>1.5</v>
      </c>
      <c r="L813" s="4">
        <v>1.47E-2</v>
      </c>
      <c r="M813" s="4">
        <v>1.8499999999999999E-2</v>
      </c>
      <c r="N813" s="4">
        <v>15.087199999999999</v>
      </c>
      <c r="O813" s="4">
        <v>0.05</v>
      </c>
      <c r="P813" s="4">
        <v>19</v>
      </c>
      <c r="Q813" s="14">
        <v>3.2000000000000001E-2</v>
      </c>
      <c r="R813" s="14">
        <v>7.0000000000000001E-3</v>
      </c>
      <c r="S813" s="4">
        <v>0.123</v>
      </c>
      <c r="T813" s="4">
        <v>6.7600000000000007E-2</v>
      </c>
      <c r="U813" s="4">
        <v>30</v>
      </c>
      <c r="V813" s="4">
        <v>6</v>
      </c>
      <c r="W813" s="4">
        <v>2.1</v>
      </c>
      <c r="X813" s="50">
        <v>41</v>
      </c>
      <c r="Y813" s="14">
        <v>3.2000000000000001E-2</v>
      </c>
      <c r="Z813" s="40">
        <v>7.0000000000000001E-3</v>
      </c>
      <c r="AA813" s="43"/>
      <c r="AB813" s="33">
        <f t="shared" si="135"/>
        <v>20.54054054054054</v>
      </c>
      <c r="AC813" s="5">
        <f t="shared" si="136"/>
        <v>0.13999999999999999</v>
      </c>
      <c r="AD813" s="5">
        <f t="shared" si="137"/>
        <v>0.21875</v>
      </c>
      <c r="AE813" s="5">
        <f t="shared" si="138"/>
        <v>0.21875</v>
      </c>
      <c r="AF813" s="33">
        <f t="shared" si="139"/>
        <v>1.2593456705021475</v>
      </c>
      <c r="AG813" s="33">
        <f t="shared" si="140"/>
        <v>21.553142857142856</v>
      </c>
      <c r="AH813" s="5">
        <f t="shared" si="141"/>
        <v>0.54959349593495943</v>
      </c>
      <c r="AI813" s="1">
        <f t="shared" si="142"/>
        <v>0.123</v>
      </c>
      <c r="AJ813" s="5">
        <f t="shared" si="143"/>
        <v>0.35000000000000003</v>
      </c>
      <c r="AK813" s="1">
        <f t="shared" si="144"/>
        <v>19.523809523809522</v>
      </c>
      <c r="AL813" s="1">
        <v>1.5</v>
      </c>
      <c r="AN813" s="5"/>
    </row>
    <row r="814" spans="1:40" x14ac:dyDescent="0.25">
      <c r="A814" s="4" t="s">
        <v>64</v>
      </c>
      <c r="B814" s="4">
        <v>3</v>
      </c>
      <c r="C814" s="4">
        <v>3</v>
      </c>
      <c r="D814" s="4">
        <v>4</v>
      </c>
      <c r="E814" s="1" t="str">
        <f t="shared" si="145"/>
        <v>Q3-3-4</v>
      </c>
      <c r="F814" s="8" t="s">
        <v>13</v>
      </c>
      <c r="G814" s="1"/>
      <c r="H814" s="36"/>
      <c r="I814" s="8"/>
      <c r="J814" s="4">
        <v>28</v>
      </c>
      <c r="K814" s="4">
        <v>2.8</v>
      </c>
      <c r="L814" s="4">
        <v>2.47E-2</v>
      </c>
      <c r="M814" s="4">
        <v>3.5099999999999999E-2</v>
      </c>
      <c r="N814" s="4">
        <v>171.91030000000001</v>
      </c>
      <c r="O814" s="4">
        <v>0.69799999999999995</v>
      </c>
      <c r="P814" s="4">
        <v>862</v>
      </c>
      <c r="Q814" s="14">
        <v>0.443</v>
      </c>
      <c r="R814" s="14">
        <v>5.4899999999999997E-2</v>
      </c>
      <c r="S814" s="4">
        <v>0.26600000000000001</v>
      </c>
      <c r="T814" s="4">
        <v>2.76E-2</v>
      </c>
      <c r="U814" s="4">
        <v>10</v>
      </c>
      <c r="V814" s="4">
        <v>43</v>
      </c>
      <c r="W814" s="4">
        <v>4.3</v>
      </c>
      <c r="X814" s="12">
        <v>157.1</v>
      </c>
      <c r="Y814" s="14">
        <v>0.443</v>
      </c>
      <c r="Z814" s="40">
        <v>5.4899999999999997E-2</v>
      </c>
      <c r="AA814" s="43"/>
      <c r="AB814" s="33">
        <f t="shared" si="135"/>
        <v>29.62962962962963</v>
      </c>
      <c r="AC814" s="5">
        <f t="shared" si="136"/>
        <v>7.8653295128939829E-2</v>
      </c>
      <c r="AD814" s="5">
        <f t="shared" si="137"/>
        <v>0.12392776523702032</v>
      </c>
      <c r="AE814" s="5">
        <f t="shared" si="138"/>
        <v>0.12392776523702032</v>
      </c>
      <c r="AF814" s="33">
        <f t="shared" si="139"/>
        <v>5.014242892950568</v>
      </c>
      <c r="AG814" s="33">
        <f t="shared" si="140"/>
        <v>31.313351548269583</v>
      </c>
      <c r="AH814" s="5">
        <f t="shared" si="141"/>
        <v>0.10375939849624059</v>
      </c>
      <c r="AI814" s="1">
        <f t="shared" si="142"/>
        <v>0.26600000000000001</v>
      </c>
      <c r="AJ814" s="5">
        <f t="shared" si="143"/>
        <v>9.9999999999999992E-2</v>
      </c>
      <c r="AK814" s="1">
        <f t="shared" si="144"/>
        <v>36.534883720930232</v>
      </c>
      <c r="AL814" s="1">
        <v>2.8</v>
      </c>
      <c r="AN814" s="5"/>
    </row>
    <row r="815" spans="1:40" x14ac:dyDescent="0.25">
      <c r="A815" s="4" t="s">
        <v>64</v>
      </c>
      <c r="B815" s="4">
        <v>3</v>
      </c>
      <c r="C815" s="4">
        <v>3</v>
      </c>
      <c r="D815" s="4">
        <v>6</v>
      </c>
      <c r="E815" s="1" t="str">
        <f t="shared" si="145"/>
        <v>Q3-3-6</v>
      </c>
      <c r="F815" s="8" t="s">
        <v>13</v>
      </c>
      <c r="G815" s="1"/>
      <c r="H815" s="36"/>
      <c r="I815" s="8"/>
      <c r="J815" s="4">
        <v>27</v>
      </c>
      <c r="K815" s="4">
        <v>1.4</v>
      </c>
      <c r="L815" s="4">
        <v>6.1000000000000004E-3</v>
      </c>
      <c r="M815" s="4">
        <v>7.6E-3</v>
      </c>
      <c r="N815" s="4">
        <v>59.200499999999998</v>
      </c>
      <c r="O815" s="4">
        <v>0.1</v>
      </c>
      <c r="P815" s="4">
        <v>99</v>
      </c>
      <c r="Q815" s="14">
        <v>4.8000000000000001E-2</v>
      </c>
      <c r="R815" s="14">
        <v>2.7000000000000001E-3</v>
      </c>
      <c r="S815" s="4">
        <v>0.13600000000000001</v>
      </c>
      <c r="T815" s="4">
        <v>2.9499999999999998E-2</v>
      </c>
      <c r="U815" s="4">
        <v>10</v>
      </c>
      <c r="V815" s="4">
        <v>54</v>
      </c>
      <c r="W815" s="4">
        <v>5.4</v>
      </c>
      <c r="X815" s="12">
        <v>126.2</v>
      </c>
      <c r="Y815" s="14">
        <v>4.8000000000000001E-2</v>
      </c>
      <c r="Z815" s="40">
        <v>2.7000000000000001E-3</v>
      </c>
      <c r="AA815" s="43"/>
      <c r="AB815" s="33">
        <f t="shared" si="135"/>
        <v>19.736842105263154</v>
      </c>
      <c r="AC815" s="5">
        <f t="shared" si="136"/>
        <v>2.7E-2</v>
      </c>
      <c r="AD815" s="5">
        <f t="shared" si="137"/>
        <v>5.6250000000000001E-2</v>
      </c>
      <c r="AE815" s="5">
        <f t="shared" si="138"/>
        <v>5.6250000000000001E-2</v>
      </c>
      <c r="AF815" s="33">
        <f t="shared" si="139"/>
        <v>1.6722831732840095</v>
      </c>
      <c r="AG815" s="33">
        <f t="shared" si="140"/>
        <v>219.26111111111109</v>
      </c>
      <c r="AH815" s="5">
        <f t="shared" si="141"/>
        <v>0.21691176470588233</v>
      </c>
      <c r="AI815" s="1">
        <f t="shared" si="142"/>
        <v>0.13600000000000001</v>
      </c>
      <c r="AJ815" s="5">
        <f t="shared" si="143"/>
        <v>0.1</v>
      </c>
      <c r="AK815" s="1">
        <f t="shared" si="144"/>
        <v>23.37037037037037</v>
      </c>
      <c r="AL815" s="1">
        <v>1.4</v>
      </c>
      <c r="AN815" s="5"/>
    </row>
    <row r="816" spans="1:40" x14ac:dyDescent="0.25">
      <c r="A816" s="4" t="s">
        <v>64</v>
      </c>
      <c r="B816" s="4">
        <v>3</v>
      </c>
      <c r="C816" s="4">
        <v>3</v>
      </c>
      <c r="D816" s="4">
        <v>6</v>
      </c>
      <c r="E816" s="1" t="str">
        <f t="shared" si="145"/>
        <v>Q3-3-6</v>
      </c>
      <c r="F816" s="8" t="s">
        <v>13</v>
      </c>
      <c r="G816" s="1"/>
      <c r="H816" s="36"/>
      <c r="I816" s="8"/>
      <c r="J816" s="4">
        <v>29</v>
      </c>
      <c r="K816" s="4">
        <v>3.7</v>
      </c>
      <c r="L816" s="4">
        <v>1.34E-2</v>
      </c>
      <c r="M816" s="4">
        <v>1.7500000000000002E-2</v>
      </c>
      <c r="N816" s="4">
        <v>88.831299999999999</v>
      </c>
      <c r="O816" s="4">
        <v>0.33100000000000002</v>
      </c>
      <c r="P816" s="4">
        <v>295</v>
      </c>
      <c r="Q816" s="14">
        <v>0.22500000000000001</v>
      </c>
      <c r="R816" s="14">
        <v>2.3900000000000001E-2</v>
      </c>
      <c r="S816" s="4">
        <v>0.19700000000000001</v>
      </c>
      <c r="T816" s="4">
        <v>2.9499999999999998E-2</v>
      </c>
      <c r="U816" s="4">
        <v>10</v>
      </c>
      <c r="V816" s="4">
        <v>46</v>
      </c>
      <c r="W816" s="4">
        <v>5.4</v>
      </c>
      <c r="X816" s="12">
        <v>128.80000000000001</v>
      </c>
      <c r="Y816" s="14">
        <v>0.22500000000000001</v>
      </c>
      <c r="Z816" s="40">
        <v>2.3900000000000001E-2</v>
      </c>
      <c r="AA816" s="43"/>
      <c r="AB816" s="33">
        <f t="shared" si="135"/>
        <v>23.428571428571434</v>
      </c>
      <c r="AC816" s="5">
        <f t="shared" si="136"/>
        <v>7.2205438066465261E-2</v>
      </c>
      <c r="AD816" s="5">
        <f t="shared" si="137"/>
        <v>0.10622222222222222</v>
      </c>
      <c r="AE816" s="5">
        <f t="shared" si="138"/>
        <v>0.10622222222222222</v>
      </c>
      <c r="AF816" s="33">
        <f t="shared" si="139"/>
        <v>3.3209015290781516</v>
      </c>
      <c r="AG816" s="33">
        <f t="shared" si="140"/>
        <v>37.167907949790795</v>
      </c>
      <c r="AH816" s="5">
        <f t="shared" si="141"/>
        <v>0.14974619289340099</v>
      </c>
      <c r="AI816" s="1">
        <f t="shared" si="142"/>
        <v>0.19700000000000001</v>
      </c>
      <c r="AJ816" s="5">
        <f t="shared" si="143"/>
        <v>0.11739130434782609</v>
      </c>
      <c r="AK816" s="1">
        <f t="shared" si="144"/>
        <v>23.851851851851851</v>
      </c>
      <c r="AL816" s="1">
        <v>3.7</v>
      </c>
      <c r="AN816" s="5"/>
    </row>
    <row r="817" spans="1:40" x14ac:dyDescent="0.25">
      <c r="A817" s="4" t="s">
        <v>64</v>
      </c>
      <c r="B817" s="4">
        <v>3</v>
      </c>
      <c r="C817" s="4">
        <v>3</v>
      </c>
      <c r="D817" s="4">
        <v>7</v>
      </c>
      <c r="E817" s="1" t="str">
        <f t="shared" si="145"/>
        <v>Q3-3-7</v>
      </c>
      <c r="F817" s="8" t="s">
        <v>18</v>
      </c>
      <c r="G817" s="1"/>
      <c r="H817" s="36"/>
      <c r="I817" s="8"/>
      <c r="J817" s="4">
        <v>21</v>
      </c>
      <c r="K817" s="4">
        <v>4.8</v>
      </c>
      <c r="L817" s="4">
        <v>8.0999999999999996E-3</v>
      </c>
      <c r="M817" s="4">
        <v>1.01E-2</v>
      </c>
      <c r="N817" s="4">
        <v>159.0052</v>
      </c>
      <c r="O817" s="4">
        <v>0.121</v>
      </c>
      <c r="P817" s="4">
        <v>970</v>
      </c>
      <c r="Q817" s="14">
        <v>7.8E-2</v>
      </c>
      <c r="R817" s="14">
        <v>1.84E-2</v>
      </c>
      <c r="S817" s="4">
        <v>1.6739999999999999</v>
      </c>
      <c r="T817" s="4">
        <f>0.4153+0.0118</f>
        <v>0.42709999999999998</v>
      </c>
      <c r="U817" s="4">
        <v>10</v>
      </c>
      <c r="V817" s="4">
        <v>40</v>
      </c>
      <c r="W817" s="4">
        <v>11.799999999999999</v>
      </c>
      <c r="X817" s="12">
        <v>229.99999999999997</v>
      </c>
      <c r="Y817" s="14">
        <v>7.8E-2</v>
      </c>
      <c r="Z817" s="40">
        <v>1.84E-2</v>
      </c>
      <c r="AA817" s="43"/>
      <c r="AB817" s="33">
        <f t="shared" si="135"/>
        <v>19.801980198019805</v>
      </c>
      <c r="AC817" s="5">
        <f t="shared" si="136"/>
        <v>0.15206611570247935</v>
      </c>
      <c r="AD817" s="5">
        <f t="shared" si="137"/>
        <v>0.23589743589743589</v>
      </c>
      <c r="AE817" s="5">
        <f t="shared" si="138"/>
        <v>0.23589743589743589</v>
      </c>
      <c r="AF817" s="33">
        <f t="shared" si="139"/>
        <v>6.100429419918342</v>
      </c>
      <c r="AG817" s="33">
        <f t="shared" si="140"/>
        <v>86.415869565217406</v>
      </c>
      <c r="AH817" s="5">
        <v>0.2551373954599761</v>
      </c>
      <c r="AI817" s="1">
        <f t="shared" si="142"/>
        <v>1.6739999999999999</v>
      </c>
      <c r="AJ817" s="5">
        <f t="shared" si="143"/>
        <v>0.29499999999999998</v>
      </c>
      <c r="AK817" s="1">
        <f t="shared" si="144"/>
        <v>19.491525423728813</v>
      </c>
      <c r="AL817" s="1">
        <v>4.8</v>
      </c>
      <c r="AN817" s="5"/>
    </row>
    <row r="818" spans="1:40" x14ac:dyDescent="0.25">
      <c r="A818" s="4" t="s">
        <v>64</v>
      </c>
      <c r="B818" s="4">
        <v>3</v>
      </c>
      <c r="C818" s="4">
        <v>3</v>
      </c>
      <c r="D818" s="4">
        <v>7</v>
      </c>
      <c r="E818" s="1" t="str">
        <f t="shared" si="145"/>
        <v>Q3-3-7</v>
      </c>
      <c r="F818" s="8" t="s">
        <v>18</v>
      </c>
      <c r="G818" s="1"/>
      <c r="H818" s="36"/>
      <c r="I818" s="8"/>
      <c r="J818" s="4">
        <v>31</v>
      </c>
      <c r="K818" s="4"/>
      <c r="L818" s="4">
        <v>9.7000000000000003E-3</v>
      </c>
      <c r="M818" s="4">
        <v>1.14E-2</v>
      </c>
      <c r="N818" s="4">
        <v>60.752000000000002</v>
      </c>
      <c r="O818" s="4">
        <v>0.13400000000000001</v>
      </c>
      <c r="P818" s="4">
        <v>257</v>
      </c>
      <c r="Q818" s="14" t="s">
        <v>16</v>
      </c>
      <c r="R818" s="14">
        <v>2.2700000000000001E-2</v>
      </c>
      <c r="S818" s="4">
        <v>0.874</v>
      </c>
      <c r="T818" s="4">
        <v>1.46E-2</v>
      </c>
      <c r="U818" s="4">
        <v>10</v>
      </c>
      <c r="V818" s="4">
        <v>61</v>
      </c>
      <c r="W818" s="4">
        <v>14.6</v>
      </c>
      <c r="X818" s="12">
        <v>246.4</v>
      </c>
      <c r="Y818" s="14">
        <v>9.5699999999999993E-2</v>
      </c>
      <c r="Z818" s="15">
        <v>3.0000000000000002E-2</v>
      </c>
      <c r="AA818" s="40"/>
      <c r="AB818" s="33">
        <f t="shared" si="135"/>
        <v>14.912280701754387</v>
      </c>
      <c r="AC818" s="5">
        <f t="shared" si="136"/>
        <v>0.16940298507462687</v>
      </c>
      <c r="AD818" s="5" t="e">
        <f t="shared" si="137"/>
        <v>#VALUE!</v>
      </c>
      <c r="AE818" s="5">
        <f t="shared" si="138"/>
        <v>0.31347962382445144</v>
      </c>
      <c r="AF818" s="33">
        <f t="shared" si="139"/>
        <v>4.2303134053199889</v>
      </c>
      <c r="AG818" s="33">
        <f t="shared" si="140"/>
        <v>26.762995594713658</v>
      </c>
      <c r="AH818" s="5">
        <f t="shared" si="141"/>
        <v>1.6704805491990847E-2</v>
      </c>
      <c r="AI818" s="1">
        <f t="shared" si="142"/>
        <v>0.874</v>
      </c>
      <c r="AJ818" s="5">
        <f t="shared" si="143"/>
        <v>0.23934426229508196</v>
      </c>
      <c r="AK818" s="1">
        <f t="shared" si="144"/>
        <v>16.876712328767123</v>
      </c>
      <c r="AL818" s="1">
        <v>0</v>
      </c>
      <c r="AN818" s="5"/>
    </row>
    <row r="819" spans="1:40" x14ac:dyDescent="0.25">
      <c r="A819" s="4" t="s">
        <v>64</v>
      </c>
      <c r="B819" s="4">
        <v>3</v>
      </c>
      <c r="C819" s="4">
        <v>3</v>
      </c>
      <c r="D819" s="4">
        <v>7</v>
      </c>
      <c r="E819" s="1" t="str">
        <f t="shared" si="145"/>
        <v>Q3-3-7</v>
      </c>
      <c r="F819" s="8" t="s">
        <v>38</v>
      </c>
      <c r="G819" s="1"/>
      <c r="H819" s="36"/>
      <c r="I819" s="8"/>
      <c r="J819" s="4">
        <v>23</v>
      </c>
      <c r="K819" s="4">
        <v>0.9</v>
      </c>
      <c r="L819" s="4">
        <v>1.61E-2</v>
      </c>
      <c r="M819" s="4">
        <v>2.2499999999999999E-2</v>
      </c>
      <c r="N819" s="4">
        <v>40.195700000000002</v>
      </c>
      <c r="O819" s="4">
        <v>0.113</v>
      </c>
      <c r="P819" s="4">
        <v>115</v>
      </c>
      <c r="Q819" s="14">
        <v>7.1999999999999995E-2</v>
      </c>
      <c r="R819" s="14">
        <v>1.4800000000000001E-2</v>
      </c>
      <c r="S819" s="4">
        <v>0.26400000000000001</v>
      </c>
      <c r="T819" s="4">
        <v>6.7600000000000007E-2</v>
      </c>
      <c r="U819" s="4">
        <v>30</v>
      </c>
      <c r="V819" s="4">
        <v>3</v>
      </c>
      <c r="W819" s="4">
        <v>2.1</v>
      </c>
      <c r="X819" s="12">
        <v>26.8</v>
      </c>
      <c r="Y819" s="14">
        <v>7.1999999999999995E-2</v>
      </c>
      <c r="Z819" s="40">
        <v>1.4800000000000001E-2</v>
      </c>
      <c r="AA819" s="43"/>
      <c r="AB819" s="33">
        <f t="shared" si="135"/>
        <v>28.444444444444443</v>
      </c>
      <c r="AC819" s="5">
        <f t="shared" si="136"/>
        <v>0.13097345132743363</v>
      </c>
      <c r="AD819" s="5">
        <f t="shared" si="137"/>
        <v>0.20555555555555557</v>
      </c>
      <c r="AE819" s="5">
        <f t="shared" si="138"/>
        <v>0.20555555555555557</v>
      </c>
      <c r="AF819" s="33">
        <f t="shared" si="139"/>
        <v>2.8610025450483509</v>
      </c>
      <c r="AG819" s="33">
        <f t="shared" si="140"/>
        <v>27.159256756756758</v>
      </c>
      <c r="AH819" s="5">
        <f t="shared" si="141"/>
        <v>0.2560606060606061</v>
      </c>
      <c r="AI819" s="1">
        <f t="shared" si="142"/>
        <v>0.26400000000000001</v>
      </c>
      <c r="AJ819" s="5">
        <f t="shared" si="143"/>
        <v>0.70000000000000007</v>
      </c>
      <c r="AK819" s="1">
        <f t="shared" si="144"/>
        <v>12.761904761904761</v>
      </c>
      <c r="AL819" s="1">
        <v>0.9</v>
      </c>
      <c r="AN819" s="5"/>
    </row>
    <row r="820" spans="1:40" x14ac:dyDescent="0.25">
      <c r="A820" s="4" t="s">
        <v>64</v>
      </c>
      <c r="B820" s="4">
        <v>3</v>
      </c>
      <c r="C820" s="4">
        <v>3</v>
      </c>
      <c r="D820" s="4">
        <v>7</v>
      </c>
      <c r="E820" s="1" t="str">
        <f t="shared" si="145"/>
        <v>Q3-3-7</v>
      </c>
      <c r="F820" s="8" t="s">
        <v>39</v>
      </c>
      <c r="G820" s="1"/>
      <c r="H820" s="36"/>
      <c r="I820" s="8"/>
      <c r="J820" s="4">
        <v>30</v>
      </c>
      <c r="K820" s="4">
        <v>1.5</v>
      </c>
      <c r="L820" s="4">
        <v>2E-3</v>
      </c>
      <c r="M820" s="4">
        <v>2.8999999999999998E-3</v>
      </c>
      <c r="N820" s="4">
        <v>19.6023</v>
      </c>
      <c r="O820" s="4">
        <v>1.9E-2</v>
      </c>
      <c r="P820" s="4">
        <v>51</v>
      </c>
      <c r="Q820" s="14">
        <v>1.6799999999999999E-2</v>
      </c>
      <c r="R820" s="14">
        <v>2.3E-3</v>
      </c>
      <c r="S820" s="4">
        <v>0.105</v>
      </c>
      <c r="T820" s="4">
        <v>2.3699999999999999E-2</v>
      </c>
      <c r="U820" s="4">
        <v>30</v>
      </c>
      <c r="V820" s="4">
        <v>17</v>
      </c>
      <c r="W820" s="4">
        <v>4.2</v>
      </c>
      <c r="X820" s="12">
        <v>74.2</v>
      </c>
      <c r="Y820" s="14">
        <v>1.6799999999999999E-2</v>
      </c>
      <c r="Z820" s="40">
        <v>2.3E-3</v>
      </c>
      <c r="AA820" s="43"/>
      <c r="AB820" s="33">
        <f t="shared" si="135"/>
        <v>31.03448275862068</v>
      </c>
      <c r="AC820" s="5">
        <f t="shared" si="136"/>
        <v>0.12105263157894737</v>
      </c>
      <c r="AD820" s="5">
        <f t="shared" si="137"/>
        <v>0.13690476190476192</v>
      </c>
      <c r="AE820" s="5">
        <f t="shared" si="138"/>
        <v>0.13690476190476192</v>
      </c>
      <c r="AF820" s="33">
        <f t="shared" si="139"/>
        <v>2.6017355106288549</v>
      </c>
      <c r="AG820" s="33">
        <f t="shared" si="140"/>
        <v>85.227391304347819</v>
      </c>
      <c r="AH820" s="5">
        <f t="shared" si="141"/>
        <v>0.2257142857142857</v>
      </c>
      <c r="AI820" s="1">
        <f t="shared" si="142"/>
        <v>0.105</v>
      </c>
      <c r="AJ820" s="5">
        <f t="shared" si="143"/>
        <v>0.24705882352941178</v>
      </c>
      <c r="AK820" s="1">
        <f t="shared" si="144"/>
        <v>17.666666666666668</v>
      </c>
      <c r="AL820" s="1">
        <v>1.5</v>
      </c>
      <c r="AN820" s="5"/>
    </row>
    <row r="821" spans="1:40" x14ac:dyDescent="0.25">
      <c r="A821" s="4" t="s">
        <v>64</v>
      </c>
      <c r="B821" s="4">
        <v>3</v>
      </c>
      <c r="C821" s="4">
        <v>3</v>
      </c>
      <c r="D821" s="4">
        <v>12</v>
      </c>
      <c r="E821" s="1" t="str">
        <f t="shared" si="145"/>
        <v>Q3-3-12</v>
      </c>
      <c r="F821" s="8" t="s">
        <v>11</v>
      </c>
      <c r="G821" s="1"/>
      <c r="H821" s="36"/>
      <c r="I821" s="8"/>
      <c r="J821" s="4">
        <v>28</v>
      </c>
      <c r="K821" s="4">
        <v>2.8</v>
      </c>
      <c r="L821" s="4">
        <v>5.0000000000000001E-3</v>
      </c>
      <c r="M821" s="4">
        <v>6.0000000000000001E-3</v>
      </c>
      <c r="N821" s="4">
        <v>109.9539</v>
      </c>
      <c r="O821" s="4">
        <v>0.11</v>
      </c>
      <c r="P821" s="4">
        <v>596</v>
      </c>
      <c r="Q821" s="14">
        <v>6.8099999999999994E-2</v>
      </c>
      <c r="R821" s="14">
        <v>1.3899999999999999E-2</v>
      </c>
      <c r="S821" s="4">
        <v>0.90700000000000003</v>
      </c>
      <c r="T821" s="4">
        <v>0.25719999999999998</v>
      </c>
      <c r="U821" s="4">
        <v>10</v>
      </c>
      <c r="V821" s="4">
        <v>31</v>
      </c>
      <c r="W821" s="4">
        <v>9</v>
      </c>
      <c r="X821" s="12">
        <v>182.8</v>
      </c>
      <c r="Y821" s="14">
        <v>0.6</v>
      </c>
      <c r="Z821" s="40">
        <v>0.12859999999999999</v>
      </c>
      <c r="AA821" s="43"/>
      <c r="AB821" s="33">
        <f t="shared" si="135"/>
        <v>16.666666666666668</v>
      </c>
      <c r="AC821" s="5">
        <f t="shared" si="136"/>
        <v>0.12636363636363634</v>
      </c>
      <c r="AD821" s="5">
        <f t="shared" si="137"/>
        <v>0.20411160058737152</v>
      </c>
      <c r="AE821" s="5">
        <f t="shared" si="138"/>
        <v>0.21433333333333332</v>
      </c>
      <c r="AF821" s="33">
        <f t="shared" si="139"/>
        <v>5.4204534809588383</v>
      </c>
      <c r="AG821" s="33">
        <f t="shared" si="140"/>
        <v>79.103525179856121</v>
      </c>
      <c r="AH821" s="5">
        <f t="shared" si="141"/>
        <v>0.2835722160970231</v>
      </c>
      <c r="AI821" s="1">
        <f t="shared" si="142"/>
        <v>0.90700000000000003</v>
      </c>
      <c r="AJ821" s="5">
        <f t="shared" si="143"/>
        <v>0.29032258064516131</v>
      </c>
      <c r="AK821" s="1">
        <f t="shared" si="144"/>
        <v>20.311111111111114</v>
      </c>
      <c r="AL821" s="1">
        <v>2.8</v>
      </c>
      <c r="AN821" s="5"/>
    </row>
    <row r="822" spans="1:40" x14ac:dyDescent="0.25">
      <c r="A822" s="4" t="s">
        <v>64</v>
      </c>
      <c r="B822" s="4">
        <v>3</v>
      </c>
      <c r="C822" s="4">
        <v>3</v>
      </c>
      <c r="D822" s="4">
        <v>14</v>
      </c>
      <c r="E822" s="1" t="str">
        <f t="shared" si="145"/>
        <v>Q3-3-14</v>
      </c>
      <c r="F822" s="8" t="s">
        <v>11</v>
      </c>
      <c r="G822" s="1"/>
      <c r="H822" s="36"/>
      <c r="I822" s="8"/>
      <c r="J822" s="4">
        <v>27</v>
      </c>
      <c r="K822" s="4">
        <v>3.6</v>
      </c>
      <c r="L822" s="4">
        <v>7.0000000000000001E-3</v>
      </c>
      <c r="M822" s="4">
        <v>0.01</v>
      </c>
      <c r="N822" s="4">
        <v>798.07600000000002</v>
      </c>
      <c r="O822" s="4">
        <v>0.59599999999999997</v>
      </c>
      <c r="P822" s="4">
        <v>7815</v>
      </c>
      <c r="Q822" s="14">
        <v>0.34320000000000001</v>
      </c>
      <c r="R822" s="14">
        <v>7.3700000000000002E-2</v>
      </c>
      <c r="S822" s="4">
        <v>0.82299999999999995</v>
      </c>
      <c r="T822" s="4">
        <v>0.33879999999999999</v>
      </c>
      <c r="U822" s="4">
        <v>10</v>
      </c>
      <c r="V822" s="4">
        <v>50</v>
      </c>
      <c r="W822" s="4">
        <v>18.700000000000003</v>
      </c>
      <c r="X822" s="12">
        <v>262.8</v>
      </c>
      <c r="Y822" s="14">
        <v>0.34320000000000001</v>
      </c>
      <c r="Z822" s="40">
        <v>7.3700000000000002E-2</v>
      </c>
      <c r="AA822" s="43"/>
      <c r="AB822" s="33">
        <f t="shared" si="135"/>
        <v>30</v>
      </c>
      <c r="AC822" s="5">
        <f t="shared" si="136"/>
        <v>0.12365771812080538</v>
      </c>
      <c r="AD822" s="5">
        <f t="shared" si="137"/>
        <v>0.21474358974358976</v>
      </c>
      <c r="AE822" s="5">
        <f t="shared" si="138"/>
        <v>0.21474358974358976</v>
      </c>
      <c r="AF822" s="33">
        <f t="shared" si="139"/>
        <v>9.7923004826607993</v>
      </c>
      <c r="AG822" s="33">
        <f t="shared" si="140"/>
        <v>108.28710990502036</v>
      </c>
      <c r="AH822" s="5">
        <f t="shared" si="141"/>
        <v>0.41166464155528554</v>
      </c>
      <c r="AI822" s="1">
        <f t="shared" si="142"/>
        <v>0.82299999999999995</v>
      </c>
      <c r="AJ822" s="5">
        <f t="shared" si="143"/>
        <v>0.37400000000000005</v>
      </c>
      <c r="AK822" s="1">
        <f t="shared" si="144"/>
        <v>14.053475935828876</v>
      </c>
      <c r="AL822" s="1">
        <v>3.6</v>
      </c>
      <c r="AN822" s="5"/>
    </row>
    <row r="823" spans="1:40" x14ac:dyDescent="0.25">
      <c r="A823" s="4" t="s">
        <v>64</v>
      </c>
      <c r="B823" s="4">
        <v>3</v>
      </c>
      <c r="C823" s="4">
        <v>3</v>
      </c>
      <c r="D823" s="4">
        <v>22</v>
      </c>
      <c r="E823" s="1" t="str">
        <f t="shared" si="145"/>
        <v>Q3-3-22</v>
      </c>
      <c r="F823" s="8" t="s">
        <v>22</v>
      </c>
      <c r="G823" s="1"/>
      <c r="H823" s="36"/>
      <c r="I823" s="8"/>
      <c r="J823" s="4">
        <v>29</v>
      </c>
      <c r="K823" s="4">
        <v>1.3</v>
      </c>
      <c r="L823" s="4">
        <v>1.83E-2</v>
      </c>
      <c r="M823" s="4">
        <v>2.1299999999999999E-2</v>
      </c>
      <c r="N823" s="4">
        <v>71.378299999999996</v>
      </c>
      <c r="O823" s="4">
        <v>8.4000000000000005E-2</v>
      </c>
      <c r="P823" s="4">
        <v>312</v>
      </c>
      <c r="Q823" s="14">
        <v>5.8000000000000003E-2</v>
      </c>
      <c r="R823" s="14">
        <v>8.8999999999999999E-3</v>
      </c>
      <c r="S823" s="4">
        <v>0.57599999999999996</v>
      </c>
      <c r="T823" s="4">
        <v>0.124</v>
      </c>
      <c r="U823" s="4">
        <v>30</v>
      </c>
      <c r="V823" s="4">
        <v>77</v>
      </c>
      <c r="W823" s="4">
        <v>17.7</v>
      </c>
      <c r="X823" s="12">
        <v>328.6</v>
      </c>
      <c r="Y823" s="14">
        <v>5.8000000000000003E-2</v>
      </c>
      <c r="Z823" s="40">
        <v>8.8999999999999999E-3</v>
      </c>
      <c r="AA823" s="43"/>
      <c r="AB823" s="33">
        <f t="shared" si="135"/>
        <v>14.084507042253518</v>
      </c>
      <c r="AC823" s="5">
        <f t="shared" si="136"/>
        <v>0.10595238095238095</v>
      </c>
      <c r="AD823" s="5">
        <f t="shared" si="137"/>
        <v>0.15344827586206897</v>
      </c>
      <c r="AE823" s="5">
        <f t="shared" si="138"/>
        <v>0.15344827586206897</v>
      </c>
      <c r="AF823" s="33">
        <f t="shared" si="139"/>
        <v>4.3710763635446632</v>
      </c>
      <c r="AG823" s="33">
        <f t="shared" si="140"/>
        <v>80.200337078651685</v>
      </c>
      <c r="AH823" s="5">
        <f t="shared" si="141"/>
        <v>0.21527777777777779</v>
      </c>
      <c r="AI823" s="1">
        <f t="shared" si="142"/>
        <v>0.57599999999999996</v>
      </c>
      <c r="AJ823" s="5">
        <f t="shared" si="143"/>
        <v>0.22987012987012986</v>
      </c>
      <c r="AK823" s="1">
        <f t="shared" si="144"/>
        <v>18.564971751412433</v>
      </c>
      <c r="AL823" s="1">
        <v>1.3</v>
      </c>
      <c r="AN823" s="5"/>
    </row>
    <row r="824" spans="1:40" x14ac:dyDescent="0.25">
      <c r="A824" s="4" t="s">
        <v>64</v>
      </c>
      <c r="B824" s="4">
        <v>3</v>
      </c>
      <c r="C824" s="4">
        <v>3</v>
      </c>
      <c r="D824" s="4">
        <v>24</v>
      </c>
      <c r="E824" s="1" t="str">
        <f t="shared" si="145"/>
        <v>Q3-3-24</v>
      </c>
      <c r="F824" s="8" t="s">
        <v>22</v>
      </c>
      <c r="G824" s="1"/>
      <c r="H824" s="36"/>
      <c r="I824" s="8"/>
      <c r="J824" s="4">
        <v>28</v>
      </c>
      <c r="K824" s="4">
        <v>2.2999999999999998</v>
      </c>
      <c r="L824" s="4">
        <v>4.8999999999999998E-3</v>
      </c>
      <c r="M824" s="4">
        <v>6.4000000000000003E-3</v>
      </c>
      <c r="N824" s="4">
        <v>57.749200000000002</v>
      </c>
      <c r="O824" s="4">
        <v>6.8000000000000005E-2</v>
      </c>
      <c r="P824" s="4">
        <v>244</v>
      </c>
      <c r="Q824" s="14">
        <v>4.2200000000000001E-2</v>
      </c>
      <c r="R824" s="14">
        <v>6.8999999999999999E-3</v>
      </c>
      <c r="S824" s="4">
        <v>0.26300000000000001</v>
      </c>
      <c r="T824" s="4">
        <v>5.96E-2</v>
      </c>
      <c r="U824" s="4">
        <v>30</v>
      </c>
      <c r="V824" s="4">
        <v>88</v>
      </c>
      <c r="W824" s="4">
        <v>20.5</v>
      </c>
      <c r="X824" s="12">
        <v>355.2</v>
      </c>
      <c r="Y824" s="14">
        <v>4.2200000000000001E-2</v>
      </c>
      <c r="Z824" s="40">
        <v>6.8999999999999999E-3</v>
      </c>
      <c r="AA824" s="43"/>
      <c r="AB824" s="33">
        <f t="shared" si="135"/>
        <v>23.437500000000007</v>
      </c>
      <c r="AC824" s="5">
        <f t="shared" si="136"/>
        <v>0.1014705882352941</v>
      </c>
      <c r="AD824" s="5">
        <f t="shared" si="137"/>
        <v>0.16350710900473933</v>
      </c>
      <c r="AE824" s="5">
        <f t="shared" si="138"/>
        <v>0.16350710900473933</v>
      </c>
      <c r="AF824" s="33">
        <f t="shared" si="139"/>
        <v>4.2251667555567867</v>
      </c>
      <c r="AG824" s="33">
        <f t="shared" si="140"/>
        <v>83.694492753623194</v>
      </c>
      <c r="AH824" s="5">
        <f t="shared" si="141"/>
        <v>0.22661596958174904</v>
      </c>
      <c r="AI824" s="1">
        <f t="shared" si="142"/>
        <v>0.26300000000000001</v>
      </c>
      <c r="AJ824" s="5">
        <f t="shared" si="143"/>
        <v>0.23295454545454544</v>
      </c>
      <c r="AK824" s="1">
        <f t="shared" si="144"/>
        <v>17.326829268292684</v>
      </c>
      <c r="AL824" s="1">
        <v>2.2999999999999998</v>
      </c>
      <c r="AN824" s="5"/>
    </row>
    <row r="825" spans="1:40" x14ac:dyDescent="0.25">
      <c r="A825" s="4" t="s">
        <v>64</v>
      </c>
      <c r="B825" s="4">
        <v>3</v>
      </c>
      <c r="C825" s="4">
        <v>3</v>
      </c>
      <c r="D825" s="4">
        <v>24</v>
      </c>
      <c r="E825" s="1" t="str">
        <f t="shared" si="145"/>
        <v>Q3-3-24</v>
      </c>
      <c r="F825" s="8" t="s">
        <v>21</v>
      </c>
      <c r="G825" s="1"/>
      <c r="H825" s="36"/>
      <c r="I825" s="8"/>
      <c r="J825" s="4">
        <v>27</v>
      </c>
      <c r="K825" s="4">
        <v>9.1</v>
      </c>
      <c r="L825" s="4">
        <v>1.8800000000000001E-2</v>
      </c>
      <c r="M825" s="4">
        <v>2.93E-2</v>
      </c>
      <c r="N825" s="4">
        <v>429.59320000000002</v>
      </c>
      <c r="O825" s="4">
        <v>0.249</v>
      </c>
      <c r="P825" s="4">
        <v>4434</v>
      </c>
      <c r="Q825" s="14">
        <v>0.1633</v>
      </c>
      <c r="R825" s="14">
        <v>4.24E-2</v>
      </c>
      <c r="S825" s="4">
        <v>1.696</v>
      </c>
      <c r="T825" s="4">
        <v>0.74080000000000001</v>
      </c>
      <c r="U825" s="4">
        <v>10</v>
      </c>
      <c r="V825" s="4">
        <v>132</v>
      </c>
      <c r="W825" s="4">
        <v>42</v>
      </c>
      <c r="X825" s="12">
        <v>374.7</v>
      </c>
      <c r="Y825" s="14">
        <v>0.70450000000000002</v>
      </c>
      <c r="Z825" s="40">
        <v>0.2271</v>
      </c>
      <c r="AA825" s="43"/>
      <c r="AB825" s="33">
        <f t="shared" si="135"/>
        <v>35.836177474402724</v>
      </c>
      <c r="AC825" s="5">
        <f t="shared" si="136"/>
        <v>0.17028112449799196</v>
      </c>
      <c r="AD825" s="5">
        <f t="shared" si="137"/>
        <v>0.25964482547458667</v>
      </c>
      <c r="AE825" s="5">
        <f t="shared" si="138"/>
        <v>0.32235628105039033</v>
      </c>
      <c r="AF825" s="33">
        <f t="shared" si="139"/>
        <v>10.321392424274871</v>
      </c>
      <c r="AG825" s="33">
        <f t="shared" si="140"/>
        <v>101.31915094339624</v>
      </c>
      <c r="AH825" s="5">
        <f t="shared" si="141"/>
        <v>0.43679245283018869</v>
      </c>
      <c r="AI825" s="1">
        <f t="shared" si="142"/>
        <v>1.696</v>
      </c>
      <c r="AJ825" s="5">
        <f t="shared" si="143"/>
        <v>0.31818181818181818</v>
      </c>
      <c r="AK825" s="1">
        <f t="shared" si="144"/>
        <v>8.9214285714285708</v>
      </c>
      <c r="AL825" s="1">
        <v>9.1</v>
      </c>
      <c r="AN825" s="5"/>
    </row>
    <row r="826" spans="1:40" x14ac:dyDescent="0.25">
      <c r="A826" s="4" t="s">
        <v>64</v>
      </c>
      <c r="B826" s="4">
        <v>3</v>
      </c>
      <c r="C826" s="4">
        <v>3</v>
      </c>
      <c r="D826" s="4">
        <v>32</v>
      </c>
      <c r="E826" s="1" t="str">
        <f t="shared" si="145"/>
        <v>Q3-3-32</v>
      </c>
      <c r="F826" s="8" t="s">
        <v>26</v>
      </c>
      <c r="G826" s="1"/>
      <c r="H826" s="36"/>
      <c r="I826" s="8"/>
      <c r="J826" s="4">
        <v>19</v>
      </c>
      <c r="K826" s="4">
        <v>2.5</v>
      </c>
      <c r="L826" s="4">
        <v>3.3599999999999998E-2</v>
      </c>
      <c r="M826" s="4">
        <v>3.6799999999999999E-2</v>
      </c>
      <c r="N826" s="4">
        <v>66.608500000000006</v>
      </c>
      <c r="O826" s="4">
        <v>0.16200000000000001</v>
      </c>
      <c r="P826" s="4">
        <v>184</v>
      </c>
      <c r="Q826" s="14">
        <v>0.18079999999999999</v>
      </c>
      <c r="R826" s="14">
        <v>4.1200000000000001E-2</v>
      </c>
      <c r="S826" s="4">
        <v>0.59099999999999997</v>
      </c>
      <c r="T826" s="4">
        <v>0.1278</v>
      </c>
      <c r="U826" s="4">
        <v>5</v>
      </c>
      <c r="V826" s="4">
        <v>420</v>
      </c>
      <c r="W826" s="4">
        <v>94</v>
      </c>
      <c r="X826" s="12">
        <v>1609.8</v>
      </c>
      <c r="Y826" s="14">
        <v>0.44600000000000001</v>
      </c>
      <c r="Z826" s="40">
        <v>9.7000000000000003E-2</v>
      </c>
      <c r="AA826" s="43"/>
      <c r="AB826" s="33">
        <f t="shared" si="135"/>
        <v>8.6956521739130483</v>
      </c>
      <c r="AC826" s="5">
        <f t="shared" si="136"/>
        <v>0.25432098765432098</v>
      </c>
      <c r="AD826" s="5">
        <f t="shared" si="137"/>
        <v>0.22787610619469029</v>
      </c>
      <c r="AE826" s="5">
        <f t="shared" si="138"/>
        <v>0.21748878923766815</v>
      </c>
      <c r="AF826" s="33">
        <f t="shared" si="139"/>
        <v>2.7624102029020317</v>
      </c>
      <c r="AG826" s="33">
        <f t="shared" si="140"/>
        <v>16.167111650485438</v>
      </c>
      <c r="AH826" s="5">
        <f t="shared" si="141"/>
        <v>0.21624365482233504</v>
      </c>
      <c r="AI826" s="1">
        <f t="shared" si="142"/>
        <v>0.59099999999999997</v>
      </c>
      <c r="AJ826" s="5">
        <f t="shared" si="143"/>
        <v>0.22380952380952382</v>
      </c>
      <c r="AK826" s="1">
        <f t="shared" si="144"/>
        <v>17.125531914893617</v>
      </c>
      <c r="AL826" s="1">
        <v>2.5</v>
      </c>
      <c r="AN826" s="5"/>
    </row>
    <row r="827" spans="1:40" x14ac:dyDescent="0.25">
      <c r="A827" s="4" t="s">
        <v>64</v>
      </c>
      <c r="B827" s="4">
        <v>3</v>
      </c>
      <c r="C827" s="4">
        <v>3</v>
      </c>
      <c r="D827" s="4">
        <v>34</v>
      </c>
      <c r="E827" s="1" t="str">
        <f t="shared" si="145"/>
        <v>Q3-3-34</v>
      </c>
      <c r="F827" s="8" t="s">
        <v>26</v>
      </c>
      <c r="G827" s="1"/>
      <c r="H827" s="36"/>
      <c r="I827" s="8"/>
      <c r="J827" s="4">
        <v>20</v>
      </c>
      <c r="K827" s="4">
        <v>4.5</v>
      </c>
      <c r="L827" s="4">
        <v>4.6199999999999998E-2</v>
      </c>
      <c r="M827" s="4">
        <v>4.9399999999999999E-2</v>
      </c>
      <c r="N827" s="4">
        <v>26.702500000000001</v>
      </c>
      <c r="O827" s="4">
        <v>9.2999999999999999E-2</v>
      </c>
      <c r="P827" s="4">
        <v>62</v>
      </c>
      <c r="Q827" s="14">
        <v>9.3399999999999997E-2</v>
      </c>
      <c r="R827" s="14">
        <v>2.3199999999999998E-2</v>
      </c>
      <c r="S827" s="4">
        <v>0.67600000000000005</v>
      </c>
      <c r="T827" s="4">
        <v>0.14480000000000001</v>
      </c>
      <c r="U827" s="4">
        <v>5</v>
      </c>
      <c r="V827" s="4">
        <v>279</v>
      </c>
      <c r="W827" s="4">
        <v>59.3</v>
      </c>
      <c r="X827" s="12">
        <v>1439</v>
      </c>
      <c r="Y827" s="14">
        <v>0.45600000000000002</v>
      </c>
      <c r="Z827" s="40">
        <v>0.108</v>
      </c>
      <c r="AA827" s="43"/>
      <c r="AB827" s="33">
        <f t="shared" si="135"/>
        <v>6.4777327935222706</v>
      </c>
      <c r="AC827" s="5">
        <f t="shared" si="136"/>
        <v>0.24946236559139784</v>
      </c>
      <c r="AD827" s="5">
        <f t="shared" si="137"/>
        <v>0.24839400428265523</v>
      </c>
      <c r="AE827" s="5">
        <f t="shared" si="138"/>
        <v>0.23684210526315788</v>
      </c>
      <c r="AF827" s="33">
        <f t="shared" si="139"/>
        <v>2.3218799737852263</v>
      </c>
      <c r="AG827" s="33">
        <f t="shared" si="140"/>
        <v>11.509698275862069</v>
      </c>
      <c r="AH827" s="5">
        <f t="shared" si="141"/>
        <v>0.21420118343195266</v>
      </c>
      <c r="AI827" s="1">
        <f t="shared" si="142"/>
        <v>0.67600000000000005</v>
      </c>
      <c r="AJ827" s="5">
        <f t="shared" si="143"/>
        <v>0.2125448028673835</v>
      </c>
      <c r="AK827" s="1">
        <f t="shared" si="144"/>
        <v>24.266441821247895</v>
      </c>
      <c r="AL827" s="1">
        <v>4.5</v>
      </c>
      <c r="AN827" s="5"/>
    </row>
    <row r="828" spans="1:40" x14ac:dyDescent="0.25">
      <c r="A828" s="4" t="s">
        <v>64</v>
      </c>
      <c r="B828" s="4">
        <v>3</v>
      </c>
      <c r="C828" s="4">
        <v>3</v>
      </c>
      <c r="D828" s="4">
        <v>38</v>
      </c>
      <c r="E828" s="1" t="str">
        <f t="shared" si="145"/>
        <v>Q3-3-38</v>
      </c>
      <c r="F828" s="8" t="s">
        <v>26</v>
      </c>
      <c r="G828" s="1"/>
      <c r="H828" s="36"/>
      <c r="I828" s="8"/>
      <c r="J828" s="4">
        <v>21</v>
      </c>
      <c r="K828" s="4">
        <v>2</v>
      </c>
      <c r="L828" s="4">
        <v>1.9E-2</v>
      </c>
      <c r="M828" s="4">
        <v>2.1299999999999999E-2</v>
      </c>
      <c r="N828" s="4">
        <v>69.349100000000007</v>
      </c>
      <c r="O828" s="4">
        <v>0.26400000000000001</v>
      </c>
      <c r="P828" s="4">
        <v>214</v>
      </c>
      <c r="Q828" s="14">
        <v>0.31809999999999999</v>
      </c>
      <c r="R828" s="14">
        <v>8.6699999999999999E-2</v>
      </c>
      <c r="S828" s="4">
        <v>1.472</v>
      </c>
      <c r="T828" s="4">
        <v>0.33600000000000002</v>
      </c>
      <c r="U828" s="4">
        <v>5</v>
      </c>
      <c r="V828" s="4">
        <v>523</v>
      </c>
      <c r="W828" s="4">
        <v>126.7</v>
      </c>
      <c r="X828" s="12">
        <v>2044.9</v>
      </c>
      <c r="Y828" s="14">
        <v>1.03</v>
      </c>
      <c r="Z828" s="40">
        <v>0.28910000000000002</v>
      </c>
      <c r="AA828" s="43"/>
      <c r="AB828" s="33">
        <f t="shared" si="135"/>
        <v>10.798122065727698</v>
      </c>
      <c r="AC828" s="5">
        <f t="shared" si="136"/>
        <v>0.32840909090909087</v>
      </c>
      <c r="AD828" s="5">
        <f t="shared" si="137"/>
        <v>0.27255580006287333</v>
      </c>
      <c r="AE828" s="5">
        <f t="shared" si="138"/>
        <v>0.28067961165048544</v>
      </c>
      <c r="AF828" s="33">
        <f t="shared" si="139"/>
        <v>3.0858367303973662</v>
      </c>
      <c r="AG828" s="33">
        <f t="shared" si="140"/>
        <v>7.9987427912341413</v>
      </c>
      <c r="AH828" s="5">
        <f t="shared" si="141"/>
        <v>0.22826086956521741</v>
      </c>
      <c r="AI828" s="1">
        <f t="shared" si="142"/>
        <v>1.472</v>
      </c>
      <c r="AJ828" s="5">
        <f t="shared" si="143"/>
        <v>0.24225621414913959</v>
      </c>
      <c r="AK828" s="1">
        <f t="shared" si="144"/>
        <v>16.139700078926598</v>
      </c>
      <c r="AL828" s="1">
        <v>2</v>
      </c>
      <c r="AN828" s="5"/>
    </row>
    <row r="829" spans="1:40" x14ac:dyDescent="0.25">
      <c r="A829" s="4" t="s">
        <v>64</v>
      </c>
      <c r="B829" s="4">
        <v>3</v>
      </c>
      <c r="C829" s="4">
        <v>3</v>
      </c>
      <c r="D829" s="4">
        <v>40</v>
      </c>
      <c r="E829" s="1" t="str">
        <f t="shared" si="145"/>
        <v>Q3-3-40</v>
      </c>
      <c r="F829" s="8" t="s">
        <v>30</v>
      </c>
      <c r="G829" s="1"/>
      <c r="H829" s="36"/>
      <c r="I829" s="8"/>
      <c r="J829" s="4">
        <v>23</v>
      </c>
      <c r="K829" s="4">
        <v>5.5</v>
      </c>
      <c r="L829" s="4">
        <v>5.2200000000000003E-2</v>
      </c>
      <c r="M829" s="4">
        <v>5.8099999999999999E-2</v>
      </c>
      <c r="N829" s="4">
        <v>129.3828</v>
      </c>
      <c r="O829" s="4">
        <v>0.28399999999999997</v>
      </c>
      <c r="P829" s="4">
        <v>1078</v>
      </c>
      <c r="Q829" s="14">
        <v>0.52800000000000002</v>
      </c>
      <c r="R829" s="14">
        <v>0.21890000000000001</v>
      </c>
      <c r="S829" s="4">
        <v>0.57899999999999996</v>
      </c>
      <c r="T829" s="4">
        <v>0.31559999999999999</v>
      </c>
      <c r="U829" s="4">
        <v>30</v>
      </c>
      <c r="V829" s="4">
        <v>36</v>
      </c>
      <c r="W829" s="4">
        <v>20.9</v>
      </c>
      <c r="X829" s="12">
        <v>163.39999999999998</v>
      </c>
      <c r="Y829" s="14">
        <v>0.52800000000000002</v>
      </c>
      <c r="Z829" s="40">
        <v>0.21890000000000001</v>
      </c>
      <c r="AA829" s="43"/>
      <c r="AB829" s="33">
        <f t="shared" si="135"/>
        <v>10.15490533562822</v>
      </c>
      <c r="AC829" s="5">
        <f t="shared" si="136"/>
        <v>0.77077464788732408</v>
      </c>
      <c r="AD829" s="5">
        <f t="shared" si="137"/>
        <v>0.41458333333333336</v>
      </c>
      <c r="AE829" s="5">
        <f t="shared" si="138"/>
        <v>0.41458333333333336</v>
      </c>
      <c r="AF829" s="33">
        <f t="shared" si="139"/>
        <v>8.3318648228358025</v>
      </c>
      <c r="AG829" s="33">
        <f t="shared" si="140"/>
        <v>5.9105893101873006</v>
      </c>
      <c r="AH829" s="5">
        <f t="shared" si="141"/>
        <v>0.54507772020725387</v>
      </c>
      <c r="AI829" s="1">
        <f t="shared" si="142"/>
        <v>0.57899999999999996</v>
      </c>
      <c r="AJ829" s="5">
        <f t="shared" si="143"/>
        <v>0.58055555555555549</v>
      </c>
      <c r="AK829" s="1">
        <f t="shared" si="144"/>
        <v>7.8181818181818175</v>
      </c>
      <c r="AL829" s="1">
        <v>5.5</v>
      </c>
      <c r="AN829" s="5"/>
    </row>
    <row r="830" spans="1:40" x14ac:dyDescent="0.25">
      <c r="A830" s="4" t="s">
        <v>64</v>
      </c>
      <c r="B830" s="4">
        <v>3</v>
      </c>
      <c r="C830" s="4">
        <v>3</v>
      </c>
      <c r="D830" s="4">
        <v>42</v>
      </c>
      <c r="E830" s="1" t="str">
        <f t="shared" si="145"/>
        <v>Q3-3-42</v>
      </c>
      <c r="F830" s="8" t="s">
        <v>30</v>
      </c>
      <c r="G830" s="1"/>
      <c r="H830" s="36"/>
      <c r="I830" s="8"/>
      <c r="J830" s="4">
        <v>24</v>
      </c>
      <c r="K830" s="4">
        <v>4</v>
      </c>
      <c r="L830" s="4">
        <v>6.6E-3</v>
      </c>
      <c r="M830" s="4">
        <v>7.1999999999999998E-3</v>
      </c>
      <c r="N830" s="4">
        <v>13.6088</v>
      </c>
      <c r="O830" s="4">
        <v>0.04</v>
      </c>
      <c r="P830" s="4">
        <v>30</v>
      </c>
      <c r="Q830" s="14">
        <v>6.4000000000000001E-2</v>
      </c>
      <c r="R830" s="14">
        <v>3.3500000000000002E-2</v>
      </c>
      <c r="S830" s="4">
        <v>0.57799999999999996</v>
      </c>
      <c r="T830" s="4">
        <v>0.376</v>
      </c>
      <c r="U830" s="4">
        <v>30</v>
      </c>
      <c r="V830" s="4">
        <v>41</v>
      </c>
      <c r="W830" s="4">
        <v>27.099999999999998</v>
      </c>
      <c r="X830" s="12">
        <v>173</v>
      </c>
      <c r="Y830" s="14">
        <v>6.4000000000000001E-2</v>
      </c>
      <c r="Z830" s="40">
        <v>3.3500000000000002E-2</v>
      </c>
      <c r="AA830" s="43"/>
      <c r="AB830" s="33">
        <f t="shared" si="135"/>
        <v>8.3333333333333321</v>
      </c>
      <c r="AC830" s="5">
        <f t="shared" si="136"/>
        <v>0.83750000000000002</v>
      </c>
      <c r="AD830" s="5">
        <f t="shared" si="137"/>
        <v>0.5234375</v>
      </c>
      <c r="AE830" s="5">
        <f t="shared" si="138"/>
        <v>0.5234375</v>
      </c>
      <c r="AF830" s="33">
        <f t="shared" si="139"/>
        <v>2.2044559402739403</v>
      </c>
      <c r="AG830" s="33">
        <f t="shared" si="140"/>
        <v>4.0623283582089549</v>
      </c>
      <c r="AH830" s="5">
        <f t="shared" si="141"/>
        <v>0.6505190311418686</v>
      </c>
      <c r="AI830" s="1">
        <f t="shared" si="142"/>
        <v>0.57799999999999996</v>
      </c>
      <c r="AJ830" s="5">
        <f t="shared" si="143"/>
        <v>0.66097560975609748</v>
      </c>
      <c r="AK830" s="1">
        <f t="shared" si="144"/>
        <v>6.3837638376383765</v>
      </c>
      <c r="AL830" s="1">
        <v>4</v>
      </c>
      <c r="AN830" s="5"/>
    </row>
    <row r="831" spans="1:40" x14ac:dyDescent="0.25">
      <c r="A831" s="4" t="s">
        <v>64</v>
      </c>
      <c r="B831" s="4">
        <v>3</v>
      </c>
      <c r="C831" s="4">
        <v>3</v>
      </c>
      <c r="D831" s="4">
        <v>44</v>
      </c>
      <c r="E831" s="1" t="str">
        <f t="shared" si="145"/>
        <v>Q3-3-44</v>
      </c>
      <c r="F831" s="8" t="s">
        <v>30</v>
      </c>
      <c r="G831" s="1"/>
      <c r="H831" s="36"/>
      <c r="I831" s="8"/>
      <c r="J831" s="4">
        <v>25</v>
      </c>
      <c r="K831" s="4">
        <v>5</v>
      </c>
      <c r="L831" s="4">
        <v>1.6400000000000001E-2</v>
      </c>
      <c r="M831" s="4">
        <v>1.7399999999999999E-2</v>
      </c>
      <c r="N831" s="4">
        <v>8.6851000000000003</v>
      </c>
      <c r="O831" s="4">
        <v>8.5000000000000006E-2</v>
      </c>
      <c r="P831" s="4">
        <v>35</v>
      </c>
      <c r="Q831" s="14">
        <v>8.1000000000000003E-2</v>
      </c>
      <c r="R831" s="14">
        <v>4.3299999999999998E-2</v>
      </c>
      <c r="S831" s="4">
        <v>0.53200000000000003</v>
      </c>
      <c r="T831" s="4">
        <v>0.29560000000000003</v>
      </c>
      <c r="U831" s="4">
        <v>30</v>
      </c>
      <c r="V831" s="4">
        <v>29</v>
      </c>
      <c r="W831" s="4">
        <v>18.100000000000001</v>
      </c>
      <c r="X831" s="12">
        <v>161.69999999999999</v>
      </c>
      <c r="Y831" s="14">
        <v>8.1000000000000003E-2</v>
      </c>
      <c r="Z831" s="40">
        <v>4.3299999999999998E-2</v>
      </c>
      <c r="AA831" s="43"/>
      <c r="AB831" s="33">
        <f t="shared" si="135"/>
        <v>5.7471264367815946</v>
      </c>
      <c r="AC831" s="5">
        <f t="shared" si="136"/>
        <v>0.50941176470588234</v>
      </c>
      <c r="AD831" s="5">
        <f t="shared" si="137"/>
        <v>0.53456790123456788</v>
      </c>
      <c r="AE831" s="5">
        <f t="shared" si="138"/>
        <v>0.53456790123456788</v>
      </c>
      <c r="AF831" s="33">
        <f t="shared" si="139"/>
        <v>4.0298902718448835</v>
      </c>
      <c r="AG831" s="33">
        <f t="shared" si="140"/>
        <v>2.0057967667436492</v>
      </c>
      <c r="AH831" s="5">
        <f t="shared" si="141"/>
        <v>0.55563909774436093</v>
      </c>
      <c r="AI831" s="1">
        <f t="shared" si="142"/>
        <v>0.53200000000000003</v>
      </c>
      <c r="AJ831" s="5">
        <f t="shared" si="143"/>
        <v>0.62413793103448278</v>
      </c>
      <c r="AK831" s="1">
        <f t="shared" si="144"/>
        <v>8.9337016574585615</v>
      </c>
      <c r="AL831" s="1">
        <v>5</v>
      </c>
      <c r="AN831" s="5"/>
    </row>
    <row r="832" spans="1:40" x14ac:dyDescent="0.25">
      <c r="A832" s="4" t="s">
        <v>64</v>
      </c>
      <c r="B832" s="4">
        <v>3</v>
      </c>
      <c r="C832" s="4">
        <v>5</v>
      </c>
      <c r="D832" s="4">
        <v>18</v>
      </c>
      <c r="E832" s="1" t="str">
        <f t="shared" si="145"/>
        <v>Q3-5-18</v>
      </c>
      <c r="F832" s="8" t="s">
        <v>21</v>
      </c>
      <c r="G832" s="1"/>
      <c r="H832" s="36"/>
      <c r="I832" s="8"/>
      <c r="J832" s="4">
        <v>29</v>
      </c>
      <c r="K832" s="4">
        <v>15.2</v>
      </c>
      <c r="L832" s="4">
        <v>1.9900000000000001E-2</v>
      </c>
      <c r="M832" s="4">
        <v>2.69E-2</v>
      </c>
      <c r="N832" s="4">
        <v>637.30790000000002</v>
      </c>
      <c r="O832" s="4">
        <v>1.5740000000000001</v>
      </c>
      <c r="P832" s="4">
        <v>6598</v>
      </c>
      <c r="Q832" s="14">
        <v>0.92110000000000003</v>
      </c>
      <c r="R832" s="14">
        <v>0.24959999999999999</v>
      </c>
      <c r="S832" s="4">
        <v>5.3090000000000002</v>
      </c>
      <c r="T832" s="4">
        <v>2.1981999999999999</v>
      </c>
      <c r="U832" s="4">
        <v>10</v>
      </c>
      <c r="V832" s="4">
        <v>203</v>
      </c>
      <c r="W832" s="4">
        <v>61.5</v>
      </c>
      <c r="X832" s="12">
        <v>493.29999999999995</v>
      </c>
      <c r="Y832" s="14">
        <v>0.92110000000000003</v>
      </c>
      <c r="Z832" s="40">
        <v>0.24959999999999999</v>
      </c>
      <c r="AA832" s="43"/>
      <c r="AB832" s="33">
        <f t="shared" si="135"/>
        <v>26.022304832713754</v>
      </c>
      <c r="AC832" s="5">
        <f t="shared" si="136"/>
        <v>0.15857687420584496</v>
      </c>
      <c r="AD832" s="5">
        <f t="shared" si="137"/>
        <v>0.2709803495820215</v>
      </c>
      <c r="AE832" s="5">
        <f t="shared" si="138"/>
        <v>0.2709803495820215</v>
      </c>
      <c r="AF832" s="33">
        <f t="shared" si="139"/>
        <v>10.352923602547529</v>
      </c>
      <c r="AG832" s="33">
        <f t="shared" si="140"/>
        <v>25.533169070512823</v>
      </c>
      <c r="AH832" s="5">
        <f t="shared" si="141"/>
        <v>0.41405161047278205</v>
      </c>
      <c r="AI832" s="1">
        <f t="shared" si="142"/>
        <v>5.3090000000000002</v>
      </c>
      <c r="AJ832" s="5">
        <f t="shared" si="143"/>
        <v>0.30295566502463056</v>
      </c>
      <c r="AK832" s="1">
        <f t="shared" si="144"/>
        <v>8.0211382113821124</v>
      </c>
      <c r="AL832" s="1">
        <v>15.2</v>
      </c>
      <c r="AN832" s="5"/>
    </row>
    <row r="833" spans="1:40" x14ac:dyDescent="0.25">
      <c r="A833" s="4" t="s">
        <v>64</v>
      </c>
      <c r="B833" s="4">
        <v>3</v>
      </c>
      <c r="C833" s="4">
        <v>5</v>
      </c>
      <c r="D833" s="4">
        <v>20</v>
      </c>
      <c r="E833" s="1" t="str">
        <f t="shared" si="145"/>
        <v>Q3-5-20</v>
      </c>
      <c r="F833" s="8" t="s">
        <v>11</v>
      </c>
      <c r="G833" s="1"/>
      <c r="H833" s="36"/>
      <c r="I833" s="8"/>
      <c r="J833" s="4">
        <v>30</v>
      </c>
      <c r="K833" s="4">
        <v>5.4</v>
      </c>
      <c r="L833" s="4">
        <v>4.1000000000000003E-3</v>
      </c>
      <c r="M833" s="4">
        <v>5.4999999999999997E-3</v>
      </c>
      <c r="N833" s="4">
        <v>112.83369999999999</v>
      </c>
      <c r="O833" s="4">
        <v>8.2000000000000003E-2</v>
      </c>
      <c r="P833" s="4">
        <v>778</v>
      </c>
      <c r="Q833" s="14">
        <v>3.4000000000000002E-2</v>
      </c>
      <c r="R833" s="14">
        <v>9.2999999999999992E-3</v>
      </c>
      <c r="S833" s="4">
        <v>0.21299999999999999</v>
      </c>
      <c r="T833" s="4">
        <v>7.2999999999999995E-2</v>
      </c>
      <c r="U833" s="4">
        <v>10</v>
      </c>
      <c r="V833" s="4">
        <v>20</v>
      </c>
      <c r="W833" s="4">
        <v>5.3</v>
      </c>
      <c r="X833" s="12">
        <v>111.4</v>
      </c>
      <c r="Y833" s="14">
        <v>3.4000000000000002E-2</v>
      </c>
      <c r="Z833" s="40">
        <v>9.2999999999999992E-3</v>
      </c>
      <c r="AA833" s="43"/>
      <c r="AB833" s="33">
        <f t="shared" si="135"/>
        <v>25.454545454545443</v>
      </c>
      <c r="AC833" s="5">
        <f t="shared" si="136"/>
        <v>0.11341463414634145</v>
      </c>
      <c r="AD833" s="5">
        <f t="shared" si="137"/>
        <v>0.27352941176470585</v>
      </c>
      <c r="AE833" s="5">
        <f t="shared" si="138"/>
        <v>0.27352941176470585</v>
      </c>
      <c r="AF833" s="33">
        <f t="shared" si="139"/>
        <v>6.8951031473752966</v>
      </c>
      <c r="AG833" s="33">
        <f t="shared" si="140"/>
        <v>121.32655913978495</v>
      </c>
      <c r="AH833" s="5">
        <f t="shared" si="141"/>
        <v>0.34272300469483569</v>
      </c>
      <c r="AI833" s="1">
        <f t="shared" si="142"/>
        <v>0.21299999999999999</v>
      </c>
      <c r="AJ833" s="5">
        <f t="shared" si="143"/>
        <v>0.26500000000000001</v>
      </c>
      <c r="AK833" s="1">
        <f t="shared" si="144"/>
        <v>21.018867924528305</v>
      </c>
      <c r="AL833" s="1">
        <v>5.4</v>
      </c>
      <c r="AN833" s="5"/>
    </row>
    <row r="834" spans="1:40" x14ac:dyDescent="0.25">
      <c r="A834" s="4" t="s">
        <v>64</v>
      </c>
      <c r="B834" s="4">
        <v>3</v>
      </c>
      <c r="C834" s="4">
        <v>5</v>
      </c>
      <c r="D834" s="4">
        <v>22</v>
      </c>
      <c r="E834" s="1" t="str">
        <f t="shared" si="145"/>
        <v>Q3-5-22</v>
      </c>
      <c r="F834" s="8" t="s">
        <v>21</v>
      </c>
      <c r="G834" s="1"/>
      <c r="H834" s="36"/>
      <c r="I834" s="8"/>
      <c r="J834" s="4">
        <v>28</v>
      </c>
      <c r="K834" s="4">
        <v>8.4</v>
      </c>
      <c r="L834" s="4">
        <v>2.64E-2</v>
      </c>
      <c r="M834" s="4">
        <v>3.3300000000000003E-2</v>
      </c>
      <c r="N834" s="4">
        <v>369.12400000000002</v>
      </c>
      <c r="O834" s="4">
        <v>0.23499999999999999</v>
      </c>
      <c r="P834" s="4">
        <v>3468</v>
      </c>
      <c r="Q834" s="14">
        <v>0.19489999999999999</v>
      </c>
      <c r="R834" s="14">
        <v>4.8500000000000001E-2</v>
      </c>
      <c r="S834" s="4">
        <v>0.86</v>
      </c>
      <c r="T834" s="4">
        <v>0.4511</v>
      </c>
      <c r="U834" s="4">
        <v>2</v>
      </c>
      <c r="V834" s="4">
        <v>18</v>
      </c>
      <c r="W834" s="4">
        <v>6.8999999999999995</v>
      </c>
      <c r="X834" s="12">
        <v>56.899999999999991</v>
      </c>
      <c r="Y834" s="14">
        <v>1.7669999999999999</v>
      </c>
      <c r="Z834" s="40">
        <v>0.5968</v>
      </c>
      <c r="AA834" s="43"/>
      <c r="AB834" s="33">
        <f t="shared" ref="AB834:AB886" si="146">100*(M834-L834)/M834</f>
        <v>20.720720720720731</v>
      </c>
      <c r="AC834" s="5">
        <f t="shared" ref="AC834:AC886" si="147">R834/O834</f>
        <v>0.20638297872340428</v>
      </c>
      <c r="AD834" s="5">
        <f t="shared" ref="AD834:AD886" si="148">R834/Q834</f>
        <v>0.24884556182657774</v>
      </c>
      <c r="AE834" s="5">
        <f t="shared" ref="AE834:AE886" si="149">Z834/Y834</f>
        <v>0.33774759479343519</v>
      </c>
      <c r="AF834" s="33">
        <f t="shared" ref="AF834:AF886" si="150">P834/N834</f>
        <v>9.395216783519901</v>
      </c>
      <c r="AG834" s="33">
        <f t="shared" ref="AG834:AG886" si="151">N834/R834/100</f>
        <v>76.108041237113397</v>
      </c>
      <c r="AH834" s="5">
        <f t="shared" ref="AH834:AH886" si="152">T834/S834</f>
        <v>0.52453488372093027</v>
      </c>
      <c r="AI834" s="1">
        <f t="shared" ref="AI834:AI886" si="153">S834</f>
        <v>0.86</v>
      </c>
      <c r="AJ834" s="5">
        <f t="shared" ref="AJ834:AJ886" si="154">W834/V834</f>
        <v>0.3833333333333333</v>
      </c>
      <c r="AK834" s="1">
        <f t="shared" ref="AK834:AK886" si="155">X834/W834</f>
        <v>8.2463768115942031</v>
      </c>
      <c r="AL834" s="1">
        <v>8.4</v>
      </c>
      <c r="AN834" s="5"/>
    </row>
    <row r="835" spans="1:40" x14ac:dyDescent="0.25">
      <c r="A835" s="4" t="s">
        <v>64</v>
      </c>
      <c r="B835" s="4">
        <v>3</v>
      </c>
      <c r="C835" s="4">
        <v>5</v>
      </c>
      <c r="D835" s="4">
        <v>23</v>
      </c>
      <c r="E835" s="1" t="str">
        <f t="shared" ref="E835:E886" si="156">CONCATENATE("Q",B835,"-",C835,"-",D835)</f>
        <v>Q3-5-23</v>
      </c>
      <c r="F835" s="8" t="s">
        <v>11</v>
      </c>
      <c r="G835" s="1"/>
      <c r="H835" s="36"/>
      <c r="I835" s="8"/>
      <c r="J835" s="4">
        <v>29</v>
      </c>
      <c r="K835" s="4">
        <v>6.9</v>
      </c>
      <c r="L835" s="4">
        <v>6.7000000000000002E-3</v>
      </c>
      <c r="M835" s="4">
        <v>7.7999999999999996E-3</v>
      </c>
      <c r="N835" s="4">
        <v>165.94710000000001</v>
      </c>
      <c r="O835" s="4">
        <v>0.121</v>
      </c>
      <c r="P835" s="4">
        <v>1371</v>
      </c>
      <c r="Q835" s="14">
        <v>5.8799999999999998E-2</v>
      </c>
      <c r="R835" s="14">
        <v>1.23E-2</v>
      </c>
      <c r="S835" s="4">
        <v>0.60399999999999998</v>
      </c>
      <c r="T835" s="4">
        <v>0.30019999999999997</v>
      </c>
      <c r="U835" s="4">
        <v>10</v>
      </c>
      <c r="V835" s="4">
        <v>28</v>
      </c>
      <c r="W835" s="4">
        <v>8.2000000000000011</v>
      </c>
      <c r="X835" s="12">
        <v>148.5</v>
      </c>
      <c r="Y835" s="14">
        <v>5.8799999999999998E-2</v>
      </c>
      <c r="Z835" s="40">
        <v>1.23E-2</v>
      </c>
      <c r="AA835" s="43"/>
      <c r="AB835" s="33">
        <f t="shared" si="146"/>
        <v>14.102564102564097</v>
      </c>
      <c r="AC835" s="5">
        <f t="shared" si="147"/>
        <v>0.10165289256198348</v>
      </c>
      <c r="AD835" s="5">
        <f t="shared" si="148"/>
        <v>0.20918367346938777</v>
      </c>
      <c r="AE835" s="5">
        <f t="shared" si="149"/>
        <v>0.20918367346938777</v>
      </c>
      <c r="AF835" s="33">
        <f t="shared" si="150"/>
        <v>8.2616689294359471</v>
      </c>
      <c r="AG835" s="33">
        <f t="shared" si="151"/>
        <v>134.91634146341462</v>
      </c>
      <c r="AH835" s="5">
        <f t="shared" si="152"/>
        <v>0.49701986754966881</v>
      </c>
      <c r="AI835" s="1">
        <f t="shared" si="153"/>
        <v>0.60399999999999998</v>
      </c>
      <c r="AJ835" s="5">
        <f t="shared" si="154"/>
        <v>0.29285714285714287</v>
      </c>
      <c r="AK835" s="1">
        <f t="shared" si="155"/>
        <v>18.109756097560972</v>
      </c>
      <c r="AL835" s="1">
        <v>6.9</v>
      </c>
      <c r="AN835" s="5"/>
    </row>
    <row r="836" spans="1:40" x14ac:dyDescent="0.25">
      <c r="A836" s="4" t="s">
        <v>64</v>
      </c>
      <c r="B836" s="4">
        <v>3</v>
      </c>
      <c r="C836" s="4">
        <v>5</v>
      </c>
      <c r="D836" s="4">
        <v>24</v>
      </c>
      <c r="E836" s="1" t="str">
        <f t="shared" si="156"/>
        <v>Q3-5-24</v>
      </c>
      <c r="F836" s="8" t="s">
        <v>22</v>
      </c>
      <c r="G836" s="1"/>
      <c r="H836" s="36"/>
      <c r="I836" s="8"/>
      <c r="J836" s="4">
        <v>30</v>
      </c>
      <c r="K836" s="4">
        <v>5.2</v>
      </c>
      <c r="L836" s="4">
        <v>9.4999999999999998E-3</v>
      </c>
      <c r="M836" s="4">
        <v>1.1599999999999999E-2</v>
      </c>
      <c r="N836" s="4">
        <v>109.3138</v>
      </c>
      <c r="O836" s="4">
        <v>0.217</v>
      </c>
      <c r="P836" s="4">
        <v>583</v>
      </c>
      <c r="Q836" s="14">
        <v>0.127</v>
      </c>
      <c r="R836" s="15" t="s">
        <v>16</v>
      </c>
      <c r="S836" s="4">
        <v>1.3009999999999999</v>
      </c>
      <c r="T836" s="4">
        <v>0.36030000000000001</v>
      </c>
      <c r="U836" s="4">
        <v>30</v>
      </c>
      <c r="V836" s="4">
        <v>77</v>
      </c>
      <c r="W836" s="4">
        <v>22.3</v>
      </c>
      <c r="X836" s="12">
        <v>387.2</v>
      </c>
      <c r="Y836" s="14">
        <v>0.127</v>
      </c>
      <c r="Z836" s="40" t="s">
        <v>16</v>
      </c>
      <c r="AA836" s="43"/>
      <c r="AB836" s="33">
        <f t="shared" si="146"/>
        <v>18.103448275862064</v>
      </c>
      <c r="AC836" s="5" t="e">
        <f t="shared" si="147"/>
        <v>#VALUE!</v>
      </c>
      <c r="AD836" s="5" t="e">
        <f t="shared" si="148"/>
        <v>#VALUE!</v>
      </c>
      <c r="AE836" s="5" t="e">
        <f t="shared" si="149"/>
        <v>#VALUE!</v>
      </c>
      <c r="AF836" s="33">
        <f t="shared" si="150"/>
        <v>5.3332699073675967</v>
      </c>
      <c r="AG836" s="33" t="e">
        <f t="shared" si="151"/>
        <v>#VALUE!</v>
      </c>
      <c r="AH836" s="5">
        <f t="shared" si="152"/>
        <v>0.27694081475787857</v>
      </c>
      <c r="AI836" s="1">
        <f t="shared" si="153"/>
        <v>1.3009999999999999</v>
      </c>
      <c r="AJ836" s="5">
        <f t="shared" si="154"/>
        <v>0.2896103896103896</v>
      </c>
      <c r="AK836" s="1">
        <f t="shared" si="155"/>
        <v>17.36322869955157</v>
      </c>
      <c r="AL836" s="1">
        <v>5.2</v>
      </c>
      <c r="AN836" s="5"/>
    </row>
    <row r="837" spans="1:40" x14ac:dyDescent="0.25">
      <c r="A837" s="4" t="s">
        <v>64</v>
      </c>
      <c r="B837" s="4">
        <v>3</v>
      </c>
      <c r="C837" s="4">
        <v>5</v>
      </c>
      <c r="D837" s="4">
        <v>24</v>
      </c>
      <c r="E837" s="1" t="str">
        <f t="shared" si="156"/>
        <v>Q3-5-24</v>
      </c>
      <c r="F837" s="8" t="s">
        <v>21</v>
      </c>
      <c r="G837" s="1"/>
      <c r="H837" s="36"/>
      <c r="I837" s="8"/>
      <c r="J837" s="4">
        <v>30</v>
      </c>
      <c r="K837" s="4">
        <v>19</v>
      </c>
      <c r="L837" s="4">
        <v>2.1700000000000001E-2</v>
      </c>
      <c r="M837" s="4">
        <v>3.4700000000000002E-2</v>
      </c>
      <c r="N837" s="4">
        <v>189.62129999999999</v>
      </c>
      <c r="O837" s="4">
        <v>0.30299999999999999</v>
      </c>
      <c r="P837" s="4">
        <v>1329</v>
      </c>
      <c r="Q837" s="14">
        <v>0.2944</v>
      </c>
      <c r="R837" s="14">
        <v>6.7199999999999996E-2</v>
      </c>
      <c r="S837" s="4">
        <v>4.3209999999999997</v>
      </c>
      <c r="T837" s="4">
        <v>2.0049000000000001</v>
      </c>
      <c r="U837" s="4">
        <v>10</v>
      </c>
      <c r="V837" s="4">
        <v>37</v>
      </c>
      <c r="W837" s="4">
        <v>13.100000000000001</v>
      </c>
      <c r="X837" s="12">
        <v>110.7</v>
      </c>
      <c r="Y837" s="14">
        <v>0.86070000000000002</v>
      </c>
      <c r="Z837" s="15">
        <v>0.29259999999999997</v>
      </c>
      <c r="AA837" s="40"/>
      <c r="AB837" s="33">
        <f t="shared" si="146"/>
        <v>37.463976945244958</v>
      </c>
      <c r="AC837" s="5">
        <f t="shared" si="147"/>
        <v>0.22178217821782178</v>
      </c>
      <c r="AD837" s="5">
        <f t="shared" si="148"/>
        <v>0.22826086956521738</v>
      </c>
      <c r="AE837" s="5">
        <f t="shared" si="149"/>
        <v>0.33995584988962468</v>
      </c>
      <c r="AF837" s="33">
        <f t="shared" si="150"/>
        <v>7.0087063003997976</v>
      </c>
      <c r="AG837" s="33">
        <f t="shared" si="151"/>
        <v>28.217455357142857</v>
      </c>
      <c r="AH837" s="5">
        <f t="shared" si="152"/>
        <v>0.46398981717195098</v>
      </c>
      <c r="AI837" s="1">
        <f t="shared" si="153"/>
        <v>4.3209999999999997</v>
      </c>
      <c r="AJ837" s="5">
        <f t="shared" si="154"/>
        <v>0.3540540540540541</v>
      </c>
      <c r="AK837" s="1">
        <f t="shared" si="155"/>
        <v>8.4503816793893129</v>
      </c>
      <c r="AL837" s="1">
        <v>19</v>
      </c>
      <c r="AN837" s="5"/>
    </row>
    <row r="838" spans="1:40" x14ac:dyDescent="0.25">
      <c r="A838" s="4" t="s">
        <v>64</v>
      </c>
      <c r="B838" s="4">
        <v>3</v>
      </c>
      <c r="C838" s="4">
        <v>5</v>
      </c>
      <c r="D838" s="4">
        <v>46</v>
      </c>
      <c r="E838" s="1" t="str">
        <f t="shared" si="156"/>
        <v>Q3-5-46</v>
      </c>
      <c r="F838" s="4" t="s">
        <v>28</v>
      </c>
      <c r="G838" s="1"/>
      <c r="H838" s="36"/>
      <c r="I838" s="8"/>
      <c r="J838" s="4">
        <v>21</v>
      </c>
      <c r="K838" s="4"/>
      <c r="L838" s="14">
        <v>1.17E-2</v>
      </c>
      <c r="M838" s="14">
        <v>1.23E-2</v>
      </c>
      <c r="N838" s="4">
        <v>32.635300000000001</v>
      </c>
      <c r="O838" s="4">
        <v>7.5999999999999998E-2</v>
      </c>
      <c r="P838" s="4">
        <v>150</v>
      </c>
      <c r="Q838" s="14">
        <v>3.0200000000000001E-2</v>
      </c>
      <c r="R838" s="14">
        <v>1.1299999999999999E-2</v>
      </c>
      <c r="S838" s="6">
        <v>0.89300000000000002</v>
      </c>
      <c r="T838" s="14">
        <v>0.40310000000000001</v>
      </c>
      <c r="U838" s="4">
        <v>5</v>
      </c>
      <c r="V838" s="4">
        <v>52</v>
      </c>
      <c r="W838" s="10">
        <v>28.6</v>
      </c>
      <c r="Y838" s="14">
        <v>3.0200000000000001E-2</v>
      </c>
      <c r="Z838" s="40">
        <v>1.1299999999999999E-2</v>
      </c>
      <c r="AA838" s="43"/>
      <c r="AB838" s="33">
        <f t="shared" si="146"/>
        <v>4.8780487804878039</v>
      </c>
      <c r="AC838" s="5">
        <f t="shared" si="147"/>
        <v>0.14868421052631578</v>
      </c>
      <c r="AD838" s="5">
        <f t="shared" si="148"/>
        <v>0.37417218543046354</v>
      </c>
      <c r="AE838" s="5">
        <f t="shared" si="149"/>
        <v>0.37417218543046354</v>
      </c>
      <c r="AF838" s="33">
        <f t="shared" si="150"/>
        <v>4.5962500727739597</v>
      </c>
      <c r="AG838" s="33">
        <f t="shared" si="151"/>
        <v>28.880796460176995</v>
      </c>
      <c r="AH838" s="5">
        <f t="shared" si="152"/>
        <v>0.45139977603583425</v>
      </c>
      <c r="AI838" s="1">
        <f t="shared" si="153"/>
        <v>0.89300000000000002</v>
      </c>
      <c r="AJ838" s="5">
        <f t="shared" si="154"/>
        <v>0.55000000000000004</v>
      </c>
      <c r="AK838" s="1">
        <f t="shared" si="155"/>
        <v>0</v>
      </c>
      <c r="AL838" s="1">
        <v>0</v>
      </c>
      <c r="AN838" s="5"/>
    </row>
    <row r="839" spans="1:40" x14ac:dyDescent="0.25">
      <c r="A839" s="4" t="s">
        <v>64</v>
      </c>
      <c r="B839" s="4">
        <v>3</v>
      </c>
      <c r="C839" s="4">
        <v>5</v>
      </c>
      <c r="D839" s="4">
        <v>46</v>
      </c>
      <c r="E839" s="1" t="str">
        <f t="shared" si="156"/>
        <v>Q3-5-46</v>
      </c>
      <c r="F839" s="8" t="s">
        <v>30</v>
      </c>
      <c r="G839" s="1"/>
      <c r="H839" s="36"/>
      <c r="I839" s="8"/>
      <c r="J839" s="4">
        <v>27</v>
      </c>
      <c r="K839" s="4">
        <v>2.7</v>
      </c>
      <c r="L839" s="4">
        <v>2.4500000000000001E-2</v>
      </c>
      <c r="M839" s="4">
        <v>2.75E-2</v>
      </c>
      <c r="N839" s="4">
        <v>19.2499</v>
      </c>
      <c r="O839" s="4">
        <v>4.9000000000000002E-2</v>
      </c>
      <c r="P839" s="4">
        <v>126</v>
      </c>
      <c r="Q839" s="14">
        <v>5.6000000000000001E-2</v>
      </c>
      <c r="R839" s="14">
        <v>3.0200000000000001E-2</v>
      </c>
      <c r="S839" s="4">
        <v>0.156</v>
      </c>
      <c r="T839" s="4">
        <v>9.0300000000000005E-2</v>
      </c>
      <c r="U839" s="4">
        <v>30</v>
      </c>
      <c r="V839" s="4">
        <v>15</v>
      </c>
      <c r="W839" s="4">
        <v>7.3</v>
      </c>
      <c r="X839" s="12">
        <v>82.6</v>
      </c>
      <c r="Y839" s="14">
        <v>5.6000000000000001E-2</v>
      </c>
      <c r="Z839" s="40">
        <v>3.0200000000000001E-2</v>
      </c>
      <c r="AA839" s="43"/>
      <c r="AB839" s="33">
        <f t="shared" si="146"/>
        <v>10.909090909090907</v>
      </c>
      <c r="AC839" s="5">
        <f t="shared" si="147"/>
        <v>0.61632653061224485</v>
      </c>
      <c r="AD839" s="5">
        <f t="shared" si="148"/>
        <v>0.53928571428571426</v>
      </c>
      <c r="AE839" s="5">
        <f t="shared" si="149"/>
        <v>0.53928571428571426</v>
      </c>
      <c r="AF839" s="33">
        <f t="shared" si="150"/>
        <v>6.5454885479924574</v>
      </c>
      <c r="AG839" s="33">
        <f t="shared" si="151"/>
        <v>6.3741390728476821</v>
      </c>
      <c r="AH839" s="5">
        <f t="shared" si="152"/>
        <v>0.5788461538461539</v>
      </c>
      <c r="AI839" s="1">
        <f t="shared" si="153"/>
        <v>0.156</v>
      </c>
      <c r="AJ839" s="5">
        <f t="shared" si="154"/>
        <v>0.48666666666666664</v>
      </c>
      <c r="AK839" s="1">
        <f t="shared" si="155"/>
        <v>11.315068493150685</v>
      </c>
      <c r="AL839" s="1">
        <v>2.7</v>
      </c>
      <c r="AN839" s="5"/>
    </row>
    <row r="840" spans="1:40" x14ac:dyDescent="0.25">
      <c r="A840" s="4" t="s">
        <v>64</v>
      </c>
      <c r="B840" s="4">
        <v>3</v>
      </c>
      <c r="C840" s="4">
        <v>5</v>
      </c>
      <c r="D840" s="4">
        <v>48</v>
      </c>
      <c r="E840" s="1" t="str">
        <f t="shared" si="156"/>
        <v>Q3-5-48</v>
      </c>
      <c r="F840" s="8" t="s">
        <v>30</v>
      </c>
      <c r="G840" s="1"/>
      <c r="H840" s="36"/>
      <c r="I840" s="8"/>
      <c r="J840" s="4">
        <v>26</v>
      </c>
      <c r="K840" s="4">
        <v>2.4</v>
      </c>
      <c r="L840" s="4">
        <v>1.84E-2</v>
      </c>
      <c r="M840" s="4">
        <v>0.02</v>
      </c>
      <c r="N840" s="4">
        <v>4.7615999999999996</v>
      </c>
      <c r="O840" s="4">
        <v>2.4E-2</v>
      </c>
      <c r="P840" s="4">
        <v>22</v>
      </c>
      <c r="Q840" s="14">
        <v>2.1999999999999999E-2</v>
      </c>
      <c r="R840" s="15">
        <v>9.4000000000000004E-3</v>
      </c>
      <c r="S840" s="8">
        <v>0.17100000000000001</v>
      </c>
      <c r="T840" s="8">
        <v>0.1061</v>
      </c>
      <c r="U840" s="8">
        <v>30</v>
      </c>
      <c r="V840" s="8">
        <v>12</v>
      </c>
      <c r="W840" s="8">
        <v>5.6</v>
      </c>
      <c r="X840" s="12">
        <v>75.5</v>
      </c>
      <c r="Y840" s="15">
        <v>2.1999999999999999E-2</v>
      </c>
      <c r="Z840" s="15">
        <v>9.4000000000000004E-3</v>
      </c>
      <c r="AA840" s="40"/>
      <c r="AB840" s="33">
        <f t="shared" si="146"/>
        <v>8.0000000000000036</v>
      </c>
      <c r="AC840" s="5">
        <f t="shared" si="147"/>
        <v>0.39166666666666666</v>
      </c>
      <c r="AD840" s="5">
        <f t="shared" si="148"/>
        <v>0.4272727272727273</v>
      </c>
      <c r="AE840" s="5">
        <f t="shared" si="149"/>
        <v>0.4272727272727273</v>
      </c>
      <c r="AF840" s="33">
        <f t="shared" si="150"/>
        <v>4.6202956989247319</v>
      </c>
      <c r="AG840" s="33">
        <f t="shared" si="151"/>
        <v>5.0655319148936169</v>
      </c>
      <c r="AH840" s="5">
        <f t="shared" si="152"/>
        <v>0.62046783625730995</v>
      </c>
      <c r="AI840" s="1">
        <f t="shared" si="153"/>
        <v>0.17100000000000001</v>
      </c>
      <c r="AJ840" s="5">
        <f t="shared" si="154"/>
        <v>0.46666666666666662</v>
      </c>
      <c r="AK840" s="1">
        <f t="shared" si="155"/>
        <v>13.482142857142858</v>
      </c>
      <c r="AL840" s="1">
        <v>2.4</v>
      </c>
      <c r="AN840" s="5"/>
    </row>
    <row r="841" spans="1:40" x14ac:dyDescent="0.25">
      <c r="A841" s="4" t="s">
        <v>64</v>
      </c>
      <c r="B841" s="4">
        <v>3</v>
      </c>
      <c r="C841" s="4">
        <v>5</v>
      </c>
      <c r="D841" s="4">
        <v>50</v>
      </c>
      <c r="E841" s="1" t="str">
        <f t="shared" si="156"/>
        <v>Q3-5-50</v>
      </c>
      <c r="F841" s="8" t="s">
        <v>30</v>
      </c>
      <c r="G841" s="1"/>
      <c r="H841" s="36"/>
      <c r="I841" s="8"/>
      <c r="J841" s="4">
        <v>28</v>
      </c>
      <c r="K841" s="4">
        <v>4.9000000000000004</v>
      </c>
      <c r="L841" s="4" t="s">
        <v>16</v>
      </c>
      <c r="M841" s="4" t="s">
        <v>16</v>
      </c>
      <c r="N841" s="4">
        <v>6.9901999999999997</v>
      </c>
      <c r="O841" s="4">
        <v>5.8999999999999997E-2</v>
      </c>
      <c r="P841" s="4">
        <v>7</v>
      </c>
      <c r="Q841" s="14">
        <v>7.0999999999999994E-2</v>
      </c>
      <c r="R841" s="14">
        <v>3.2099999999999997E-2</v>
      </c>
      <c r="S841" s="4">
        <v>0.53100000000000003</v>
      </c>
      <c r="T841" s="4">
        <v>0.29450000000000004</v>
      </c>
      <c r="U841" s="4">
        <v>30</v>
      </c>
      <c r="V841" s="4">
        <v>31</v>
      </c>
      <c r="W841" s="4">
        <v>18</v>
      </c>
      <c r="X841" s="12">
        <v>160.69999999999999</v>
      </c>
      <c r="Y841" s="14">
        <v>7.0999999999999994E-2</v>
      </c>
      <c r="Z841" s="40">
        <v>3.2099999999999997E-2</v>
      </c>
      <c r="AA841" s="43"/>
      <c r="AB841" s="33" t="e">
        <f t="shared" si="146"/>
        <v>#VALUE!</v>
      </c>
      <c r="AC841" s="5">
        <f t="shared" si="147"/>
        <v>0.54406779661016946</v>
      </c>
      <c r="AD841" s="5">
        <f t="shared" si="148"/>
        <v>0.45211267605633804</v>
      </c>
      <c r="AE841" s="5">
        <f t="shared" si="149"/>
        <v>0.45211267605633804</v>
      </c>
      <c r="AF841" s="33">
        <f t="shared" si="150"/>
        <v>1.001401962747847</v>
      </c>
      <c r="AG841" s="33">
        <f t="shared" si="151"/>
        <v>2.1776323987538944</v>
      </c>
      <c r="AH841" s="5">
        <f t="shared" si="152"/>
        <v>0.55461393596986819</v>
      </c>
      <c r="AI841" s="1">
        <f t="shared" si="153"/>
        <v>0.53100000000000003</v>
      </c>
      <c r="AJ841" s="5">
        <f t="shared" si="154"/>
        <v>0.58064516129032262</v>
      </c>
      <c r="AK841" s="1">
        <f t="shared" si="155"/>
        <v>8.9277777777777771</v>
      </c>
      <c r="AL841" s="1">
        <v>4.9000000000000004</v>
      </c>
      <c r="AN841" s="5"/>
    </row>
    <row r="842" spans="1:40" x14ac:dyDescent="0.25">
      <c r="A842" s="4" t="s">
        <v>64</v>
      </c>
      <c r="B842" s="4">
        <v>4</v>
      </c>
      <c r="C842" s="4">
        <v>3</v>
      </c>
      <c r="D842" s="4">
        <v>0</v>
      </c>
      <c r="E842" s="1" t="str">
        <f t="shared" si="156"/>
        <v>Q4-3-0</v>
      </c>
      <c r="F842" s="8" t="s">
        <v>38</v>
      </c>
      <c r="G842" s="1"/>
      <c r="H842" s="36"/>
      <c r="I842" s="8"/>
      <c r="J842" s="4">
        <v>18</v>
      </c>
      <c r="K842" s="4">
        <v>1</v>
      </c>
      <c r="L842" s="4">
        <v>2.12E-2</v>
      </c>
      <c r="M842" s="4">
        <v>3.5799999999999998E-2</v>
      </c>
      <c r="N842" s="4">
        <v>51.936300000000003</v>
      </c>
      <c r="O842" s="4">
        <v>0.16500000000000001</v>
      </c>
      <c r="P842" s="4">
        <v>141</v>
      </c>
      <c r="Q842" s="14">
        <v>0.1477</v>
      </c>
      <c r="R842" s="14">
        <v>2.1299999999999999E-2</v>
      </c>
      <c r="S842" s="4">
        <v>8.7999999999999995E-2</v>
      </c>
      <c r="T842" s="4">
        <v>3.0699999999999998E-3</v>
      </c>
      <c r="U842" s="4">
        <v>30</v>
      </c>
      <c r="V842" s="4">
        <v>6</v>
      </c>
      <c r="W842" s="4">
        <v>1.3</v>
      </c>
      <c r="X842" s="12">
        <v>41.099999999999994</v>
      </c>
      <c r="Y842" s="14">
        <v>0.1477</v>
      </c>
      <c r="Z842" s="40">
        <v>2.1299999999999999E-2</v>
      </c>
      <c r="AA842" s="43"/>
      <c r="AB842" s="33">
        <f t="shared" si="146"/>
        <v>40.782122905027926</v>
      </c>
      <c r="AC842" s="5">
        <f t="shared" si="147"/>
        <v>0.12909090909090909</v>
      </c>
      <c r="AD842" s="5">
        <f t="shared" si="148"/>
        <v>0.14421123899796887</v>
      </c>
      <c r="AE842" s="5">
        <f t="shared" si="149"/>
        <v>0.14421123899796887</v>
      </c>
      <c r="AF842" s="33">
        <f t="shared" si="150"/>
        <v>2.7148641701468912</v>
      </c>
      <c r="AG842" s="33">
        <f t="shared" si="151"/>
        <v>24.383239436619718</v>
      </c>
      <c r="AH842" s="5">
        <f t="shared" si="152"/>
        <v>3.4886363636363639E-2</v>
      </c>
      <c r="AI842" s="1">
        <f t="shared" si="153"/>
        <v>8.7999999999999995E-2</v>
      </c>
      <c r="AJ842" s="5">
        <f t="shared" si="154"/>
        <v>0.21666666666666667</v>
      </c>
      <c r="AK842" s="1">
        <f t="shared" si="155"/>
        <v>31.61538461538461</v>
      </c>
      <c r="AL842" s="1">
        <v>1</v>
      </c>
      <c r="AN842" s="5"/>
    </row>
    <row r="843" spans="1:40" x14ac:dyDescent="0.25">
      <c r="A843" s="4" t="s">
        <v>64</v>
      </c>
      <c r="B843" s="4">
        <v>4</v>
      </c>
      <c r="C843" s="4">
        <v>3</v>
      </c>
      <c r="D843" s="4">
        <v>2</v>
      </c>
      <c r="E843" s="1" t="str">
        <f t="shared" si="156"/>
        <v>Q4-3-2</v>
      </c>
      <c r="F843" s="8" t="s">
        <v>31</v>
      </c>
      <c r="G843" s="1"/>
      <c r="H843" s="36"/>
      <c r="I843" s="8"/>
      <c r="J843" s="4">
        <v>11</v>
      </c>
      <c r="K843" s="4">
        <v>4.4000000000000004</v>
      </c>
      <c r="L843" s="4">
        <v>1.61E-2</v>
      </c>
      <c r="M843" s="4">
        <v>1.8700000000000001E-2</v>
      </c>
      <c r="N843" s="4">
        <v>77.294200000000004</v>
      </c>
      <c r="O843" s="4">
        <v>0.105</v>
      </c>
      <c r="P843" s="4">
        <v>343</v>
      </c>
      <c r="Q843" s="14">
        <v>7.7299999999999994E-2</v>
      </c>
      <c r="R843" s="14">
        <v>1.26E-2</v>
      </c>
      <c r="S843" s="4">
        <v>0.96399999999999997</v>
      </c>
      <c r="T843" s="4">
        <v>0.29020000000000001</v>
      </c>
      <c r="U843" s="4">
        <v>10</v>
      </c>
      <c r="V843" s="4">
        <v>38</v>
      </c>
      <c r="W843" s="4">
        <v>12.200000000000001</v>
      </c>
      <c r="X843" s="12">
        <v>138</v>
      </c>
      <c r="Y843" s="14">
        <v>7.7299999999999994E-2</v>
      </c>
      <c r="Z843" s="40">
        <v>1.26E-2</v>
      </c>
      <c r="AA843" s="43"/>
      <c r="AB843" s="33">
        <f t="shared" si="146"/>
        <v>13.903743315508029</v>
      </c>
      <c r="AC843" s="5">
        <f t="shared" si="147"/>
        <v>0.12000000000000001</v>
      </c>
      <c r="AD843" s="5">
        <f t="shared" si="148"/>
        <v>0.16300129366106081</v>
      </c>
      <c r="AE843" s="5">
        <f t="shared" si="149"/>
        <v>0.16300129366106081</v>
      </c>
      <c r="AF843" s="33">
        <f t="shared" si="150"/>
        <v>4.4375904013496479</v>
      </c>
      <c r="AG843" s="33">
        <f t="shared" si="151"/>
        <v>61.344603174603179</v>
      </c>
      <c r="AH843" s="5">
        <f t="shared" si="152"/>
        <v>0.30103734439834029</v>
      </c>
      <c r="AI843" s="1">
        <f t="shared" si="153"/>
        <v>0.96399999999999997</v>
      </c>
      <c r="AJ843" s="5">
        <f t="shared" si="154"/>
        <v>0.32105263157894742</v>
      </c>
      <c r="AK843" s="1">
        <f t="shared" si="155"/>
        <v>11.311475409836065</v>
      </c>
      <c r="AL843" s="1">
        <v>4.4000000000000004</v>
      </c>
      <c r="AN843" s="5"/>
    </row>
    <row r="844" spans="1:40" x14ac:dyDescent="0.25">
      <c r="A844" s="4" t="s">
        <v>64</v>
      </c>
      <c r="B844" s="4">
        <v>4</v>
      </c>
      <c r="C844" s="4">
        <v>3</v>
      </c>
      <c r="D844" s="4">
        <v>2</v>
      </c>
      <c r="E844" s="1" t="str">
        <f t="shared" si="156"/>
        <v>Q4-3-2</v>
      </c>
      <c r="F844" s="8" t="s">
        <v>38</v>
      </c>
      <c r="G844" s="1"/>
      <c r="H844" s="36"/>
      <c r="I844" s="8"/>
      <c r="J844" s="4">
        <v>19</v>
      </c>
      <c r="K844" s="4">
        <v>0.4</v>
      </c>
      <c r="L844" s="4">
        <v>7.0000000000000001E-3</v>
      </c>
      <c r="M844" s="4">
        <v>8.8999999999999999E-3</v>
      </c>
      <c r="N844" s="4">
        <v>40.512300000000003</v>
      </c>
      <c r="O844" s="4">
        <v>8.6999999999999994E-2</v>
      </c>
      <c r="P844" s="4">
        <v>139</v>
      </c>
      <c r="Q844" s="14">
        <v>5.5E-2</v>
      </c>
      <c r="R844" s="14">
        <v>1.06E-2</v>
      </c>
      <c r="S844" s="4">
        <v>0.193</v>
      </c>
      <c r="T844" s="4">
        <v>5.1200000000000002E-2</v>
      </c>
      <c r="U844" s="4">
        <v>30</v>
      </c>
      <c r="V844" s="4">
        <v>7</v>
      </c>
      <c r="W844" s="4">
        <v>3.2</v>
      </c>
      <c r="X844" s="12">
        <v>38.5</v>
      </c>
      <c r="Y844" s="14">
        <v>5.5E-2</v>
      </c>
      <c r="Z844" s="40">
        <v>1.06E-2</v>
      </c>
      <c r="AA844" s="43"/>
      <c r="AB844" s="33">
        <f t="shared" si="146"/>
        <v>21.348314606741571</v>
      </c>
      <c r="AC844" s="5">
        <f t="shared" si="147"/>
        <v>0.12183908045977013</v>
      </c>
      <c r="AD844" s="5">
        <f t="shared" si="148"/>
        <v>0.19272727272727272</v>
      </c>
      <c r="AE844" s="5">
        <f t="shared" si="149"/>
        <v>0.19272727272727272</v>
      </c>
      <c r="AF844" s="33">
        <f t="shared" si="150"/>
        <v>3.4310567407923025</v>
      </c>
      <c r="AG844" s="33">
        <f t="shared" si="151"/>
        <v>38.21915094339623</v>
      </c>
      <c r="AH844" s="5">
        <f t="shared" si="152"/>
        <v>0.26528497409326424</v>
      </c>
      <c r="AI844" s="1">
        <f t="shared" si="153"/>
        <v>0.193</v>
      </c>
      <c r="AJ844" s="5">
        <f t="shared" si="154"/>
        <v>0.45714285714285718</v>
      </c>
      <c r="AK844" s="1">
        <f t="shared" si="155"/>
        <v>12.03125</v>
      </c>
      <c r="AL844" s="1">
        <v>0.4</v>
      </c>
      <c r="AN844" s="5"/>
    </row>
    <row r="845" spans="1:40" x14ac:dyDescent="0.25">
      <c r="A845" s="4" t="s">
        <v>64</v>
      </c>
      <c r="B845" s="4">
        <v>4</v>
      </c>
      <c r="C845" s="4">
        <v>3</v>
      </c>
      <c r="D845" s="4">
        <v>4</v>
      </c>
      <c r="E845" s="1" t="str">
        <f t="shared" si="156"/>
        <v>Q4-3-4</v>
      </c>
      <c r="F845" s="8" t="s">
        <v>38</v>
      </c>
      <c r="G845" s="1"/>
      <c r="H845" s="36"/>
      <c r="I845" s="8"/>
      <c r="J845" s="4">
        <v>20</v>
      </c>
      <c r="K845" s="4">
        <v>2.9</v>
      </c>
      <c r="L845" s="4">
        <v>1.23E-2</v>
      </c>
      <c r="M845" s="4">
        <v>1.78E-2</v>
      </c>
      <c r="N845" s="4">
        <v>89.995199999999997</v>
      </c>
      <c r="O845" s="4">
        <v>0.20200000000000001</v>
      </c>
      <c r="P845" s="4">
        <v>346</v>
      </c>
      <c r="Q845" s="14">
        <v>0.1381</v>
      </c>
      <c r="R845" s="14">
        <v>2.86E-2</v>
      </c>
      <c r="S845" s="4">
        <v>0.19800000000000001</v>
      </c>
      <c r="T845" s="4">
        <v>4.8799999999999996E-2</v>
      </c>
      <c r="U845" s="4">
        <v>30</v>
      </c>
      <c r="V845" s="4">
        <v>7</v>
      </c>
      <c r="W845" s="4">
        <v>1.9</v>
      </c>
      <c r="X845" s="12">
        <v>71.899999999999991</v>
      </c>
      <c r="Y845" s="14">
        <v>0.1381</v>
      </c>
      <c r="Z845" s="40">
        <v>2.86E-2</v>
      </c>
      <c r="AA845" s="43"/>
      <c r="AB845" s="33">
        <f t="shared" si="146"/>
        <v>30.898876404494377</v>
      </c>
      <c r="AC845" s="5">
        <f t="shared" si="147"/>
        <v>0.14158415841584157</v>
      </c>
      <c r="AD845" s="5">
        <f t="shared" si="148"/>
        <v>0.20709630702389573</v>
      </c>
      <c r="AE845" s="5">
        <f t="shared" si="149"/>
        <v>0.20709630702389573</v>
      </c>
      <c r="AF845" s="33">
        <f t="shared" si="150"/>
        <v>3.8446494924173735</v>
      </c>
      <c r="AG845" s="33">
        <f t="shared" si="151"/>
        <v>31.466853146853147</v>
      </c>
      <c r="AH845" s="5">
        <f t="shared" si="152"/>
        <v>0.24646464646464644</v>
      </c>
      <c r="AI845" s="1">
        <f t="shared" si="153"/>
        <v>0.19800000000000001</v>
      </c>
      <c r="AJ845" s="5">
        <f t="shared" si="154"/>
        <v>0.27142857142857141</v>
      </c>
      <c r="AK845" s="1">
        <f t="shared" si="155"/>
        <v>37.84210526315789</v>
      </c>
      <c r="AL845" s="1">
        <v>2.9</v>
      </c>
      <c r="AN845" s="5"/>
    </row>
    <row r="846" spans="1:40" x14ac:dyDescent="0.25">
      <c r="A846" s="4" t="s">
        <v>64</v>
      </c>
      <c r="B846" s="4">
        <v>4</v>
      </c>
      <c r="C846" s="4">
        <v>3</v>
      </c>
      <c r="D846" s="4">
        <v>6</v>
      </c>
      <c r="E846" s="1" t="str">
        <f t="shared" si="156"/>
        <v>Q4-3-6</v>
      </c>
      <c r="F846" s="8" t="s">
        <v>18</v>
      </c>
      <c r="G846" s="1"/>
      <c r="H846" s="36"/>
      <c r="I846" s="8"/>
      <c r="J846" s="4">
        <v>19</v>
      </c>
      <c r="K846" s="4">
        <v>7.3</v>
      </c>
      <c r="L846" s="4">
        <v>3.5000000000000001E-3</v>
      </c>
      <c r="M846" s="4">
        <v>5.7999999999999996E-3</v>
      </c>
      <c r="N846" s="4">
        <v>210.30109999999999</v>
      </c>
      <c r="O846" s="4">
        <v>0.20699999999999999</v>
      </c>
      <c r="P846" s="4">
        <v>1426</v>
      </c>
      <c r="Q846" s="14">
        <v>0.1086</v>
      </c>
      <c r="R846" s="14">
        <v>2.5999999999999999E-2</v>
      </c>
      <c r="S846" s="4">
        <v>0.71099999999999997</v>
      </c>
      <c r="T846" s="4">
        <v>0.23910000000000001</v>
      </c>
      <c r="U846" s="4">
        <v>10</v>
      </c>
      <c r="V846" s="4">
        <v>54</v>
      </c>
      <c r="W846" s="4">
        <v>18.700000000000003</v>
      </c>
      <c r="X846" s="12">
        <v>321.89999999999998</v>
      </c>
      <c r="Y846" s="14">
        <v>0.1086</v>
      </c>
      <c r="Z846" s="40">
        <v>2.5999999999999999E-2</v>
      </c>
      <c r="AA846" s="43"/>
      <c r="AB846" s="33">
        <f t="shared" si="146"/>
        <v>39.655172413793096</v>
      </c>
      <c r="AC846" s="5">
        <f t="shared" si="147"/>
        <v>0.12560386473429952</v>
      </c>
      <c r="AD846" s="5">
        <f t="shared" si="148"/>
        <v>0.23941068139963165</v>
      </c>
      <c r="AE846" s="5">
        <f t="shared" si="149"/>
        <v>0.23941068139963165</v>
      </c>
      <c r="AF846" s="33">
        <f t="shared" si="150"/>
        <v>6.7807538809830286</v>
      </c>
      <c r="AG846" s="33">
        <f t="shared" si="151"/>
        <v>80.885038461538457</v>
      </c>
      <c r="AH846" s="5">
        <f t="shared" si="152"/>
        <v>0.33628691983122366</v>
      </c>
      <c r="AI846" s="1">
        <f t="shared" si="153"/>
        <v>0.71099999999999997</v>
      </c>
      <c r="AJ846" s="5">
        <f t="shared" si="154"/>
        <v>0.34629629629629632</v>
      </c>
      <c r="AK846" s="1">
        <f t="shared" si="155"/>
        <v>17.213903743315505</v>
      </c>
      <c r="AL846" s="1">
        <v>7.3</v>
      </c>
      <c r="AN846" s="5"/>
    </row>
    <row r="847" spans="1:40" x14ac:dyDescent="0.25">
      <c r="A847" s="4" t="s">
        <v>64</v>
      </c>
      <c r="B847" s="4">
        <v>4</v>
      </c>
      <c r="C847" s="4">
        <v>3</v>
      </c>
      <c r="D847" s="4">
        <v>12</v>
      </c>
      <c r="E847" s="1" t="str">
        <f t="shared" si="156"/>
        <v>Q4-3-12</v>
      </c>
      <c r="F847" s="8" t="s">
        <v>18</v>
      </c>
      <c r="G847" s="1"/>
      <c r="H847" s="36"/>
      <c r="I847" s="8"/>
      <c r="J847" s="4">
        <v>18</v>
      </c>
      <c r="K847" s="4">
        <v>6.2</v>
      </c>
      <c r="L847" s="4">
        <v>1.2E-2</v>
      </c>
      <c r="M847" s="4">
        <v>0.13200000000000001</v>
      </c>
      <c r="N847" s="4">
        <v>269.51679999999999</v>
      </c>
      <c r="O847" s="4">
        <v>0.34300000000000003</v>
      </c>
      <c r="P847" s="4">
        <v>1590</v>
      </c>
      <c r="Q847" s="14">
        <v>0.18049999999999999</v>
      </c>
      <c r="R847" s="14">
        <v>4.9200000000000001E-2</v>
      </c>
      <c r="S847" s="4">
        <v>2.4329999999999998</v>
      </c>
      <c r="T847" s="4">
        <v>1.0634999999999999</v>
      </c>
      <c r="U847" s="4">
        <v>10</v>
      </c>
      <c r="V847" s="4">
        <v>59</v>
      </c>
      <c r="W847" s="4">
        <v>23.2</v>
      </c>
      <c r="X847" s="12">
        <v>405.3</v>
      </c>
      <c r="Y847" s="14">
        <v>0.18049999999999999</v>
      </c>
      <c r="Z847" s="40">
        <v>4.9200000000000001E-2</v>
      </c>
      <c r="AA847" s="43"/>
      <c r="AB847" s="33">
        <f t="shared" si="146"/>
        <v>90.909090909090921</v>
      </c>
      <c r="AC847" s="5">
        <f t="shared" si="147"/>
        <v>0.1434402332361516</v>
      </c>
      <c r="AD847" s="5">
        <f t="shared" si="148"/>
        <v>0.27257617728531858</v>
      </c>
      <c r="AE847" s="5">
        <f t="shared" si="149"/>
        <v>0.27257617728531858</v>
      </c>
      <c r="AF847" s="33">
        <f t="shared" si="150"/>
        <v>5.8994467135258359</v>
      </c>
      <c r="AG847" s="33">
        <f t="shared" si="151"/>
        <v>54.779837398373985</v>
      </c>
      <c r="AH847" s="5">
        <f t="shared" si="152"/>
        <v>0.43711467324290998</v>
      </c>
      <c r="AI847" s="1">
        <f t="shared" si="153"/>
        <v>2.4329999999999998</v>
      </c>
      <c r="AJ847" s="5">
        <f t="shared" si="154"/>
        <v>0.39322033898305081</v>
      </c>
      <c r="AK847" s="1">
        <f t="shared" si="155"/>
        <v>17.469827586206897</v>
      </c>
      <c r="AL847" s="1">
        <v>6.2</v>
      </c>
      <c r="AN847" s="5"/>
    </row>
    <row r="848" spans="1:40" x14ac:dyDescent="0.25">
      <c r="A848" s="4" t="s">
        <v>64</v>
      </c>
      <c r="B848" s="4">
        <v>4</v>
      </c>
      <c r="C848" s="4">
        <v>3</v>
      </c>
      <c r="D848" s="4">
        <v>14</v>
      </c>
      <c r="E848" s="1" t="str">
        <f t="shared" si="156"/>
        <v>Q4-3-14</v>
      </c>
      <c r="F848" s="8" t="s">
        <v>11</v>
      </c>
      <c r="G848" s="1"/>
      <c r="H848" s="36"/>
      <c r="I848" s="8"/>
      <c r="J848" s="4">
        <v>25</v>
      </c>
      <c r="K848" s="4">
        <v>2.4</v>
      </c>
      <c r="L848" s="4">
        <v>5.5999999999999999E-3</v>
      </c>
      <c r="M848" s="4">
        <v>7.3000000000000001E-3</v>
      </c>
      <c r="N848" s="4">
        <v>98.817999999999998</v>
      </c>
      <c r="O848" s="4">
        <v>0.08</v>
      </c>
      <c r="P848" s="4">
        <v>409</v>
      </c>
      <c r="Q848" s="14">
        <v>4.3700000000000003E-2</v>
      </c>
      <c r="R848" s="14">
        <v>1.0500000000000001E-2</v>
      </c>
      <c r="S848" s="4">
        <v>0.32500000000000001</v>
      </c>
      <c r="T848" s="4">
        <v>0.13400000000000001</v>
      </c>
      <c r="U848" s="4">
        <v>10</v>
      </c>
      <c r="V848" s="4">
        <v>23</v>
      </c>
      <c r="W848" s="4">
        <v>8</v>
      </c>
      <c r="X848" s="12">
        <v>108.2</v>
      </c>
      <c r="Y848" s="14">
        <v>0.113</v>
      </c>
      <c r="Z848" s="40">
        <v>3.95E-2</v>
      </c>
      <c r="AA848" s="43"/>
      <c r="AB848" s="33">
        <f t="shared" si="146"/>
        <v>23.287671232876715</v>
      </c>
      <c r="AC848" s="5">
        <f t="shared" si="147"/>
        <v>0.13125000000000001</v>
      </c>
      <c r="AD848" s="5">
        <f t="shared" si="148"/>
        <v>0.2402745995423341</v>
      </c>
      <c r="AE848" s="5">
        <f t="shared" si="149"/>
        <v>0.34955752212389379</v>
      </c>
      <c r="AF848" s="33">
        <f t="shared" si="150"/>
        <v>4.1389220587342388</v>
      </c>
      <c r="AG848" s="33">
        <f t="shared" si="151"/>
        <v>94.112380952380931</v>
      </c>
      <c r="AH848" s="5">
        <f t="shared" si="152"/>
        <v>0.41230769230769232</v>
      </c>
      <c r="AI848" s="1">
        <f t="shared" si="153"/>
        <v>0.32500000000000001</v>
      </c>
      <c r="AJ848" s="5">
        <f t="shared" si="154"/>
        <v>0.34782608695652173</v>
      </c>
      <c r="AK848" s="1">
        <f t="shared" si="155"/>
        <v>13.525</v>
      </c>
      <c r="AL848" s="1">
        <v>2.4</v>
      </c>
      <c r="AN848" s="5"/>
    </row>
    <row r="849" spans="1:40" x14ac:dyDescent="0.25">
      <c r="A849" s="4" t="s">
        <v>64</v>
      </c>
      <c r="B849" s="4">
        <v>4</v>
      </c>
      <c r="C849" s="4">
        <v>3</v>
      </c>
      <c r="D849" s="4">
        <v>16</v>
      </c>
      <c r="E849" s="1" t="str">
        <f t="shared" si="156"/>
        <v>Q4-3-16</v>
      </c>
      <c r="F849" s="8" t="s">
        <v>11</v>
      </c>
      <c r="G849" s="1"/>
      <c r="H849" s="36"/>
      <c r="I849" s="8"/>
      <c r="J849" s="4">
        <v>26</v>
      </c>
      <c r="K849" s="4">
        <v>5.0999999999999996</v>
      </c>
      <c r="L849" s="4">
        <v>8.6E-3</v>
      </c>
      <c r="M849" s="4">
        <v>1.0500000000000001E-2</v>
      </c>
      <c r="N849" s="4">
        <v>168.30330000000001</v>
      </c>
      <c r="O849" s="4">
        <v>0.158</v>
      </c>
      <c r="P849" s="4">
        <v>927</v>
      </c>
      <c r="Q849" s="14">
        <v>9.7199999999999995E-2</v>
      </c>
      <c r="R849" s="14">
        <v>2.0400000000000001E-2</v>
      </c>
      <c r="S849" s="4">
        <v>0.39</v>
      </c>
      <c r="T849" s="4">
        <v>0.13300000000000001</v>
      </c>
      <c r="U849" s="4">
        <v>10</v>
      </c>
      <c r="V849" s="4">
        <v>35</v>
      </c>
      <c r="W849" s="4">
        <v>11.9</v>
      </c>
      <c r="X849" s="12">
        <v>158.29999999999998</v>
      </c>
      <c r="Y849" s="14">
        <v>0.25</v>
      </c>
      <c r="Z849" s="40">
        <v>6.4000000000000001E-2</v>
      </c>
      <c r="AA849" s="43"/>
      <c r="AB849" s="33">
        <f t="shared" si="146"/>
        <v>18.095238095238098</v>
      </c>
      <c r="AC849" s="5">
        <f t="shared" si="147"/>
        <v>0.12911392405063291</v>
      </c>
      <c r="AD849" s="5">
        <f t="shared" si="148"/>
        <v>0.20987654320987656</v>
      </c>
      <c r="AE849" s="5">
        <f t="shared" si="149"/>
        <v>0.25600000000000001</v>
      </c>
      <c r="AF849" s="33">
        <f t="shared" si="150"/>
        <v>5.5079133920725258</v>
      </c>
      <c r="AG849" s="33">
        <f t="shared" si="151"/>
        <v>82.501617647058822</v>
      </c>
      <c r="AH849" s="5">
        <f t="shared" si="152"/>
        <v>0.34102564102564104</v>
      </c>
      <c r="AI849" s="1">
        <f t="shared" si="153"/>
        <v>0.39</v>
      </c>
      <c r="AJ849" s="5">
        <f t="shared" si="154"/>
        <v>0.34</v>
      </c>
      <c r="AK849" s="1">
        <f t="shared" si="155"/>
        <v>13.30252100840336</v>
      </c>
      <c r="AL849" s="1">
        <v>5.0999999999999996</v>
      </c>
      <c r="AN849" s="5"/>
    </row>
    <row r="850" spans="1:40" x14ac:dyDescent="0.25">
      <c r="A850" s="4" t="s">
        <v>64</v>
      </c>
      <c r="B850" s="4">
        <v>4</v>
      </c>
      <c r="C850" s="4">
        <v>3</v>
      </c>
      <c r="D850" s="4">
        <v>16</v>
      </c>
      <c r="E850" s="1" t="str">
        <f t="shared" si="156"/>
        <v>Q4-3-16</v>
      </c>
      <c r="F850" s="8" t="s">
        <v>13</v>
      </c>
      <c r="G850" s="1"/>
      <c r="H850" s="36"/>
      <c r="I850" s="8"/>
      <c r="J850" s="4">
        <v>26</v>
      </c>
      <c r="K850" s="4">
        <v>2.2000000000000002</v>
      </c>
      <c r="L850" s="4">
        <v>1.09E-2</v>
      </c>
      <c r="M850" s="4">
        <v>1.2800000000000001E-2</v>
      </c>
      <c r="N850" s="4">
        <v>36.977499999999999</v>
      </c>
      <c r="O850" s="4">
        <v>0.109</v>
      </c>
      <c r="P850" s="4">
        <v>94</v>
      </c>
      <c r="Q850" s="14">
        <v>7.1999999999999995E-2</v>
      </c>
      <c r="R850" s="14">
        <v>7.0000000000000001E-3</v>
      </c>
      <c r="S850" s="4">
        <v>0.06</v>
      </c>
      <c r="T850" s="4">
        <v>9.0000000000000011E-3</v>
      </c>
      <c r="U850" s="4">
        <v>10</v>
      </c>
      <c r="V850" s="4">
        <v>42</v>
      </c>
      <c r="W850" s="4">
        <v>4.7</v>
      </c>
      <c r="X850" s="50">
        <v>140.5</v>
      </c>
      <c r="Y850" s="14">
        <v>7.1999999999999995E-2</v>
      </c>
      <c r="Z850" s="40">
        <v>7.0000000000000001E-3</v>
      </c>
      <c r="AA850" s="43"/>
      <c r="AB850" s="33">
        <f t="shared" si="146"/>
        <v>14.843750000000004</v>
      </c>
      <c r="AC850" s="5">
        <f t="shared" si="147"/>
        <v>6.4220183486238536E-2</v>
      </c>
      <c r="AD850" s="5">
        <f t="shared" si="148"/>
        <v>9.7222222222222238E-2</v>
      </c>
      <c r="AE850" s="5">
        <f t="shared" si="149"/>
        <v>9.7222222222222238E-2</v>
      </c>
      <c r="AF850" s="33">
        <f t="shared" si="150"/>
        <v>2.5420864038942601</v>
      </c>
      <c r="AG850" s="33">
        <f t="shared" si="151"/>
        <v>52.825000000000003</v>
      </c>
      <c r="AH850" s="5">
        <f t="shared" si="152"/>
        <v>0.15000000000000002</v>
      </c>
      <c r="AI850" s="1">
        <f t="shared" si="153"/>
        <v>0.06</v>
      </c>
      <c r="AJ850" s="5">
        <f t="shared" si="154"/>
        <v>0.11190476190476191</v>
      </c>
      <c r="AK850" s="1">
        <f t="shared" si="155"/>
        <v>29.893617021276594</v>
      </c>
      <c r="AL850" s="1">
        <v>2.2000000000000002</v>
      </c>
      <c r="AN850" s="5"/>
    </row>
    <row r="851" spans="1:40" x14ac:dyDescent="0.25">
      <c r="A851" s="4" t="s">
        <v>64</v>
      </c>
      <c r="B851" s="4">
        <v>4</v>
      </c>
      <c r="C851" s="4">
        <v>3</v>
      </c>
      <c r="D851" s="4">
        <v>18</v>
      </c>
      <c r="E851" s="1" t="str">
        <f t="shared" si="156"/>
        <v>Q4-3-18</v>
      </c>
      <c r="F851" s="8" t="s">
        <v>13</v>
      </c>
      <c r="G851" s="1"/>
      <c r="H851" s="36"/>
      <c r="I851" s="8"/>
      <c r="J851" s="4">
        <v>25</v>
      </c>
      <c r="K851" s="4">
        <v>2.8</v>
      </c>
      <c r="L851" s="4">
        <v>1.55E-2</v>
      </c>
      <c r="M851" s="4">
        <v>1.9400000000000001E-2</v>
      </c>
      <c r="N851" s="4">
        <v>122.0472</v>
      </c>
      <c r="O851" s="4">
        <v>0.32300000000000001</v>
      </c>
      <c r="P851" s="4">
        <v>380</v>
      </c>
      <c r="Q851" s="14">
        <v>0.26500000000000001</v>
      </c>
      <c r="R851" s="14">
        <v>3.0499999999999999E-2</v>
      </c>
      <c r="S851" s="4">
        <v>0.248</v>
      </c>
      <c r="T851" s="4">
        <v>4.8299999999999996E-2</v>
      </c>
      <c r="U851" s="4">
        <v>10</v>
      </c>
      <c r="V851" s="4">
        <v>42</v>
      </c>
      <c r="W851" s="4">
        <v>5.3</v>
      </c>
      <c r="X851" s="12">
        <v>156.1</v>
      </c>
      <c r="Y851" s="14">
        <v>0.26500000000000001</v>
      </c>
      <c r="Z851" s="40">
        <v>3.0499999999999999E-2</v>
      </c>
      <c r="AA851" s="43"/>
      <c r="AB851" s="33">
        <f t="shared" si="146"/>
        <v>20.103092783505158</v>
      </c>
      <c r="AC851" s="5">
        <f t="shared" si="147"/>
        <v>9.4427244582043338E-2</v>
      </c>
      <c r="AD851" s="5">
        <f t="shared" si="148"/>
        <v>0.1150943396226415</v>
      </c>
      <c r="AE851" s="5">
        <f t="shared" si="149"/>
        <v>0.1150943396226415</v>
      </c>
      <c r="AF851" s="33">
        <f t="shared" si="150"/>
        <v>3.1135495119920815</v>
      </c>
      <c r="AG851" s="33">
        <f t="shared" si="151"/>
        <v>40.015475409836064</v>
      </c>
      <c r="AH851" s="5">
        <f t="shared" si="152"/>
        <v>0.19475806451612901</v>
      </c>
      <c r="AI851" s="1">
        <f t="shared" si="153"/>
        <v>0.248</v>
      </c>
      <c r="AJ851" s="5">
        <f t="shared" si="154"/>
        <v>0.12619047619047619</v>
      </c>
      <c r="AK851" s="1">
        <f t="shared" si="155"/>
        <v>29.452830188679247</v>
      </c>
      <c r="AL851" s="1">
        <v>2.8</v>
      </c>
      <c r="AN851" s="5"/>
    </row>
    <row r="852" spans="1:40" x14ac:dyDescent="0.25">
      <c r="A852" s="4" t="s">
        <v>64</v>
      </c>
      <c r="B852" s="4">
        <v>4</v>
      </c>
      <c r="C852" s="4">
        <v>3</v>
      </c>
      <c r="D852" s="4">
        <v>20</v>
      </c>
      <c r="E852" s="1" t="str">
        <f t="shared" si="156"/>
        <v>Q4-3-20</v>
      </c>
      <c r="F852" s="8" t="s">
        <v>18</v>
      </c>
      <c r="G852" s="1"/>
      <c r="H852" s="36"/>
      <c r="I852" s="8"/>
      <c r="J852" s="4">
        <v>16</v>
      </c>
      <c r="K852" s="4">
        <v>6.5</v>
      </c>
      <c r="L852" s="4">
        <v>4.3E-3</v>
      </c>
      <c r="M852" s="4">
        <v>5.3E-3</v>
      </c>
      <c r="N852" s="4">
        <v>75.984800000000007</v>
      </c>
      <c r="O852" s="4">
        <v>7.6999999999999999E-2</v>
      </c>
      <c r="P852" s="4">
        <v>449</v>
      </c>
      <c r="Q852" s="14">
        <v>4.2000000000000003E-2</v>
      </c>
      <c r="R852" s="14">
        <v>8.6E-3</v>
      </c>
      <c r="S852" s="4">
        <v>0.45700000000000002</v>
      </c>
      <c r="T852" s="4">
        <v>0.1341</v>
      </c>
      <c r="U852" s="4">
        <v>10</v>
      </c>
      <c r="V852" s="4">
        <v>33</v>
      </c>
      <c r="W852" s="4">
        <v>10</v>
      </c>
      <c r="X852" s="12">
        <v>176.1</v>
      </c>
      <c r="Y852" s="14">
        <v>4.2000000000000003E-2</v>
      </c>
      <c r="Z852" s="40">
        <v>8.6E-3</v>
      </c>
      <c r="AA852" s="43"/>
      <c r="AB852" s="33">
        <f t="shared" si="146"/>
        <v>18.867924528301888</v>
      </c>
      <c r="AC852" s="5">
        <f t="shared" si="147"/>
        <v>0.11168831168831168</v>
      </c>
      <c r="AD852" s="5">
        <f t="shared" si="148"/>
        <v>0.20476190476190476</v>
      </c>
      <c r="AE852" s="5">
        <f t="shared" si="149"/>
        <v>0.20476190476190476</v>
      </c>
      <c r="AF852" s="33">
        <f t="shared" si="150"/>
        <v>5.909076552152535</v>
      </c>
      <c r="AG852" s="33">
        <f t="shared" si="151"/>
        <v>88.354418604651158</v>
      </c>
      <c r="AH852" s="5">
        <f t="shared" si="152"/>
        <v>0.2934354485776805</v>
      </c>
      <c r="AI852" s="1">
        <f t="shared" si="153"/>
        <v>0.45700000000000002</v>
      </c>
      <c r="AJ852" s="5">
        <f t="shared" si="154"/>
        <v>0.30303030303030304</v>
      </c>
      <c r="AK852" s="1">
        <f t="shared" si="155"/>
        <v>17.61</v>
      </c>
      <c r="AL852" s="1">
        <v>6.5</v>
      </c>
      <c r="AN852" s="5"/>
    </row>
    <row r="853" spans="1:40" x14ac:dyDescent="0.25">
      <c r="A853" s="4" t="s">
        <v>64</v>
      </c>
      <c r="B853" s="4">
        <v>4</v>
      </c>
      <c r="C853" s="4">
        <v>3</v>
      </c>
      <c r="D853" s="4">
        <v>20</v>
      </c>
      <c r="E853" s="1" t="str">
        <f t="shared" si="156"/>
        <v>Q4-3-20</v>
      </c>
      <c r="F853" s="8" t="s">
        <v>18</v>
      </c>
      <c r="G853" s="1"/>
      <c r="H853" s="36"/>
      <c r="I853" s="8"/>
      <c r="J853" s="4">
        <v>17</v>
      </c>
      <c r="K853" s="4">
        <v>9.9</v>
      </c>
      <c r="L853" s="4">
        <v>8.5000000000000006E-3</v>
      </c>
      <c r="M853" s="4">
        <v>9.7000000000000003E-3</v>
      </c>
      <c r="N853" s="4">
        <v>164.28479999999999</v>
      </c>
      <c r="O853" s="4">
        <v>0.219</v>
      </c>
      <c r="P853" s="4">
        <v>1047</v>
      </c>
      <c r="Q853" s="14">
        <v>0.11550000000000001</v>
      </c>
      <c r="R853" s="14">
        <v>2.0400000000000001E-2</v>
      </c>
      <c r="S853" s="4">
        <v>2.2200000000000002</v>
      </c>
      <c r="T853" s="4">
        <v>0.6069</v>
      </c>
      <c r="U853" s="4">
        <v>10</v>
      </c>
      <c r="V853" s="4">
        <v>91</v>
      </c>
      <c r="W853" s="4">
        <v>24.9</v>
      </c>
      <c r="X853" s="12">
        <v>510.50000000000006</v>
      </c>
      <c r="Y853" s="14">
        <v>0.11550000000000001</v>
      </c>
      <c r="Z853" s="40">
        <v>2.0400000000000001E-2</v>
      </c>
      <c r="AA853" s="43"/>
      <c r="AB853" s="33">
        <f t="shared" si="146"/>
        <v>12.371134020618554</v>
      </c>
      <c r="AC853" s="5">
        <f t="shared" si="147"/>
        <v>9.3150684931506855E-2</v>
      </c>
      <c r="AD853" s="5">
        <f t="shared" si="148"/>
        <v>0.17662337662337663</v>
      </c>
      <c r="AE853" s="5">
        <f t="shared" si="149"/>
        <v>0.17662337662337663</v>
      </c>
      <c r="AF853" s="33">
        <f t="shared" si="150"/>
        <v>6.3730789458306552</v>
      </c>
      <c r="AG853" s="33">
        <f t="shared" si="151"/>
        <v>80.531764705882338</v>
      </c>
      <c r="AH853" s="5">
        <f t="shared" si="152"/>
        <v>0.27337837837837836</v>
      </c>
      <c r="AI853" s="1">
        <f t="shared" si="153"/>
        <v>2.2200000000000002</v>
      </c>
      <c r="AJ853" s="5">
        <f t="shared" si="154"/>
        <v>0.2736263736263736</v>
      </c>
      <c r="AK853" s="1">
        <f t="shared" si="155"/>
        <v>20.502008032128519</v>
      </c>
      <c r="AL853" s="1">
        <v>9.9</v>
      </c>
      <c r="AN853" s="5"/>
    </row>
    <row r="854" spans="1:40" x14ac:dyDescent="0.25">
      <c r="A854" s="4" t="s">
        <v>64</v>
      </c>
      <c r="B854" s="4">
        <v>4</v>
      </c>
      <c r="C854" s="4">
        <v>3</v>
      </c>
      <c r="D854" s="4">
        <v>20</v>
      </c>
      <c r="E854" s="1" t="str">
        <f t="shared" si="156"/>
        <v>Q4-3-20</v>
      </c>
      <c r="F854" s="8" t="s">
        <v>39</v>
      </c>
      <c r="G854" s="1"/>
      <c r="H854" s="36"/>
      <c r="I854" s="8"/>
      <c r="J854" s="4">
        <v>28</v>
      </c>
      <c r="K854" s="4">
        <v>1.7</v>
      </c>
      <c r="L854" s="4">
        <v>2E-3</v>
      </c>
      <c r="M854" s="4">
        <v>2.3E-3</v>
      </c>
      <c r="N854" s="4">
        <v>19.172999999999998</v>
      </c>
      <c r="O854" s="4">
        <v>1.4E-2</v>
      </c>
      <c r="P854" s="4">
        <v>61</v>
      </c>
      <c r="Q854" s="14">
        <v>0.08</v>
      </c>
      <c r="R854" s="14">
        <v>1.9E-3</v>
      </c>
      <c r="S854" s="4">
        <v>0.18</v>
      </c>
      <c r="T854" s="4">
        <v>3.73E-2</v>
      </c>
      <c r="U854" s="4">
        <v>30</v>
      </c>
      <c r="V854" s="4">
        <v>14</v>
      </c>
      <c r="W854" s="4">
        <v>2.5</v>
      </c>
      <c r="X854" s="50">
        <v>75.8</v>
      </c>
      <c r="Y854" s="14">
        <v>0.08</v>
      </c>
      <c r="Z854" s="40">
        <v>1.9E-3</v>
      </c>
      <c r="AA854" s="43"/>
      <c r="AB854" s="33">
        <f t="shared" si="146"/>
        <v>13.043478260869563</v>
      </c>
      <c r="AC854" s="5">
        <f t="shared" si="147"/>
        <v>0.1357142857142857</v>
      </c>
      <c r="AD854" s="5">
        <f t="shared" si="148"/>
        <v>2.375E-2</v>
      </c>
      <c r="AE854" s="5">
        <f t="shared" si="149"/>
        <v>2.375E-2</v>
      </c>
      <c r="AF854" s="33">
        <f t="shared" si="150"/>
        <v>3.1815573984248684</v>
      </c>
      <c r="AG854" s="33">
        <f t="shared" si="151"/>
        <v>100.91052631578947</v>
      </c>
      <c r="AH854" s="5">
        <f t="shared" si="152"/>
        <v>0.20722222222222222</v>
      </c>
      <c r="AI854" s="1">
        <f t="shared" si="153"/>
        <v>0.18</v>
      </c>
      <c r="AJ854" s="5">
        <f t="shared" si="154"/>
        <v>0.17857142857142858</v>
      </c>
      <c r="AK854" s="1">
        <f t="shared" si="155"/>
        <v>30.32</v>
      </c>
      <c r="AL854" s="1">
        <v>1.7</v>
      </c>
      <c r="AN854" s="5"/>
    </row>
    <row r="855" spans="1:40" x14ac:dyDescent="0.25">
      <c r="A855" s="4" t="s">
        <v>64</v>
      </c>
      <c r="B855" s="4">
        <v>4</v>
      </c>
      <c r="C855" s="4">
        <v>3</v>
      </c>
      <c r="D855" s="4">
        <v>22</v>
      </c>
      <c r="E855" s="1" t="str">
        <f t="shared" si="156"/>
        <v>Q4-3-22</v>
      </c>
      <c r="F855" s="8" t="s">
        <v>21</v>
      </c>
      <c r="G855" s="1"/>
      <c r="H855" s="36"/>
      <c r="I855" s="8"/>
      <c r="J855" s="4">
        <v>23</v>
      </c>
      <c r="K855" s="4">
        <v>9</v>
      </c>
      <c r="L855" s="4">
        <v>1.5900000000000001E-2</v>
      </c>
      <c r="M855" s="4">
        <v>2.5700000000000001E-2</v>
      </c>
      <c r="N855" s="4">
        <v>118.37609999999999</v>
      </c>
      <c r="O855" s="4">
        <v>0.33600000000000002</v>
      </c>
      <c r="P855" s="4">
        <v>659</v>
      </c>
      <c r="Q855" s="14">
        <v>0.128</v>
      </c>
      <c r="R855" s="14">
        <v>3.61E-2</v>
      </c>
      <c r="S855" s="4">
        <v>1.381</v>
      </c>
      <c r="T855" s="4">
        <v>0.42830000000000001</v>
      </c>
      <c r="U855" s="4">
        <v>10</v>
      </c>
      <c r="V855" s="4">
        <v>169</v>
      </c>
      <c r="W855" s="4">
        <v>44.4</v>
      </c>
      <c r="X855" s="12">
        <v>445.2</v>
      </c>
      <c r="Y855" s="14">
        <v>0.128</v>
      </c>
      <c r="Z855" s="40">
        <v>3.61E-2</v>
      </c>
      <c r="AA855" s="43"/>
      <c r="AB855" s="33">
        <f t="shared" si="146"/>
        <v>38.132295719844358</v>
      </c>
      <c r="AC855" s="5">
        <f t="shared" si="147"/>
        <v>0.10744047619047618</v>
      </c>
      <c r="AD855" s="5">
        <f t="shared" si="148"/>
        <v>0.28203125000000001</v>
      </c>
      <c r="AE855" s="5">
        <f t="shared" si="149"/>
        <v>0.28203125000000001</v>
      </c>
      <c r="AF855" s="33">
        <f t="shared" si="150"/>
        <v>5.5670021228947402</v>
      </c>
      <c r="AG855" s="33">
        <f t="shared" si="151"/>
        <v>32.791163434903048</v>
      </c>
      <c r="AH855" s="5">
        <f t="shared" si="152"/>
        <v>0.3101375814627082</v>
      </c>
      <c r="AI855" s="1">
        <f t="shared" si="153"/>
        <v>1.381</v>
      </c>
      <c r="AJ855" s="5">
        <f t="shared" si="154"/>
        <v>0.26272189349112424</v>
      </c>
      <c r="AK855" s="1">
        <f t="shared" si="155"/>
        <v>10.027027027027026</v>
      </c>
      <c r="AL855" s="1">
        <v>9</v>
      </c>
      <c r="AN855" s="5"/>
    </row>
    <row r="856" spans="1:40" x14ac:dyDescent="0.25">
      <c r="A856" s="4" t="s">
        <v>64</v>
      </c>
      <c r="B856" s="4">
        <v>4</v>
      </c>
      <c r="C856" s="4">
        <v>3</v>
      </c>
      <c r="D856" s="4">
        <v>22</v>
      </c>
      <c r="E856" s="1" t="str">
        <f t="shared" si="156"/>
        <v>Q4-3-22</v>
      </c>
      <c r="F856" s="8" t="s">
        <v>21</v>
      </c>
      <c r="G856" s="1"/>
      <c r="H856" s="36"/>
      <c r="I856" s="8"/>
      <c r="J856" s="4">
        <v>25</v>
      </c>
      <c r="K856" s="4">
        <v>12.7</v>
      </c>
      <c r="L856" s="4">
        <v>1.4999999999999999E-2</v>
      </c>
      <c r="M856" s="4">
        <v>2.2700000000000001E-2</v>
      </c>
      <c r="N856" s="4">
        <v>399.8175</v>
      </c>
      <c r="O856" s="4">
        <v>0.80500000000000005</v>
      </c>
      <c r="P856" s="4">
        <v>2773</v>
      </c>
      <c r="Q856" s="14">
        <v>0.4037</v>
      </c>
      <c r="R856" s="14">
        <v>9.9099999999999994E-2</v>
      </c>
      <c r="S856" s="4">
        <v>3.2450000000000001</v>
      </c>
      <c r="T856" s="4">
        <v>0.82650000000000001</v>
      </c>
      <c r="U856" s="4">
        <v>10</v>
      </c>
      <c r="V856" s="4">
        <v>135</v>
      </c>
      <c r="W856" s="4">
        <v>39</v>
      </c>
      <c r="X856" s="12">
        <v>363.09999999999997</v>
      </c>
      <c r="Y856" s="14">
        <v>0.4037</v>
      </c>
      <c r="Z856" s="40">
        <v>9.9099999999999994E-2</v>
      </c>
      <c r="AA856" s="43"/>
      <c r="AB856" s="33">
        <f t="shared" si="146"/>
        <v>33.920704845814988</v>
      </c>
      <c r="AC856" s="5">
        <f t="shared" si="147"/>
        <v>0.12310559006211179</v>
      </c>
      <c r="AD856" s="5">
        <f t="shared" si="148"/>
        <v>0.24547931632400297</v>
      </c>
      <c r="AE856" s="5">
        <f t="shared" si="149"/>
        <v>0.24547931632400297</v>
      </c>
      <c r="AF856" s="33">
        <f t="shared" si="150"/>
        <v>6.9356643968810774</v>
      </c>
      <c r="AG856" s="33">
        <f t="shared" si="151"/>
        <v>40.344853683148337</v>
      </c>
      <c r="AH856" s="5">
        <f t="shared" si="152"/>
        <v>0.25469953775038523</v>
      </c>
      <c r="AI856" s="1">
        <f t="shared" si="153"/>
        <v>3.2450000000000001</v>
      </c>
      <c r="AJ856" s="5">
        <f t="shared" si="154"/>
        <v>0.28888888888888886</v>
      </c>
      <c r="AK856" s="1">
        <f t="shared" si="155"/>
        <v>9.3102564102564092</v>
      </c>
      <c r="AL856" s="1">
        <v>12.7</v>
      </c>
      <c r="AN856" s="5"/>
    </row>
    <row r="857" spans="1:40" x14ac:dyDescent="0.25">
      <c r="A857" s="4" t="s">
        <v>64</v>
      </c>
      <c r="B857" s="4">
        <v>4</v>
      </c>
      <c r="C857" s="4">
        <v>3</v>
      </c>
      <c r="D857" s="4">
        <v>24</v>
      </c>
      <c r="E857" s="1" t="str">
        <f t="shared" si="156"/>
        <v>Q4-3-24</v>
      </c>
      <c r="F857" s="8" t="s">
        <v>21</v>
      </c>
      <c r="G857" s="1"/>
      <c r="H857" s="36"/>
      <c r="I857" s="8"/>
      <c r="J857" s="4">
        <v>24</v>
      </c>
      <c r="K857" s="4">
        <v>21</v>
      </c>
      <c r="L857" s="4">
        <v>2.7400000000000001E-2</v>
      </c>
      <c r="M857" s="4">
        <v>5.8700000000000002E-2</v>
      </c>
      <c r="N857" s="4">
        <v>146.23849999999999</v>
      </c>
      <c r="O857" s="4">
        <v>0.42099999999999999</v>
      </c>
      <c r="P857" s="4">
        <v>933</v>
      </c>
      <c r="Q857" s="14">
        <v>0.25600000000000001</v>
      </c>
      <c r="R857" s="14">
        <v>6.5199999999999994E-2</v>
      </c>
      <c r="S857" s="4">
        <v>3.766</v>
      </c>
      <c r="T857" s="4">
        <v>1.4655</v>
      </c>
      <c r="U857" s="4">
        <v>10</v>
      </c>
      <c r="V857" s="4">
        <v>135</v>
      </c>
      <c r="W857" s="4">
        <v>32.9</v>
      </c>
      <c r="X857" s="12">
        <v>316.7</v>
      </c>
      <c r="Y857" s="14">
        <v>0.62770000000000004</v>
      </c>
      <c r="Z857" s="40">
        <v>0.19190000000000002</v>
      </c>
      <c r="AA857" s="43"/>
      <c r="AB857" s="33">
        <f t="shared" si="146"/>
        <v>53.321976149914825</v>
      </c>
      <c r="AC857" s="5">
        <f t="shared" si="147"/>
        <v>0.15486935866983373</v>
      </c>
      <c r="AD857" s="5">
        <f t="shared" si="148"/>
        <v>0.25468749999999996</v>
      </c>
      <c r="AE857" s="5">
        <f t="shared" si="149"/>
        <v>0.30571929265572728</v>
      </c>
      <c r="AF857" s="33">
        <f t="shared" si="150"/>
        <v>6.3799888538244041</v>
      </c>
      <c r="AG857" s="33">
        <f t="shared" si="151"/>
        <v>22.429217791411041</v>
      </c>
      <c r="AH857" s="5">
        <f t="shared" si="152"/>
        <v>0.38913967073818373</v>
      </c>
      <c r="AI857" s="1">
        <f t="shared" si="153"/>
        <v>3.766</v>
      </c>
      <c r="AJ857" s="5">
        <f t="shared" si="154"/>
        <v>0.2437037037037037</v>
      </c>
      <c r="AK857" s="1">
        <f t="shared" si="155"/>
        <v>9.6261398176291788</v>
      </c>
      <c r="AL857" s="1">
        <v>21</v>
      </c>
      <c r="AN857" s="5"/>
    </row>
    <row r="858" spans="1:40" x14ac:dyDescent="0.25">
      <c r="A858" s="4" t="s">
        <v>64</v>
      </c>
      <c r="B858" s="4">
        <v>4</v>
      </c>
      <c r="C858" s="4">
        <v>3</v>
      </c>
      <c r="D858" s="4">
        <v>24</v>
      </c>
      <c r="E858" s="1" t="str">
        <f t="shared" si="156"/>
        <v>Q4-3-24</v>
      </c>
      <c r="F858" s="8" t="s">
        <v>39</v>
      </c>
      <c r="G858" s="1"/>
      <c r="H858" s="36"/>
      <c r="I858" s="8"/>
      <c r="J858" s="4">
        <v>29</v>
      </c>
      <c r="K858" s="4">
        <v>2.7</v>
      </c>
      <c r="L858" s="4">
        <v>1.9E-3</v>
      </c>
      <c r="M858" s="4">
        <v>2E-3</v>
      </c>
      <c r="N858" s="4">
        <v>38.0518</v>
      </c>
      <c r="O858" s="4">
        <v>2.5999999999999999E-2</v>
      </c>
      <c r="P858" s="4">
        <v>148</v>
      </c>
      <c r="Q858" s="14">
        <v>1.2E-2</v>
      </c>
      <c r="R858" s="14">
        <v>2.5999999999999999E-3</v>
      </c>
      <c r="S858" s="4">
        <v>0.14899999999999999</v>
      </c>
      <c r="T858" s="4">
        <v>3.6600000000000001E-2</v>
      </c>
      <c r="U858" s="4">
        <v>30</v>
      </c>
      <c r="V858" s="4">
        <v>18</v>
      </c>
      <c r="W858" s="4">
        <v>4.8999999999999995</v>
      </c>
      <c r="X858" s="12">
        <v>81.2</v>
      </c>
      <c r="Y858" s="14">
        <v>1.2E-2</v>
      </c>
      <c r="Z858" s="40">
        <v>2.5999999999999999E-3</v>
      </c>
      <c r="AA858" s="43"/>
      <c r="AB858" s="33">
        <f t="shared" si="146"/>
        <v>5.0000000000000027</v>
      </c>
      <c r="AC858" s="5">
        <f t="shared" si="147"/>
        <v>0.1</v>
      </c>
      <c r="AD858" s="5">
        <f t="shared" si="148"/>
        <v>0.21666666666666665</v>
      </c>
      <c r="AE858" s="5">
        <f t="shared" si="149"/>
        <v>0.21666666666666665</v>
      </c>
      <c r="AF858" s="33">
        <f t="shared" si="150"/>
        <v>3.8894349281768537</v>
      </c>
      <c r="AG858" s="33">
        <f t="shared" si="151"/>
        <v>146.35307692307694</v>
      </c>
      <c r="AH858" s="5">
        <f t="shared" si="152"/>
        <v>0.24563758389261747</v>
      </c>
      <c r="AI858" s="1">
        <f t="shared" si="153"/>
        <v>0.14899999999999999</v>
      </c>
      <c r="AJ858" s="5">
        <f t="shared" si="154"/>
        <v>0.2722222222222222</v>
      </c>
      <c r="AK858" s="1">
        <f t="shared" si="155"/>
        <v>16.571428571428573</v>
      </c>
      <c r="AL858" s="1">
        <v>2.7</v>
      </c>
      <c r="AN858" s="5"/>
    </row>
    <row r="859" spans="1:40" x14ac:dyDescent="0.25">
      <c r="A859" s="4" t="s">
        <v>64</v>
      </c>
      <c r="B859" s="4">
        <v>4</v>
      </c>
      <c r="C859" s="4">
        <v>3</v>
      </c>
      <c r="D859" s="4">
        <v>26</v>
      </c>
      <c r="E859" s="1" t="str">
        <f t="shared" si="156"/>
        <v>Q4-3-26</v>
      </c>
      <c r="F859" s="8" t="s">
        <v>22</v>
      </c>
      <c r="G859" s="1"/>
      <c r="H859" s="36"/>
      <c r="I859" s="8"/>
      <c r="J859" s="4">
        <v>25</v>
      </c>
      <c r="K859" s="4">
        <v>4.0999999999999996</v>
      </c>
      <c r="L859" s="4">
        <v>1.6799999999999999E-2</v>
      </c>
      <c r="M859" s="4">
        <v>2.12E-2</v>
      </c>
      <c r="N859" s="4">
        <v>60.166200000000003</v>
      </c>
      <c r="O859" s="4">
        <v>0.16800000000000001</v>
      </c>
      <c r="P859" s="4">
        <v>156</v>
      </c>
      <c r="Q859" s="14">
        <v>0.109</v>
      </c>
      <c r="R859" s="14">
        <v>1.7999999999999999E-2</v>
      </c>
      <c r="S859" s="4">
        <v>0.75800000000000001</v>
      </c>
      <c r="T859" s="4">
        <v>0.17170000000000002</v>
      </c>
      <c r="U859" s="4">
        <v>30</v>
      </c>
      <c r="V859" s="4">
        <v>89</v>
      </c>
      <c r="W859" s="4">
        <v>23.599999999999998</v>
      </c>
      <c r="X859" s="12">
        <v>356</v>
      </c>
      <c r="Y859" s="14">
        <v>0.109</v>
      </c>
      <c r="Z859" s="40">
        <v>1.7999999999999999E-2</v>
      </c>
      <c r="AA859" s="43"/>
      <c r="AB859" s="33">
        <f t="shared" si="146"/>
        <v>20.754716981132081</v>
      </c>
      <c r="AC859" s="5">
        <f t="shared" si="147"/>
        <v>0.10714285714285712</v>
      </c>
      <c r="AD859" s="5">
        <f t="shared" si="148"/>
        <v>0.16513761467889906</v>
      </c>
      <c r="AE859" s="5">
        <f t="shared" si="149"/>
        <v>0.16513761467889906</v>
      </c>
      <c r="AF859" s="33">
        <f t="shared" si="150"/>
        <v>2.5928178944324221</v>
      </c>
      <c r="AG859" s="33">
        <f t="shared" si="151"/>
        <v>33.425666666666672</v>
      </c>
      <c r="AH859" s="5">
        <f t="shared" si="152"/>
        <v>0.22651715039577838</v>
      </c>
      <c r="AI859" s="1">
        <f t="shared" si="153"/>
        <v>0.75800000000000001</v>
      </c>
      <c r="AJ859" s="5">
        <f t="shared" si="154"/>
        <v>0.26516853932584267</v>
      </c>
      <c r="AK859" s="1">
        <f t="shared" si="155"/>
        <v>15.084745762711865</v>
      </c>
      <c r="AL859" s="1">
        <v>4.0999999999999996</v>
      </c>
      <c r="AN859" s="5"/>
    </row>
    <row r="860" spans="1:40" x14ac:dyDescent="0.25">
      <c r="A860" s="4" t="s">
        <v>64</v>
      </c>
      <c r="B860" s="4">
        <v>4</v>
      </c>
      <c r="C860" s="4">
        <v>3</v>
      </c>
      <c r="D860" s="4">
        <v>28</v>
      </c>
      <c r="E860" s="1" t="str">
        <f t="shared" si="156"/>
        <v>Q4-3-28</v>
      </c>
      <c r="F860" s="8" t="s">
        <v>22</v>
      </c>
      <c r="G860" s="1"/>
      <c r="H860" s="36"/>
      <c r="I860" s="8"/>
      <c r="J860" s="4">
        <v>26</v>
      </c>
      <c r="K860" s="4">
        <v>4.4000000000000004</v>
      </c>
      <c r="L860" s="4">
        <v>1.9900000000000001E-2</v>
      </c>
      <c r="M860" s="4">
        <v>2.1700000000000001E-2</v>
      </c>
      <c r="N860" s="4">
        <v>41.944699999999997</v>
      </c>
      <c r="O860" s="4">
        <v>5.1999999999999998E-2</v>
      </c>
      <c r="P860" s="4">
        <v>142</v>
      </c>
      <c r="Q860" s="14">
        <v>3.5999999999999997E-2</v>
      </c>
      <c r="R860" s="14">
        <v>6.6E-3</v>
      </c>
      <c r="S860" s="4">
        <v>0.76600000000000001</v>
      </c>
      <c r="T860" s="4">
        <v>0.19700000000000001</v>
      </c>
      <c r="U860" s="4">
        <v>30</v>
      </c>
      <c r="V860" s="4">
        <v>85</v>
      </c>
      <c r="W860" s="4">
        <v>26.1</v>
      </c>
      <c r="X860" s="12">
        <v>426.99999999999994</v>
      </c>
      <c r="Y860" s="14">
        <v>3.5999999999999997E-2</v>
      </c>
      <c r="Z860" s="40">
        <v>6.6E-3</v>
      </c>
      <c r="AA860" s="43"/>
      <c r="AB860" s="33">
        <f t="shared" si="146"/>
        <v>8.2949308755760338</v>
      </c>
      <c r="AC860" s="5">
        <f t="shared" si="147"/>
        <v>0.12692307692307692</v>
      </c>
      <c r="AD860" s="5">
        <f t="shared" si="148"/>
        <v>0.18333333333333335</v>
      </c>
      <c r="AE860" s="5">
        <f t="shared" si="149"/>
        <v>0.18333333333333335</v>
      </c>
      <c r="AF860" s="33">
        <f t="shared" si="150"/>
        <v>3.3854098372380781</v>
      </c>
      <c r="AG860" s="33">
        <f t="shared" si="151"/>
        <v>63.552575757575752</v>
      </c>
      <c r="AH860" s="5">
        <f t="shared" si="152"/>
        <v>0.25718015665796345</v>
      </c>
      <c r="AI860" s="1">
        <f t="shared" si="153"/>
        <v>0.76600000000000001</v>
      </c>
      <c r="AJ860" s="5">
        <f t="shared" si="154"/>
        <v>0.30705882352941177</v>
      </c>
      <c r="AK860" s="1">
        <f t="shared" si="155"/>
        <v>16.360153256704979</v>
      </c>
      <c r="AL860" s="1">
        <v>4.4000000000000004</v>
      </c>
      <c r="AN860" s="5"/>
    </row>
    <row r="861" spans="1:40" x14ac:dyDescent="0.25">
      <c r="A861" s="4" t="s">
        <v>64</v>
      </c>
      <c r="B861" s="4">
        <v>4</v>
      </c>
      <c r="C861" s="4">
        <v>3</v>
      </c>
      <c r="D861" s="4">
        <v>32</v>
      </c>
      <c r="E861" s="1" t="str">
        <f t="shared" si="156"/>
        <v>Q4-3-32</v>
      </c>
      <c r="F861" s="8" t="s">
        <v>26</v>
      </c>
      <c r="G861" s="1"/>
      <c r="H861" s="36"/>
      <c r="I861" s="8"/>
      <c r="J861" s="4">
        <v>15</v>
      </c>
      <c r="K861" s="4">
        <v>7.8</v>
      </c>
      <c r="L861" s="4">
        <v>1.4999999999999999E-2</v>
      </c>
      <c r="M861" s="4">
        <v>1.6E-2</v>
      </c>
      <c r="N861" s="4">
        <v>42.809699999999999</v>
      </c>
      <c r="O861" s="4">
        <v>0.14000000000000001</v>
      </c>
      <c r="P861" s="4">
        <v>58</v>
      </c>
      <c r="Q861" s="14">
        <v>0.1077</v>
      </c>
      <c r="R861" s="14">
        <v>2.5600000000000001E-2</v>
      </c>
      <c r="S861" s="4">
        <v>0.92200000000000004</v>
      </c>
      <c r="T861" s="4">
        <v>0.17699999999999999</v>
      </c>
      <c r="U861" s="4">
        <v>5</v>
      </c>
      <c r="V861" s="4">
        <v>295</v>
      </c>
      <c r="W861" s="4">
        <v>61.699999999999996</v>
      </c>
      <c r="X861" s="12">
        <v>1703.5</v>
      </c>
      <c r="Y861" s="14">
        <v>0.34899999999999998</v>
      </c>
      <c r="Z861" s="40">
        <v>7.9700000000000007E-2</v>
      </c>
      <c r="AA861" s="43"/>
      <c r="AB861" s="33">
        <f t="shared" si="146"/>
        <v>6.2500000000000053</v>
      </c>
      <c r="AC861" s="5">
        <f t="shared" si="147"/>
        <v>0.18285714285714286</v>
      </c>
      <c r="AD861" s="5">
        <f t="shared" si="148"/>
        <v>0.23769730733519034</v>
      </c>
      <c r="AE861" s="5">
        <f t="shared" si="149"/>
        <v>0.22836676217765048</v>
      </c>
      <c r="AF861" s="33">
        <f t="shared" si="150"/>
        <v>1.3548331336122421</v>
      </c>
      <c r="AG861" s="33">
        <f t="shared" si="151"/>
        <v>16.722539062500001</v>
      </c>
      <c r="AH861" s="5">
        <f t="shared" si="152"/>
        <v>0.19197396963123642</v>
      </c>
      <c r="AI861" s="1">
        <f t="shared" si="153"/>
        <v>0.92200000000000004</v>
      </c>
      <c r="AJ861" s="5">
        <f t="shared" si="154"/>
        <v>0.20915254237288133</v>
      </c>
      <c r="AK861" s="1">
        <f t="shared" si="155"/>
        <v>27.60940032414911</v>
      </c>
      <c r="AL861" s="1">
        <v>7.8</v>
      </c>
      <c r="AN861" s="5"/>
    </row>
    <row r="862" spans="1:40" x14ac:dyDescent="0.25">
      <c r="A862" s="4" t="s">
        <v>64</v>
      </c>
      <c r="B862" s="4">
        <v>4</v>
      </c>
      <c r="C862" s="4">
        <v>3</v>
      </c>
      <c r="D862" s="4">
        <v>34</v>
      </c>
      <c r="E862" s="1" t="str">
        <f t="shared" si="156"/>
        <v>Q4-3-34</v>
      </c>
      <c r="F862" s="8" t="s">
        <v>26</v>
      </c>
      <c r="G862" s="1"/>
      <c r="H862" s="36"/>
      <c r="I862" s="8"/>
      <c r="J862" s="4">
        <v>14</v>
      </c>
      <c r="K862" s="4">
        <v>11</v>
      </c>
      <c r="L862" s="4">
        <v>2.5999999999999999E-2</v>
      </c>
      <c r="M862" s="4">
        <v>2.9600000000000001E-2</v>
      </c>
      <c r="N862" s="4">
        <v>65.606700000000004</v>
      </c>
      <c r="O862" s="4">
        <v>0.16600000000000001</v>
      </c>
      <c r="P862" s="4">
        <v>160</v>
      </c>
      <c r="Q862" s="14">
        <v>0.1817</v>
      </c>
      <c r="R862" s="14">
        <v>4.2900000000000001E-2</v>
      </c>
      <c r="S862" s="4">
        <v>2.5659999999999998</v>
      </c>
      <c r="T862" s="4">
        <v>0.53170000000000006</v>
      </c>
      <c r="U862" s="4">
        <v>5</v>
      </c>
      <c r="V862" s="4">
        <v>1140</v>
      </c>
      <c r="W862" s="4">
        <v>257</v>
      </c>
      <c r="X862" s="12">
        <v>4107</v>
      </c>
      <c r="Y862" s="14">
        <v>0.78300000000000003</v>
      </c>
      <c r="Z862" s="40">
        <v>0.1883</v>
      </c>
      <c r="AA862" s="43"/>
      <c r="AB862" s="33">
        <f t="shared" si="146"/>
        <v>12.16216216216217</v>
      </c>
      <c r="AC862" s="5">
        <f t="shared" si="147"/>
        <v>0.25843373493975902</v>
      </c>
      <c r="AD862" s="5">
        <f t="shared" si="148"/>
        <v>0.23610346725371492</v>
      </c>
      <c r="AE862" s="5">
        <f t="shared" si="149"/>
        <v>0.24048531289910599</v>
      </c>
      <c r="AF862" s="33">
        <f t="shared" si="150"/>
        <v>2.4387753080097001</v>
      </c>
      <c r="AG862" s="33">
        <f t="shared" si="151"/>
        <v>15.292937062937064</v>
      </c>
      <c r="AH862" s="5">
        <f t="shared" si="152"/>
        <v>0.20720966484801251</v>
      </c>
      <c r="AI862" s="1">
        <f t="shared" si="153"/>
        <v>2.5659999999999998</v>
      </c>
      <c r="AJ862" s="5">
        <f t="shared" si="154"/>
        <v>0.22543859649122808</v>
      </c>
      <c r="AK862" s="1">
        <f t="shared" si="155"/>
        <v>15.980544747081712</v>
      </c>
      <c r="AL862" s="1">
        <v>11</v>
      </c>
      <c r="AN862" s="5"/>
    </row>
    <row r="863" spans="1:40" x14ac:dyDescent="0.25">
      <c r="A863" s="4" t="s">
        <v>64</v>
      </c>
      <c r="B863" s="4">
        <v>4</v>
      </c>
      <c r="C863" s="4">
        <v>3</v>
      </c>
      <c r="D863" s="4">
        <v>36</v>
      </c>
      <c r="E863" s="1" t="str">
        <f t="shared" si="156"/>
        <v>Q4-3-36</v>
      </c>
      <c r="F863" s="8" t="s">
        <v>28</v>
      </c>
      <c r="G863" s="1"/>
      <c r="H863" s="36"/>
      <c r="I863" s="8"/>
      <c r="J863" s="4">
        <v>13</v>
      </c>
      <c r="K863" s="4">
        <v>24.4</v>
      </c>
      <c r="L863" s="4">
        <v>4.9599999999999998E-2</v>
      </c>
      <c r="M863" s="4">
        <v>5.16E-2</v>
      </c>
      <c r="N863" s="4">
        <v>392.38299999999998</v>
      </c>
      <c r="O863" s="4">
        <v>0.29199999999999998</v>
      </c>
      <c r="P863" s="4">
        <v>4017</v>
      </c>
      <c r="Q863" s="14">
        <v>0.1862</v>
      </c>
      <c r="R863" s="14">
        <v>5.2299999999999999E-2</v>
      </c>
      <c r="S863" s="4">
        <v>8.593</v>
      </c>
      <c r="T863" s="4">
        <v>5.7119</v>
      </c>
      <c r="U863" s="4">
        <v>10</v>
      </c>
      <c r="V863" s="4">
        <v>212</v>
      </c>
      <c r="W863" s="4">
        <v>90.6</v>
      </c>
      <c r="X863" s="12">
        <v>772</v>
      </c>
      <c r="Y863" s="14">
        <v>0.6169</v>
      </c>
      <c r="Z863" s="40">
        <v>0.22860000000000003</v>
      </c>
      <c r="AA863" s="43"/>
      <c r="AB863" s="33">
        <f t="shared" si="146"/>
        <v>3.8759689922480653</v>
      </c>
      <c r="AC863" s="5">
        <f t="shared" si="147"/>
        <v>0.17910958904109589</v>
      </c>
      <c r="AD863" s="5">
        <f t="shared" si="148"/>
        <v>0.28088077336197637</v>
      </c>
      <c r="AE863" s="5">
        <f t="shared" si="149"/>
        <v>0.37056248986869839</v>
      </c>
      <c r="AF863" s="33">
        <f t="shared" si="150"/>
        <v>10.237446576431701</v>
      </c>
      <c r="AG863" s="33">
        <f t="shared" si="151"/>
        <v>75.025430210325055</v>
      </c>
      <c r="AH863" s="5">
        <f t="shared" si="152"/>
        <v>0.66471546607703946</v>
      </c>
      <c r="AI863" s="1">
        <f t="shared" si="153"/>
        <v>8.593</v>
      </c>
      <c r="AJ863" s="5">
        <f t="shared" si="154"/>
        <v>0.4273584905660377</v>
      </c>
      <c r="AK863" s="1">
        <f t="shared" si="155"/>
        <v>8.5209713024282561</v>
      </c>
      <c r="AL863" s="1">
        <v>24.4</v>
      </c>
      <c r="AN863" s="5"/>
    </row>
    <row r="864" spans="1:40" x14ac:dyDescent="0.25">
      <c r="A864" s="4" t="s">
        <v>64</v>
      </c>
      <c r="B864" s="4">
        <v>4</v>
      </c>
      <c r="C864" s="4">
        <v>3</v>
      </c>
      <c r="D864" s="4">
        <v>36</v>
      </c>
      <c r="E864" s="1" t="str">
        <f t="shared" si="156"/>
        <v>Q4-3-36</v>
      </c>
      <c r="F864" s="8" t="s">
        <v>26</v>
      </c>
      <c r="G864" s="1"/>
      <c r="H864" s="36"/>
      <c r="I864" s="8"/>
      <c r="J864" s="4">
        <v>13</v>
      </c>
      <c r="K864" s="4">
        <v>5</v>
      </c>
      <c r="L864" s="4">
        <v>6.4299999999999996E-2</v>
      </c>
      <c r="M864" s="4">
        <v>7.1099999999999997E-2</v>
      </c>
      <c r="N864" s="4">
        <v>47.943899999999999</v>
      </c>
      <c r="O864" s="4">
        <v>0.185</v>
      </c>
      <c r="P864" s="4">
        <v>74</v>
      </c>
      <c r="Q864" s="14">
        <v>0.1663</v>
      </c>
      <c r="R864" s="14">
        <v>3.3700000000000001E-2</v>
      </c>
      <c r="S864" s="4">
        <v>0.58199999999999996</v>
      </c>
      <c r="T864" s="4">
        <v>0.11599999999999999</v>
      </c>
      <c r="U864" s="4">
        <v>5</v>
      </c>
      <c r="V864" s="4">
        <v>221</v>
      </c>
      <c r="W864" s="4">
        <v>45.3</v>
      </c>
      <c r="X864" s="50">
        <v>853.5</v>
      </c>
      <c r="Y864" s="14">
        <v>0.748</v>
      </c>
      <c r="Z864" s="40">
        <v>0.17910000000000001</v>
      </c>
      <c r="AA864" s="43"/>
      <c r="AB864" s="33">
        <f t="shared" si="146"/>
        <v>9.5639943741209574</v>
      </c>
      <c r="AC864" s="5">
        <f t="shared" si="147"/>
        <v>0.18216216216216216</v>
      </c>
      <c r="AD864" s="5">
        <f t="shared" si="148"/>
        <v>0.2026458208057727</v>
      </c>
      <c r="AE864" s="5">
        <f t="shared" si="149"/>
        <v>0.23943850267379679</v>
      </c>
      <c r="AF864" s="33">
        <f t="shared" si="150"/>
        <v>1.543470597927995</v>
      </c>
      <c r="AG864" s="33">
        <f t="shared" si="151"/>
        <v>14.226676557863501</v>
      </c>
      <c r="AH864" s="5">
        <f t="shared" si="152"/>
        <v>0.19931271477663229</v>
      </c>
      <c r="AI864" s="1">
        <f t="shared" si="153"/>
        <v>0.58199999999999996</v>
      </c>
      <c r="AJ864" s="5">
        <f t="shared" si="154"/>
        <v>0.20497737556561085</v>
      </c>
      <c r="AK864" s="1">
        <f t="shared" si="155"/>
        <v>18.841059602649008</v>
      </c>
      <c r="AL864" s="1">
        <v>5</v>
      </c>
      <c r="AN864" s="5"/>
    </row>
    <row r="865" spans="1:40" x14ac:dyDescent="0.25">
      <c r="A865" s="4" t="s">
        <v>64</v>
      </c>
      <c r="B865" s="4">
        <v>4</v>
      </c>
      <c r="C865" s="4">
        <v>3</v>
      </c>
      <c r="D865" s="4">
        <v>38</v>
      </c>
      <c r="E865" s="1" t="str">
        <f t="shared" si="156"/>
        <v>Q4-3-38</v>
      </c>
      <c r="F865" s="8" t="s">
        <v>28</v>
      </c>
      <c r="G865" s="1"/>
      <c r="H865" s="36"/>
      <c r="I865" s="8"/>
      <c r="J865" s="4">
        <v>12</v>
      </c>
      <c r="K865" s="4">
        <v>11.9</v>
      </c>
      <c r="L865" s="4">
        <v>8.5000000000000006E-3</v>
      </c>
      <c r="M865" s="4">
        <v>1.01E-2</v>
      </c>
      <c r="N865" s="4">
        <v>118.9492</v>
      </c>
      <c r="O865" s="4">
        <v>7.3999999999999996E-2</v>
      </c>
      <c r="P865" s="4">
        <v>894</v>
      </c>
      <c r="Q865" s="14">
        <v>3.1800000000000002E-2</v>
      </c>
      <c r="R865" s="14">
        <v>1.11E-2</v>
      </c>
      <c r="S865" s="4">
        <v>3.2869999999999999</v>
      </c>
      <c r="T865" s="4">
        <v>1.7515000000000001</v>
      </c>
      <c r="U865" s="4">
        <v>10</v>
      </c>
      <c r="V865" s="4">
        <v>124</v>
      </c>
      <c r="W865" s="4">
        <v>60.699999999999996</v>
      </c>
      <c r="X865" s="50">
        <v>584.5</v>
      </c>
      <c r="Y865" s="14">
        <v>0.60599999999999998</v>
      </c>
      <c r="Z865" s="40">
        <v>0.28970000000000001</v>
      </c>
      <c r="AA865" s="43"/>
      <c r="AB865" s="33">
        <f t="shared" si="146"/>
        <v>15.841584158415831</v>
      </c>
      <c r="AC865" s="5">
        <f t="shared" si="147"/>
        <v>0.15000000000000002</v>
      </c>
      <c r="AD865" s="5">
        <f t="shared" si="148"/>
        <v>0.34905660377358488</v>
      </c>
      <c r="AE865" s="5">
        <f t="shared" si="149"/>
        <v>0.47805280528052807</v>
      </c>
      <c r="AF865" s="33">
        <f t="shared" si="150"/>
        <v>7.5158134733146582</v>
      </c>
      <c r="AG865" s="33">
        <f t="shared" si="151"/>
        <v>107.16144144144144</v>
      </c>
      <c r="AH865" s="5">
        <f t="shared" si="152"/>
        <v>0.53285670824459996</v>
      </c>
      <c r="AI865" s="1">
        <f t="shared" si="153"/>
        <v>3.2869999999999999</v>
      </c>
      <c r="AJ865" s="5">
        <f t="shared" si="154"/>
        <v>0.48951612903225805</v>
      </c>
      <c r="AK865" s="1">
        <f t="shared" si="155"/>
        <v>9.6293245469522244</v>
      </c>
      <c r="AL865" s="1">
        <v>11.9</v>
      </c>
      <c r="AN865" s="5"/>
    </row>
    <row r="866" spans="1:40" x14ac:dyDescent="0.25">
      <c r="A866" s="4" t="s">
        <v>64</v>
      </c>
      <c r="B866" s="4">
        <v>4</v>
      </c>
      <c r="C866" s="4">
        <v>3</v>
      </c>
      <c r="D866" s="4">
        <v>38</v>
      </c>
      <c r="E866" s="1" t="str">
        <f t="shared" si="156"/>
        <v>Q4-3-38</v>
      </c>
      <c r="F866" s="8" t="s">
        <v>30</v>
      </c>
      <c r="G866" s="1"/>
      <c r="H866" s="36"/>
      <c r="I866" s="8"/>
      <c r="J866" s="4">
        <v>19</v>
      </c>
      <c r="K866" s="4">
        <v>2.5</v>
      </c>
      <c r="L866" s="4">
        <v>2.6700000000000002E-2</v>
      </c>
      <c r="M866" s="4">
        <v>2.8799999999999999E-2</v>
      </c>
      <c r="N866" s="4">
        <v>15.282299999999999</v>
      </c>
      <c r="O866" s="4">
        <v>8.3000000000000004E-2</v>
      </c>
      <c r="P866" s="4">
        <v>112</v>
      </c>
      <c r="Q866" s="14">
        <v>0.1108</v>
      </c>
      <c r="R866" s="14">
        <v>5.2400000000000002E-2</v>
      </c>
      <c r="S866" s="4">
        <v>0.77500000000000002</v>
      </c>
      <c r="T866" s="4">
        <v>0.41389999999999999</v>
      </c>
      <c r="U866" s="4">
        <v>30</v>
      </c>
      <c r="V866" s="4">
        <v>37</v>
      </c>
      <c r="W866" s="4">
        <v>21.6</v>
      </c>
      <c r="X866" s="50">
        <v>159.20000000000002</v>
      </c>
      <c r="Y866" s="14">
        <v>0.186</v>
      </c>
      <c r="Z866" s="40">
        <v>8.5900000000000004E-2</v>
      </c>
      <c r="AA866" s="43"/>
      <c r="AB866" s="33">
        <f t="shared" si="146"/>
        <v>7.291666666666659</v>
      </c>
      <c r="AC866" s="5">
        <f t="shared" si="147"/>
        <v>0.63132530120481922</v>
      </c>
      <c r="AD866" s="5">
        <f t="shared" si="148"/>
        <v>0.47292418772563183</v>
      </c>
      <c r="AE866" s="5">
        <f t="shared" si="149"/>
        <v>0.46182795698924733</v>
      </c>
      <c r="AF866" s="33">
        <f t="shared" si="150"/>
        <v>7.328739783933047</v>
      </c>
      <c r="AG866" s="33">
        <f t="shared" si="151"/>
        <v>2.9164694656488548</v>
      </c>
      <c r="AH866" s="5">
        <f t="shared" si="152"/>
        <v>0.53406451612903227</v>
      </c>
      <c r="AI866" s="1">
        <f t="shared" si="153"/>
        <v>0.77500000000000002</v>
      </c>
      <c r="AJ866" s="5">
        <f t="shared" si="154"/>
        <v>0.58378378378378382</v>
      </c>
      <c r="AK866" s="1">
        <f t="shared" si="155"/>
        <v>7.3703703703703702</v>
      </c>
      <c r="AL866" s="1">
        <v>2.5</v>
      </c>
      <c r="AN866" s="5"/>
    </row>
    <row r="867" spans="1:40" x14ac:dyDescent="0.25">
      <c r="A867" s="4" t="s">
        <v>64</v>
      </c>
      <c r="B867" s="4">
        <v>4</v>
      </c>
      <c r="C867" s="4">
        <v>3</v>
      </c>
      <c r="D867" s="4">
        <v>40</v>
      </c>
      <c r="E867" s="1" t="str">
        <f t="shared" si="156"/>
        <v>Q4-3-40</v>
      </c>
      <c r="F867" s="8" t="s">
        <v>28</v>
      </c>
      <c r="G867" s="1"/>
      <c r="H867" s="36"/>
      <c r="I867" s="8"/>
      <c r="J867" s="4">
        <v>14</v>
      </c>
      <c r="K867" s="4">
        <v>12.5</v>
      </c>
      <c r="L867" s="4">
        <v>1.4500000000000001E-2</v>
      </c>
      <c r="M867" s="4">
        <v>1.5900000000000001E-2</v>
      </c>
      <c r="N867" s="4">
        <v>45.845100000000002</v>
      </c>
      <c r="O867" s="4">
        <v>6.5000000000000002E-2</v>
      </c>
      <c r="P867" s="4">
        <v>181</v>
      </c>
      <c r="Q867" s="14">
        <v>4.8000000000000001E-2</v>
      </c>
      <c r="R867" s="14">
        <v>1.1900000000000001E-2</v>
      </c>
      <c r="S867" s="4">
        <v>4.04</v>
      </c>
      <c r="T867" s="8">
        <v>2.5842999999999998</v>
      </c>
      <c r="U867" s="4">
        <v>10</v>
      </c>
      <c r="V867" s="4">
        <v>150</v>
      </c>
      <c r="W867" s="4">
        <v>82.199999999999989</v>
      </c>
      <c r="X867" s="50">
        <v>771.6</v>
      </c>
      <c r="Y867" s="14">
        <v>0.17860000000000001</v>
      </c>
      <c r="Z867" s="40">
        <v>7.7100000000000002E-2</v>
      </c>
      <c r="AA867" s="43"/>
      <c r="AB867" s="33">
        <f t="shared" si="146"/>
        <v>8.8050314465408803</v>
      </c>
      <c r="AC867" s="5">
        <f t="shared" si="147"/>
        <v>0.18307692307692308</v>
      </c>
      <c r="AD867" s="5">
        <f t="shared" si="148"/>
        <v>0.24791666666666667</v>
      </c>
      <c r="AE867" s="5">
        <f t="shared" si="149"/>
        <v>0.43169092945128779</v>
      </c>
      <c r="AF867" s="33">
        <f t="shared" si="150"/>
        <v>3.9480773299654706</v>
      </c>
      <c r="AG867" s="33">
        <f t="shared" si="151"/>
        <v>38.525294117647057</v>
      </c>
      <c r="AH867" s="5">
        <f t="shared" si="152"/>
        <v>0.63967821782178214</v>
      </c>
      <c r="AI867" s="1">
        <f t="shared" si="153"/>
        <v>4.04</v>
      </c>
      <c r="AJ867" s="5">
        <f t="shared" si="154"/>
        <v>0.54799999999999993</v>
      </c>
      <c r="AK867" s="1">
        <f t="shared" si="155"/>
        <v>9.3868613138686143</v>
      </c>
      <c r="AL867" s="1">
        <v>12.5</v>
      </c>
      <c r="AN867" s="5"/>
    </row>
    <row r="868" spans="1:40" x14ac:dyDescent="0.25">
      <c r="A868" s="4" t="s">
        <v>64</v>
      </c>
      <c r="B868" s="4">
        <v>4</v>
      </c>
      <c r="C868" s="4">
        <v>3</v>
      </c>
      <c r="D868" s="4">
        <v>42</v>
      </c>
      <c r="E868" s="1" t="str">
        <f t="shared" si="156"/>
        <v>Q4-3-42</v>
      </c>
      <c r="F868" s="8" t="s">
        <v>30</v>
      </c>
      <c r="G868" s="1"/>
      <c r="H868" s="36"/>
      <c r="I868" s="8"/>
      <c r="J868" s="4">
        <v>18</v>
      </c>
      <c r="K868" s="4">
        <v>2.1</v>
      </c>
      <c r="L868" s="4">
        <v>3.8199999999999998E-2</v>
      </c>
      <c r="M868" s="4">
        <v>3.9800000000000002E-2</v>
      </c>
      <c r="N868" s="4">
        <v>27.8673</v>
      </c>
      <c r="O868" s="4">
        <v>0.13800000000000001</v>
      </c>
      <c r="P868" s="4">
        <v>120</v>
      </c>
      <c r="Q868" s="14">
        <v>0.186</v>
      </c>
      <c r="R868" s="14">
        <v>9.1800000000000007E-2</v>
      </c>
      <c r="S868" s="4">
        <v>0.78400000000000003</v>
      </c>
      <c r="T868" s="4">
        <v>0.42770000000000002</v>
      </c>
      <c r="U868" s="4">
        <v>30</v>
      </c>
      <c r="V868" s="4">
        <v>22</v>
      </c>
      <c r="W868" s="4">
        <v>13.100000000000001</v>
      </c>
      <c r="X868" s="50">
        <v>127.60000000000001</v>
      </c>
      <c r="Y868" s="14">
        <v>0.186</v>
      </c>
      <c r="Z868" s="40">
        <v>9.1800000000000007E-2</v>
      </c>
      <c r="AA868" s="43"/>
      <c r="AB868" s="33">
        <f t="shared" si="146"/>
        <v>4.0201005025125731</v>
      </c>
      <c r="AC868" s="5">
        <f t="shared" si="147"/>
        <v>0.66521739130434787</v>
      </c>
      <c r="AD868" s="5">
        <f t="shared" si="148"/>
        <v>0.49354838709677423</v>
      </c>
      <c r="AE868" s="5">
        <f t="shared" si="149"/>
        <v>0.49354838709677423</v>
      </c>
      <c r="AF868" s="33">
        <f t="shared" si="150"/>
        <v>4.3061222292794783</v>
      </c>
      <c r="AG868" s="33">
        <f t="shared" si="151"/>
        <v>3.0356535947712415</v>
      </c>
      <c r="AH868" s="5">
        <f t="shared" si="152"/>
        <v>0.54553571428571435</v>
      </c>
      <c r="AI868" s="1">
        <f t="shared" si="153"/>
        <v>0.78400000000000003</v>
      </c>
      <c r="AJ868" s="5">
        <f t="shared" si="154"/>
        <v>0.59545454545454557</v>
      </c>
      <c r="AK868" s="1">
        <f t="shared" si="155"/>
        <v>9.7404580152671745</v>
      </c>
      <c r="AL868" s="1">
        <v>2.1</v>
      </c>
      <c r="AN868" s="5"/>
    </row>
    <row r="869" spans="1:40" x14ac:dyDescent="0.25">
      <c r="A869" s="4" t="s">
        <v>64</v>
      </c>
      <c r="B869" s="4">
        <v>4</v>
      </c>
      <c r="C869" s="4">
        <v>5</v>
      </c>
      <c r="D869" s="4">
        <v>4</v>
      </c>
      <c r="E869" s="1" t="str">
        <f t="shared" si="156"/>
        <v>Q4-5-4</v>
      </c>
      <c r="F869" s="8" t="s">
        <v>31</v>
      </c>
      <c r="G869" s="1"/>
      <c r="H869" s="36"/>
      <c r="I869" s="8"/>
      <c r="J869" s="4">
        <v>16</v>
      </c>
      <c r="K869" s="4">
        <v>11</v>
      </c>
      <c r="L869" s="4">
        <v>6.0000000000000001E-3</v>
      </c>
      <c r="M869" s="4">
        <v>9.1999999999999998E-3</v>
      </c>
      <c r="N869" s="4">
        <v>374.26589999999999</v>
      </c>
      <c r="O869" s="4">
        <v>0.32600000000000001</v>
      </c>
      <c r="P869" s="4">
        <v>2183</v>
      </c>
      <c r="Q869" s="14">
        <v>0.15340000000000001</v>
      </c>
      <c r="R869" s="14">
        <v>4.1500000000000002E-2</v>
      </c>
      <c r="S869" s="4">
        <v>1.3260000000000001</v>
      </c>
      <c r="T869" s="4">
        <v>0.61760000000000004</v>
      </c>
      <c r="U869" s="4">
        <v>10</v>
      </c>
      <c r="V869" s="4">
        <v>55</v>
      </c>
      <c r="W869" s="4">
        <v>22</v>
      </c>
      <c r="X869" s="50">
        <v>403</v>
      </c>
      <c r="Y869" s="14">
        <v>0.15340000000000001</v>
      </c>
      <c r="Z869" s="40">
        <v>4.1500000000000002E-2</v>
      </c>
      <c r="AA869" s="43"/>
      <c r="AB869" s="33">
        <f t="shared" si="146"/>
        <v>34.782608695652172</v>
      </c>
      <c r="AC869" s="5">
        <f t="shared" si="147"/>
        <v>0.12730061349693253</v>
      </c>
      <c r="AD869" s="5">
        <f t="shared" si="148"/>
        <v>0.27053455019556716</v>
      </c>
      <c r="AE869" s="5">
        <f t="shared" si="149"/>
        <v>0.27053455019556716</v>
      </c>
      <c r="AF869" s="33">
        <f t="shared" si="150"/>
        <v>5.8327515277240058</v>
      </c>
      <c r="AG869" s="33">
        <f t="shared" si="151"/>
        <v>90.184554216867454</v>
      </c>
      <c r="AH869" s="5">
        <f t="shared" si="152"/>
        <v>0.46576168929110107</v>
      </c>
      <c r="AI869" s="1">
        <f t="shared" si="153"/>
        <v>1.3260000000000001</v>
      </c>
      <c r="AJ869" s="5">
        <f t="shared" si="154"/>
        <v>0.4</v>
      </c>
      <c r="AK869" s="1">
        <f t="shared" si="155"/>
        <v>18.318181818181817</v>
      </c>
      <c r="AL869" s="1">
        <v>11</v>
      </c>
      <c r="AN869" s="5"/>
    </row>
    <row r="870" spans="1:40" x14ac:dyDescent="0.25">
      <c r="A870" s="4" t="s">
        <v>64</v>
      </c>
      <c r="B870" s="4">
        <v>4</v>
      </c>
      <c r="C870" s="4">
        <v>5</v>
      </c>
      <c r="D870" s="4">
        <v>5</v>
      </c>
      <c r="E870" s="1" t="str">
        <f t="shared" si="156"/>
        <v>Q4-5-5</v>
      </c>
      <c r="F870" s="8" t="s">
        <v>31</v>
      </c>
      <c r="G870" s="1"/>
      <c r="H870" s="36"/>
      <c r="I870" s="8"/>
      <c r="J870" s="4">
        <v>15</v>
      </c>
      <c r="K870" s="4">
        <v>13.9</v>
      </c>
      <c r="L870" s="4">
        <v>1.43E-2</v>
      </c>
      <c r="M870" s="4">
        <v>1.8100000000000002E-2</v>
      </c>
      <c r="N870" s="4">
        <v>163.875</v>
      </c>
      <c r="O870" s="4">
        <v>0.28999999999999998</v>
      </c>
      <c r="P870" s="4">
        <v>636</v>
      </c>
      <c r="Q870" s="14" t="s">
        <v>16</v>
      </c>
      <c r="R870" s="14">
        <v>3.6600000000000001E-2</v>
      </c>
      <c r="S870" s="4">
        <v>26.125</v>
      </c>
      <c r="T870" s="4">
        <v>7.5402000000000005</v>
      </c>
      <c r="U870" s="4">
        <v>10</v>
      </c>
      <c r="V870" s="4">
        <v>203</v>
      </c>
      <c r="W870" s="4">
        <v>50.6</v>
      </c>
      <c r="X870" s="50">
        <v>1015.1</v>
      </c>
      <c r="Y870" s="14">
        <v>0.96160000000000001</v>
      </c>
      <c r="Z870" s="40">
        <v>0.16589999999999999</v>
      </c>
      <c r="AA870" s="43"/>
      <c r="AB870" s="33">
        <f t="shared" si="146"/>
        <v>20.994475138121551</v>
      </c>
      <c r="AC870" s="5">
        <f t="shared" si="147"/>
        <v>0.12620689655172415</v>
      </c>
      <c r="AD870" s="5" t="e">
        <f t="shared" si="148"/>
        <v>#VALUE!</v>
      </c>
      <c r="AE870" s="5">
        <f t="shared" si="149"/>
        <v>0.17252495840266222</v>
      </c>
      <c r="AF870" s="33">
        <f t="shared" si="150"/>
        <v>3.8810068649885583</v>
      </c>
      <c r="AG870" s="33">
        <f t="shared" si="151"/>
        <v>44.774590163934427</v>
      </c>
      <c r="AH870" s="5">
        <f t="shared" si="152"/>
        <v>0.28862009569377994</v>
      </c>
      <c r="AI870" s="1">
        <f t="shared" si="153"/>
        <v>26.125</v>
      </c>
      <c r="AJ870" s="5">
        <f t="shared" si="154"/>
        <v>0.24926108374384237</v>
      </c>
      <c r="AK870" s="1">
        <f t="shared" si="155"/>
        <v>20.061264822134387</v>
      </c>
      <c r="AL870" s="1">
        <v>13.9</v>
      </c>
      <c r="AN870" s="5"/>
    </row>
    <row r="871" spans="1:40" x14ac:dyDescent="0.25">
      <c r="A871" s="4" t="s">
        <v>64</v>
      </c>
      <c r="B871" s="4">
        <v>4</v>
      </c>
      <c r="C871" s="4">
        <v>5</v>
      </c>
      <c r="D871" s="4">
        <v>5</v>
      </c>
      <c r="E871" s="1" t="str">
        <f t="shared" si="156"/>
        <v>Q4-5-5</v>
      </c>
      <c r="F871" s="8" t="s">
        <v>18</v>
      </c>
      <c r="G871" s="1"/>
      <c r="H871" s="36"/>
      <c r="I871" s="8"/>
      <c r="J871" s="4">
        <v>20</v>
      </c>
      <c r="K871" s="4">
        <v>17.399999999999999</v>
      </c>
      <c r="L871" s="4">
        <v>5.1999999999999998E-3</v>
      </c>
      <c r="M871" s="4">
        <v>6.8999999999999999E-3</v>
      </c>
      <c r="N871" s="4">
        <v>232.6267</v>
      </c>
      <c r="O871" s="4">
        <v>0.28799999999999998</v>
      </c>
      <c r="P871" s="4">
        <v>1345</v>
      </c>
      <c r="Q871" s="14">
        <v>0.1396</v>
      </c>
      <c r="R871" s="14">
        <v>3.0099999999999998E-2</v>
      </c>
      <c r="S871" s="4">
        <v>3.125</v>
      </c>
      <c r="T871" s="4">
        <v>1.1083000000000001</v>
      </c>
      <c r="U871" s="4">
        <v>10</v>
      </c>
      <c r="V871" s="4">
        <v>109</v>
      </c>
      <c r="W871" s="4">
        <v>35.6</v>
      </c>
      <c r="X871" s="50">
        <v>689.6</v>
      </c>
      <c r="Y871" s="14">
        <v>0.1396</v>
      </c>
      <c r="Z871" s="40">
        <v>3.0099999999999998E-2</v>
      </c>
      <c r="AA871" s="43"/>
      <c r="AB871" s="33">
        <f t="shared" si="146"/>
        <v>24.637681159420293</v>
      </c>
      <c r="AC871" s="5">
        <f t="shared" si="147"/>
        <v>0.10451388888888889</v>
      </c>
      <c r="AD871" s="5">
        <f t="shared" si="148"/>
        <v>0.21561604584527219</v>
      </c>
      <c r="AE871" s="5">
        <f t="shared" si="149"/>
        <v>0.21561604584527219</v>
      </c>
      <c r="AF871" s="33">
        <f t="shared" si="150"/>
        <v>5.7817954688778199</v>
      </c>
      <c r="AG871" s="33">
        <f t="shared" si="151"/>
        <v>77.28461794019934</v>
      </c>
      <c r="AH871" s="5">
        <f t="shared" si="152"/>
        <v>0.35465600000000003</v>
      </c>
      <c r="AI871" s="1">
        <f t="shared" si="153"/>
        <v>3.125</v>
      </c>
      <c r="AJ871" s="5">
        <f t="shared" si="154"/>
        <v>0.32660550458715598</v>
      </c>
      <c r="AK871" s="1">
        <f t="shared" si="155"/>
        <v>19.370786516853933</v>
      </c>
      <c r="AL871" s="1">
        <v>17.399999999999999</v>
      </c>
      <c r="AN871" s="5"/>
    </row>
    <row r="872" spans="1:40" x14ac:dyDescent="0.25">
      <c r="A872" s="4" t="s">
        <v>64</v>
      </c>
      <c r="B872" s="4">
        <v>4</v>
      </c>
      <c r="C872" s="4">
        <v>5</v>
      </c>
      <c r="D872" s="4">
        <v>8</v>
      </c>
      <c r="E872" s="1" t="str">
        <f t="shared" si="156"/>
        <v>Q4-5-8</v>
      </c>
      <c r="F872" s="8" t="s">
        <v>31</v>
      </c>
      <c r="G872" s="1"/>
      <c r="H872" s="36"/>
      <c r="I872" s="8"/>
      <c r="J872" s="4">
        <v>14</v>
      </c>
      <c r="K872" s="4">
        <v>13.8</v>
      </c>
      <c r="L872" s="4">
        <v>8.5000000000000006E-3</v>
      </c>
      <c r="M872" s="4">
        <v>9.7999999999999997E-3</v>
      </c>
      <c r="N872" s="4">
        <v>516.40610000000004</v>
      </c>
      <c r="O872" s="4">
        <v>0.58899999999999997</v>
      </c>
      <c r="P872" s="4">
        <v>3732</v>
      </c>
      <c r="Q872" s="14">
        <v>0.3261</v>
      </c>
      <c r="R872" s="14">
        <v>6.2399999999999997E-2</v>
      </c>
      <c r="S872" s="4">
        <v>1.861</v>
      </c>
      <c r="T872" s="4">
        <v>0.6593</v>
      </c>
      <c r="U872" s="4">
        <v>10</v>
      </c>
      <c r="V872" s="4">
        <v>56</v>
      </c>
      <c r="W872" s="4">
        <v>17</v>
      </c>
      <c r="X872" s="50">
        <v>251.2</v>
      </c>
      <c r="Y872" s="14">
        <v>0.3261</v>
      </c>
      <c r="Z872" s="40">
        <v>6.2399999999999997E-2</v>
      </c>
      <c r="AA872" s="43"/>
      <c r="AB872" s="33">
        <f t="shared" si="146"/>
        <v>13.265306122448969</v>
      </c>
      <c r="AC872" s="5">
        <f t="shared" si="147"/>
        <v>0.10594227504244483</v>
      </c>
      <c r="AD872" s="5">
        <f t="shared" si="148"/>
        <v>0.19135234590616373</v>
      </c>
      <c r="AE872" s="5">
        <f t="shared" si="149"/>
        <v>0.19135234590616373</v>
      </c>
      <c r="AF872" s="33">
        <f t="shared" si="150"/>
        <v>7.2268704804222876</v>
      </c>
      <c r="AG872" s="33">
        <f t="shared" si="151"/>
        <v>82.757387820512832</v>
      </c>
      <c r="AH872" s="5">
        <f t="shared" si="152"/>
        <v>0.35427189682966148</v>
      </c>
      <c r="AI872" s="1">
        <f t="shared" si="153"/>
        <v>1.861</v>
      </c>
      <c r="AJ872" s="5">
        <f t="shared" si="154"/>
        <v>0.30357142857142855</v>
      </c>
      <c r="AK872" s="1">
        <f t="shared" si="155"/>
        <v>14.776470588235293</v>
      </c>
      <c r="AL872" s="1">
        <v>13.8</v>
      </c>
      <c r="AN872" s="5"/>
    </row>
    <row r="873" spans="1:40" x14ac:dyDescent="0.25">
      <c r="A873" s="4" t="s">
        <v>64</v>
      </c>
      <c r="B873" s="4">
        <v>4</v>
      </c>
      <c r="C873" s="4">
        <v>5</v>
      </c>
      <c r="D873" s="4">
        <v>8</v>
      </c>
      <c r="E873" s="1" t="str">
        <f t="shared" si="156"/>
        <v>Q4-5-8</v>
      </c>
      <c r="F873" s="8" t="s">
        <v>31</v>
      </c>
      <c r="G873" s="1"/>
      <c r="H873" s="36"/>
      <c r="I873" s="8"/>
      <c r="J873" s="4">
        <v>13</v>
      </c>
      <c r="K873" s="4">
        <v>18.899999999999999</v>
      </c>
      <c r="L873" s="4">
        <v>1.17E-2</v>
      </c>
      <c r="M873" s="4">
        <v>1.37E-2</v>
      </c>
      <c r="N873" s="4">
        <v>748.36580000000004</v>
      </c>
      <c r="O873" s="4">
        <v>0.497</v>
      </c>
      <c r="P873" s="4">
        <v>5766</v>
      </c>
      <c r="Q873" s="14">
        <v>0.30569999999999997</v>
      </c>
      <c r="R873" s="14">
        <v>6.6000000000000003E-2</v>
      </c>
      <c r="S873" s="4">
        <v>4.2300000000000004</v>
      </c>
      <c r="T873" s="4">
        <v>1.9889999999999999</v>
      </c>
      <c r="U873" s="4">
        <v>10</v>
      </c>
      <c r="V873" s="4">
        <v>57</v>
      </c>
      <c r="W873" s="4">
        <v>18.700000000000003</v>
      </c>
      <c r="X873" s="50">
        <v>346.3</v>
      </c>
      <c r="Y873" s="14">
        <v>0.4456</v>
      </c>
      <c r="Z873" s="40">
        <v>0.1147</v>
      </c>
      <c r="AA873" s="43"/>
      <c r="AB873" s="33">
        <f t="shared" si="146"/>
        <v>14.598540145985401</v>
      </c>
      <c r="AC873" s="5">
        <f t="shared" si="147"/>
        <v>0.13279678068410464</v>
      </c>
      <c r="AD873" s="5">
        <f t="shared" si="148"/>
        <v>0.21589793915603536</v>
      </c>
      <c r="AE873" s="5">
        <f t="shared" si="149"/>
        <v>0.25740574506283664</v>
      </c>
      <c r="AF873" s="33">
        <f t="shared" si="150"/>
        <v>7.7047882198785667</v>
      </c>
      <c r="AG873" s="33">
        <f t="shared" si="151"/>
        <v>113.38875757575757</v>
      </c>
      <c r="AH873" s="5">
        <f t="shared" si="152"/>
        <v>0.47021276595744671</v>
      </c>
      <c r="AI873" s="1">
        <f t="shared" si="153"/>
        <v>4.2300000000000004</v>
      </c>
      <c r="AJ873" s="5">
        <f t="shared" si="154"/>
        <v>0.32807017543859657</v>
      </c>
      <c r="AK873" s="1">
        <f t="shared" si="155"/>
        <v>18.518716577540104</v>
      </c>
      <c r="AL873" s="1">
        <v>18.899999999999999</v>
      </c>
      <c r="AN873" s="5"/>
    </row>
    <row r="874" spans="1:40" x14ac:dyDescent="0.25">
      <c r="A874" s="4" t="s">
        <v>64</v>
      </c>
      <c r="B874" s="4">
        <v>4</v>
      </c>
      <c r="C874" s="4">
        <v>5</v>
      </c>
      <c r="D874" s="4">
        <v>16</v>
      </c>
      <c r="E874" s="1" t="str">
        <f t="shared" si="156"/>
        <v>Q4-5-16</v>
      </c>
      <c r="F874" s="8" t="s">
        <v>31</v>
      </c>
      <c r="G874" s="1"/>
      <c r="H874" s="36"/>
      <c r="I874" s="8"/>
      <c r="J874" s="4">
        <v>12</v>
      </c>
      <c r="K874" s="4">
        <v>21.9</v>
      </c>
      <c r="L874" s="4">
        <v>2.2100000000000002E-2</v>
      </c>
      <c r="M874" s="4">
        <v>3.1600000000000003E-2</v>
      </c>
      <c r="N874" s="4">
        <v>354.17759999999998</v>
      </c>
      <c r="O874" s="4">
        <v>0.65100000000000002</v>
      </c>
      <c r="P874" s="4">
        <v>1941</v>
      </c>
      <c r="Q874" s="14">
        <v>0.3906</v>
      </c>
      <c r="R874" s="15">
        <v>7.5499999999999998E-2</v>
      </c>
      <c r="S874" s="4">
        <v>3.3050000000000002</v>
      </c>
      <c r="T874" s="4">
        <v>1.3883000000000001</v>
      </c>
      <c r="U874" s="4">
        <v>10</v>
      </c>
      <c r="V874" s="4">
        <v>152</v>
      </c>
      <c r="W874" s="4">
        <v>37.299999999999997</v>
      </c>
      <c r="X874" s="50">
        <v>898.8</v>
      </c>
      <c r="Y874" s="14">
        <v>0.3906</v>
      </c>
      <c r="Z874" s="40">
        <v>7.5499999999999998E-2</v>
      </c>
      <c r="AA874" s="43"/>
      <c r="AB874" s="33">
        <f t="shared" si="146"/>
        <v>30.063291139240508</v>
      </c>
      <c r="AC874" s="5">
        <f t="shared" si="147"/>
        <v>0.11597542242703532</v>
      </c>
      <c r="AD874" s="5">
        <f t="shared" si="148"/>
        <v>0.19329237071172553</v>
      </c>
      <c r="AE874" s="5">
        <f t="shared" si="149"/>
        <v>0.19329237071172553</v>
      </c>
      <c r="AF874" s="33">
        <f t="shared" si="150"/>
        <v>5.4803014081071195</v>
      </c>
      <c r="AG874" s="33">
        <f t="shared" si="151"/>
        <v>46.910940397350998</v>
      </c>
      <c r="AH874" s="5">
        <f t="shared" si="152"/>
        <v>0.42006051437216341</v>
      </c>
      <c r="AI874" s="1">
        <f t="shared" si="153"/>
        <v>3.3050000000000002</v>
      </c>
      <c r="AJ874" s="5">
        <f t="shared" si="154"/>
        <v>0.24539473684210525</v>
      </c>
      <c r="AK874" s="1">
        <f t="shared" si="155"/>
        <v>24.096514745308312</v>
      </c>
      <c r="AL874" s="1">
        <v>21.9</v>
      </c>
      <c r="AN874" s="5"/>
    </row>
    <row r="875" spans="1:40" x14ac:dyDescent="0.25">
      <c r="A875" s="4" t="s">
        <v>64</v>
      </c>
      <c r="B875" s="4">
        <v>4</v>
      </c>
      <c r="C875" s="4">
        <v>5</v>
      </c>
      <c r="D875" s="4">
        <v>24</v>
      </c>
      <c r="E875" s="1" t="str">
        <f t="shared" si="156"/>
        <v>Q4-5-24</v>
      </c>
      <c r="F875" s="8" t="s">
        <v>21</v>
      </c>
      <c r="G875" s="1"/>
      <c r="H875" s="36"/>
      <c r="I875" s="8"/>
      <c r="J875" s="4">
        <v>26</v>
      </c>
      <c r="K875" s="4">
        <v>12</v>
      </c>
      <c r="L875" s="4">
        <v>1.24E-2</v>
      </c>
      <c r="M875" s="4">
        <v>1.5299999999999999E-2</v>
      </c>
      <c r="N875" s="4">
        <v>558.39430000000004</v>
      </c>
      <c r="O875" s="4">
        <v>0.377</v>
      </c>
      <c r="P875" s="4">
        <v>6451</v>
      </c>
      <c r="Q875" s="14">
        <v>0.13569999999999999</v>
      </c>
      <c r="R875" s="14">
        <v>3.6900000000000002E-2</v>
      </c>
      <c r="S875" s="4">
        <v>1.5589999999999999</v>
      </c>
      <c r="T875" s="4">
        <v>0.82579999999999998</v>
      </c>
      <c r="U875" s="4">
        <v>10</v>
      </c>
      <c r="V875" s="4">
        <v>87</v>
      </c>
      <c r="W875" s="4">
        <v>31.5</v>
      </c>
      <c r="X875" s="50">
        <v>165.2</v>
      </c>
      <c r="Y875" s="14">
        <v>0.13569999999999999</v>
      </c>
      <c r="Z875" s="40">
        <v>3.6900000000000002E-2</v>
      </c>
      <c r="AA875" s="43"/>
      <c r="AB875" s="33">
        <f t="shared" si="146"/>
        <v>18.954248366013072</v>
      </c>
      <c r="AC875" s="5">
        <f t="shared" si="147"/>
        <v>9.7877984084880645E-2</v>
      </c>
      <c r="AD875" s="5">
        <f t="shared" si="148"/>
        <v>0.2719233603537215</v>
      </c>
      <c r="AE875" s="5">
        <f t="shared" si="149"/>
        <v>0.2719233603537215</v>
      </c>
      <c r="AF875" s="33">
        <f t="shared" si="150"/>
        <v>11.55276835741339</v>
      </c>
      <c r="AG875" s="33">
        <f t="shared" si="151"/>
        <v>151.32636856368563</v>
      </c>
      <c r="AH875" s="5">
        <f t="shared" si="152"/>
        <v>0.52969852469531753</v>
      </c>
      <c r="AI875" s="1">
        <f t="shared" si="153"/>
        <v>1.5589999999999999</v>
      </c>
      <c r="AJ875" s="5">
        <f t="shared" si="154"/>
        <v>0.36206896551724138</v>
      </c>
      <c r="AK875" s="1">
        <f t="shared" si="155"/>
        <v>5.2444444444444445</v>
      </c>
      <c r="AL875" s="1">
        <v>12</v>
      </c>
      <c r="AN875" s="5"/>
    </row>
    <row r="876" spans="1:40" x14ac:dyDescent="0.25">
      <c r="A876" s="4" t="s">
        <v>64</v>
      </c>
      <c r="B876" s="4">
        <v>4</v>
      </c>
      <c r="C876" s="4">
        <v>5</v>
      </c>
      <c r="D876" s="4">
        <v>26</v>
      </c>
      <c r="E876" s="1" t="str">
        <f t="shared" si="156"/>
        <v>Q4-5-26</v>
      </c>
      <c r="F876" s="8" t="s">
        <v>22</v>
      </c>
      <c r="G876" s="1"/>
      <c r="H876" s="36"/>
      <c r="I876" s="8"/>
      <c r="J876" s="4">
        <v>27</v>
      </c>
      <c r="K876" s="4">
        <v>3</v>
      </c>
      <c r="L876" s="4">
        <v>1.1599999999999999E-2</v>
      </c>
      <c r="M876" s="4">
        <v>1.2999999999999999E-2</v>
      </c>
      <c r="N876" s="4">
        <v>54.512599999999999</v>
      </c>
      <c r="O876" s="4">
        <v>5.8000000000000003E-2</v>
      </c>
      <c r="P876" s="4">
        <v>172</v>
      </c>
      <c r="Q876" s="14">
        <v>3.7999999999999999E-2</v>
      </c>
      <c r="R876" s="14">
        <v>6.1000000000000004E-3</v>
      </c>
      <c r="S876" s="4">
        <v>0.436</v>
      </c>
      <c r="T876" s="4">
        <v>0.1008</v>
      </c>
      <c r="U876" s="4">
        <v>30</v>
      </c>
      <c r="V876" s="4">
        <v>77</v>
      </c>
      <c r="W876" s="4">
        <v>20.100000000000001</v>
      </c>
      <c r="X876" s="50">
        <v>371.5</v>
      </c>
      <c r="Y876" s="14">
        <v>3.7999999999999999E-2</v>
      </c>
      <c r="Z876" s="40">
        <v>6.1000000000000004E-3</v>
      </c>
      <c r="AA876" s="43"/>
      <c r="AB876" s="33">
        <f t="shared" si="146"/>
        <v>10.76923076923077</v>
      </c>
      <c r="AC876" s="5">
        <f t="shared" si="147"/>
        <v>0.10517241379310345</v>
      </c>
      <c r="AD876" s="5">
        <f t="shared" si="148"/>
        <v>0.16052631578947371</v>
      </c>
      <c r="AE876" s="5">
        <f t="shared" si="149"/>
        <v>0.16052631578947371</v>
      </c>
      <c r="AF876" s="33">
        <f t="shared" si="150"/>
        <v>3.1552338358471252</v>
      </c>
      <c r="AG876" s="33">
        <f t="shared" si="151"/>
        <v>89.364918032786875</v>
      </c>
      <c r="AH876" s="5">
        <f t="shared" si="152"/>
        <v>0.23119266055045873</v>
      </c>
      <c r="AI876" s="1">
        <f t="shared" si="153"/>
        <v>0.436</v>
      </c>
      <c r="AJ876" s="5">
        <f t="shared" si="154"/>
        <v>0.26103896103896107</v>
      </c>
      <c r="AK876" s="1">
        <f t="shared" si="155"/>
        <v>18.482587064676615</v>
      </c>
      <c r="AL876" s="1">
        <v>3</v>
      </c>
      <c r="AN876" s="5"/>
    </row>
    <row r="877" spans="1:40" x14ac:dyDescent="0.25">
      <c r="A877" s="4" t="s">
        <v>64</v>
      </c>
      <c r="B877" s="4">
        <v>4</v>
      </c>
      <c r="C877" s="4">
        <v>5</v>
      </c>
      <c r="D877" s="4">
        <v>32</v>
      </c>
      <c r="E877" s="1" t="str">
        <f t="shared" si="156"/>
        <v>Q4-5-32</v>
      </c>
      <c r="F877" s="4" t="s">
        <v>27</v>
      </c>
      <c r="G877" s="1"/>
      <c r="H877" s="36"/>
      <c r="I877" s="8"/>
      <c r="J877" s="4"/>
      <c r="K877" s="17">
        <v>8</v>
      </c>
      <c r="L877" s="4">
        <v>2.07E-2</v>
      </c>
      <c r="M877" s="4">
        <v>2.1700000000000001E-2</v>
      </c>
      <c r="N877" s="4">
        <v>22.035900000000002</v>
      </c>
      <c r="O877" s="4">
        <v>5.8000000000000003E-2</v>
      </c>
      <c r="P877" s="4">
        <v>62</v>
      </c>
      <c r="Q877" s="14">
        <v>5.0200000000000002E-2</v>
      </c>
      <c r="R877" s="14">
        <v>9.5999999999999992E-3</v>
      </c>
      <c r="S877" s="4">
        <v>0.23</v>
      </c>
      <c r="T877" s="8" t="s">
        <v>16</v>
      </c>
      <c r="U877" s="4" t="s">
        <v>16</v>
      </c>
      <c r="V877" s="4"/>
      <c r="W877" s="4"/>
      <c r="X877" s="12">
        <v>965</v>
      </c>
      <c r="Y877" s="14">
        <v>0.216</v>
      </c>
      <c r="Z877" s="40">
        <v>4.6699999999999998E-2</v>
      </c>
      <c r="AA877" s="43"/>
      <c r="AB877" s="33">
        <f t="shared" si="146"/>
        <v>4.6082949308755801</v>
      </c>
      <c r="AC877" s="5">
        <f t="shared" si="147"/>
        <v>0.16551724137931031</v>
      </c>
      <c r="AD877" s="5">
        <f t="shared" si="148"/>
        <v>0.19123505976095614</v>
      </c>
      <c r="AE877" s="5">
        <f t="shared" si="149"/>
        <v>0.2162037037037037</v>
      </c>
      <c r="AF877" s="33">
        <f t="shared" si="150"/>
        <v>2.8135905499661913</v>
      </c>
      <c r="AG877" s="33">
        <f t="shared" si="151"/>
        <v>22.954062500000006</v>
      </c>
      <c r="AH877" s="5" t="e">
        <f t="shared" si="152"/>
        <v>#VALUE!</v>
      </c>
      <c r="AI877" s="1">
        <f t="shared" si="153"/>
        <v>0.23</v>
      </c>
      <c r="AJ877" s="5" t="e">
        <f t="shared" si="154"/>
        <v>#DIV/0!</v>
      </c>
      <c r="AK877" s="1" t="e">
        <f t="shared" si="155"/>
        <v>#DIV/0!</v>
      </c>
      <c r="AL877" s="1">
        <v>8</v>
      </c>
      <c r="AN877" s="5"/>
    </row>
    <row r="878" spans="1:40" x14ac:dyDescent="0.25">
      <c r="A878" s="4" t="s">
        <v>64</v>
      </c>
      <c r="B878" s="4">
        <v>4</v>
      </c>
      <c r="C878" s="4">
        <v>5</v>
      </c>
      <c r="D878" s="4">
        <v>32</v>
      </c>
      <c r="E878" s="1" t="str">
        <f t="shared" si="156"/>
        <v>Q4-5-32</v>
      </c>
      <c r="F878" s="8" t="s">
        <v>26</v>
      </c>
      <c r="G878" s="1"/>
      <c r="H878" s="36"/>
      <c r="I878" s="8"/>
      <c r="J878" s="4">
        <v>16</v>
      </c>
      <c r="K878" s="4">
        <v>9.6</v>
      </c>
      <c r="L878" s="4">
        <v>3.2800000000000003E-2</v>
      </c>
      <c r="M878" s="4">
        <v>3.49E-2</v>
      </c>
      <c r="N878" s="4">
        <v>22.000299999999999</v>
      </c>
      <c r="O878" s="4">
        <v>7.9000000000000001E-2</v>
      </c>
      <c r="P878" s="4">
        <v>17</v>
      </c>
      <c r="Q878" s="14">
        <v>7.3999999999999996E-2</v>
      </c>
      <c r="R878" s="14">
        <v>1.41E-2</v>
      </c>
      <c r="S878" s="4">
        <v>3.1219999999999999</v>
      </c>
      <c r="T878" s="4">
        <v>6.3099999999999989E-2</v>
      </c>
      <c r="U878" s="4">
        <v>5</v>
      </c>
      <c r="V878" s="4">
        <v>121</v>
      </c>
      <c r="W878" s="4">
        <v>27.599999999999998</v>
      </c>
      <c r="X878" s="50">
        <v>802.80000000000007</v>
      </c>
      <c r="Y878" s="14">
        <v>0.313</v>
      </c>
      <c r="Z878" s="40">
        <v>6.7099999999999993E-2</v>
      </c>
      <c r="AA878" s="43"/>
      <c r="AB878" s="33">
        <f t="shared" si="146"/>
        <v>6.0171919770773572</v>
      </c>
      <c r="AC878" s="5">
        <f t="shared" si="147"/>
        <v>0.17848101265822786</v>
      </c>
      <c r="AD878" s="5">
        <f t="shared" si="148"/>
        <v>0.19054054054054054</v>
      </c>
      <c r="AE878" s="5">
        <f t="shared" si="149"/>
        <v>0.2143769968051118</v>
      </c>
      <c r="AF878" s="33">
        <f t="shared" si="150"/>
        <v>0.77271673568087706</v>
      </c>
      <c r="AG878" s="33">
        <f t="shared" si="151"/>
        <v>15.603049645390072</v>
      </c>
      <c r="AH878" s="5">
        <f t="shared" si="152"/>
        <v>2.0211402946828952E-2</v>
      </c>
      <c r="AI878" s="1">
        <f t="shared" si="153"/>
        <v>3.1219999999999999</v>
      </c>
      <c r="AJ878" s="5">
        <f t="shared" si="154"/>
        <v>0.228099173553719</v>
      </c>
      <c r="AK878" s="1">
        <f t="shared" si="155"/>
        <v>29.086956521739136</v>
      </c>
      <c r="AL878" s="1">
        <v>9.6</v>
      </c>
      <c r="AN878" s="5"/>
    </row>
    <row r="879" spans="1:40" x14ac:dyDescent="0.25">
      <c r="A879" s="4" t="s">
        <v>64</v>
      </c>
      <c r="B879" s="4">
        <v>4</v>
      </c>
      <c r="C879" s="4">
        <v>5</v>
      </c>
      <c r="D879" s="4">
        <v>34</v>
      </c>
      <c r="E879" s="1" t="str">
        <f t="shared" si="156"/>
        <v>Q4-5-34</v>
      </c>
      <c r="F879" s="8" t="s">
        <v>26</v>
      </c>
      <c r="G879" s="1"/>
      <c r="H879" s="36"/>
      <c r="I879" s="8"/>
      <c r="J879" s="4">
        <v>17</v>
      </c>
      <c r="K879" s="4">
        <v>15.8</v>
      </c>
      <c r="L879" s="4">
        <v>2.8000000000000001E-2</v>
      </c>
      <c r="M879" s="4">
        <v>0.03</v>
      </c>
      <c r="N879" s="4">
        <v>44.422899999999998</v>
      </c>
      <c r="O879" s="4">
        <v>7.8E-2</v>
      </c>
      <c r="P879" s="4">
        <v>106</v>
      </c>
      <c r="Q879" s="14">
        <v>8.1199999999999994E-2</v>
      </c>
      <c r="R879" s="14">
        <v>1.7299999999999999E-2</v>
      </c>
      <c r="S879" s="4">
        <v>0.56200000000000006</v>
      </c>
      <c r="T879" s="4">
        <v>0.1215</v>
      </c>
      <c r="U879" s="4">
        <v>5</v>
      </c>
      <c r="V879" s="4">
        <v>319</v>
      </c>
      <c r="W879" s="4">
        <v>69.8</v>
      </c>
      <c r="X879" s="50">
        <v>1820.4</v>
      </c>
      <c r="Y879" s="14">
        <v>0.26300000000000001</v>
      </c>
      <c r="Z879" s="40">
        <v>7.9000000000000001E-2</v>
      </c>
      <c r="AA879" s="43"/>
      <c r="AB879" s="33">
        <f t="shared" si="146"/>
        <v>6.6666666666666616</v>
      </c>
      <c r="AC879" s="5">
        <f t="shared" si="147"/>
        <v>0.22179487179487178</v>
      </c>
      <c r="AD879" s="5">
        <f t="shared" si="148"/>
        <v>0.21305418719211824</v>
      </c>
      <c r="AE879" s="5">
        <f t="shared" si="149"/>
        <v>0.30038022813688214</v>
      </c>
      <c r="AF879" s="33">
        <f t="shared" si="150"/>
        <v>2.3861566894552135</v>
      </c>
      <c r="AG879" s="33">
        <f t="shared" si="151"/>
        <v>25.677976878612718</v>
      </c>
      <c r="AH879" s="5">
        <f t="shared" si="152"/>
        <v>0.21619217081850531</v>
      </c>
      <c r="AI879" s="1">
        <f t="shared" si="153"/>
        <v>0.56200000000000006</v>
      </c>
      <c r="AJ879" s="5">
        <f t="shared" si="154"/>
        <v>0.21880877742946708</v>
      </c>
      <c r="AK879" s="1">
        <f t="shared" si="155"/>
        <v>26.080229226361034</v>
      </c>
      <c r="AL879" s="1">
        <v>15.8</v>
      </c>
      <c r="AN879" s="5"/>
    </row>
    <row r="880" spans="1:40" x14ac:dyDescent="0.25">
      <c r="A880" s="4" t="s">
        <v>64</v>
      </c>
      <c r="B880" s="4">
        <v>4</v>
      </c>
      <c r="C880" s="4">
        <v>5</v>
      </c>
      <c r="D880" s="4">
        <v>36</v>
      </c>
      <c r="E880" s="1" t="str">
        <f t="shared" si="156"/>
        <v>Q4-5-36</v>
      </c>
      <c r="F880" s="8" t="s">
        <v>26</v>
      </c>
      <c r="G880" s="1"/>
      <c r="H880" s="36"/>
      <c r="I880" s="8"/>
      <c r="J880" s="4">
        <v>18</v>
      </c>
      <c r="K880" s="4">
        <v>9.1</v>
      </c>
      <c r="L880" s="4">
        <v>3.0800000000000001E-2</v>
      </c>
      <c r="M880" s="4">
        <v>3.3300000000000003E-2</v>
      </c>
      <c r="N880" s="4">
        <v>38.542299999999997</v>
      </c>
      <c r="O880" s="4">
        <v>7.9000000000000001E-2</v>
      </c>
      <c r="P880" s="4">
        <v>107</v>
      </c>
      <c r="Q880" s="14">
        <v>8.0100000000000005E-2</v>
      </c>
      <c r="R880" s="14">
        <v>1.9E-2</v>
      </c>
      <c r="S880" s="4">
        <v>0.57699999999999996</v>
      </c>
      <c r="T880" s="4">
        <v>0.18640000000000001</v>
      </c>
      <c r="U880" s="4">
        <v>5</v>
      </c>
      <c r="V880" s="4">
        <v>338</v>
      </c>
      <c r="W880" s="4">
        <v>88.8</v>
      </c>
      <c r="X880" s="50">
        <v>1201.9000000000001</v>
      </c>
      <c r="Y880" s="14">
        <v>0.35099999999999998</v>
      </c>
      <c r="Z880" s="40">
        <v>9.6700000000000008E-2</v>
      </c>
      <c r="AA880" s="43"/>
      <c r="AB880" s="33">
        <f t="shared" si="146"/>
        <v>7.5075075075075137</v>
      </c>
      <c r="AC880" s="5">
        <f t="shared" si="147"/>
        <v>0.24050632911392406</v>
      </c>
      <c r="AD880" s="5">
        <f t="shared" si="148"/>
        <v>0.23720349563046189</v>
      </c>
      <c r="AE880" s="5">
        <f t="shared" si="149"/>
        <v>0.27549857549857554</v>
      </c>
      <c r="AF880" s="33">
        <f t="shared" si="150"/>
        <v>2.7761705969804606</v>
      </c>
      <c r="AG880" s="33">
        <f t="shared" si="151"/>
        <v>20.285421052631577</v>
      </c>
      <c r="AH880" s="5">
        <f t="shared" si="152"/>
        <v>0.32305025996533798</v>
      </c>
      <c r="AI880" s="1">
        <f t="shared" si="153"/>
        <v>0.57699999999999996</v>
      </c>
      <c r="AJ880" s="5">
        <f t="shared" si="154"/>
        <v>0.26272189349112424</v>
      </c>
      <c r="AK880" s="1">
        <f t="shared" si="155"/>
        <v>13.534909909909912</v>
      </c>
      <c r="AL880" s="1">
        <v>9.1</v>
      </c>
      <c r="AN880" s="5"/>
    </row>
    <row r="881" spans="1:40" x14ac:dyDescent="0.25">
      <c r="A881" s="4" t="s">
        <v>64</v>
      </c>
      <c r="B881" s="4">
        <v>4</v>
      </c>
      <c r="C881" s="4">
        <v>5</v>
      </c>
      <c r="D881" s="4">
        <v>38</v>
      </c>
      <c r="E881" s="1" t="str">
        <f t="shared" si="156"/>
        <v>Q4-5-38</v>
      </c>
      <c r="F881" s="8" t="s">
        <v>28</v>
      </c>
      <c r="G881" s="1"/>
      <c r="H881" s="36"/>
      <c r="I881" s="8"/>
      <c r="J881" s="4">
        <v>16</v>
      </c>
      <c r="K881" s="4">
        <v>22.5</v>
      </c>
      <c r="L881" s="4">
        <v>1.7899999999999999E-2</v>
      </c>
      <c r="M881" s="4">
        <v>2.06E-2</v>
      </c>
      <c r="N881" s="4">
        <v>68.736400000000003</v>
      </c>
      <c r="O881" s="4">
        <v>0.125</v>
      </c>
      <c r="P881" s="4">
        <v>269</v>
      </c>
      <c r="Q881" s="14">
        <v>8.4099999999999994E-2</v>
      </c>
      <c r="R881" s="14">
        <v>2.6200000000000001E-2</v>
      </c>
      <c r="S881" s="4">
        <v>23.571999999999999</v>
      </c>
      <c r="T881" s="4">
        <v>15.1241</v>
      </c>
      <c r="U881" s="4">
        <v>10</v>
      </c>
      <c r="V881" s="4">
        <v>225</v>
      </c>
      <c r="W881" s="4">
        <v>89.399999999999991</v>
      </c>
      <c r="X881" s="50">
        <v>1015</v>
      </c>
      <c r="Y881" s="14">
        <v>0.88480000000000003</v>
      </c>
      <c r="Z881" s="40">
        <v>0.41120000000000001</v>
      </c>
      <c r="AA881" s="43"/>
      <c r="AB881" s="33">
        <f t="shared" si="146"/>
        <v>13.10679611650486</v>
      </c>
      <c r="AC881" s="5">
        <f t="shared" si="147"/>
        <v>0.20960000000000001</v>
      </c>
      <c r="AD881" s="5">
        <f t="shared" si="148"/>
        <v>0.31153388822829969</v>
      </c>
      <c r="AE881" s="5">
        <f t="shared" si="149"/>
        <v>0.46473779385171787</v>
      </c>
      <c r="AF881" s="33">
        <f t="shared" si="150"/>
        <v>3.9135014344655814</v>
      </c>
      <c r="AG881" s="33">
        <f t="shared" si="151"/>
        <v>26.23526717557252</v>
      </c>
      <c r="AH881" s="5">
        <f t="shared" si="152"/>
        <v>0.64161293059562197</v>
      </c>
      <c r="AI881" s="1">
        <f t="shared" si="153"/>
        <v>23.571999999999999</v>
      </c>
      <c r="AJ881" s="5">
        <f t="shared" si="154"/>
        <v>0.39733333333333332</v>
      </c>
      <c r="AK881" s="1">
        <f t="shared" si="155"/>
        <v>11.353467561521255</v>
      </c>
      <c r="AL881" s="1">
        <v>22.5</v>
      </c>
      <c r="AN881" s="5"/>
    </row>
    <row r="882" spans="1:40" x14ac:dyDescent="0.25">
      <c r="A882" s="4" t="s">
        <v>64</v>
      </c>
      <c r="B882" s="4">
        <v>4</v>
      </c>
      <c r="C882" s="4">
        <v>5</v>
      </c>
      <c r="D882" s="4">
        <v>40</v>
      </c>
      <c r="E882" s="1" t="str">
        <f t="shared" si="156"/>
        <v>Q4-5-40</v>
      </c>
      <c r="F882" s="8" t="s">
        <v>28</v>
      </c>
      <c r="G882" s="1"/>
      <c r="H882" s="36"/>
      <c r="I882" s="8"/>
      <c r="J882" s="4">
        <v>17</v>
      </c>
      <c r="K882" s="4">
        <v>31</v>
      </c>
      <c r="L882" s="4">
        <v>1.8499999999999999E-2</v>
      </c>
      <c r="M882" s="4">
        <v>2.1700000000000001E-2</v>
      </c>
      <c r="N882" s="4">
        <v>77.305000000000007</v>
      </c>
      <c r="O882" s="4">
        <v>7.6999999999999999E-2</v>
      </c>
      <c r="P882" s="4">
        <v>569</v>
      </c>
      <c r="Q882" s="14">
        <v>5.8999999999999997E-2</v>
      </c>
      <c r="R882" s="14">
        <v>2.3800000000000002E-2</v>
      </c>
      <c r="S882" s="4">
        <v>3.4239999999999999</v>
      </c>
      <c r="T882" s="4">
        <v>1.8135000000000001</v>
      </c>
      <c r="U882" s="4">
        <v>10</v>
      </c>
      <c r="V882" s="4">
        <v>131</v>
      </c>
      <c r="W882" s="4">
        <v>67.7</v>
      </c>
      <c r="X882" s="50">
        <v>731.1</v>
      </c>
      <c r="Y882" s="14">
        <v>0.40699999999999997</v>
      </c>
      <c r="Z882" s="40">
        <v>0.19669999999999999</v>
      </c>
      <c r="AA882" s="43"/>
      <c r="AB882" s="33">
        <f t="shared" si="146"/>
        <v>14.746543778801851</v>
      </c>
      <c r="AC882" s="5">
        <f t="shared" si="147"/>
        <v>0.30909090909090914</v>
      </c>
      <c r="AD882" s="5">
        <f t="shared" si="148"/>
        <v>0.4033898305084746</v>
      </c>
      <c r="AE882" s="5">
        <f t="shared" si="149"/>
        <v>0.48329238329238328</v>
      </c>
      <c r="AF882" s="33">
        <f t="shared" si="150"/>
        <v>7.3604553392406693</v>
      </c>
      <c r="AG882" s="33">
        <f t="shared" si="151"/>
        <v>32.481092436974791</v>
      </c>
      <c r="AH882" s="5">
        <f t="shared" si="152"/>
        <v>0.5296436915887851</v>
      </c>
      <c r="AI882" s="1">
        <f t="shared" si="153"/>
        <v>3.4239999999999999</v>
      </c>
      <c r="AJ882" s="5">
        <f t="shared" si="154"/>
        <v>0.51679389312977098</v>
      </c>
      <c r="AK882" s="1">
        <f t="shared" si="155"/>
        <v>10.799113737075333</v>
      </c>
      <c r="AL882" s="1">
        <v>31</v>
      </c>
      <c r="AN882" s="5"/>
    </row>
    <row r="883" spans="1:40" x14ac:dyDescent="0.25">
      <c r="A883" s="4" t="s">
        <v>64</v>
      </c>
      <c r="B883" s="4">
        <v>4</v>
      </c>
      <c r="C883" s="4">
        <v>5</v>
      </c>
      <c r="D883" s="4">
        <v>40</v>
      </c>
      <c r="E883" s="1" t="str">
        <f t="shared" si="156"/>
        <v>Q4-5-40</v>
      </c>
      <c r="F883" s="8" t="s">
        <v>30</v>
      </c>
      <c r="G883" s="1"/>
      <c r="H883" s="36"/>
      <c r="I883" s="8"/>
      <c r="J883" s="4">
        <v>22</v>
      </c>
      <c r="K883" s="4">
        <v>4.5</v>
      </c>
      <c r="L883" s="4" t="s">
        <v>16</v>
      </c>
      <c r="M883" s="4" t="s">
        <v>16</v>
      </c>
      <c r="N883" s="4">
        <v>1.4252</v>
      </c>
      <c r="O883" s="4">
        <v>2.1000000000000001E-2</v>
      </c>
      <c r="P883" s="4">
        <v>1</v>
      </c>
      <c r="Q883" s="14">
        <v>1.7000000000000001E-2</v>
      </c>
      <c r="R883" s="14">
        <v>8.8000000000000005E-3</v>
      </c>
      <c r="S883" s="4">
        <v>0.372</v>
      </c>
      <c r="T883" s="4">
        <v>0.24159999999999998</v>
      </c>
      <c r="U883" s="4">
        <v>30</v>
      </c>
      <c r="V883" s="4">
        <v>33</v>
      </c>
      <c r="W883" s="4">
        <v>20.8</v>
      </c>
      <c r="X883" s="50">
        <v>195.1</v>
      </c>
      <c r="Y883" s="14">
        <v>1.7000000000000001E-2</v>
      </c>
      <c r="Z883" s="40">
        <v>8.8000000000000005E-3</v>
      </c>
      <c r="AA883" s="43"/>
      <c r="AB883" s="33" t="e">
        <f t="shared" si="146"/>
        <v>#VALUE!</v>
      </c>
      <c r="AC883" s="5">
        <f t="shared" si="147"/>
        <v>0.41904761904761906</v>
      </c>
      <c r="AD883" s="5">
        <f t="shared" si="148"/>
        <v>0.51764705882352946</v>
      </c>
      <c r="AE883" s="5">
        <f t="shared" si="149"/>
        <v>0.51764705882352946</v>
      </c>
      <c r="AF883" s="33">
        <f t="shared" si="150"/>
        <v>0.70165590794274491</v>
      </c>
      <c r="AG883" s="33">
        <f t="shared" si="151"/>
        <v>1.6195454545454544</v>
      </c>
      <c r="AH883" s="5">
        <f t="shared" si="152"/>
        <v>0.64946236559139781</v>
      </c>
      <c r="AI883" s="1">
        <f t="shared" si="153"/>
        <v>0.372</v>
      </c>
      <c r="AJ883" s="5">
        <f t="shared" si="154"/>
        <v>0.63030303030303036</v>
      </c>
      <c r="AK883" s="1">
        <f t="shared" si="155"/>
        <v>9.3798076923076916</v>
      </c>
      <c r="AL883" s="1">
        <v>4.5</v>
      </c>
      <c r="AN883" s="5"/>
    </row>
    <row r="884" spans="1:40" x14ac:dyDescent="0.25">
      <c r="A884" s="4" t="s">
        <v>64</v>
      </c>
      <c r="B884" s="4">
        <v>4</v>
      </c>
      <c r="C884" s="4">
        <v>5</v>
      </c>
      <c r="D884" s="4">
        <v>41</v>
      </c>
      <c r="E884" s="1" t="str">
        <f t="shared" si="156"/>
        <v>Q4-5-41</v>
      </c>
      <c r="F884" s="8" t="s">
        <v>30</v>
      </c>
      <c r="G884" s="1"/>
      <c r="H884" s="36"/>
      <c r="I884" s="8"/>
      <c r="J884" s="4">
        <v>21</v>
      </c>
      <c r="K884" s="4">
        <v>2.5</v>
      </c>
      <c r="L884" s="4">
        <v>5.0999999999999997E-2</v>
      </c>
      <c r="M884" s="4">
        <v>5.7200000000000001E-2</v>
      </c>
      <c r="N884" s="4">
        <v>65.536600000000007</v>
      </c>
      <c r="O884" s="4">
        <v>0.25600000000000001</v>
      </c>
      <c r="P884" s="4">
        <v>310</v>
      </c>
      <c r="Q884" s="14">
        <v>0.30919999999999997</v>
      </c>
      <c r="R884" s="14">
        <v>0.1351</v>
      </c>
      <c r="S884" s="4">
        <v>1.544</v>
      </c>
      <c r="T884" s="4">
        <v>0.90820000000000001</v>
      </c>
      <c r="U884" s="4">
        <v>30</v>
      </c>
      <c r="V884" s="4">
        <v>39</v>
      </c>
      <c r="W884" s="4">
        <v>22.4</v>
      </c>
      <c r="X884" s="12">
        <v>164.7</v>
      </c>
      <c r="Y884" s="14">
        <v>0.54400000000000004</v>
      </c>
      <c r="Z884" s="40">
        <v>0.26150000000000001</v>
      </c>
      <c r="AA884" s="43"/>
      <c r="AB884" s="33">
        <f t="shared" si="146"/>
        <v>10.839160839160847</v>
      </c>
      <c r="AC884" s="5">
        <f t="shared" si="147"/>
        <v>0.52773437499999998</v>
      </c>
      <c r="AD884" s="5">
        <f t="shared" si="148"/>
        <v>0.43693402328589914</v>
      </c>
      <c r="AE884" s="5">
        <f t="shared" si="149"/>
        <v>0.48069852941176466</v>
      </c>
      <c r="AF884" s="33">
        <f t="shared" si="150"/>
        <v>4.7301813032717588</v>
      </c>
      <c r="AG884" s="33">
        <f t="shared" si="151"/>
        <v>4.8509696521095496</v>
      </c>
      <c r="AH884" s="5">
        <f t="shared" si="152"/>
        <v>0.58821243523316058</v>
      </c>
      <c r="AI884" s="1">
        <f t="shared" si="153"/>
        <v>1.544</v>
      </c>
      <c r="AJ884" s="5">
        <f t="shared" si="154"/>
        <v>0.57435897435897432</v>
      </c>
      <c r="AK884" s="1">
        <f t="shared" si="155"/>
        <v>7.3526785714285712</v>
      </c>
      <c r="AL884" s="1">
        <v>2.5</v>
      </c>
      <c r="AN884" s="5"/>
    </row>
    <row r="885" spans="1:40" x14ac:dyDescent="0.25">
      <c r="A885" s="4" t="s">
        <v>64</v>
      </c>
      <c r="B885" s="4">
        <v>4</v>
      </c>
      <c r="C885" s="4">
        <v>5</v>
      </c>
      <c r="D885" s="4">
        <v>42</v>
      </c>
      <c r="E885" s="1" t="str">
        <f t="shared" si="156"/>
        <v>Q4-5-42</v>
      </c>
      <c r="F885" s="8" t="s">
        <v>28</v>
      </c>
      <c r="G885" s="1"/>
      <c r="H885" s="36"/>
      <c r="I885" s="8"/>
      <c r="J885" s="4">
        <v>15</v>
      </c>
      <c r="K885" s="4">
        <v>16.5</v>
      </c>
      <c r="L885" s="4">
        <v>5.4999999999999997E-3</v>
      </c>
      <c r="M885" s="4">
        <v>6.7000000000000002E-3</v>
      </c>
      <c r="N885" s="4">
        <v>186.0865</v>
      </c>
      <c r="O885" s="4">
        <v>0.188</v>
      </c>
      <c r="P885" s="4">
        <v>1236</v>
      </c>
      <c r="Q885" s="14">
        <v>0.1177</v>
      </c>
      <c r="R885" s="14">
        <v>3.9600000000000003E-2</v>
      </c>
      <c r="S885" s="4">
        <v>7.6920000000000002</v>
      </c>
      <c r="T885" s="4">
        <v>6.1172999999999993</v>
      </c>
      <c r="U885" s="4">
        <v>10</v>
      </c>
      <c r="V885" s="4">
        <v>108</v>
      </c>
      <c r="W885" s="4">
        <v>61.5</v>
      </c>
      <c r="X885" s="50">
        <v>1052.3</v>
      </c>
      <c r="Y885" s="14">
        <v>0.57509999999999994</v>
      </c>
      <c r="Z885" s="40">
        <v>0.26330000000000003</v>
      </c>
      <c r="AA885" s="43"/>
      <c r="AB885" s="33">
        <f t="shared" si="146"/>
        <v>17.910447761194035</v>
      </c>
      <c r="AC885" s="5">
        <f t="shared" si="147"/>
        <v>0.21063829787234045</v>
      </c>
      <c r="AD885" s="5">
        <f t="shared" si="148"/>
        <v>0.33644859813084116</v>
      </c>
      <c r="AE885" s="5">
        <f t="shared" si="149"/>
        <v>0.45783342027473495</v>
      </c>
      <c r="AF885" s="33">
        <f t="shared" si="150"/>
        <v>6.6420723695700659</v>
      </c>
      <c r="AG885" s="33">
        <f t="shared" si="151"/>
        <v>46.9915404040404</v>
      </c>
      <c r="AH885" s="5">
        <f t="shared" si="152"/>
        <v>0.7952808112324492</v>
      </c>
      <c r="AI885" s="1">
        <f t="shared" si="153"/>
        <v>7.6920000000000002</v>
      </c>
      <c r="AJ885" s="5">
        <f t="shared" si="154"/>
        <v>0.56944444444444442</v>
      </c>
      <c r="AK885" s="1">
        <f t="shared" si="155"/>
        <v>17.110569105691056</v>
      </c>
      <c r="AL885" s="1">
        <v>16.5</v>
      </c>
      <c r="AN885" s="5"/>
    </row>
    <row r="886" spans="1:40" x14ac:dyDescent="0.25">
      <c r="A886" s="4" t="s">
        <v>64</v>
      </c>
      <c r="B886" s="4">
        <v>4</v>
      </c>
      <c r="C886" s="4">
        <v>5</v>
      </c>
      <c r="D886" s="4">
        <v>42</v>
      </c>
      <c r="E886" s="1" t="str">
        <f t="shared" si="156"/>
        <v>Q4-5-42</v>
      </c>
      <c r="F886" s="8" t="s">
        <v>30</v>
      </c>
      <c r="G886" s="1"/>
      <c r="H886" s="36"/>
      <c r="I886" s="8"/>
      <c r="J886" s="4">
        <v>20</v>
      </c>
      <c r="K886" s="4">
        <v>4</v>
      </c>
      <c r="L886" s="4">
        <v>4.8999999999999998E-3</v>
      </c>
      <c r="M886" s="4">
        <v>5.7000000000000002E-3</v>
      </c>
      <c r="N886" s="4">
        <v>344.81349999999998</v>
      </c>
      <c r="O886" s="4">
        <v>0.27600000000000002</v>
      </c>
      <c r="P886" s="4">
        <v>3627</v>
      </c>
      <c r="Q886" s="14">
        <v>0.1014</v>
      </c>
      <c r="R886" s="14">
        <v>4.0800000000000003E-2</v>
      </c>
      <c r="S886" s="4">
        <v>1.6850000000000001</v>
      </c>
      <c r="T886" s="4">
        <v>1.1254</v>
      </c>
      <c r="U886" s="4">
        <v>30</v>
      </c>
      <c r="V886" s="4">
        <v>23</v>
      </c>
      <c r="W886" s="4">
        <v>15</v>
      </c>
      <c r="X886" s="50">
        <v>113.79999999999998</v>
      </c>
      <c r="Y886" s="14">
        <v>0.1014</v>
      </c>
      <c r="Z886" s="40">
        <v>4.0800000000000003E-2</v>
      </c>
      <c r="AA886" s="43"/>
      <c r="AB886" s="33">
        <f t="shared" si="146"/>
        <v>14.035087719298252</v>
      </c>
      <c r="AC886" s="5">
        <f t="shared" si="147"/>
        <v>0.14782608695652175</v>
      </c>
      <c r="AD886" s="5">
        <f t="shared" si="148"/>
        <v>0.40236686390532544</v>
      </c>
      <c r="AE886" s="5">
        <f t="shared" si="149"/>
        <v>0.40236686390532544</v>
      </c>
      <c r="AF886" s="33">
        <f t="shared" si="150"/>
        <v>10.518729690107842</v>
      </c>
      <c r="AG886" s="33">
        <f t="shared" si="151"/>
        <v>84.513112745098027</v>
      </c>
      <c r="AH886" s="5">
        <f t="shared" si="152"/>
        <v>0.66789317507418389</v>
      </c>
      <c r="AI886" s="1">
        <f t="shared" si="153"/>
        <v>1.6850000000000001</v>
      </c>
      <c r="AJ886" s="5">
        <f t="shared" si="154"/>
        <v>0.65217391304347827</v>
      </c>
      <c r="AK886" s="1">
        <f t="shared" si="155"/>
        <v>7.5866666666666651</v>
      </c>
      <c r="AL886" s="1">
        <v>4</v>
      </c>
      <c r="AN886" s="5"/>
    </row>
  </sheetData>
  <sortState ref="A2:AN886">
    <sortCondition ref="A2:A886"/>
    <sortCondition ref="B2:B886"/>
    <sortCondition ref="C2:C886"/>
    <sortCondition ref="D2:D886"/>
    <sortCondition ref="F2:F88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6"/>
  <sheetViews>
    <sheetView workbookViewId="0">
      <pane ySplit="1" topLeftCell="A2" activePane="bottomLeft" state="frozen"/>
      <selection pane="bottomLeft" activeCell="E10" sqref="E10"/>
    </sheetView>
  </sheetViews>
  <sheetFormatPr defaultRowHeight="15" x14ac:dyDescent="0.25"/>
  <cols>
    <col min="1" max="2" width="9.140625" style="1"/>
    <col min="3" max="3" width="9.140625" style="33"/>
    <col min="4" max="4" width="13.42578125" style="1" customWidth="1"/>
    <col min="5" max="6" width="9.140625" style="1"/>
    <col min="7" max="7" width="12.28515625" style="1" customWidth="1"/>
    <col min="8" max="8" width="11.42578125" style="1" bestFit="1" customWidth="1"/>
    <col min="9" max="13" width="9.140625" style="1"/>
    <col min="14" max="14" width="11.28515625" style="1" bestFit="1" customWidth="1"/>
    <col min="15" max="15" width="8.5703125" style="1" bestFit="1" customWidth="1"/>
    <col min="16" max="16" width="9.140625" style="1"/>
    <col min="17" max="17" width="6.85546875" style="1" bestFit="1" customWidth="1"/>
    <col min="18" max="18" width="12.85546875" style="1" bestFit="1" customWidth="1"/>
  </cols>
  <sheetData>
    <row r="1" spans="1:21" x14ac:dyDescent="0.25">
      <c r="A1" s="25" t="s">
        <v>302</v>
      </c>
      <c r="B1" s="25" t="s">
        <v>290</v>
      </c>
      <c r="C1" s="33" t="s">
        <v>303</v>
      </c>
      <c r="D1" s="31" t="s">
        <v>304</v>
      </c>
      <c r="E1" s="32" t="s">
        <v>297</v>
      </c>
      <c r="F1" s="32" t="s">
        <v>296</v>
      </c>
      <c r="G1" s="32" t="s">
        <v>305</v>
      </c>
      <c r="H1" s="32" t="s">
        <v>295</v>
      </c>
      <c r="I1" s="32" t="s">
        <v>294</v>
      </c>
      <c r="J1" s="25" t="s">
        <v>306</v>
      </c>
      <c r="K1" s="32" t="s">
        <v>293</v>
      </c>
      <c r="L1" s="25" t="s">
        <v>292</v>
      </c>
      <c r="M1" s="25" t="s">
        <v>291</v>
      </c>
      <c r="N1" s="25"/>
      <c r="O1" s="32"/>
      <c r="P1" s="25"/>
      <c r="Q1" s="25"/>
      <c r="R1" s="31"/>
      <c r="T1" s="8"/>
      <c r="U1" s="8"/>
    </row>
    <row r="2" spans="1:21" x14ac:dyDescent="0.25">
      <c r="A2" s="1" t="s">
        <v>86</v>
      </c>
      <c r="B2" s="1" t="s">
        <v>10</v>
      </c>
      <c r="C2" s="33">
        <v>56.115107913669064</v>
      </c>
      <c r="D2" s="5">
        <v>0.16097560975609757</v>
      </c>
      <c r="E2" s="5">
        <v>0.24944881889763781</v>
      </c>
      <c r="F2" s="5">
        <v>0.31733371314627545</v>
      </c>
      <c r="G2" s="33">
        <v>7.8996840126394936</v>
      </c>
      <c r="H2" s="33">
        <v>45.456363636363641</v>
      </c>
      <c r="I2" s="5">
        <v>0.39244656567752639</v>
      </c>
      <c r="J2" s="1">
        <v>14.457000000000001</v>
      </c>
      <c r="K2" s="5">
        <v>0.36107445805843547</v>
      </c>
      <c r="L2" s="1">
        <v>4.4844688070999732</v>
      </c>
      <c r="M2" s="1">
        <v>29.5</v>
      </c>
      <c r="O2" s="5"/>
      <c r="R2" s="5"/>
      <c r="T2" s="1"/>
    </row>
    <row r="3" spans="1:21" x14ac:dyDescent="0.25">
      <c r="A3" s="1" t="s">
        <v>86</v>
      </c>
      <c r="B3" s="1" t="s">
        <v>11</v>
      </c>
      <c r="C3" s="33">
        <v>31.538461538461533</v>
      </c>
      <c r="D3" s="5">
        <v>0.13125000000000001</v>
      </c>
      <c r="E3" s="5">
        <v>0.20621931260229132</v>
      </c>
      <c r="F3" s="5">
        <v>0.22093541202672604</v>
      </c>
      <c r="G3" s="33">
        <v>4.5027977173229656</v>
      </c>
      <c r="H3" s="33">
        <v>75.614365079365086</v>
      </c>
      <c r="I3" s="5">
        <v>0.22656249999999997</v>
      </c>
      <c r="J3" s="1">
        <v>1.024</v>
      </c>
      <c r="K3" s="5">
        <v>0.43725490196078431</v>
      </c>
      <c r="L3" s="1">
        <v>19.614349775784753</v>
      </c>
      <c r="M3" s="1">
        <v>8.6</v>
      </c>
      <c r="O3" s="5"/>
      <c r="R3" s="5"/>
      <c r="T3" s="1"/>
      <c r="U3" s="1"/>
    </row>
    <row r="4" spans="1:21" x14ac:dyDescent="0.25">
      <c r="A4" s="1" t="s">
        <v>91</v>
      </c>
      <c r="B4" s="1" t="s">
        <v>10</v>
      </c>
      <c r="C4" s="33">
        <v>49.019607843137258</v>
      </c>
      <c r="D4" s="5">
        <v>0.17297297297297298</v>
      </c>
      <c r="E4" s="5">
        <v>0.25346534653465347</v>
      </c>
      <c r="F4" s="5">
        <v>0.26857854068350362</v>
      </c>
      <c r="G4" s="33">
        <v>7.0384142530603881</v>
      </c>
      <c r="H4" s="33">
        <v>82.721269531250002</v>
      </c>
      <c r="I4" s="5">
        <v>0.44357682619647359</v>
      </c>
      <c r="J4" s="1">
        <v>5.5579999999999998</v>
      </c>
      <c r="K4" s="5">
        <v>0.78564231738035273</v>
      </c>
      <c r="L4" s="1">
        <v>3.9695415197178576</v>
      </c>
      <c r="M4" s="1">
        <v>32.200000000000003</v>
      </c>
      <c r="O4" s="5"/>
      <c r="R4" s="5"/>
      <c r="T4" s="1"/>
      <c r="U4" s="1"/>
    </row>
    <row r="5" spans="1:21" x14ac:dyDescent="0.25">
      <c r="A5" s="1" t="s">
        <v>91</v>
      </c>
      <c r="B5" s="1" t="s">
        <v>15</v>
      </c>
      <c r="C5" s="33">
        <v>20.134228187919458</v>
      </c>
      <c r="D5" s="5">
        <v>8.3984374999999986E-2</v>
      </c>
      <c r="E5" s="5">
        <v>0.12790005948839975</v>
      </c>
      <c r="F5" s="5">
        <v>0.1407982261640798</v>
      </c>
      <c r="G5" s="33">
        <v>1.1862600795299045</v>
      </c>
      <c r="H5" s="33">
        <v>110.56832558139537</v>
      </c>
      <c r="I5" s="5">
        <v>0.23752151462994839</v>
      </c>
      <c r="J5" s="1">
        <v>2.9049999999999998</v>
      </c>
      <c r="K5" s="5">
        <v>0.25625000000000003</v>
      </c>
      <c r="L5" s="1">
        <v>17.521064301552109</v>
      </c>
      <c r="M5" s="1">
        <v>8.8000000000000007</v>
      </c>
      <c r="O5" s="5"/>
      <c r="R5" s="5"/>
      <c r="T5" s="1"/>
      <c r="U5" s="1"/>
    </row>
    <row r="6" spans="1:21" x14ac:dyDescent="0.25">
      <c r="A6" s="1" t="s">
        <v>91</v>
      </c>
      <c r="B6" s="1" t="s">
        <v>11</v>
      </c>
      <c r="C6" s="33">
        <v>16.071428571428566</v>
      </c>
      <c r="D6" s="5">
        <v>0.11323529411764706</v>
      </c>
      <c r="E6" s="5">
        <v>0.32083333333333336</v>
      </c>
      <c r="F6" s="5">
        <v>0.32083333333333336</v>
      </c>
      <c r="G6" s="33">
        <v>5.6476076489116496</v>
      </c>
      <c r="H6" s="33">
        <v>84.853766233766237</v>
      </c>
      <c r="I6" s="5">
        <v>0.23208430913348946</v>
      </c>
      <c r="J6" s="1">
        <v>0.85399999999999998</v>
      </c>
      <c r="K6" s="5">
        <v>0.48461538461538461</v>
      </c>
      <c r="L6" s="1">
        <v>15.523809523809524</v>
      </c>
      <c r="M6" s="1">
        <v>0.9</v>
      </c>
      <c r="O6" s="5"/>
      <c r="R6" s="5"/>
      <c r="T6" s="8"/>
      <c r="U6" s="1"/>
    </row>
    <row r="7" spans="1:21" x14ac:dyDescent="0.25">
      <c r="A7" s="1" t="s">
        <v>92</v>
      </c>
      <c r="B7" s="1" t="s">
        <v>10</v>
      </c>
      <c r="C7" s="33">
        <v>33.093525179856115</v>
      </c>
      <c r="D7" s="5">
        <v>0.14291581108829568</v>
      </c>
      <c r="E7" s="5">
        <v>0.29170159262363787</v>
      </c>
      <c r="F7" s="5">
        <v>0.29170159262363787</v>
      </c>
      <c r="G7" s="33">
        <v>1.6702915129194698</v>
      </c>
      <c r="H7" s="33">
        <v>85.503692528735627</v>
      </c>
      <c r="I7" s="5">
        <v>0.36384790011350743</v>
      </c>
      <c r="J7" s="1">
        <v>10.571999999999999</v>
      </c>
      <c r="K7" s="5">
        <v>0.32503242542153049</v>
      </c>
      <c r="L7" s="1">
        <v>5.0526735833998409</v>
      </c>
      <c r="M7" s="1">
        <v>18</v>
      </c>
      <c r="O7" s="5"/>
      <c r="R7" s="5"/>
      <c r="T7" s="8"/>
      <c r="U7" s="1"/>
    </row>
    <row r="8" spans="1:21" x14ac:dyDescent="0.25">
      <c r="A8" s="1" t="s">
        <v>92</v>
      </c>
      <c r="B8" s="1" t="s">
        <v>17</v>
      </c>
      <c r="C8" s="33">
        <v>25.165562913907291</v>
      </c>
      <c r="D8" s="5">
        <v>0.14868421052631578</v>
      </c>
      <c r="E8" s="5">
        <v>0.24353448275862069</v>
      </c>
      <c r="F8" s="5">
        <v>0.28282504012841092</v>
      </c>
      <c r="G8" s="33">
        <v>0.93838644004783089</v>
      </c>
      <c r="H8" s="33">
        <v>49.510707964601771</v>
      </c>
      <c r="I8" s="5">
        <v>0.31484716157205239</v>
      </c>
      <c r="J8" s="1">
        <v>5.4960000000000004</v>
      </c>
      <c r="K8" s="5">
        <v>0.38090185676392574</v>
      </c>
      <c r="L8" s="1">
        <v>9.7534818941504184</v>
      </c>
      <c r="M8" s="1">
        <v>27.4</v>
      </c>
      <c r="O8" s="5"/>
      <c r="R8" s="5"/>
      <c r="T8" s="8"/>
      <c r="U8" s="1"/>
    </row>
    <row r="9" spans="1:21" x14ac:dyDescent="0.25">
      <c r="A9" s="1" t="s">
        <v>92</v>
      </c>
      <c r="B9" s="1" t="s">
        <v>15</v>
      </c>
      <c r="C9" s="33">
        <v>15.094339622641517</v>
      </c>
      <c r="D9" s="5"/>
      <c r="E9" s="5"/>
      <c r="F9" s="5">
        <v>6.777971592324944E-2</v>
      </c>
      <c r="G9" s="33">
        <v>2.1738919402147356</v>
      </c>
      <c r="H9" s="33"/>
      <c r="I9" s="8">
        <v>0.33933161953727509</v>
      </c>
      <c r="J9" s="1">
        <v>1.556</v>
      </c>
      <c r="K9" s="5">
        <v>0.29711538461538461</v>
      </c>
      <c r="L9" s="1">
        <v>19.252427184466018</v>
      </c>
      <c r="M9" s="1">
        <v>14.6</v>
      </c>
      <c r="O9" s="5"/>
      <c r="R9" s="5"/>
      <c r="T9" s="8"/>
      <c r="U9" s="1"/>
    </row>
    <row r="10" spans="1:21" x14ac:dyDescent="0.25">
      <c r="A10" s="1" t="s">
        <v>93</v>
      </c>
      <c r="B10" s="1" t="s">
        <v>10</v>
      </c>
      <c r="C10" s="33">
        <v>40.243902439024396</v>
      </c>
      <c r="D10" s="5">
        <v>0.14334470989761094</v>
      </c>
      <c r="E10" s="5">
        <v>0.30434782608695654</v>
      </c>
      <c r="F10" s="5">
        <v>0.30434782608695654</v>
      </c>
      <c r="G10" s="33">
        <v>2.3067075116751239</v>
      </c>
      <c r="H10" s="33">
        <v>97.954499999999996</v>
      </c>
      <c r="I10" s="5">
        <v>0.37297063903281519</v>
      </c>
      <c r="J10" s="1">
        <v>2.3159999999999998</v>
      </c>
      <c r="K10" s="5">
        <v>0.34344637946837764</v>
      </c>
      <c r="L10" s="1">
        <v>4.502802241793435</v>
      </c>
      <c r="M10" s="1">
        <v>29.9</v>
      </c>
      <c r="O10" s="5"/>
      <c r="R10" s="5"/>
      <c r="T10" s="8"/>
      <c r="U10" s="1"/>
    </row>
    <row r="11" spans="1:21" x14ac:dyDescent="0.25">
      <c r="A11" s="1" t="s">
        <v>93</v>
      </c>
      <c r="B11" s="1" t="s">
        <v>18</v>
      </c>
      <c r="C11" s="33">
        <v>27.1111111111111</v>
      </c>
      <c r="D11" s="5">
        <v>0.11224489795918369</v>
      </c>
      <c r="E11" s="5">
        <v>0.22058823529411764</v>
      </c>
      <c r="F11" s="5">
        <v>0.30198300283286122</v>
      </c>
      <c r="G11" s="33">
        <v>7.5647938390760565</v>
      </c>
      <c r="H11" s="33">
        <v>149.33612121212118</v>
      </c>
      <c r="I11" s="5">
        <v>0.40903732809430254</v>
      </c>
      <c r="J11" s="1">
        <v>0.50900000000000001</v>
      </c>
      <c r="K11" s="5">
        <v>0.28947368421052633</v>
      </c>
      <c r="L11" s="1">
        <v>21.490909090909089</v>
      </c>
      <c r="M11" s="1">
        <v>13.6</v>
      </c>
      <c r="O11" s="5"/>
      <c r="R11" s="5"/>
      <c r="T11" s="8"/>
      <c r="U11" s="1"/>
    </row>
    <row r="12" spans="1:21" x14ac:dyDescent="0.25">
      <c r="A12" s="1" t="s">
        <v>94</v>
      </c>
      <c r="B12" s="1" t="s">
        <v>10</v>
      </c>
      <c r="C12" s="33">
        <v>42.857142857142861</v>
      </c>
      <c r="D12" s="5">
        <v>0.14499999999999999</v>
      </c>
      <c r="E12" s="5">
        <v>0.25453481568168518</v>
      </c>
      <c r="F12" s="5">
        <v>0.25453481568168518</v>
      </c>
      <c r="G12" s="33">
        <v>10.523963373208305</v>
      </c>
      <c r="H12" s="33">
        <v>77.0982643678161</v>
      </c>
      <c r="I12" s="5">
        <v>0.37151994613701395</v>
      </c>
      <c r="J12" s="1">
        <v>5.9409999999999998</v>
      </c>
      <c r="K12" s="5">
        <v>0.33829787234042552</v>
      </c>
      <c r="L12" s="1">
        <v>5.4427672955974842</v>
      </c>
      <c r="M12" s="1">
        <v>24</v>
      </c>
      <c r="O12" s="5"/>
      <c r="R12" s="5"/>
      <c r="T12" s="8"/>
      <c r="U12" s="1"/>
    </row>
    <row r="13" spans="1:21" x14ac:dyDescent="0.25">
      <c r="A13" s="1" t="s">
        <v>94</v>
      </c>
      <c r="B13" s="1" t="s">
        <v>18</v>
      </c>
      <c r="C13" s="33">
        <v>36.363636363636367</v>
      </c>
      <c r="D13" s="5">
        <v>0.17499999999999999</v>
      </c>
      <c r="E13" s="5">
        <v>0.46666666666666667</v>
      </c>
      <c r="F13" s="5">
        <v>0.46666666666666667</v>
      </c>
      <c r="G13" s="33">
        <v>3.7478595198862719</v>
      </c>
      <c r="H13" s="33">
        <v>55.269642857142863</v>
      </c>
      <c r="I13" s="5">
        <v>0.25813953488372093</v>
      </c>
      <c r="J13" s="1">
        <v>0.215</v>
      </c>
      <c r="K13" s="5">
        <v>0.30674157303370786</v>
      </c>
      <c r="L13" s="1">
        <v>21.369963369963369</v>
      </c>
      <c r="M13" s="1">
        <v>12.4</v>
      </c>
      <c r="O13" s="5"/>
      <c r="R13" s="5"/>
      <c r="T13" s="8"/>
      <c r="U13" s="1"/>
    </row>
    <row r="14" spans="1:21" x14ac:dyDescent="0.25">
      <c r="A14" s="1" t="s">
        <v>94</v>
      </c>
      <c r="B14" s="1" t="s">
        <v>11</v>
      </c>
      <c r="C14" s="33">
        <v>35.897435897435898</v>
      </c>
      <c r="D14" s="5">
        <v>9.5049504950495037E-2</v>
      </c>
      <c r="E14" s="5">
        <v>0.19958419958419957</v>
      </c>
      <c r="F14" s="5">
        <v>0.25677966101694916</v>
      </c>
      <c r="G14" s="33">
        <v>0.93433579505769027</v>
      </c>
      <c r="H14" s="33">
        <v>159.42697916666668</v>
      </c>
      <c r="I14" s="5">
        <v>0.58787878787878789</v>
      </c>
      <c r="J14" s="1">
        <v>0.13200000000000001</v>
      </c>
      <c r="K14" s="5">
        <v>0.35555555555555557</v>
      </c>
      <c r="L14" s="1">
        <v>15.895833333333334</v>
      </c>
      <c r="M14" s="1">
        <v>10.1</v>
      </c>
      <c r="O14" s="5"/>
      <c r="R14" s="5"/>
      <c r="T14" s="8"/>
      <c r="U14" s="1"/>
    </row>
    <row r="15" spans="1:21" x14ac:dyDescent="0.25">
      <c r="A15" s="1" t="s">
        <v>94</v>
      </c>
      <c r="B15" s="1" t="s">
        <v>20</v>
      </c>
      <c r="C15" s="33">
        <v>26.315789473684212</v>
      </c>
      <c r="D15" s="5">
        <v>0.18571428571428569</v>
      </c>
      <c r="E15" s="5">
        <v>0.32499999999999996</v>
      </c>
      <c r="F15" s="5">
        <v>0.32499999999999996</v>
      </c>
      <c r="G15" s="33">
        <v>1.7833637637467625</v>
      </c>
      <c r="H15" s="33">
        <v>45.290384615384617</v>
      </c>
      <c r="I15" s="5">
        <v>0.1914438502673797</v>
      </c>
      <c r="J15" s="1">
        <v>0.187</v>
      </c>
      <c r="K15" s="5">
        <v>0.16250000000000001</v>
      </c>
      <c r="L15" s="1">
        <v>45.153846153846146</v>
      </c>
      <c r="M15" s="1">
        <v>5.0999999999999996</v>
      </c>
      <c r="O15" s="5"/>
      <c r="R15" s="5"/>
      <c r="T15" s="8"/>
      <c r="U15" s="1"/>
    </row>
    <row r="16" spans="1:21" x14ac:dyDescent="0.25">
      <c r="A16" s="1" t="s">
        <v>94</v>
      </c>
      <c r="B16" s="1" t="s">
        <v>19</v>
      </c>
      <c r="C16" s="33">
        <v>7.1146245059288518</v>
      </c>
      <c r="D16" s="5">
        <v>0.28108108108108104</v>
      </c>
      <c r="E16" s="5">
        <v>0.33226837060702874</v>
      </c>
      <c r="F16" s="5">
        <v>0.33226837060702868</v>
      </c>
      <c r="G16" s="33">
        <v>6.9533602226893141</v>
      </c>
      <c r="H16" s="33">
        <v>28.209935897435898</v>
      </c>
      <c r="I16" s="5">
        <v>0.62229729729729721</v>
      </c>
      <c r="J16" s="1">
        <v>0.44400000000000001</v>
      </c>
      <c r="K16" s="5">
        <v>0.45701754385964916</v>
      </c>
      <c r="L16" s="1">
        <v>9.9942418426103625</v>
      </c>
      <c r="M16" s="1">
        <v>10.1</v>
      </c>
      <c r="O16" s="5"/>
      <c r="R16" s="5"/>
      <c r="T16" s="8"/>
      <c r="U16" s="1"/>
    </row>
    <row r="17" spans="1:21" x14ac:dyDescent="0.25">
      <c r="A17" s="1" t="s">
        <v>95</v>
      </c>
      <c r="B17" s="8" t="s">
        <v>18</v>
      </c>
      <c r="C17" s="33">
        <v>23.008849557522126</v>
      </c>
      <c r="D17" s="5">
        <v>0.10612244897959183</v>
      </c>
      <c r="E17" s="5">
        <v>0.22807017543859648</v>
      </c>
      <c r="F17" s="5">
        <v>0.22807017543859648</v>
      </c>
      <c r="G17" s="33">
        <v>7.0795057117738338</v>
      </c>
      <c r="H17" s="33">
        <v>116.44301282051283</v>
      </c>
      <c r="I17" s="5">
        <v>0.41032357473035436</v>
      </c>
      <c r="J17" s="1">
        <v>0.64900000000000002</v>
      </c>
      <c r="K17" s="5">
        <v>0.34492753623188405</v>
      </c>
      <c r="L17" s="1">
        <v>16.794117647058822</v>
      </c>
      <c r="M17" s="1">
        <v>9.4</v>
      </c>
      <c r="O17" s="5"/>
      <c r="R17" s="5"/>
      <c r="T17" s="8"/>
      <c r="U17" s="1"/>
    </row>
    <row r="18" spans="1:21" x14ac:dyDescent="0.25">
      <c r="A18" s="1" t="s">
        <v>96</v>
      </c>
      <c r="B18" s="1" t="s">
        <v>10</v>
      </c>
      <c r="C18" s="33">
        <v>39.597315436241615</v>
      </c>
      <c r="D18" s="5">
        <v>0.15488721804511277</v>
      </c>
      <c r="E18" s="5">
        <v>0.22562979189485213</v>
      </c>
      <c r="F18" s="5">
        <v>0.28503966754816779</v>
      </c>
      <c r="G18" s="33">
        <v>7.301067552670613</v>
      </c>
      <c r="H18" s="33">
        <v>100.92951456310681</v>
      </c>
      <c r="I18" s="5">
        <v>0.54931034482758623</v>
      </c>
      <c r="J18" s="1">
        <v>0.28999999999999998</v>
      </c>
      <c r="K18" s="5">
        <v>0.40409836065573768</v>
      </c>
      <c r="L18" s="1">
        <v>6.4401622718052742</v>
      </c>
      <c r="M18" s="1">
        <v>13.1</v>
      </c>
      <c r="O18" s="5"/>
      <c r="R18" s="5"/>
      <c r="T18" s="8"/>
      <c r="U18" s="1"/>
    </row>
    <row r="19" spans="1:21" x14ac:dyDescent="0.25">
      <c r="A19" s="1" t="s">
        <v>96</v>
      </c>
      <c r="B19" s="1" t="s">
        <v>21</v>
      </c>
      <c r="C19" s="33">
        <v>31.661442006269588</v>
      </c>
      <c r="D19" s="5">
        <v>0.1520754716981132</v>
      </c>
      <c r="E19" s="5">
        <v>0.23335263462652001</v>
      </c>
      <c r="F19" s="5">
        <v>0.29296573048183461</v>
      </c>
      <c r="G19" s="33">
        <v>10.364211249994208</v>
      </c>
      <c r="H19" s="33">
        <v>91.027121588089315</v>
      </c>
      <c r="I19" s="5">
        <v>0.4117911791179118</v>
      </c>
      <c r="J19" s="1">
        <v>2.222</v>
      </c>
      <c r="K19" s="5">
        <v>0.26666666666666666</v>
      </c>
      <c r="L19" s="1">
        <v>12.487500000000001</v>
      </c>
      <c r="M19" s="1">
        <v>10.199999999999999</v>
      </c>
      <c r="O19" s="5"/>
      <c r="R19" s="5"/>
      <c r="T19" s="8"/>
      <c r="U19" s="1"/>
    </row>
    <row r="20" spans="1:21" x14ac:dyDescent="0.25">
      <c r="A20" s="1" t="s">
        <v>96</v>
      </c>
      <c r="B20" s="1" t="s">
        <v>19</v>
      </c>
      <c r="C20" s="33">
        <v>10.924369747899167</v>
      </c>
      <c r="D20" s="5"/>
      <c r="E20" s="5"/>
      <c r="F20" s="5">
        <v>0.27047619047619048</v>
      </c>
      <c r="G20" s="33">
        <v>9.1743851167540225</v>
      </c>
      <c r="H20" s="33"/>
      <c r="I20" s="5">
        <v>0.45700934579439251</v>
      </c>
      <c r="J20" s="1">
        <v>0.107</v>
      </c>
      <c r="K20" s="5">
        <v>0.47868852459016392</v>
      </c>
      <c r="L20" s="1">
        <v>10.321917808219178</v>
      </c>
      <c r="M20" s="1">
        <v>9.3000000000000007</v>
      </c>
      <c r="O20" s="5"/>
      <c r="R20" s="5"/>
      <c r="T20" s="8"/>
      <c r="U20" s="1"/>
    </row>
    <row r="21" spans="1:21" x14ac:dyDescent="0.25">
      <c r="A21" s="1" t="s">
        <v>96</v>
      </c>
      <c r="B21" s="1" t="s">
        <v>20</v>
      </c>
      <c r="D21" s="5">
        <v>5.3846153846153849E-2</v>
      </c>
      <c r="E21" s="5">
        <v>0.11666666666666667</v>
      </c>
      <c r="F21" s="5">
        <v>0.11666666666666667</v>
      </c>
      <c r="G21" s="33">
        <v>3.8287237819437387</v>
      </c>
      <c r="H21" s="33">
        <v>205.21571428571428</v>
      </c>
      <c r="I21" s="5">
        <v>0.18593749999999998</v>
      </c>
      <c r="J21" s="1">
        <v>6.4000000000000001E-2</v>
      </c>
      <c r="K21" s="5">
        <v>0.13999999999999999</v>
      </c>
      <c r="L21" s="1">
        <v>49.000000000000007</v>
      </c>
      <c r="M21" s="1">
        <v>3.9</v>
      </c>
      <c r="O21" s="5"/>
      <c r="R21" s="5"/>
      <c r="T21" s="8"/>
      <c r="U21" s="1"/>
    </row>
    <row r="22" spans="1:21" x14ac:dyDescent="0.25">
      <c r="A22" s="1" t="s">
        <v>97</v>
      </c>
      <c r="B22" s="8" t="s">
        <v>18</v>
      </c>
      <c r="C22" s="33">
        <v>45.454545454545453</v>
      </c>
      <c r="D22" s="5">
        <v>0.10508474576271187</v>
      </c>
      <c r="E22" s="5">
        <v>0.20529801324503313</v>
      </c>
      <c r="F22" s="5">
        <v>0.20529801324503313</v>
      </c>
      <c r="G22" s="33">
        <v>3.5837829032474442</v>
      </c>
      <c r="H22" s="33">
        <v>84.160483870967752</v>
      </c>
      <c r="I22" s="5">
        <v>0.43826530612244896</v>
      </c>
      <c r="J22" s="1">
        <v>0.19600000000000001</v>
      </c>
      <c r="K22" s="5">
        <v>0.28857142857142853</v>
      </c>
      <c r="L22" s="1">
        <v>30.089108910891092</v>
      </c>
      <c r="M22" s="1">
        <v>6.3</v>
      </c>
      <c r="R22" s="5"/>
      <c r="T22" s="8"/>
      <c r="U22" s="1"/>
    </row>
    <row r="23" spans="1:21" x14ac:dyDescent="0.25">
      <c r="A23" s="1" t="s">
        <v>87</v>
      </c>
      <c r="B23" s="1" t="s">
        <v>10</v>
      </c>
      <c r="C23" s="33">
        <v>50.777202072538863</v>
      </c>
      <c r="D23" s="5">
        <v>0.12692307692307692</v>
      </c>
      <c r="E23" s="5">
        <v>0.2160392798690671</v>
      </c>
      <c r="F23" s="5">
        <v>0.31059225512528471</v>
      </c>
      <c r="G23" s="33">
        <v>4.6726742339858074</v>
      </c>
      <c r="H23" s="33">
        <v>46.044621212121207</v>
      </c>
      <c r="I23" s="5">
        <v>0.30306960657155207</v>
      </c>
      <c r="J23" s="1">
        <v>2.3130000000000002</v>
      </c>
      <c r="K23" s="5">
        <v>0.27493857493857493</v>
      </c>
      <c r="L23" s="1">
        <v>6.3109919571045578</v>
      </c>
      <c r="M23" s="1">
        <v>19.600000000000001</v>
      </c>
      <c r="O23" s="5"/>
      <c r="R23" s="5"/>
      <c r="T23" s="8"/>
      <c r="U23" s="1"/>
    </row>
    <row r="24" spans="1:21" x14ac:dyDescent="0.25">
      <c r="A24" s="1" t="s">
        <v>87</v>
      </c>
      <c r="B24" s="1" t="s">
        <v>11</v>
      </c>
      <c r="C24" s="33">
        <v>40.909090909090914</v>
      </c>
      <c r="D24" s="5">
        <v>0.12794117647058822</v>
      </c>
      <c r="E24" s="5">
        <v>0.2114216281895504</v>
      </c>
      <c r="F24" s="5">
        <v>0.2114216281895504</v>
      </c>
      <c r="G24" s="33">
        <v>4.7411752126960849</v>
      </c>
      <c r="H24" s="33">
        <v>94.064655172413808</v>
      </c>
      <c r="I24" s="5">
        <v>0.57999999999999996</v>
      </c>
      <c r="J24" s="1">
        <v>0.03</v>
      </c>
      <c r="K24" s="5">
        <v>0.25</v>
      </c>
      <c r="L24" s="1">
        <v>29.599999999999998</v>
      </c>
      <c r="M24" s="1">
        <v>2.7</v>
      </c>
      <c r="O24" s="5"/>
      <c r="R24" s="5"/>
      <c r="T24" s="8"/>
      <c r="U24" s="1"/>
    </row>
    <row r="25" spans="1:21" x14ac:dyDescent="0.25">
      <c r="A25" s="1" t="s">
        <v>87</v>
      </c>
      <c r="B25" s="8" t="s">
        <v>13</v>
      </c>
      <c r="C25" s="33">
        <v>34.883720930232556</v>
      </c>
      <c r="D25" s="5">
        <v>4.40251572327044E-2</v>
      </c>
      <c r="E25" s="5">
        <v>5.2631578947368418E-2</v>
      </c>
      <c r="F25" s="5">
        <v>5.2631578947368418E-2</v>
      </c>
      <c r="G25" s="33">
        <v>2.9503083774708831</v>
      </c>
      <c r="H25" s="33">
        <v>50.842142857142854</v>
      </c>
      <c r="I25" s="5">
        <v>8.6597938144329895E-2</v>
      </c>
      <c r="J25" s="1">
        <v>9.7000000000000003E-2</v>
      </c>
      <c r="K25" s="5">
        <v>9.5081967213114751E-2</v>
      </c>
      <c r="L25" s="1">
        <v>33.5</v>
      </c>
      <c r="M25" s="1">
        <v>3.4</v>
      </c>
      <c r="O25" s="5"/>
      <c r="R25" s="5"/>
      <c r="T25" s="8"/>
      <c r="U25" s="1"/>
    </row>
    <row r="26" spans="1:21" x14ac:dyDescent="0.25">
      <c r="A26" s="1" t="s">
        <v>87</v>
      </c>
      <c r="B26" s="1" t="s">
        <v>14</v>
      </c>
      <c r="C26" s="33">
        <v>30.434782608695656</v>
      </c>
      <c r="D26" s="5"/>
      <c r="E26" s="5">
        <v>0.3</v>
      </c>
      <c r="F26" s="5">
        <v>0.3</v>
      </c>
      <c r="G26" s="33">
        <v>2.3976044360783351</v>
      </c>
      <c r="H26" s="33">
        <v>65.343000000000004</v>
      </c>
      <c r="I26" s="5">
        <v>8.4166666666666667E-2</v>
      </c>
      <c r="J26" s="1">
        <v>1.2E-2</v>
      </c>
      <c r="K26" s="5"/>
      <c r="M26" s="1">
        <v>1.4</v>
      </c>
      <c r="O26" s="5"/>
      <c r="R26" s="5"/>
      <c r="T26" s="8"/>
      <c r="U26" s="1"/>
    </row>
    <row r="27" spans="1:21" x14ac:dyDescent="0.25">
      <c r="A27" s="1" t="s">
        <v>87</v>
      </c>
      <c r="B27" s="1" t="s">
        <v>13</v>
      </c>
      <c r="C27" s="33">
        <v>27.500000000000007</v>
      </c>
      <c r="D27" s="5">
        <v>4.716981132075472E-2</v>
      </c>
      <c r="E27" s="5">
        <v>6.8493150684931517E-2</v>
      </c>
      <c r="F27" s="5">
        <v>6.8493150684931517E-2</v>
      </c>
      <c r="G27" s="33">
        <v>4.6221839502577025</v>
      </c>
      <c r="H27" s="33">
        <v>31.586799999999997</v>
      </c>
      <c r="I27" s="5">
        <v>0.125</v>
      </c>
      <c r="J27" s="1">
        <v>6.8000000000000005E-2</v>
      </c>
      <c r="K27" s="5">
        <v>0.13333333333333333</v>
      </c>
      <c r="L27" s="1">
        <v>23.807692307692307</v>
      </c>
      <c r="M27" s="1">
        <v>7</v>
      </c>
      <c r="O27" s="5"/>
      <c r="R27" s="5"/>
      <c r="T27" s="4"/>
      <c r="U27" s="1"/>
    </row>
    <row r="28" spans="1:21" x14ac:dyDescent="0.25">
      <c r="A28" s="1" t="s">
        <v>87</v>
      </c>
      <c r="B28" s="1" t="s">
        <v>12</v>
      </c>
      <c r="C28" s="33">
        <v>23.809523809523803</v>
      </c>
      <c r="D28" s="5">
        <v>0.126</v>
      </c>
      <c r="E28" s="5">
        <v>0.30582524271844658</v>
      </c>
      <c r="F28" s="5">
        <v>0.32346938775510203</v>
      </c>
      <c r="G28" s="33">
        <v>6.5368594082911446</v>
      </c>
      <c r="H28" s="33">
        <v>116.06952380952382</v>
      </c>
      <c r="I28" s="5">
        <v>0.37592592592592594</v>
      </c>
      <c r="J28" s="1">
        <v>5.3999999999999999E-2</v>
      </c>
      <c r="K28" s="5">
        <v>0.27500000000000002</v>
      </c>
      <c r="L28" s="1">
        <v>17.18181818181818</v>
      </c>
      <c r="M28" s="1">
        <v>3.5</v>
      </c>
      <c r="R28" s="5"/>
      <c r="T28" s="4"/>
      <c r="U28" s="1"/>
    </row>
    <row r="29" spans="1:21" x14ac:dyDescent="0.25">
      <c r="A29" s="1" t="s">
        <v>87</v>
      </c>
      <c r="B29" s="1" t="s">
        <v>15</v>
      </c>
      <c r="C29" s="33">
        <v>15.934065934065941</v>
      </c>
      <c r="D29" s="5">
        <v>0.1176</v>
      </c>
      <c r="E29" s="5">
        <v>0.20559440559440562</v>
      </c>
      <c r="F29" s="5">
        <v>0.22651646447140386</v>
      </c>
      <c r="G29" s="33">
        <v>6.6084201303097849</v>
      </c>
      <c r="H29" s="33">
        <v>184.46884353741498</v>
      </c>
      <c r="I29" s="5">
        <v>0.2814814814814815</v>
      </c>
      <c r="J29" s="1">
        <v>0.24299999999999999</v>
      </c>
      <c r="K29" s="5">
        <v>0.32962962962962966</v>
      </c>
      <c r="L29" s="1">
        <v>19.685393258426963</v>
      </c>
      <c r="M29" s="1">
        <v>5.5</v>
      </c>
      <c r="O29" s="5"/>
      <c r="R29" s="5"/>
      <c r="T29" s="19"/>
      <c r="U29" s="1"/>
    </row>
    <row r="30" spans="1:21" x14ac:dyDescent="0.25">
      <c r="A30" s="1" t="s">
        <v>98</v>
      </c>
      <c r="B30" s="1" t="s">
        <v>10</v>
      </c>
      <c r="C30" s="33">
        <v>39.130434782608695</v>
      </c>
      <c r="D30" s="5">
        <v>0.12456140350877193</v>
      </c>
      <c r="E30" s="5">
        <v>0.29338842975206614</v>
      </c>
      <c r="F30" s="5">
        <v>0.41428571428571426</v>
      </c>
      <c r="G30" s="33">
        <v>3.9531331197943325</v>
      </c>
      <c r="H30" s="33">
        <v>107.59873239436619</v>
      </c>
      <c r="I30" s="5">
        <v>0.65403225806451615</v>
      </c>
      <c r="J30" s="1">
        <v>0.248</v>
      </c>
      <c r="K30" s="5">
        <v>0.58352941176470585</v>
      </c>
      <c r="L30" s="1">
        <v>4.7983870967741931</v>
      </c>
      <c r="M30" s="1">
        <v>7.5</v>
      </c>
      <c r="O30" s="5"/>
      <c r="R30" s="5"/>
      <c r="T30" s="19"/>
      <c r="U30" s="1"/>
    </row>
    <row r="31" spans="1:21" x14ac:dyDescent="0.25">
      <c r="A31" s="1" t="s">
        <v>98</v>
      </c>
      <c r="B31" s="1" t="s">
        <v>20</v>
      </c>
      <c r="C31" s="33">
        <v>22.580645161290324</v>
      </c>
      <c r="D31" s="5">
        <v>0.1717948717948718</v>
      </c>
      <c r="E31" s="5">
        <v>0.2745901639344262</v>
      </c>
      <c r="F31" s="5">
        <v>0.2745901639344262</v>
      </c>
      <c r="G31" s="33">
        <v>5.0015522058569895</v>
      </c>
      <c r="H31" s="33">
        <v>60.578208955223879</v>
      </c>
      <c r="I31" s="5">
        <v>0.2220779220779221</v>
      </c>
      <c r="J31" s="1">
        <v>7.6999999999999999E-2</v>
      </c>
      <c r="K31" s="5"/>
      <c r="L31" s="1">
        <v>37.4</v>
      </c>
      <c r="M31" s="1">
        <v>3.6</v>
      </c>
      <c r="O31" s="5"/>
      <c r="R31" s="5"/>
      <c r="T31" s="4"/>
      <c r="U31" s="1"/>
    </row>
    <row r="32" spans="1:21" x14ac:dyDescent="0.25">
      <c r="A32" s="1" t="s">
        <v>98</v>
      </c>
      <c r="B32" s="1" t="s">
        <v>21</v>
      </c>
      <c r="C32" s="33">
        <v>22.083333333333329</v>
      </c>
      <c r="D32" s="5">
        <v>0.20061349693251532</v>
      </c>
      <c r="E32" s="5">
        <v>0.24725897920604914</v>
      </c>
      <c r="F32" s="5">
        <v>0.30428509594575093</v>
      </c>
      <c r="G32" s="33">
        <v>11.491949293359276</v>
      </c>
      <c r="H32" s="33">
        <v>78.355611620795102</v>
      </c>
      <c r="I32" s="5"/>
      <c r="J32" s="1">
        <v>20.905000000000001</v>
      </c>
      <c r="K32" s="5"/>
      <c r="M32" s="1">
        <v>7.2</v>
      </c>
      <c r="O32" s="5"/>
      <c r="R32" s="5"/>
      <c r="T32" s="4"/>
      <c r="U32" s="1"/>
    </row>
    <row r="33" spans="1:21" x14ac:dyDescent="0.25">
      <c r="A33" s="1" t="s">
        <v>98</v>
      </c>
      <c r="B33" s="1" t="s">
        <v>19</v>
      </c>
      <c r="C33" s="33">
        <v>17.391304347826086</v>
      </c>
      <c r="D33" s="5">
        <v>0.10081632653061225</v>
      </c>
      <c r="E33" s="5">
        <v>0.25025329280648428</v>
      </c>
      <c r="F33" s="5">
        <v>0.25025329280648428</v>
      </c>
      <c r="G33" s="33">
        <v>11.507807719273906</v>
      </c>
      <c r="H33" s="33">
        <v>163.41659919028342</v>
      </c>
      <c r="I33" s="5">
        <v>0.33133640552995386</v>
      </c>
      <c r="J33" s="1">
        <v>0.217</v>
      </c>
      <c r="K33" s="5">
        <v>0.3833333333333333</v>
      </c>
      <c r="L33" s="1">
        <v>8.3097826086956523</v>
      </c>
      <c r="M33" s="1">
        <v>3.5</v>
      </c>
      <c r="O33" s="5"/>
      <c r="R33" s="5"/>
      <c r="T33" s="4"/>
      <c r="U33" s="1"/>
    </row>
    <row r="34" spans="1:21" x14ac:dyDescent="0.25">
      <c r="A34" s="1" t="s">
        <v>98</v>
      </c>
      <c r="B34" s="1" t="s">
        <v>22</v>
      </c>
      <c r="C34" s="33">
        <v>16.417910447761198</v>
      </c>
      <c r="D34" s="5">
        <v>9.2307692307692313E-2</v>
      </c>
      <c r="E34" s="5">
        <v>0.11764705882352942</v>
      </c>
      <c r="F34" s="5">
        <v>0.11764705882352942</v>
      </c>
      <c r="G34" s="33">
        <v>0.61584376517403505</v>
      </c>
      <c r="H34" s="33">
        <v>140.72833333333332</v>
      </c>
      <c r="I34" s="5">
        <v>0.37999999999999995</v>
      </c>
      <c r="J34" s="1">
        <v>0.26500000000000001</v>
      </c>
      <c r="K34" s="5">
        <v>0.30862068965517236</v>
      </c>
      <c r="L34" s="1">
        <v>17.083798882681563</v>
      </c>
      <c r="M34" s="1">
        <v>2.2999999999999998</v>
      </c>
      <c r="O34" s="5"/>
      <c r="R34" s="5"/>
      <c r="T34" s="4"/>
      <c r="U34" s="1"/>
    </row>
    <row r="35" spans="1:21" x14ac:dyDescent="0.25">
      <c r="A35" s="1" t="s">
        <v>98</v>
      </c>
      <c r="B35" s="1" t="s">
        <v>14</v>
      </c>
      <c r="C35" s="33">
        <v>13.815789473684207</v>
      </c>
      <c r="D35" s="5">
        <v>9.8148148148148151E-2</v>
      </c>
      <c r="E35" s="5">
        <v>0.13589743589743589</v>
      </c>
      <c r="F35" s="5">
        <v>0.13589743589743589</v>
      </c>
      <c r="G35" s="33">
        <v>2.5186500035980717</v>
      </c>
      <c r="H35" s="33">
        <v>31.463396226415092</v>
      </c>
      <c r="I35" s="5">
        <v>0.24654545454545451</v>
      </c>
      <c r="J35" s="1">
        <v>0.27500000000000002</v>
      </c>
      <c r="K35" s="5">
        <v>0.19999999999999998</v>
      </c>
      <c r="L35" s="1">
        <v>31.184210526315791</v>
      </c>
      <c r="M35" s="1">
        <v>2.4</v>
      </c>
      <c r="O35" s="5"/>
      <c r="R35" s="5"/>
      <c r="T35" s="4"/>
      <c r="U35" s="1"/>
    </row>
    <row r="36" spans="1:21" x14ac:dyDescent="0.25">
      <c r="A36" s="1" t="s">
        <v>99</v>
      </c>
      <c r="B36" s="1" t="s">
        <v>18</v>
      </c>
      <c r="C36" s="33">
        <v>55.932203389830512</v>
      </c>
      <c r="D36" s="5">
        <v>7.045454545454545E-2</v>
      </c>
      <c r="E36" s="5">
        <v>0.31</v>
      </c>
      <c r="F36" s="5">
        <v>0.31</v>
      </c>
      <c r="G36" s="33">
        <v>2.460117994548257</v>
      </c>
      <c r="H36" s="33">
        <v>212.4209677419355</v>
      </c>
      <c r="I36" s="5">
        <v>0.31208791208791203</v>
      </c>
      <c r="J36" s="1">
        <v>0.27300000000000002</v>
      </c>
      <c r="K36" s="5">
        <v>0.28000000000000003</v>
      </c>
      <c r="L36" s="1">
        <v>23.142857142857142</v>
      </c>
      <c r="M36" s="1">
        <v>3.4</v>
      </c>
      <c r="O36" s="5"/>
      <c r="R36" s="5"/>
      <c r="T36" s="4"/>
      <c r="U36" s="1"/>
    </row>
    <row r="37" spans="1:21" x14ac:dyDescent="0.25">
      <c r="A37" s="1" t="s">
        <v>99</v>
      </c>
      <c r="B37" s="1" t="s">
        <v>21</v>
      </c>
      <c r="C37" s="33">
        <v>35.294117647058819</v>
      </c>
      <c r="D37" s="5">
        <v>0.1335115864527629</v>
      </c>
      <c r="E37" s="5">
        <v>0.25580601092896171</v>
      </c>
      <c r="F37" s="5">
        <v>0.25580601092896171</v>
      </c>
      <c r="G37" s="33">
        <v>0.54509442006810982</v>
      </c>
      <c r="H37" s="33">
        <v>24.738184245660882</v>
      </c>
      <c r="I37" s="5">
        <v>0.3857379767827529</v>
      </c>
      <c r="J37" s="1">
        <v>2.4119999999999999</v>
      </c>
      <c r="K37" s="5">
        <v>0.26231884057971017</v>
      </c>
      <c r="L37" s="1">
        <v>9.2458563535911598</v>
      </c>
      <c r="M37" s="1">
        <v>8.4</v>
      </c>
      <c r="O37" s="5"/>
      <c r="R37" s="5"/>
      <c r="T37" s="4"/>
      <c r="U37" s="1"/>
    </row>
    <row r="38" spans="1:21" x14ac:dyDescent="0.25">
      <c r="A38" s="1" t="s">
        <v>99</v>
      </c>
      <c r="B38" s="1" t="s">
        <v>20</v>
      </c>
      <c r="C38" s="33">
        <v>31.25</v>
      </c>
      <c r="D38" s="5">
        <v>0.1586206896551724</v>
      </c>
      <c r="E38" s="5">
        <v>0.24210526315789474</v>
      </c>
      <c r="F38" s="5">
        <v>0.24210526315789474</v>
      </c>
      <c r="G38" s="33">
        <v>3.7493521340062563</v>
      </c>
      <c r="H38" s="33">
        <v>59.14065217391304</v>
      </c>
      <c r="I38" s="5">
        <v>0.22222222222222221</v>
      </c>
      <c r="J38" s="1">
        <v>0.13500000000000001</v>
      </c>
      <c r="K38" s="5">
        <v>0.45</v>
      </c>
      <c r="L38" s="1">
        <v>16.888888888888889</v>
      </c>
      <c r="M38" s="1">
        <v>4.0999999999999996</v>
      </c>
      <c r="O38" s="5"/>
      <c r="R38" s="5"/>
      <c r="T38" s="4"/>
      <c r="U38" s="1"/>
    </row>
    <row r="39" spans="1:21" x14ac:dyDescent="0.25">
      <c r="A39" s="1" t="s">
        <v>99</v>
      </c>
      <c r="B39" s="1" t="s">
        <v>11</v>
      </c>
      <c r="C39" s="33">
        <v>23.809523809523817</v>
      </c>
      <c r="D39" s="5">
        <v>0.12931034482758619</v>
      </c>
      <c r="E39" s="5"/>
      <c r="F39" s="5">
        <v>0.55612244897959195</v>
      </c>
      <c r="G39" s="33">
        <v>0.66894719624069998</v>
      </c>
      <c r="H39" s="33">
        <v>72.751133333333343</v>
      </c>
      <c r="I39" s="5">
        <v>0.31199460916442051</v>
      </c>
      <c r="J39" s="1">
        <v>0.74199999999999999</v>
      </c>
      <c r="K39" s="5">
        <v>0.33181818181818179</v>
      </c>
      <c r="L39" s="1">
        <v>13.643835616438356</v>
      </c>
      <c r="M39" s="1">
        <v>3.7</v>
      </c>
      <c r="O39" s="5"/>
      <c r="R39" s="5"/>
      <c r="T39" s="4"/>
      <c r="U39" s="1"/>
    </row>
    <row r="40" spans="1:21" x14ac:dyDescent="0.25">
      <c r="A40" s="1" t="s">
        <v>99</v>
      </c>
      <c r="B40" s="1" t="s">
        <v>14</v>
      </c>
      <c r="C40" s="33">
        <v>23.529411764705891</v>
      </c>
      <c r="D40" s="5">
        <v>0.13750000000000001</v>
      </c>
      <c r="E40" s="5">
        <v>0.18181818181818182</v>
      </c>
      <c r="F40" s="5">
        <v>0.18181818181818182</v>
      </c>
      <c r="G40" s="33">
        <v>1.0664164142814485</v>
      </c>
      <c r="H40" s="33">
        <v>21.311818181818179</v>
      </c>
      <c r="I40" s="5">
        <v>0.23043478260869565</v>
      </c>
      <c r="J40" s="1">
        <v>0.184</v>
      </c>
      <c r="K40" s="5">
        <v>0.19677419354838713</v>
      </c>
      <c r="L40" s="1">
        <v>31.557377049180324</v>
      </c>
      <c r="M40" s="1">
        <v>4.2</v>
      </c>
      <c r="O40" s="5"/>
      <c r="R40" s="5"/>
      <c r="T40" s="4"/>
      <c r="U40" s="1"/>
    </row>
    <row r="41" spans="1:21" x14ac:dyDescent="0.25">
      <c r="A41" s="1" t="s">
        <v>99</v>
      </c>
      <c r="B41" s="1" t="s">
        <v>22</v>
      </c>
      <c r="C41" s="33">
        <v>20.610687022900773</v>
      </c>
      <c r="D41" s="5">
        <v>0.11419354838709678</v>
      </c>
      <c r="E41" s="5">
        <v>0.18061224489795918</v>
      </c>
      <c r="F41" s="5">
        <v>0.18061224489795918</v>
      </c>
      <c r="G41" s="33">
        <v>3.5263188481742436</v>
      </c>
      <c r="H41" s="33">
        <v>57.357231638418078</v>
      </c>
      <c r="I41" s="5">
        <v>0.24183006535947713</v>
      </c>
      <c r="J41" s="1">
        <v>0.30599999999999999</v>
      </c>
      <c r="K41" s="5">
        <v>0.28400000000000003</v>
      </c>
      <c r="L41" s="1">
        <v>17.549295774647884</v>
      </c>
      <c r="M41" s="1">
        <v>1.3</v>
      </c>
      <c r="O41" s="5"/>
      <c r="R41" s="5"/>
      <c r="T41" s="4"/>
      <c r="U41" s="1"/>
    </row>
    <row r="42" spans="1:21" x14ac:dyDescent="0.25">
      <c r="A42" s="1" t="s">
        <v>99</v>
      </c>
      <c r="B42" s="8" t="s">
        <v>18</v>
      </c>
      <c r="C42" s="33">
        <v>17.391304347826086</v>
      </c>
      <c r="D42" s="5">
        <v>0.15785714285714286</v>
      </c>
      <c r="E42" s="5">
        <v>0.21881188118811881</v>
      </c>
      <c r="F42" s="5">
        <v>0.26562837983993082</v>
      </c>
      <c r="G42" s="33">
        <v>7.3461982334847793</v>
      </c>
      <c r="H42" s="33">
        <v>77.886809954751129</v>
      </c>
      <c r="I42" s="5">
        <v>0.47993393889347646</v>
      </c>
      <c r="J42" s="1">
        <v>1.2110000000000001</v>
      </c>
      <c r="K42" s="5">
        <v>0.41111111111111115</v>
      </c>
      <c r="L42" s="1">
        <v>15.101351351351351</v>
      </c>
      <c r="M42" s="1">
        <v>5.9</v>
      </c>
      <c r="O42" s="5"/>
      <c r="R42" s="5"/>
      <c r="T42" s="4"/>
      <c r="U42" s="1"/>
    </row>
    <row r="43" spans="1:21" x14ac:dyDescent="0.25">
      <c r="A43" s="1" t="s">
        <v>99</v>
      </c>
      <c r="B43" s="1" t="s">
        <v>19</v>
      </c>
      <c r="C43" s="33">
        <v>12.54901960784313</v>
      </c>
      <c r="D43" s="5">
        <v>0.41523809523809524</v>
      </c>
      <c r="E43" s="5">
        <v>0.39385727190605235</v>
      </c>
      <c r="F43" s="5">
        <v>0.41135371179039304</v>
      </c>
      <c r="G43" s="33">
        <v>7.3304176249067083</v>
      </c>
      <c r="H43" s="33">
        <v>24.154724770642201</v>
      </c>
      <c r="I43" s="5">
        <v>0.37999999999999995</v>
      </c>
      <c r="J43" s="1">
        <v>0.27</v>
      </c>
      <c r="K43" s="5">
        <v>0.40309278350515465</v>
      </c>
      <c r="M43" s="1">
        <v>9.6999999999999993</v>
      </c>
      <c r="O43" s="5"/>
      <c r="R43" s="5"/>
      <c r="T43" s="4"/>
      <c r="U43" s="1"/>
    </row>
    <row r="44" spans="1:21" x14ac:dyDescent="0.25">
      <c r="A44" s="1" t="s">
        <v>100</v>
      </c>
      <c r="B44" s="1" t="s">
        <v>24</v>
      </c>
      <c r="C44" s="33">
        <v>53.846153846153847</v>
      </c>
      <c r="D44" s="5">
        <v>9.0977443609022546E-2</v>
      </c>
      <c r="E44" s="5">
        <v>0.23404255319148934</v>
      </c>
      <c r="F44" s="5">
        <v>0.23607888631090487</v>
      </c>
      <c r="G44" s="33">
        <v>9.7585572971844723</v>
      </c>
      <c r="H44" s="33">
        <v>230.43983471074381</v>
      </c>
      <c r="I44" s="5">
        <v>0.33869731800766284</v>
      </c>
      <c r="J44" s="1">
        <v>2.0880000000000001</v>
      </c>
      <c r="K44" s="5">
        <v>0.45051194539249145</v>
      </c>
      <c r="L44" s="1">
        <v>18.149999999999999</v>
      </c>
      <c r="M44" s="1">
        <v>18.899999999999999</v>
      </c>
      <c r="O44" s="5"/>
      <c r="R44" s="5"/>
      <c r="T44" s="4"/>
      <c r="U44" s="1"/>
    </row>
    <row r="45" spans="1:21" x14ac:dyDescent="0.25">
      <c r="A45" s="1" t="s">
        <v>100</v>
      </c>
      <c r="B45" s="1" t="s">
        <v>23</v>
      </c>
      <c r="C45" s="33">
        <v>22.388059701492544</v>
      </c>
      <c r="D45" s="5">
        <v>0.12954545454545455</v>
      </c>
      <c r="E45" s="5">
        <v>0.2</v>
      </c>
      <c r="F45" s="5">
        <v>0.30288461538461542</v>
      </c>
      <c r="G45" s="33">
        <v>6.7570270223939017</v>
      </c>
      <c r="H45" s="33">
        <v>122.80912280701754</v>
      </c>
      <c r="I45" s="5">
        <v>0.34159836065573768</v>
      </c>
      <c r="J45" s="1">
        <v>0.48799999999999999</v>
      </c>
      <c r="K45" s="5">
        <v>0.35540540540540544</v>
      </c>
      <c r="L45" s="1">
        <v>23.752851711026619</v>
      </c>
      <c r="M45" s="1">
        <v>16.5</v>
      </c>
      <c r="O45" s="5"/>
      <c r="R45" s="5"/>
      <c r="T45" s="4"/>
      <c r="U45" s="1"/>
    </row>
    <row r="46" spans="1:21" x14ac:dyDescent="0.25">
      <c r="A46" s="1" t="s">
        <v>101</v>
      </c>
      <c r="B46" s="8" t="s">
        <v>26</v>
      </c>
      <c r="C46" s="33">
        <v>6.6666666666666652</v>
      </c>
      <c r="D46" s="5">
        <v>0.18602941176470586</v>
      </c>
      <c r="E46" s="5">
        <v>0.19551777434312212</v>
      </c>
      <c r="F46" s="5">
        <v>0.22916666666666669</v>
      </c>
      <c r="G46" s="33">
        <v>0.91496091809792701</v>
      </c>
      <c r="H46" s="33">
        <v>9.0718577075098814</v>
      </c>
      <c r="I46" s="5">
        <v>0.26473645137342244</v>
      </c>
      <c r="J46" s="1">
        <v>1.347</v>
      </c>
      <c r="K46" s="5">
        <v>0.21623277182235834</v>
      </c>
      <c r="L46" s="1">
        <v>20.832861189801701</v>
      </c>
      <c r="M46" s="1">
        <v>6.5</v>
      </c>
      <c r="O46" s="5"/>
      <c r="R46" s="5"/>
      <c r="T46" s="4"/>
      <c r="U46" s="1"/>
    </row>
    <row r="47" spans="1:21" x14ac:dyDescent="0.25">
      <c r="A47" s="1" t="s">
        <v>102</v>
      </c>
      <c r="B47" s="1" t="s">
        <v>25</v>
      </c>
      <c r="C47" s="33">
        <v>34.645669291338578</v>
      </c>
      <c r="D47" s="5">
        <v>0.204739336492891</v>
      </c>
      <c r="E47" s="5">
        <v>0.34285714285714286</v>
      </c>
      <c r="F47" s="5">
        <v>0.3537273537273537</v>
      </c>
      <c r="G47" s="33">
        <v>1.9461596023227523</v>
      </c>
      <c r="H47" s="33">
        <v>96.700416666666655</v>
      </c>
      <c r="I47" s="5">
        <v>0.50095715587967182</v>
      </c>
      <c r="J47" s="1">
        <v>10.97</v>
      </c>
      <c r="K47" s="5">
        <v>0.44957410562180583</v>
      </c>
      <c r="L47" s="1">
        <v>3.4181508147025386</v>
      </c>
      <c r="M47" s="1">
        <v>24</v>
      </c>
      <c r="O47" s="5"/>
      <c r="R47" s="5"/>
      <c r="T47" s="4"/>
      <c r="U47" s="1"/>
    </row>
    <row r="48" spans="1:21" x14ac:dyDescent="0.25">
      <c r="A48" s="1" t="s">
        <v>102</v>
      </c>
      <c r="B48" s="1" t="s">
        <v>23</v>
      </c>
      <c r="C48" s="33">
        <v>17.910447761194035</v>
      </c>
      <c r="D48" s="5">
        <v>9.799999999999999E-2</v>
      </c>
      <c r="E48" s="5">
        <v>0.26486486486486488</v>
      </c>
      <c r="F48" s="5">
        <v>0.29661016949152547</v>
      </c>
      <c r="G48" s="33">
        <v>7.7096351369442919</v>
      </c>
      <c r="H48" s="33">
        <v>262.19510204081632</v>
      </c>
      <c r="I48" s="5">
        <v>0.43869104908565931</v>
      </c>
      <c r="J48" s="1">
        <v>1.0389999999999999</v>
      </c>
      <c r="K48" s="5">
        <v>0.21904761904761902</v>
      </c>
      <c r="L48" s="1">
        <v>38.891304347826093</v>
      </c>
      <c r="M48" s="1">
        <v>17.600000000000001</v>
      </c>
      <c r="O48" s="5"/>
      <c r="R48" s="5"/>
      <c r="T48" s="4"/>
      <c r="U48" s="1"/>
    </row>
    <row r="49" spans="1:21" x14ac:dyDescent="0.25">
      <c r="A49" s="1" t="s">
        <v>102</v>
      </c>
      <c r="B49" s="8" t="s">
        <v>26</v>
      </c>
      <c r="C49" s="33">
        <v>11.056910569105693</v>
      </c>
      <c r="D49" s="5">
        <v>0.23561643835616439</v>
      </c>
      <c r="E49" s="5"/>
      <c r="F49" s="5">
        <v>0.2579759862778731</v>
      </c>
      <c r="G49" s="33">
        <v>1.9211475654791126</v>
      </c>
      <c r="H49" s="33">
        <v>12.710426356589148</v>
      </c>
      <c r="I49" s="5">
        <v>0.28920765027322404</v>
      </c>
      <c r="J49" s="1">
        <v>0.73199999999999998</v>
      </c>
      <c r="K49" s="5">
        <v>0.22359154929577466</v>
      </c>
      <c r="L49" s="1">
        <v>20.662992125984253</v>
      </c>
      <c r="M49" s="1">
        <v>6.2</v>
      </c>
      <c r="O49" s="5"/>
      <c r="R49" s="5"/>
      <c r="T49" s="4"/>
      <c r="U49" s="1"/>
    </row>
    <row r="50" spans="1:21" x14ac:dyDescent="0.25">
      <c r="A50" s="1" t="s">
        <v>102</v>
      </c>
      <c r="B50" s="1" t="s">
        <v>24</v>
      </c>
      <c r="C50" s="33">
        <v>7.8947368421052611</v>
      </c>
      <c r="D50" s="5">
        <v>0.12842105263157896</v>
      </c>
      <c r="E50" s="5">
        <v>0.24713031735313976</v>
      </c>
      <c r="F50" s="5">
        <v>0.24713031735313976</v>
      </c>
      <c r="G50" s="33">
        <v>12.615764476756109</v>
      </c>
      <c r="H50" s="33">
        <v>201.17513661202184</v>
      </c>
      <c r="I50" s="5">
        <v>0.41204531902206315</v>
      </c>
      <c r="J50" s="1">
        <v>3.3540000000000001</v>
      </c>
      <c r="K50" s="5">
        <v>0.28433333333333333</v>
      </c>
      <c r="M50" s="1">
        <v>15.9</v>
      </c>
      <c r="O50" s="5"/>
      <c r="R50" s="5"/>
      <c r="T50" s="4"/>
      <c r="U50" s="1"/>
    </row>
    <row r="51" spans="1:21" x14ac:dyDescent="0.25">
      <c r="A51" s="1" t="s">
        <v>102</v>
      </c>
      <c r="B51" s="1" t="s">
        <v>26</v>
      </c>
      <c r="C51" s="33">
        <v>7.1428571428571432</v>
      </c>
      <c r="D51" s="5">
        <v>0.19</v>
      </c>
      <c r="E51" s="5">
        <v>0.19419042495965572</v>
      </c>
      <c r="F51" s="5">
        <v>0.20883838383838382</v>
      </c>
      <c r="G51" s="33">
        <v>2.0019403421778033</v>
      </c>
      <c r="H51" s="33">
        <v>8.994044321329639</v>
      </c>
      <c r="I51" s="5">
        <v>0.19379885356956747</v>
      </c>
      <c r="J51" s="1">
        <v>1.919</v>
      </c>
      <c r="K51" s="5">
        <v>0.20022148394241415</v>
      </c>
      <c r="L51" s="1">
        <v>18.438606194690269</v>
      </c>
      <c r="M51" s="1">
        <v>6.8</v>
      </c>
      <c r="O51" s="5"/>
      <c r="R51" s="5"/>
      <c r="T51" s="4"/>
      <c r="U51" s="1"/>
    </row>
    <row r="52" spans="1:21" x14ac:dyDescent="0.25">
      <c r="A52" s="1" t="s">
        <v>102</v>
      </c>
      <c r="B52" s="1" t="s">
        <v>27</v>
      </c>
      <c r="C52" s="33">
        <v>6.0702875399361087</v>
      </c>
      <c r="D52" s="5">
        <v>0.21159420289855072</v>
      </c>
      <c r="E52" s="5">
        <v>0.21313868613138684</v>
      </c>
      <c r="F52" s="5">
        <v>0.24264705882352944</v>
      </c>
      <c r="G52" s="33">
        <v>2.0843103538116825</v>
      </c>
      <c r="H52" s="33">
        <v>13.144520547945206</v>
      </c>
      <c r="I52" s="5">
        <v>0.21994884910485932</v>
      </c>
      <c r="J52" s="1">
        <v>0.39100000000000001</v>
      </c>
      <c r="K52" s="5">
        <v>0.27307692307692305</v>
      </c>
      <c r="L52" s="1">
        <v>11.118935837245697</v>
      </c>
      <c r="M52" s="1">
        <v>1.1000000000000001</v>
      </c>
      <c r="O52" s="5"/>
      <c r="R52" s="5"/>
      <c r="T52" s="4"/>
      <c r="U52" s="1"/>
    </row>
    <row r="53" spans="1:21" x14ac:dyDescent="0.25">
      <c r="A53" s="1" t="s">
        <v>103</v>
      </c>
      <c r="B53" s="8" t="s">
        <v>26</v>
      </c>
      <c r="C53" s="33">
        <v>8.3769633507853261</v>
      </c>
      <c r="D53" s="5">
        <v>0.27598566308243727</v>
      </c>
      <c r="E53" s="5">
        <v>0.2356902356902357</v>
      </c>
      <c r="F53" s="5">
        <v>0.25267309377738828</v>
      </c>
      <c r="G53" s="33">
        <v>1.8646687517936509</v>
      </c>
      <c r="H53" s="33">
        <v>8.9149220779220784</v>
      </c>
      <c r="I53" s="5">
        <v>0.1551392405063291</v>
      </c>
      <c r="J53" s="1">
        <v>1.9750000000000001</v>
      </c>
      <c r="K53" s="5">
        <v>0.19442934782608695</v>
      </c>
      <c r="L53" s="1">
        <v>20.306778476589798</v>
      </c>
      <c r="M53" s="1">
        <v>10</v>
      </c>
      <c r="O53" s="5"/>
      <c r="R53" s="5"/>
      <c r="T53" s="4"/>
      <c r="U53" s="1"/>
    </row>
    <row r="54" spans="1:21" x14ac:dyDescent="0.25">
      <c r="A54" s="1" t="s">
        <v>104</v>
      </c>
      <c r="B54" s="1" t="s">
        <v>24</v>
      </c>
      <c r="C54" s="33">
        <v>26.5625</v>
      </c>
      <c r="D54" s="5">
        <v>9.4392523364485975E-2</v>
      </c>
      <c r="E54" s="5">
        <v>0.26370757180156656</v>
      </c>
      <c r="F54" s="5">
        <v>0.24650205761316871</v>
      </c>
      <c r="G54" s="33">
        <v>8.719847847748202</v>
      </c>
      <c r="H54" s="33">
        <v>103.43990099009902</v>
      </c>
      <c r="I54" s="5">
        <v>0.30355555555555552</v>
      </c>
      <c r="J54" s="1">
        <v>1.8</v>
      </c>
      <c r="K54" s="5">
        <v>0.29384057971014493</v>
      </c>
      <c r="L54" s="1">
        <v>19.055487053020961</v>
      </c>
      <c r="M54" s="1">
        <v>16.899999999999999</v>
      </c>
      <c r="O54" s="5"/>
      <c r="R54" s="5"/>
      <c r="T54" s="4"/>
      <c r="U54" s="1"/>
    </row>
    <row r="55" spans="1:21" x14ac:dyDescent="0.25">
      <c r="A55" s="1" t="s">
        <v>104</v>
      </c>
      <c r="B55" s="1" t="s">
        <v>23</v>
      </c>
      <c r="C55" s="33">
        <v>17.948717948717942</v>
      </c>
      <c r="D55" s="5">
        <v>0.15151515151515152</v>
      </c>
      <c r="E55" s="5">
        <v>0.34965034965034963</v>
      </c>
      <c r="F55" s="5">
        <v>0.37954545454545457</v>
      </c>
      <c r="G55" s="33">
        <v>1.0726413278418017</v>
      </c>
      <c r="H55" s="33">
        <v>136.11259999999999</v>
      </c>
      <c r="I55" s="5">
        <v>0.42420591456736029</v>
      </c>
      <c r="J55" s="1">
        <v>0.91300000000000003</v>
      </c>
      <c r="K55" s="5">
        <v>0.37910447761194027</v>
      </c>
      <c r="M55" s="1">
        <v>16.8</v>
      </c>
      <c r="O55" s="5"/>
      <c r="R55" s="5"/>
      <c r="T55" s="4"/>
      <c r="U55" s="1"/>
    </row>
    <row r="56" spans="1:21" x14ac:dyDescent="0.25">
      <c r="A56" s="1" t="s">
        <v>104</v>
      </c>
      <c r="B56" s="8" t="s">
        <v>26</v>
      </c>
      <c r="C56" s="33">
        <v>7.2512647554806042</v>
      </c>
      <c r="D56" s="5">
        <v>0.34214559386973181</v>
      </c>
      <c r="E56" s="5">
        <v>0.29442795911638642</v>
      </c>
      <c r="F56" s="5">
        <v>0.29442795911638642</v>
      </c>
      <c r="G56" s="33">
        <v>2.6188208531102082</v>
      </c>
      <c r="H56" s="33">
        <v>8.594860022396416</v>
      </c>
      <c r="I56" s="5">
        <v>0.25730837789661315</v>
      </c>
      <c r="J56" s="1">
        <v>1.1220000000000001</v>
      </c>
      <c r="K56" s="5">
        <v>0.24318618042226489</v>
      </c>
      <c r="L56" s="1">
        <v>17.79636937647987</v>
      </c>
      <c r="M56" s="1">
        <v>13.1</v>
      </c>
      <c r="O56" s="5"/>
      <c r="R56" s="5"/>
      <c r="T56" s="4"/>
      <c r="U56" s="1"/>
    </row>
    <row r="57" spans="1:21" x14ac:dyDescent="0.25">
      <c r="A57" s="1" t="s">
        <v>104</v>
      </c>
      <c r="B57" s="1" t="s">
        <v>27</v>
      </c>
      <c r="C57" s="33">
        <v>6.7524115755626939</v>
      </c>
      <c r="D57" s="5">
        <v>0.22699386503067484</v>
      </c>
      <c r="E57" s="5">
        <v>0.22050059594755661</v>
      </c>
      <c r="F57" s="5">
        <v>0.24442413162705662</v>
      </c>
      <c r="G57" s="33">
        <v>1.941819774335753</v>
      </c>
      <c r="H57" s="33">
        <v>13.083297297297298</v>
      </c>
      <c r="I57" s="5">
        <v>0.20768566493955096</v>
      </c>
      <c r="J57" s="1">
        <v>1.1579999999999999</v>
      </c>
      <c r="K57" s="5">
        <v>0.21587901701323253</v>
      </c>
      <c r="L57" s="1">
        <v>15.49649737302977</v>
      </c>
      <c r="M57" s="1">
        <v>4.3</v>
      </c>
      <c r="O57" s="5"/>
      <c r="R57" s="5"/>
      <c r="T57" s="4"/>
      <c r="U57" s="1"/>
    </row>
    <row r="58" spans="1:21" x14ac:dyDescent="0.25">
      <c r="A58" s="1" t="s">
        <v>104</v>
      </c>
      <c r="B58" s="1" t="s">
        <v>26</v>
      </c>
      <c r="C58" s="33">
        <v>6.1788617886178825</v>
      </c>
      <c r="D58" s="5">
        <v>0.33155893536121672</v>
      </c>
      <c r="E58" s="5">
        <v>0.27717736808645899</v>
      </c>
      <c r="F58" s="5">
        <v>0.2778640776699029</v>
      </c>
      <c r="G58" s="33">
        <v>2.425587842531892</v>
      </c>
      <c r="H58" s="33">
        <v>8.6993004587155962</v>
      </c>
      <c r="I58" s="5">
        <v>0.21603937463810075</v>
      </c>
      <c r="J58" s="1">
        <v>1.7270000000000001</v>
      </c>
      <c r="K58" s="5">
        <v>0.2174468085106383</v>
      </c>
      <c r="L58" s="1">
        <v>17.160958904109588</v>
      </c>
      <c r="M58" s="1">
        <v>2.8</v>
      </c>
      <c r="O58" s="5"/>
      <c r="R58" s="5"/>
      <c r="T58" s="4"/>
      <c r="U58" s="1"/>
    </row>
    <row r="59" spans="1:21" x14ac:dyDescent="0.25">
      <c r="A59" s="1" t="s">
        <v>105</v>
      </c>
      <c r="B59" s="8" t="s">
        <v>26</v>
      </c>
      <c r="C59" s="33">
        <v>7.5714285714285898</v>
      </c>
      <c r="D59" s="5">
        <v>0.25958904109589043</v>
      </c>
      <c r="E59" s="5">
        <v>0.24201787994891447</v>
      </c>
      <c r="F59" s="5">
        <v>0.26533665835411474</v>
      </c>
      <c r="G59" s="33">
        <v>1.881760740002411</v>
      </c>
      <c r="H59" s="33">
        <v>8.9737994722955143</v>
      </c>
      <c r="I59" s="5">
        <v>0.26540084388185659</v>
      </c>
      <c r="J59" s="1">
        <v>0.71099999999999997</v>
      </c>
      <c r="K59" s="5">
        <v>0.26014492753623192</v>
      </c>
      <c r="L59" s="1">
        <v>14.828226555246053</v>
      </c>
      <c r="M59" s="1">
        <v>5.8</v>
      </c>
      <c r="O59" s="5"/>
      <c r="R59" s="5"/>
      <c r="T59" s="4"/>
      <c r="U59" s="1"/>
    </row>
    <row r="60" spans="1:21" x14ac:dyDescent="0.25">
      <c r="A60" s="1" t="s">
        <v>106</v>
      </c>
      <c r="B60" s="1" t="s">
        <v>23</v>
      </c>
      <c r="C60" s="33">
        <v>13.513513513513514</v>
      </c>
      <c r="D60" s="5">
        <v>0.12555555555555556</v>
      </c>
      <c r="E60" s="5">
        <v>0.26904761904761904</v>
      </c>
      <c r="F60" s="5">
        <v>0.33310344827586208</v>
      </c>
      <c r="G60" s="33">
        <v>7.6128420314658634</v>
      </c>
      <c r="H60" s="33">
        <v>107.29424778761064</v>
      </c>
      <c r="I60" s="5">
        <v>0.37911975435005119</v>
      </c>
      <c r="J60" s="1">
        <v>0.97699999999999998</v>
      </c>
      <c r="K60" s="5">
        <v>0.42</v>
      </c>
      <c r="L60" s="1">
        <v>13.588744588744589</v>
      </c>
      <c r="M60" s="1">
        <v>13.9</v>
      </c>
      <c r="O60" s="5"/>
      <c r="R60" s="5"/>
      <c r="T60" s="4"/>
      <c r="U60" s="1"/>
    </row>
    <row r="61" spans="1:21" x14ac:dyDescent="0.25">
      <c r="A61" s="1" t="s">
        <v>106</v>
      </c>
      <c r="B61" s="8" t="s">
        <v>28</v>
      </c>
      <c r="C61" s="33">
        <v>12.820512820512821</v>
      </c>
      <c r="D61" s="5">
        <v>0.21557377049180329</v>
      </c>
      <c r="E61" s="5">
        <v>0.29125138427464009</v>
      </c>
      <c r="F61" s="5">
        <v>0.38584219362059319</v>
      </c>
      <c r="G61" s="33">
        <v>5.6887348312685884</v>
      </c>
      <c r="H61" s="33">
        <v>64.499429657794678</v>
      </c>
      <c r="I61" s="5">
        <v>0.60677731673582291</v>
      </c>
      <c r="J61" s="1">
        <v>2.8919999999999999</v>
      </c>
      <c r="K61" s="5">
        <v>0.50137931034482763</v>
      </c>
      <c r="L61" s="1">
        <v>13.917469050894086</v>
      </c>
      <c r="M61" s="1">
        <v>16.3</v>
      </c>
      <c r="O61" s="5"/>
      <c r="R61" s="5"/>
      <c r="T61" s="4"/>
      <c r="U61" s="1"/>
    </row>
    <row r="62" spans="1:21" x14ac:dyDescent="0.25">
      <c r="A62" s="1" t="s">
        <v>106</v>
      </c>
      <c r="B62" s="1" t="s">
        <v>28</v>
      </c>
      <c r="C62" s="33">
        <v>12.34567901234567</v>
      </c>
      <c r="D62" s="5">
        <v>0.15857142857142856</v>
      </c>
      <c r="E62" s="5">
        <v>0.31092436974789917</v>
      </c>
      <c r="F62" s="5">
        <v>0.43157477191590637</v>
      </c>
      <c r="G62" s="33">
        <v>1.2224042246290003</v>
      </c>
      <c r="H62" s="33">
        <v>99.493783783783783</v>
      </c>
      <c r="I62" s="5">
        <v>0.63351397955413236</v>
      </c>
      <c r="J62" s="1">
        <v>8.1189999999999998</v>
      </c>
      <c r="K62" s="5">
        <v>0.46161616161616159</v>
      </c>
      <c r="L62" s="1">
        <v>8.6706783369803073</v>
      </c>
      <c r="M62" s="1">
        <v>11.2</v>
      </c>
      <c r="O62" s="5"/>
      <c r="R62" s="5"/>
      <c r="T62" s="4"/>
      <c r="U62" s="1"/>
    </row>
    <row r="63" spans="1:21" x14ac:dyDescent="0.25">
      <c r="A63" s="1" t="s">
        <v>106</v>
      </c>
      <c r="B63" s="1" t="s">
        <v>27</v>
      </c>
      <c r="C63" s="33">
        <v>6.2691131498470938</v>
      </c>
      <c r="D63" s="5">
        <v>0.21478873239436622</v>
      </c>
      <c r="E63" s="5">
        <v>0.22021660649819491</v>
      </c>
      <c r="F63" s="5">
        <v>0.27233333333333332</v>
      </c>
      <c r="G63" s="33">
        <v>1.9567331764110059</v>
      </c>
      <c r="H63" s="33">
        <v>11.394032786885248</v>
      </c>
      <c r="I63" s="5">
        <v>0.28797909407665506</v>
      </c>
      <c r="J63" s="1">
        <v>0.57399999999999995</v>
      </c>
      <c r="K63" s="5">
        <v>0.2695238095238095</v>
      </c>
      <c r="L63" s="1">
        <v>12.595406360424029</v>
      </c>
      <c r="M63" s="1">
        <v>1.3</v>
      </c>
      <c r="O63" s="5"/>
      <c r="R63" s="5"/>
      <c r="T63" s="4"/>
      <c r="U63" s="1"/>
    </row>
    <row r="64" spans="1:21" x14ac:dyDescent="0.25">
      <c r="A64" s="1" t="s">
        <v>107</v>
      </c>
      <c r="B64" s="8" t="s">
        <v>28</v>
      </c>
      <c r="C64" s="33">
        <v>5.0000000000000044</v>
      </c>
      <c r="D64" s="5">
        <v>0.20408163265306123</v>
      </c>
      <c r="E64" s="5">
        <v>0.29673590504451036</v>
      </c>
      <c r="F64" s="5">
        <v>0.47934081681394797</v>
      </c>
      <c r="G64" s="33">
        <v>4.3490746251264145</v>
      </c>
      <c r="H64" s="33">
        <v>48.056199999999997</v>
      </c>
      <c r="I64" s="5">
        <v>0.74499285621509281</v>
      </c>
      <c r="J64" s="1">
        <v>7.6989999999999998</v>
      </c>
      <c r="K64" s="5">
        <v>0.47254901960784318</v>
      </c>
      <c r="L64" s="1">
        <v>20.114107883817425</v>
      </c>
      <c r="M64" s="1">
        <v>12.1</v>
      </c>
      <c r="R64" s="5"/>
      <c r="T64" s="4"/>
      <c r="U64" s="1"/>
    </row>
    <row r="65" spans="1:21" x14ac:dyDescent="0.25">
      <c r="A65" s="1" t="s">
        <v>108</v>
      </c>
      <c r="B65" s="1" t="s">
        <v>23</v>
      </c>
      <c r="C65" s="33">
        <v>34.375000000000007</v>
      </c>
      <c r="D65" s="5">
        <v>9.6428571428571433E-2</v>
      </c>
      <c r="E65" s="5">
        <v>0.25899280575539568</v>
      </c>
      <c r="F65" s="5">
        <v>0.36302083333333329</v>
      </c>
      <c r="G65" s="33">
        <v>8.7833649602749038</v>
      </c>
      <c r="H65" s="33">
        <v>189.85805555555555</v>
      </c>
      <c r="I65" s="5">
        <v>0.35259117082533592</v>
      </c>
      <c r="J65" s="1">
        <v>1.5629999999999999</v>
      </c>
      <c r="K65" s="5">
        <v>0.316</v>
      </c>
      <c r="L65" s="1">
        <v>24.556962025316455</v>
      </c>
      <c r="M65" s="1">
        <v>17.399999999999999</v>
      </c>
      <c r="O65" s="5"/>
      <c r="R65" s="5"/>
      <c r="T65" s="4"/>
      <c r="U65" s="1"/>
    </row>
    <row r="66" spans="1:21" x14ac:dyDescent="0.25">
      <c r="A66" s="1" t="s">
        <v>108</v>
      </c>
      <c r="B66" s="8" t="s">
        <v>28</v>
      </c>
      <c r="C66" s="33">
        <v>27.710843373493972</v>
      </c>
      <c r="D66" s="5">
        <v>0.19230769230769232</v>
      </c>
      <c r="E66" s="5">
        <v>0.35310734463276838</v>
      </c>
      <c r="F66" s="5">
        <v>0.48062490427324245</v>
      </c>
      <c r="G66" s="33">
        <v>5.0448905399958415</v>
      </c>
      <c r="H66" s="33">
        <v>62.320479999999996</v>
      </c>
      <c r="I66" s="5">
        <v>0.65650376853877945</v>
      </c>
      <c r="J66" s="1">
        <v>4.1130000000000004</v>
      </c>
      <c r="K66" s="5">
        <v>0.53921568627450978</v>
      </c>
      <c r="L66" s="1">
        <v>5.8090909090909095</v>
      </c>
      <c r="M66" s="1">
        <v>6.7</v>
      </c>
      <c r="O66" s="5"/>
      <c r="R66" s="5"/>
      <c r="T66" s="4"/>
      <c r="U66" s="1"/>
    </row>
    <row r="67" spans="1:21" x14ac:dyDescent="0.25">
      <c r="A67" s="1" t="s">
        <v>108</v>
      </c>
      <c r="B67" s="1" t="s">
        <v>24</v>
      </c>
      <c r="C67" s="33">
        <v>24.489795918367342</v>
      </c>
      <c r="D67" s="5">
        <v>8.5897435897435898E-2</v>
      </c>
      <c r="E67" s="5">
        <v>0.28571428571428575</v>
      </c>
      <c r="F67" s="5">
        <v>0.25825825825825821</v>
      </c>
      <c r="G67" s="33">
        <v>10.177114870613844</v>
      </c>
      <c r="H67" s="33">
        <v>148.92940298507463</v>
      </c>
      <c r="I67" s="5">
        <v>0.38398058252427181</v>
      </c>
      <c r="J67" s="1">
        <v>2.06</v>
      </c>
      <c r="K67" s="5">
        <v>0.28176470588235292</v>
      </c>
      <c r="M67" s="1">
        <v>9.3000000000000007</v>
      </c>
      <c r="O67" s="5"/>
      <c r="R67" s="5"/>
      <c r="T67" s="4"/>
      <c r="U67" s="1"/>
    </row>
    <row r="68" spans="1:21" x14ac:dyDescent="0.25">
      <c r="A68" s="1" t="s">
        <v>108</v>
      </c>
      <c r="B68" s="1" t="s">
        <v>26</v>
      </c>
      <c r="C68" s="33">
        <v>10.281923714759531</v>
      </c>
      <c r="D68" s="5">
        <v>0.19999999999999998</v>
      </c>
      <c r="E68" s="5">
        <v>0.21263157894736842</v>
      </c>
      <c r="F68" s="5">
        <v>0.29392097264437689</v>
      </c>
      <c r="G68" s="33">
        <v>1.2187968951149095</v>
      </c>
      <c r="H68" s="33">
        <v>6.4988613861386151</v>
      </c>
      <c r="I68" s="5">
        <v>0.24078740157480311</v>
      </c>
      <c r="J68" s="1">
        <v>0.63500000000000001</v>
      </c>
      <c r="K68" s="5">
        <v>0.25956790123456791</v>
      </c>
      <c r="L68" s="1">
        <v>13.898929845422119</v>
      </c>
      <c r="M68" s="1">
        <v>4.2</v>
      </c>
      <c r="O68" s="5"/>
      <c r="R68" s="5"/>
      <c r="T68" s="4"/>
      <c r="U68" s="1"/>
    </row>
    <row r="69" spans="1:21" x14ac:dyDescent="0.25">
      <c r="A69" s="1" t="s">
        <v>108</v>
      </c>
      <c r="B69" s="1" t="s">
        <v>30</v>
      </c>
      <c r="C69" s="33">
        <v>10.077519379844968</v>
      </c>
      <c r="D69" s="5">
        <v>0.56770833333333337</v>
      </c>
      <c r="E69" s="5"/>
      <c r="F69" s="5">
        <v>0.42913385826771655</v>
      </c>
      <c r="G69" s="33">
        <v>8.8137330258775304</v>
      </c>
      <c r="H69" s="33">
        <v>3.5807339449541287</v>
      </c>
      <c r="I69" s="5">
        <v>0.47784090909090915</v>
      </c>
      <c r="J69" s="1">
        <v>0.17599999999999999</v>
      </c>
      <c r="K69" s="5">
        <v>0.58620689655172409</v>
      </c>
      <c r="L69" s="1">
        <v>9.052941176470588</v>
      </c>
      <c r="M69" s="1">
        <v>5.7</v>
      </c>
      <c r="O69" s="5"/>
      <c r="R69" s="5"/>
      <c r="T69" s="4"/>
      <c r="U69" s="1"/>
    </row>
    <row r="70" spans="1:21" x14ac:dyDescent="0.25">
      <c r="A70" s="1" t="s">
        <v>108</v>
      </c>
      <c r="B70" s="4" t="s">
        <v>29</v>
      </c>
      <c r="C70" s="33">
        <v>9.0909090909090953</v>
      </c>
      <c r="D70" s="5">
        <v>0.22153846153846152</v>
      </c>
      <c r="E70" s="5">
        <v>0.39237057220708443</v>
      </c>
      <c r="F70" s="5">
        <v>0.35130434782608694</v>
      </c>
      <c r="G70" s="33">
        <v>0.61584376517403505</v>
      </c>
      <c r="H70" s="33">
        <v>58.636805555555554</v>
      </c>
      <c r="I70" s="5">
        <v>0.66190975865687307</v>
      </c>
      <c r="J70" s="1">
        <v>0.95299999999999996</v>
      </c>
      <c r="K70" s="5">
        <v>0.57586206896551717</v>
      </c>
      <c r="L70" s="1">
        <v>8.4850299401197624</v>
      </c>
      <c r="M70" s="1">
        <v>4.8</v>
      </c>
      <c r="O70" s="5"/>
      <c r="R70" s="5"/>
      <c r="T70" s="4"/>
      <c r="U70" s="1"/>
    </row>
    <row r="71" spans="1:21" x14ac:dyDescent="0.25">
      <c r="A71" s="1" t="s">
        <v>108</v>
      </c>
      <c r="B71" s="1" t="s">
        <v>27</v>
      </c>
      <c r="C71" s="33">
        <v>6.2283737024221431</v>
      </c>
      <c r="D71" s="5">
        <v>0.23561643835616439</v>
      </c>
      <c r="E71" s="5">
        <v>0.22337662337662337</v>
      </c>
      <c r="F71" s="5">
        <v>0.30694980694980695</v>
      </c>
      <c r="G71" s="33">
        <v>1.1648840410886372</v>
      </c>
      <c r="H71" s="33">
        <v>10.980232558139535</v>
      </c>
      <c r="I71" s="5">
        <v>0.24642857142857144</v>
      </c>
      <c r="J71" s="1">
        <v>0.33600000000000002</v>
      </c>
      <c r="K71" s="5">
        <v>0.26258503401360545</v>
      </c>
      <c r="L71" s="1">
        <v>9.7253886010362685</v>
      </c>
      <c r="M71" s="1">
        <v>0.5</v>
      </c>
      <c r="O71" s="5"/>
      <c r="R71" s="5"/>
      <c r="T71" s="4"/>
      <c r="U71" s="1"/>
    </row>
    <row r="72" spans="1:21" x14ac:dyDescent="0.25">
      <c r="A72" s="1" t="s">
        <v>88</v>
      </c>
      <c r="B72" s="1" t="s">
        <v>10</v>
      </c>
      <c r="C72" s="33">
        <v>54.60992907801419</v>
      </c>
      <c r="D72" s="5">
        <v>0.14944834503510532</v>
      </c>
      <c r="E72" s="5">
        <v>0.22433002107798855</v>
      </c>
      <c r="F72" s="5">
        <v>0.22433002107798855</v>
      </c>
      <c r="G72" s="33">
        <v>11.157173599091875</v>
      </c>
      <c r="H72" s="33">
        <v>80.79191275167787</v>
      </c>
      <c r="I72" s="5">
        <v>0.42096701310438323</v>
      </c>
      <c r="J72" s="1">
        <v>8.8520000000000003</v>
      </c>
      <c r="K72" s="5">
        <v>0.37597701149425289</v>
      </c>
      <c r="L72" s="1">
        <v>4.6297768266585138</v>
      </c>
      <c r="M72" s="1">
        <v>26.5</v>
      </c>
      <c r="O72" s="5"/>
      <c r="R72" s="5"/>
      <c r="T72" s="4"/>
      <c r="U72" s="1"/>
    </row>
    <row r="73" spans="1:21" x14ac:dyDescent="0.25">
      <c r="A73" s="1" t="s">
        <v>88</v>
      </c>
      <c r="B73" s="1" t="s">
        <v>15</v>
      </c>
      <c r="C73" s="33">
        <v>33.673469387755105</v>
      </c>
      <c r="D73" s="5">
        <v>0.12817460317460319</v>
      </c>
      <c r="E73" s="5">
        <v>0.2636734693877551</v>
      </c>
      <c r="F73" s="5">
        <v>0.22454672245467225</v>
      </c>
      <c r="G73" s="33">
        <v>6.8924206470806535</v>
      </c>
      <c r="H73" s="33">
        <v>100.52770897832818</v>
      </c>
      <c r="I73" s="5">
        <v>0.41769743101807805</v>
      </c>
      <c r="J73" s="1">
        <v>1.0509999999999999</v>
      </c>
      <c r="K73" s="5">
        <v>0.32452830188679244</v>
      </c>
      <c r="L73" s="1">
        <v>13.087209302325581</v>
      </c>
      <c r="M73" s="1">
        <v>8.6</v>
      </c>
      <c r="O73" s="5"/>
      <c r="R73" s="5"/>
      <c r="T73" s="4"/>
      <c r="U73" s="1"/>
    </row>
    <row r="74" spans="1:21" x14ac:dyDescent="0.25">
      <c r="A74" s="1" t="s">
        <v>89</v>
      </c>
      <c r="B74" s="1" t="s">
        <v>10</v>
      </c>
      <c r="C74" s="33">
        <v>58.081705150976916</v>
      </c>
      <c r="D74" s="5">
        <v>0.15192307692307691</v>
      </c>
      <c r="E74" s="5">
        <v>0.21793103448275861</v>
      </c>
      <c r="F74" s="5">
        <v>0.35246753246753243</v>
      </c>
      <c r="G74" s="33">
        <v>5.7625764152969223</v>
      </c>
      <c r="H74" s="33">
        <v>46.568481012658232</v>
      </c>
      <c r="I74" s="5">
        <v>0.41317275122318403</v>
      </c>
      <c r="J74" s="1">
        <v>7.9710000000000001</v>
      </c>
      <c r="K74" s="5">
        <v>0.33402854006586169</v>
      </c>
      <c r="L74" s="1">
        <v>0.94347683207361166</v>
      </c>
      <c r="M74" s="1">
        <v>28.7</v>
      </c>
      <c r="O74" s="5"/>
      <c r="R74" s="5"/>
      <c r="T74" s="4"/>
      <c r="U74" s="1"/>
    </row>
    <row r="75" spans="1:21" x14ac:dyDescent="0.25">
      <c r="A75" s="1" t="s">
        <v>89</v>
      </c>
      <c r="B75" s="8" t="s">
        <v>18</v>
      </c>
      <c r="C75" s="33">
        <v>42.307692307692307</v>
      </c>
      <c r="D75" s="5">
        <v>9.7222222222222224E-2</v>
      </c>
      <c r="E75" s="5">
        <v>0.2411021814006889</v>
      </c>
      <c r="F75" s="5">
        <v>0.34333800841514733</v>
      </c>
      <c r="G75" s="33">
        <v>3.0077873890299167</v>
      </c>
      <c r="H75" s="33">
        <v>56.519952380952382</v>
      </c>
      <c r="I75" s="5">
        <v>0.36834862385321099</v>
      </c>
      <c r="J75" s="1">
        <v>1.0900000000000001</v>
      </c>
      <c r="K75" s="5">
        <v>0.33217391304347821</v>
      </c>
      <c r="L75" s="1">
        <v>22.685863874345554</v>
      </c>
      <c r="M75" s="1">
        <v>12.3</v>
      </c>
      <c r="O75" s="5"/>
      <c r="R75" s="5"/>
      <c r="T75" s="4"/>
      <c r="U75" s="1"/>
    </row>
    <row r="76" spans="1:21" x14ac:dyDescent="0.25">
      <c r="A76" s="1" t="s">
        <v>89</v>
      </c>
      <c r="B76" s="8" t="s">
        <v>18</v>
      </c>
      <c r="C76" s="33">
        <v>34.374999999999993</v>
      </c>
      <c r="D76" s="5">
        <v>2.9553264604810996E-2</v>
      </c>
      <c r="E76" s="5"/>
      <c r="F76" s="5">
        <v>0.72022471910112362</v>
      </c>
      <c r="G76" s="33">
        <v>5.3271280195883604</v>
      </c>
      <c r="H76" s="33">
        <v>252.54674418604654</v>
      </c>
      <c r="I76" s="5">
        <v>0.42749158684959876</v>
      </c>
      <c r="J76" s="1">
        <v>3.863</v>
      </c>
      <c r="K76" s="5">
        <v>0.38036809815950923</v>
      </c>
      <c r="L76" s="1">
        <v>13.635483870967743</v>
      </c>
      <c r="M76" s="1">
        <v>14.4</v>
      </c>
      <c r="O76" s="5"/>
      <c r="R76" s="5"/>
      <c r="T76" s="4"/>
      <c r="U76" s="1"/>
    </row>
    <row r="77" spans="1:21" x14ac:dyDescent="0.25">
      <c r="A77" s="1" t="s">
        <v>89</v>
      </c>
      <c r="B77" s="1" t="s">
        <v>11</v>
      </c>
      <c r="C77" s="33">
        <v>22.068965517241391</v>
      </c>
      <c r="D77" s="5">
        <v>0.12924528301886792</v>
      </c>
      <c r="E77" s="5">
        <v>0.19740634005763688</v>
      </c>
      <c r="F77" s="5">
        <v>0.19740634005763688</v>
      </c>
      <c r="G77" s="33">
        <v>5.5130294377083739</v>
      </c>
      <c r="H77" s="33">
        <v>78.116204379562035</v>
      </c>
      <c r="I77" s="5">
        <v>0.21716417910447761</v>
      </c>
      <c r="J77" s="1">
        <v>0.40200000000000002</v>
      </c>
      <c r="K77" s="5">
        <v>0.35</v>
      </c>
      <c r="M77" s="1">
        <v>4.3</v>
      </c>
      <c r="O77" s="5"/>
      <c r="R77" s="5"/>
      <c r="T77" s="4"/>
      <c r="U77" s="1"/>
    </row>
    <row r="78" spans="1:21" x14ac:dyDescent="0.25">
      <c r="A78" s="1" t="s">
        <v>89</v>
      </c>
      <c r="B78" s="1" t="s">
        <v>12</v>
      </c>
      <c r="D78" s="5">
        <v>0.11249999999999999</v>
      </c>
      <c r="E78" s="5">
        <v>0.44999999999999996</v>
      </c>
      <c r="F78" s="5">
        <v>0.36904761904761901</v>
      </c>
      <c r="G78" s="33">
        <v>5.193385267186005</v>
      </c>
      <c r="H78" s="33">
        <v>162.6</v>
      </c>
      <c r="I78" s="5">
        <v>0.37142857142857139</v>
      </c>
      <c r="J78" s="1">
        <v>7.0000000000000001E-3</v>
      </c>
      <c r="K78" s="5">
        <v>0.53333333333333333</v>
      </c>
      <c r="L78" s="1">
        <v>20.375</v>
      </c>
      <c r="M78" s="1">
        <v>2.1</v>
      </c>
      <c r="O78" s="5"/>
      <c r="R78" s="5"/>
      <c r="T78" s="4"/>
      <c r="U78" s="1"/>
    </row>
    <row r="79" spans="1:21" x14ac:dyDescent="0.25">
      <c r="A79" s="1" t="s">
        <v>90</v>
      </c>
      <c r="B79" s="1" t="s">
        <v>10</v>
      </c>
      <c r="C79" s="33">
        <v>52.209944751381222</v>
      </c>
      <c r="D79" s="5">
        <v>0.13868194842406878</v>
      </c>
      <c r="E79" s="5">
        <v>0.22960151802656548</v>
      </c>
      <c r="F79" s="5">
        <v>0.34047294224647573</v>
      </c>
      <c r="G79" s="33">
        <v>0.76070270673237106</v>
      </c>
      <c r="H79" s="33">
        <v>40.740929752066116</v>
      </c>
      <c r="I79" s="5">
        <v>0.39693980269780554</v>
      </c>
      <c r="J79" s="1">
        <v>4.9669999999999996</v>
      </c>
      <c r="K79" s="5">
        <v>0.38519362186788153</v>
      </c>
      <c r="L79" s="1">
        <v>5.5316380839739789</v>
      </c>
      <c r="M79" s="1">
        <v>13.2</v>
      </c>
      <c r="O79" s="5"/>
      <c r="R79" s="5"/>
      <c r="T79" s="4"/>
      <c r="U79" s="1"/>
    </row>
    <row r="80" spans="1:21" x14ac:dyDescent="0.25">
      <c r="A80" s="1" t="s">
        <v>90</v>
      </c>
      <c r="B80" s="8" t="s">
        <v>18</v>
      </c>
      <c r="C80" s="33">
        <v>42.553191489361701</v>
      </c>
      <c r="D80" s="5">
        <v>0.11086226203807391</v>
      </c>
      <c r="E80" s="5">
        <v>0.27538247566063978</v>
      </c>
      <c r="F80" s="5">
        <v>0.27538247566063978</v>
      </c>
      <c r="G80" s="33">
        <v>7.387106242128552</v>
      </c>
      <c r="H80" s="33">
        <v>106.20470707070706</v>
      </c>
      <c r="I80" s="5">
        <v>0.46905579399141628</v>
      </c>
      <c r="J80" s="1">
        <v>2.33</v>
      </c>
      <c r="K80" s="5">
        <v>0.44193548387096776</v>
      </c>
      <c r="L80" s="1">
        <v>14.416058394160583</v>
      </c>
      <c r="M80" s="1">
        <v>21.6</v>
      </c>
      <c r="O80" s="5"/>
      <c r="R80" s="5"/>
      <c r="T80" s="4"/>
      <c r="U80" s="1"/>
    </row>
    <row r="81" spans="1:21" x14ac:dyDescent="0.25">
      <c r="A81" s="1" t="s">
        <v>109</v>
      </c>
      <c r="B81" s="1" t="s">
        <v>10</v>
      </c>
      <c r="C81" s="33">
        <v>50.668896321070243</v>
      </c>
      <c r="D81" s="5">
        <v>0.15082417582417582</v>
      </c>
      <c r="E81" s="5">
        <v>0.27896341463414631</v>
      </c>
      <c r="F81" s="5">
        <v>0.40337711069418386</v>
      </c>
      <c r="G81" s="33">
        <v>7.6225840897987709</v>
      </c>
      <c r="H81" s="33">
        <v>75.463606557377062</v>
      </c>
      <c r="I81" s="5">
        <v>0.39455435013826851</v>
      </c>
      <c r="J81" s="1">
        <v>4.7009999999999996</v>
      </c>
      <c r="K81" s="5">
        <v>0.33824404761904764</v>
      </c>
      <c r="L81" s="1">
        <v>4.6524417069951607</v>
      </c>
      <c r="M81" s="1">
        <v>25.5</v>
      </c>
      <c r="O81" s="5"/>
      <c r="R81" s="5"/>
      <c r="T81" s="4"/>
      <c r="U81" s="1"/>
    </row>
    <row r="82" spans="1:21" x14ac:dyDescent="0.25">
      <c r="A82" s="1" t="s">
        <v>109</v>
      </c>
      <c r="B82" s="1" t="s">
        <v>31</v>
      </c>
      <c r="C82" s="33">
        <v>17.307692307692303</v>
      </c>
      <c r="D82" s="5">
        <v>0.11562500000000001</v>
      </c>
      <c r="E82" s="5">
        <v>0.18385093167701863</v>
      </c>
      <c r="F82" s="5">
        <v>0.21739488870568835</v>
      </c>
      <c r="G82" s="33">
        <v>1.6673743179028362</v>
      </c>
      <c r="H82" s="33">
        <v>146.08662162162162</v>
      </c>
      <c r="I82" s="5">
        <v>0.40325088339222614</v>
      </c>
      <c r="J82" s="1">
        <v>5.66</v>
      </c>
      <c r="K82" s="5">
        <v>0.29470588235294121</v>
      </c>
      <c r="L82" s="1">
        <v>16.223552894211576</v>
      </c>
      <c r="M82" s="1">
        <v>19.7</v>
      </c>
      <c r="O82" s="5"/>
      <c r="R82" s="5"/>
      <c r="T82" s="4"/>
      <c r="U82" s="1"/>
    </row>
    <row r="83" spans="1:21" x14ac:dyDescent="0.25">
      <c r="A83" s="1" t="s">
        <v>109</v>
      </c>
      <c r="B83" s="8" t="s">
        <v>31</v>
      </c>
      <c r="C83" s="33">
        <v>16.800000000000008</v>
      </c>
      <c r="D83" s="5"/>
      <c r="E83" s="5"/>
      <c r="F83" s="5">
        <v>0.19241298396558468</v>
      </c>
      <c r="G83" s="33">
        <v>7.5918210493600888</v>
      </c>
      <c r="H83" s="33"/>
      <c r="I83" s="5">
        <v>0.42581699346405227</v>
      </c>
      <c r="J83" s="1">
        <v>0.91800000000000004</v>
      </c>
      <c r="K83" s="5">
        <v>0.23835616438356164</v>
      </c>
      <c r="L83" s="1">
        <v>19.045977011494251</v>
      </c>
      <c r="M83" s="1">
        <v>11.3</v>
      </c>
      <c r="O83" s="5"/>
      <c r="R83" s="5"/>
      <c r="T83" s="4"/>
      <c r="U83" s="1"/>
    </row>
    <row r="84" spans="1:21" x14ac:dyDescent="0.25">
      <c r="A84" s="1" t="s">
        <v>115</v>
      </c>
      <c r="B84" s="1" t="s">
        <v>10</v>
      </c>
      <c r="C84" s="33">
        <v>46.357615894039739</v>
      </c>
      <c r="D84" s="5">
        <v>0.14357142857142857</v>
      </c>
      <c r="E84" s="5">
        <v>0.22128440366972474</v>
      </c>
      <c r="F84" s="5">
        <v>0.33909502262443436</v>
      </c>
      <c r="G84" s="33">
        <v>8.1976807921204156</v>
      </c>
      <c r="H84" s="33">
        <v>89.253897180762849</v>
      </c>
      <c r="I84" s="5">
        <v>0.42640124902419985</v>
      </c>
      <c r="J84" s="1">
        <v>6.4050000000000002</v>
      </c>
      <c r="K84" s="5">
        <v>0.38079911209766926</v>
      </c>
      <c r="L84" s="1">
        <v>5.1658408627222387</v>
      </c>
      <c r="M84" s="1">
        <v>36.299999999999997</v>
      </c>
      <c r="O84" s="5"/>
      <c r="R84" s="5"/>
      <c r="T84" s="4"/>
      <c r="U84" s="1"/>
    </row>
    <row r="85" spans="1:21" x14ac:dyDescent="0.25">
      <c r="A85" s="1" t="s">
        <v>116</v>
      </c>
      <c r="B85" s="1" t="s">
        <v>10</v>
      </c>
      <c r="C85" s="33">
        <v>42.25352112676056</v>
      </c>
      <c r="D85" s="5">
        <v>0.37521739130434784</v>
      </c>
      <c r="E85" s="5"/>
      <c r="F85" s="5">
        <v>0.29624277456647397</v>
      </c>
      <c r="G85" s="33">
        <v>7.5674579129853861</v>
      </c>
      <c r="H85" s="33">
        <v>43.639930475086906</v>
      </c>
      <c r="I85" s="5">
        <v>0.43186470850022252</v>
      </c>
      <c r="J85" s="1">
        <v>2.2469999999999999</v>
      </c>
      <c r="K85" s="5">
        <v>0.36012461059190032</v>
      </c>
      <c r="L85" s="1">
        <v>4.077854671280277</v>
      </c>
      <c r="M85" s="1">
        <v>30.4</v>
      </c>
      <c r="O85" s="5"/>
      <c r="R85" s="5"/>
      <c r="T85" s="4"/>
      <c r="U85" s="1"/>
    </row>
    <row r="86" spans="1:21" x14ac:dyDescent="0.25">
      <c r="A86" s="1" t="s">
        <v>117</v>
      </c>
      <c r="B86" s="1" t="s">
        <v>10</v>
      </c>
      <c r="C86" s="33">
        <v>62.627737226277382</v>
      </c>
      <c r="D86" s="5">
        <v>0.12343358395989974</v>
      </c>
      <c r="E86" s="5">
        <v>0.23649459783913568</v>
      </c>
      <c r="F86" s="5">
        <v>0.31057309603844013</v>
      </c>
      <c r="G86" s="33">
        <v>8.4686733188095591</v>
      </c>
      <c r="H86" s="33">
        <v>76.723492385786798</v>
      </c>
      <c r="I86" s="5">
        <v>0.48167242229896401</v>
      </c>
      <c r="J86" s="1">
        <v>8.1079999999999988</v>
      </c>
      <c r="K86" s="5">
        <v>0.3391231028667791</v>
      </c>
      <c r="L86" s="1">
        <v>4.9885629040278472</v>
      </c>
      <c r="M86" s="1">
        <v>27.4</v>
      </c>
      <c r="O86" s="5"/>
      <c r="R86" s="5"/>
      <c r="T86" s="4"/>
      <c r="U86" s="1"/>
    </row>
    <row r="87" spans="1:21" x14ac:dyDescent="0.25">
      <c r="A87" s="1" t="s">
        <v>118</v>
      </c>
      <c r="B87" s="1" t="s">
        <v>25</v>
      </c>
      <c r="C87" s="33">
        <v>53.221288515406165</v>
      </c>
      <c r="D87" s="5">
        <v>0.26197516262566528</v>
      </c>
      <c r="E87" s="5">
        <v>0.30187393526405454</v>
      </c>
      <c r="F87" s="5">
        <v>0.30187393526405454</v>
      </c>
      <c r="G87" s="33">
        <v>11.768351847990386</v>
      </c>
      <c r="H87" s="33">
        <v>29.477997742663657</v>
      </c>
      <c r="I87" s="5">
        <v>0.5238145705762286</v>
      </c>
      <c r="J87" s="1">
        <v>25.475999999999999</v>
      </c>
      <c r="K87" s="5">
        <v>0.43707635769701925</v>
      </c>
      <c r="L87" s="1">
        <v>3.0644618834080712</v>
      </c>
      <c r="M87" s="1">
        <v>34.200000000000003</v>
      </c>
      <c r="R87" s="5"/>
      <c r="T87" s="4"/>
      <c r="U87" s="1"/>
    </row>
    <row r="88" spans="1:21" x14ac:dyDescent="0.25">
      <c r="A88" s="1" t="s">
        <v>118</v>
      </c>
      <c r="B88" s="1" t="s">
        <v>10</v>
      </c>
      <c r="C88" s="33">
        <v>51.624548736462096</v>
      </c>
      <c r="D88" s="5">
        <v>0.15990338164251208</v>
      </c>
      <c r="E88" s="5">
        <v>0.24072727272727268</v>
      </c>
      <c r="F88" s="5">
        <v>0.35858389912706118</v>
      </c>
      <c r="G88" s="33">
        <v>6.2596471230794801</v>
      </c>
      <c r="H88" s="33">
        <v>31.805891238670696</v>
      </c>
      <c r="I88" s="5">
        <v>0.45085945399393323</v>
      </c>
      <c r="J88" s="1">
        <v>0.98899999999999999</v>
      </c>
      <c r="K88" s="5">
        <v>0.37446808510638296</v>
      </c>
      <c r="L88" s="1">
        <v>4.9772727272727266</v>
      </c>
      <c r="M88" s="1">
        <v>22.1</v>
      </c>
      <c r="O88" s="5"/>
      <c r="R88" s="5"/>
      <c r="T88" s="4"/>
      <c r="U88" s="1"/>
    </row>
    <row r="89" spans="1:21" x14ac:dyDescent="0.25">
      <c r="A89" s="1" t="s">
        <v>118</v>
      </c>
      <c r="B89" s="8" t="s">
        <v>18</v>
      </c>
      <c r="C89" s="33">
        <v>40.909090909090914</v>
      </c>
      <c r="D89" s="5">
        <v>8.8775510204081629E-2</v>
      </c>
      <c r="E89" s="5">
        <v>0.20938628158844766</v>
      </c>
      <c r="F89" s="5">
        <v>0.21280148423005563</v>
      </c>
      <c r="G89" s="33">
        <v>6.3745584860907005</v>
      </c>
      <c r="H89" s="33">
        <v>89.165517241379305</v>
      </c>
      <c r="I89" s="5">
        <v>0.37555391432791724</v>
      </c>
      <c r="J89" s="1">
        <v>1.3540000000000001</v>
      </c>
      <c r="K89" s="5">
        <v>0.3539325842696629</v>
      </c>
      <c r="L89" s="1">
        <v>21.066666666666666</v>
      </c>
      <c r="M89" s="1">
        <v>13.2</v>
      </c>
      <c r="O89" s="5"/>
      <c r="R89" s="5"/>
      <c r="T89" s="4"/>
      <c r="U89" s="1"/>
    </row>
    <row r="90" spans="1:21" x14ac:dyDescent="0.25">
      <c r="A90" s="1" t="s">
        <v>118</v>
      </c>
      <c r="B90" s="1" t="s">
        <v>15</v>
      </c>
      <c r="C90" s="33">
        <v>26.431718061674015</v>
      </c>
      <c r="D90" s="5">
        <v>8.5913528591352858E-2</v>
      </c>
      <c r="E90" s="5">
        <v>0.23996883521620568</v>
      </c>
      <c r="F90" s="5">
        <v>0.23996883521620568</v>
      </c>
      <c r="G90" s="33">
        <v>12.805238471589703</v>
      </c>
      <c r="H90" s="33">
        <v>151.54613636363635</v>
      </c>
      <c r="I90" s="5">
        <v>0.65133333333333332</v>
      </c>
      <c r="J90" s="1">
        <v>0.75</v>
      </c>
      <c r="K90" s="5">
        <v>0.32222222222222219</v>
      </c>
      <c r="L90" s="1">
        <v>16.7816091954023</v>
      </c>
      <c r="M90" s="1">
        <v>6.3</v>
      </c>
      <c r="O90" s="5"/>
      <c r="R90" s="5"/>
      <c r="T90" s="4"/>
      <c r="U90" s="1"/>
    </row>
    <row r="91" spans="1:21" x14ac:dyDescent="0.25">
      <c r="A91" s="1" t="s">
        <v>118</v>
      </c>
      <c r="B91" s="1" t="s">
        <v>19</v>
      </c>
      <c r="C91" s="33">
        <v>23.970037453183533</v>
      </c>
      <c r="D91" s="5">
        <v>0.26666666666666666</v>
      </c>
      <c r="E91" s="5"/>
      <c r="F91" s="5">
        <v>0.17366658077814998</v>
      </c>
      <c r="G91" s="33">
        <v>9.6854910874730837</v>
      </c>
      <c r="H91" s="33">
        <v>46.151009615384616</v>
      </c>
      <c r="I91" s="5">
        <v>0.40134680134680134</v>
      </c>
      <c r="J91" s="1">
        <v>0.59399999999999997</v>
      </c>
      <c r="K91" s="5">
        <v>0.37286821705426354</v>
      </c>
      <c r="L91" s="1">
        <v>9.5925155925155927</v>
      </c>
      <c r="M91" s="1">
        <v>12.4</v>
      </c>
      <c r="O91" s="5"/>
      <c r="R91" s="5"/>
      <c r="T91" s="4"/>
      <c r="U91" s="1"/>
    </row>
    <row r="92" spans="1:21" x14ac:dyDescent="0.25">
      <c r="A92" s="1" t="s">
        <v>119</v>
      </c>
      <c r="B92" s="8" t="s">
        <v>18</v>
      </c>
      <c r="C92" s="33">
        <v>16.923076923076916</v>
      </c>
      <c r="D92" s="5">
        <v>7.9059829059829057E-2</v>
      </c>
      <c r="E92" s="5">
        <v>0.23979261179520414</v>
      </c>
      <c r="F92" s="5">
        <v>0.23979261179520414</v>
      </c>
      <c r="G92" s="33">
        <v>7.5212346376375958</v>
      </c>
      <c r="H92" s="33">
        <v>148.80391891891892</v>
      </c>
      <c r="I92" s="5">
        <v>0.34756798161623897</v>
      </c>
      <c r="J92" s="1">
        <v>2.6110000000000002</v>
      </c>
      <c r="K92" s="5">
        <v>0.3275510204081632</v>
      </c>
      <c r="L92" s="1">
        <v>20.791277258566986</v>
      </c>
      <c r="M92" s="1">
        <v>9.4</v>
      </c>
      <c r="O92" s="5"/>
      <c r="R92" s="5"/>
      <c r="T92" s="4"/>
      <c r="U92" s="1"/>
    </row>
    <row r="93" spans="1:21" x14ac:dyDescent="0.25">
      <c r="A93" s="1" t="s">
        <v>119</v>
      </c>
      <c r="B93" s="1" t="s">
        <v>19</v>
      </c>
      <c r="C93" s="33">
        <v>12.871287128712861</v>
      </c>
      <c r="D93" s="5">
        <v>0.28333333333333333</v>
      </c>
      <c r="E93" s="5">
        <v>0.39534883720930231</v>
      </c>
      <c r="F93" s="5">
        <v>0.34590163934426232</v>
      </c>
      <c r="G93" s="33">
        <v>0.2684361980844393</v>
      </c>
      <c r="H93" s="33">
        <v>27.391764705882355</v>
      </c>
      <c r="I93" s="5">
        <v>0.33093525179856109</v>
      </c>
      <c r="J93" s="1">
        <v>0.13900000000000001</v>
      </c>
      <c r="K93" s="5">
        <v>0.35348837209302325</v>
      </c>
      <c r="L93" s="1">
        <v>9.7532894736842106</v>
      </c>
      <c r="M93" s="1">
        <v>6.4</v>
      </c>
      <c r="O93" s="5"/>
      <c r="R93" s="5"/>
      <c r="T93" s="4"/>
      <c r="U93" s="1"/>
    </row>
    <row r="94" spans="1:21" x14ac:dyDescent="0.25">
      <c r="A94" s="1" t="s">
        <v>119</v>
      </c>
      <c r="B94" s="1" t="s">
        <v>22</v>
      </c>
      <c r="C94" s="33">
        <v>8.8235294117647136</v>
      </c>
      <c r="D94" s="5">
        <v>8.9090909090909082E-2</v>
      </c>
      <c r="E94" s="5">
        <v>0.14411764705882352</v>
      </c>
      <c r="F94" s="5">
        <v>0.14411764705882352</v>
      </c>
      <c r="G94" s="33">
        <v>3.5866890794882034</v>
      </c>
      <c r="H94" s="33">
        <v>42.674795918367344</v>
      </c>
      <c r="I94" s="5">
        <v>0.23251121076233183</v>
      </c>
      <c r="J94" s="1">
        <v>0.89200000000000002</v>
      </c>
      <c r="K94" s="5">
        <v>0.27402597402597406</v>
      </c>
      <c r="L94" s="1">
        <v>17.246445497630329</v>
      </c>
      <c r="M94" s="1">
        <v>5.0999999999999996</v>
      </c>
      <c r="O94" s="5"/>
      <c r="R94" s="5"/>
      <c r="T94" s="4"/>
      <c r="U94" s="1"/>
    </row>
    <row r="95" spans="1:21" x14ac:dyDescent="0.25">
      <c r="A95" s="1" t="s">
        <v>119</v>
      </c>
      <c r="B95" s="1" t="s">
        <v>10</v>
      </c>
      <c r="D95" s="5">
        <v>0.1496124031007752</v>
      </c>
      <c r="E95" s="5">
        <v>0.25940860215053768</v>
      </c>
      <c r="F95" s="5">
        <v>0.40153256704980844</v>
      </c>
      <c r="G95" s="33">
        <v>5.2791041164791963</v>
      </c>
      <c r="H95" s="33">
        <v>63.600051813471488</v>
      </c>
      <c r="I95" s="5">
        <v>0.43589041095890407</v>
      </c>
      <c r="J95" s="1">
        <v>0.36499999999999999</v>
      </c>
      <c r="K95" s="5">
        <v>0.40377358490566034</v>
      </c>
      <c r="L95" s="1">
        <v>5.5467289719626169</v>
      </c>
      <c r="M95" s="1">
        <v>9.5</v>
      </c>
      <c r="O95" s="5"/>
      <c r="R95" s="5"/>
      <c r="T95" s="4"/>
      <c r="U95" s="1"/>
    </row>
    <row r="96" spans="1:21" x14ac:dyDescent="0.25">
      <c r="A96" s="1" t="s">
        <v>120</v>
      </c>
      <c r="B96" s="8" t="s">
        <v>18</v>
      </c>
      <c r="C96" s="33">
        <v>16.326530612244888</v>
      </c>
      <c r="D96" s="5">
        <v>0.12434210526315789</v>
      </c>
      <c r="E96" s="5">
        <v>0.20655737704918034</v>
      </c>
      <c r="F96" s="5">
        <v>0.30363247863247861</v>
      </c>
      <c r="G96" s="33">
        <v>5.5813366413764403</v>
      </c>
      <c r="H96" s="33">
        <v>80.483650793650796</v>
      </c>
      <c r="I96" s="5">
        <v>0.43431777909037206</v>
      </c>
      <c r="J96" s="1">
        <v>1.6930000000000001</v>
      </c>
      <c r="K96" s="5">
        <v>0.37321428571428567</v>
      </c>
      <c r="L96" s="1">
        <v>13.700956937799045</v>
      </c>
      <c r="M96" s="1">
        <v>14.3</v>
      </c>
      <c r="O96" s="5"/>
      <c r="R96" s="5"/>
      <c r="T96" s="4"/>
      <c r="U96" s="1"/>
    </row>
    <row r="97" spans="1:21" x14ac:dyDescent="0.25">
      <c r="A97" s="1" t="s">
        <v>110</v>
      </c>
      <c r="B97" s="1" t="s">
        <v>10</v>
      </c>
      <c r="C97" s="33">
        <v>52.463054187192107</v>
      </c>
      <c r="D97" s="5">
        <v>0.14109589041095891</v>
      </c>
      <c r="E97" s="5">
        <v>0.25015179113539765</v>
      </c>
      <c r="F97" s="5">
        <v>0.33858267716535434</v>
      </c>
      <c r="G97" s="33">
        <v>7.7248942030105692</v>
      </c>
      <c r="H97" s="33">
        <v>111.16500000000001</v>
      </c>
      <c r="I97" s="5">
        <v>0.43444556791371758</v>
      </c>
      <c r="J97" s="1">
        <v>2.9670000000000001</v>
      </c>
      <c r="K97" s="5">
        <v>0.33805229936880077</v>
      </c>
      <c r="L97" s="1">
        <v>4.5958922379301139</v>
      </c>
      <c r="M97" s="1">
        <v>24.2</v>
      </c>
      <c r="O97" s="5"/>
      <c r="R97" s="5"/>
      <c r="T97" s="8"/>
      <c r="U97" s="1"/>
    </row>
    <row r="98" spans="1:21" x14ac:dyDescent="0.25">
      <c r="A98" s="1" t="s">
        <v>110</v>
      </c>
      <c r="B98" s="8" t="s">
        <v>31</v>
      </c>
      <c r="C98" s="33">
        <v>26.05042016806723</v>
      </c>
      <c r="D98" s="5">
        <v>0.10192926045016076</v>
      </c>
      <c r="E98" s="5">
        <v>0.20346598202824134</v>
      </c>
      <c r="F98" s="5">
        <v>0.25647234121810392</v>
      </c>
      <c r="G98" s="33">
        <v>7.6800538281641302</v>
      </c>
      <c r="H98" s="33">
        <v>251.29621451104103</v>
      </c>
      <c r="I98" s="5">
        <v>0.47842669845053637</v>
      </c>
      <c r="J98" s="1">
        <v>0.83899999999999997</v>
      </c>
      <c r="K98" s="5">
        <v>0.41395348837209306</v>
      </c>
      <c r="L98" s="1">
        <v>28.567415730337078</v>
      </c>
      <c r="M98" s="1">
        <v>23.1</v>
      </c>
      <c r="O98" s="5"/>
      <c r="R98" s="5"/>
      <c r="T98" s="1"/>
      <c r="U98" s="1"/>
    </row>
    <row r="99" spans="1:21" x14ac:dyDescent="0.25">
      <c r="A99" s="1" t="s">
        <v>110</v>
      </c>
      <c r="B99" s="1" t="s">
        <v>31</v>
      </c>
      <c r="C99" s="33">
        <v>11.904761904761902</v>
      </c>
      <c r="D99" s="5">
        <v>0.11605351170568563</v>
      </c>
      <c r="E99" s="5">
        <v>0.26940993788819878</v>
      </c>
      <c r="F99" s="5">
        <v>0.28421879089243657</v>
      </c>
      <c r="G99" s="33">
        <v>7.209684165201967</v>
      </c>
      <c r="H99" s="33">
        <v>135.46461095100864</v>
      </c>
      <c r="I99" s="5">
        <v>0.36168833919268073</v>
      </c>
      <c r="J99" s="1">
        <v>23.609000000000002</v>
      </c>
      <c r="K99" s="5">
        <v>0.19603174603174603</v>
      </c>
      <c r="L99" s="1">
        <v>29.093117408906885</v>
      </c>
      <c r="M99" s="1">
        <v>29</v>
      </c>
      <c r="O99" s="5"/>
      <c r="R99" s="5"/>
      <c r="T99" s="8"/>
      <c r="U99" s="1"/>
    </row>
    <row r="100" spans="1:21" x14ac:dyDescent="0.25">
      <c r="A100" s="1" t="s">
        <v>121</v>
      </c>
      <c r="B100" s="1" t="s">
        <v>23</v>
      </c>
      <c r="C100" s="33">
        <v>14.556962025316466</v>
      </c>
      <c r="D100" s="5">
        <v>0.18819444444444444</v>
      </c>
      <c r="E100" s="5">
        <v>0.28229166666666666</v>
      </c>
      <c r="F100" s="5">
        <v>0.28625204582651392</v>
      </c>
      <c r="G100" s="33">
        <v>5.7382206820124155</v>
      </c>
      <c r="H100" s="33">
        <v>78.582287822878229</v>
      </c>
      <c r="I100" s="5">
        <v>0.49908222513579309</v>
      </c>
      <c r="J100" s="1">
        <v>5.3390000000000004</v>
      </c>
      <c r="K100" s="5">
        <v>0.46363636363636368</v>
      </c>
      <c r="L100" s="1">
        <v>15.142857142857142</v>
      </c>
      <c r="M100" s="1">
        <v>27.1</v>
      </c>
      <c r="O100" s="5"/>
      <c r="R100" s="5"/>
      <c r="T100" s="4"/>
      <c r="U100" s="1"/>
    </row>
    <row r="101" spans="1:21" x14ac:dyDescent="0.25">
      <c r="A101" s="1" t="s">
        <v>121</v>
      </c>
      <c r="B101" s="1" t="s">
        <v>19</v>
      </c>
      <c r="C101" s="33">
        <v>5.3763440860214917</v>
      </c>
      <c r="D101" s="5">
        <v>0.14150943396226415</v>
      </c>
      <c r="E101" s="5">
        <v>0.34953395472703064</v>
      </c>
      <c r="F101" s="5">
        <v>0.34953395472703064</v>
      </c>
      <c r="G101" s="33">
        <v>11.591511033808954</v>
      </c>
      <c r="H101" s="33">
        <v>133.23379047619048</v>
      </c>
      <c r="I101" s="5">
        <v>0.44586894586894588</v>
      </c>
      <c r="J101" s="1">
        <v>0.35099999999999998</v>
      </c>
      <c r="K101" s="5">
        <v>0.40652173913043482</v>
      </c>
      <c r="M101" s="1">
        <v>8.6</v>
      </c>
      <c r="O101" s="5"/>
      <c r="R101" s="5"/>
      <c r="T101" s="8"/>
      <c r="U101" s="1"/>
    </row>
    <row r="102" spans="1:21" x14ac:dyDescent="0.25">
      <c r="A102" s="1" t="s">
        <v>122</v>
      </c>
      <c r="B102" s="1" t="s">
        <v>23</v>
      </c>
      <c r="C102" s="33">
        <v>32.65306122448979</v>
      </c>
      <c r="D102" s="5">
        <v>0.17804878048780487</v>
      </c>
      <c r="E102" s="5">
        <v>0.28853754940711462</v>
      </c>
      <c r="F102" s="5">
        <v>0.29849999999999999</v>
      </c>
      <c r="G102" s="33">
        <v>6.7351226900080023</v>
      </c>
      <c r="H102" s="33">
        <v>77.288561643835621</v>
      </c>
      <c r="I102" s="5">
        <v>0.41694648478488988</v>
      </c>
      <c r="J102" s="1">
        <v>1.9059999999999999</v>
      </c>
      <c r="K102" s="5">
        <v>0.34666666666666668</v>
      </c>
      <c r="L102" s="1">
        <v>23.29326923076923</v>
      </c>
      <c r="M102" s="1">
        <v>15.9</v>
      </c>
      <c r="O102" s="5"/>
      <c r="R102" s="5"/>
      <c r="T102" s="4"/>
      <c r="U102" s="1"/>
    </row>
    <row r="103" spans="1:21" x14ac:dyDescent="0.25">
      <c r="A103" s="1" t="s">
        <v>122</v>
      </c>
      <c r="B103" s="1" t="s">
        <v>24</v>
      </c>
      <c r="C103" s="33">
        <v>30.172413793103448</v>
      </c>
      <c r="D103" s="5">
        <v>0.11486486486486489</v>
      </c>
      <c r="E103" s="5">
        <v>0.29259896729776252</v>
      </c>
      <c r="F103" s="5">
        <v>0.32359813084112149</v>
      </c>
      <c r="G103" s="33">
        <v>9.5990682862390706</v>
      </c>
      <c r="H103" s="33">
        <v>210.31452941176468</v>
      </c>
      <c r="I103" s="5">
        <v>0.41315103046980245</v>
      </c>
      <c r="J103" s="1">
        <v>34.887</v>
      </c>
      <c r="K103" s="5">
        <v>0.32231237322515216</v>
      </c>
      <c r="L103" s="1">
        <v>17.431088735053493</v>
      </c>
      <c r="M103" s="1">
        <v>27.1</v>
      </c>
      <c r="O103" s="5"/>
      <c r="R103" s="5"/>
      <c r="T103" s="4"/>
      <c r="U103" s="1"/>
    </row>
    <row r="104" spans="1:21" x14ac:dyDescent="0.25">
      <c r="A104" s="1" t="s">
        <v>122</v>
      </c>
      <c r="B104" s="1" t="s">
        <v>19</v>
      </c>
      <c r="C104" s="33">
        <v>11.111111111111112</v>
      </c>
      <c r="D104" s="5">
        <v>0.10144927536231883</v>
      </c>
      <c r="E104" s="5">
        <v>0.26022304832713755</v>
      </c>
      <c r="F104" s="5">
        <v>0.26022304832713755</v>
      </c>
      <c r="G104" s="33">
        <v>9.8822396069854648</v>
      </c>
      <c r="H104" s="33">
        <v>160.75014285714286</v>
      </c>
      <c r="I104" s="5">
        <v>0.36886792452830186</v>
      </c>
      <c r="J104" s="1">
        <v>0.106</v>
      </c>
      <c r="K104" s="5">
        <v>0.36909090909090903</v>
      </c>
      <c r="L104" s="1">
        <v>14.123152709359607</v>
      </c>
      <c r="M104" s="1">
        <v>5.2</v>
      </c>
      <c r="O104" s="5"/>
      <c r="R104" s="5"/>
      <c r="T104" s="8"/>
      <c r="U104" s="1"/>
    </row>
    <row r="105" spans="1:21" x14ac:dyDescent="0.25">
      <c r="A105" s="1" t="s">
        <v>123</v>
      </c>
      <c r="B105" s="1" t="s">
        <v>24</v>
      </c>
      <c r="C105" s="33">
        <v>20.68965517241379</v>
      </c>
      <c r="D105" s="5">
        <v>0.12529182879377432</v>
      </c>
      <c r="E105" s="5">
        <v>0.2578062449959968</v>
      </c>
      <c r="F105" s="5">
        <v>0.2578062449959968</v>
      </c>
      <c r="G105" s="33">
        <v>9.8950175479335272</v>
      </c>
      <c r="H105" s="33">
        <v>166.9075155279503</v>
      </c>
      <c r="I105" s="5">
        <v>0.41198479976615027</v>
      </c>
      <c r="J105" s="1">
        <v>3.4209999999999998</v>
      </c>
      <c r="K105" s="5">
        <v>0.30354609929078008</v>
      </c>
      <c r="L105" s="1">
        <v>23.226635514018696</v>
      </c>
      <c r="M105" s="1">
        <v>26.9</v>
      </c>
      <c r="O105" s="5"/>
      <c r="R105" s="5"/>
      <c r="T105" s="1"/>
      <c r="U105" s="1"/>
    </row>
    <row r="106" spans="1:21" x14ac:dyDescent="0.25">
      <c r="A106" s="1" t="s">
        <v>123</v>
      </c>
      <c r="B106" s="1" t="s">
        <v>23</v>
      </c>
      <c r="C106" s="33">
        <v>16.000000000000007</v>
      </c>
      <c r="D106" s="5">
        <v>0.14749999999999999</v>
      </c>
      <c r="E106" s="5">
        <v>0.32777777777777778</v>
      </c>
      <c r="F106" s="5">
        <v>0.32777777777777778</v>
      </c>
      <c r="G106" s="33">
        <v>7.6499793602042017</v>
      </c>
      <c r="H106" s="33">
        <v>89.509491525423726</v>
      </c>
      <c r="I106" s="5">
        <v>0.49163568773234201</v>
      </c>
      <c r="J106" s="1">
        <v>2.69</v>
      </c>
      <c r="K106" s="5">
        <v>0.44545454545454544</v>
      </c>
      <c r="L106" s="1">
        <v>15.546938775510206</v>
      </c>
      <c r="M106" s="1">
        <v>21.6</v>
      </c>
      <c r="O106" s="5"/>
      <c r="R106" s="5"/>
      <c r="T106" s="4"/>
      <c r="U106" s="1"/>
    </row>
    <row r="107" spans="1:21" x14ac:dyDescent="0.25">
      <c r="A107" s="1" t="s">
        <v>123</v>
      </c>
      <c r="B107" s="1" t="s">
        <v>26</v>
      </c>
      <c r="C107" s="33">
        <v>10.793650793650794</v>
      </c>
      <c r="D107" s="5">
        <v>0.21234567901234566</v>
      </c>
      <c r="E107" s="5">
        <v>0.21459762944479102</v>
      </c>
      <c r="F107" s="5">
        <v>0.24414003044140029</v>
      </c>
      <c r="G107" s="33">
        <v>7.9674503096682364E-2</v>
      </c>
      <c r="H107" s="33">
        <v>10.945697674418604</v>
      </c>
      <c r="I107" s="5">
        <v>0.18235103626943006</v>
      </c>
      <c r="J107" s="1">
        <v>3.0880000000000001</v>
      </c>
      <c r="K107" s="5">
        <v>0.18496732026143792</v>
      </c>
      <c r="L107" s="1">
        <v>21.876646321876006</v>
      </c>
      <c r="M107" s="1">
        <v>26.5</v>
      </c>
      <c r="O107" s="5"/>
      <c r="R107" s="5"/>
      <c r="T107" s="4"/>
      <c r="U107" s="1"/>
    </row>
    <row r="108" spans="1:21" x14ac:dyDescent="0.25">
      <c r="A108" s="1" t="s">
        <v>123</v>
      </c>
      <c r="B108" s="1" t="s">
        <v>27</v>
      </c>
      <c r="C108" s="33">
        <v>8.296943231441043</v>
      </c>
      <c r="D108" s="5">
        <v>0.15795454545454546</v>
      </c>
      <c r="E108" s="5">
        <v>0.17224287484510534</v>
      </c>
      <c r="F108" s="5">
        <v>0.20266903914590745</v>
      </c>
      <c r="G108" s="33">
        <v>1.114505487944434</v>
      </c>
      <c r="H108" s="33">
        <v>18.074280575539568</v>
      </c>
      <c r="I108" s="5">
        <v>0.19732994278448826</v>
      </c>
      <c r="J108" s="1">
        <v>1.573</v>
      </c>
      <c r="K108" s="5">
        <v>0.22955665024630545</v>
      </c>
      <c r="L108" s="1">
        <v>18.236051502145923</v>
      </c>
      <c r="M108" s="1">
        <v>9.1</v>
      </c>
      <c r="O108" s="5"/>
      <c r="R108" s="5"/>
      <c r="T108" s="4"/>
      <c r="U108" s="1"/>
    </row>
    <row r="109" spans="1:21" x14ac:dyDescent="0.25">
      <c r="A109" s="1" t="s">
        <v>123</v>
      </c>
      <c r="B109" s="8" t="s">
        <v>26</v>
      </c>
      <c r="C109" s="33">
        <v>5.4613935969868166</v>
      </c>
      <c r="D109" s="5">
        <v>0.1971014492753623</v>
      </c>
      <c r="E109" s="5">
        <v>0.19999999999999998</v>
      </c>
      <c r="F109" s="5">
        <v>0.22131147540983609</v>
      </c>
      <c r="G109" s="33">
        <v>1.7743631145395751</v>
      </c>
      <c r="H109" s="33">
        <v>16.575955882352943</v>
      </c>
      <c r="I109" s="5">
        <v>6.4023952095808384E-2</v>
      </c>
      <c r="J109" s="1">
        <v>4.1749999999999998</v>
      </c>
      <c r="K109" s="5">
        <v>0.347423277359583</v>
      </c>
      <c r="L109" s="1">
        <v>24.669166666666669</v>
      </c>
      <c r="M109" s="1">
        <v>7.1</v>
      </c>
      <c r="O109" s="5"/>
      <c r="R109" s="5"/>
      <c r="T109" s="4"/>
      <c r="U109" s="1"/>
    </row>
    <row r="110" spans="1:21" x14ac:dyDescent="0.25">
      <c r="A110" s="1" t="s">
        <v>123</v>
      </c>
      <c r="B110" s="1" t="s">
        <v>32</v>
      </c>
      <c r="C110" s="33">
        <v>4.2124542124542188</v>
      </c>
      <c r="D110" s="5">
        <v>0.29270833333333335</v>
      </c>
      <c r="E110" s="5">
        <v>0.28527918781725886</v>
      </c>
      <c r="F110" s="5">
        <v>0.28527918781725886</v>
      </c>
      <c r="G110" s="33">
        <v>3.0479770639725934</v>
      </c>
      <c r="H110" s="33">
        <v>5.6043238434163705</v>
      </c>
      <c r="I110" s="5">
        <v>0.16767485822306238</v>
      </c>
      <c r="J110" s="1">
        <v>0.52900000000000003</v>
      </c>
      <c r="K110" s="5">
        <v>0.13134328358208958</v>
      </c>
      <c r="L110" s="1">
        <v>29.110795454545453</v>
      </c>
      <c r="M110" s="1">
        <v>17.3</v>
      </c>
      <c r="O110" s="5"/>
      <c r="R110" s="5"/>
      <c r="T110" s="8"/>
      <c r="U110" s="1"/>
    </row>
    <row r="111" spans="1:21" x14ac:dyDescent="0.25">
      <c r="A111" s="1" t="s">
        <v>124</v>
      </c>
      <c r="B111" s="8" t="s">
        <v>26</v>
      </c>
      <c r="C111" s="33">
        <v>2.2606382978723496</v>
      </c>
      <c r="D111" s="5">
        <v>0.23717948717948717</v>
      </c>
      <c r="E111" s="5">
        <v>0.23125000000000001</v>
      </c>
      <c r="F111" s="5">
        <v>0.23592896174863387</v>
      </c>
      <c r="G111" s="33">
        <v>2.4692092580472425</v>
      </c>
      <c r="H111" s="33">
        <v>12.113153153153153</v>
      </c>
      <c r="I111" s="5">
        <v>8.3007448789571697E-2</v>
      </c>
      <c r="J111" s="1">
        <v>4.2960000000000003</v>
      </c>
      <c r="K111" s="5">
        <v>0.41190198366394398</v>
      </c>
      <c r="L111" s="1">
        <v>19.147308781869693</v>
      </c>
      <c r="M111" s="1">
        <v>6.3</v>
      </c>
      <c r="O111" s="5"/>
      <c r="R111" s="5"/>
      <c r="T111" s="1"/>
      <c r="U111" s="1"/>
    </row>
    <row r="112" spans="1:21" x14ac:dyDescent="0.25">
      <c r="A112" s="1" t="s">
        <v>125</v>
      </c>
      <c r="B112" s="1" t="s">
        <v>23</v>
      </c>
      <c r="C112" s="33">
        <v>22.471910112359552</v>
      </c>
      <c r="D112" s="5">
        <v>0.16615384615384615</v>
      </c>
      <c r="E112" s="5">
        <v>0.33436532507739936</v>
      </c>
      <c r="F112" s="5">
        <v>0.35876288659793809</v>
      </c>
      <c r="G112" s="33">
        <v>7.0886075949367084</v>
      </c>
      <c r="H112" s="33">
        <v>82.291666666666657</v>
      </c>
      <c r="I112" s="5">
        <v>0.3347962382445141</v>
      </c>
      <c r="J112" s="1">
        <v>1.276</v>
      </c>
      <c r="K112" s="5">
        <v>0.35670103092783506</v>
      </c>
      <c r="L112" s="1">
        <v>22.664739884393061</v>
      </c>
      <c r="M112" s="1">
        <v>22.5</v>
      </c>
      <c r="O112" s="5"/>
      <c r="R112" s="5"/>
      <c r="T112" s="4"/>
      <c r="U112" s="1"/>
    </row>
    <row r="113" spans="1:21" x14ac:dyDescent="0.25">
      <c r="A113" s="1" t="s">
        <v>125</v>
      </c>
      <c r="B113" s="1" t="s">
        <v>26</v>
      </c>
      <c r="C113" s="33">
        <v>8.4848484848484844</v>
      </c>
      <c r="D113" s="5">
        <v>0.2201342281879195</v>
      </c>
      <c r="E113" s="5">
        <v>0.21983914209115282</v>
      </c>
      <c r="F113" s="5">
        <v>0.2194202898550725</v>
      </c>
      <c r="G113" s="33">
        <v>4.0321042680368553</v>
      </c>
      <c r="H113" s="33">
        <v>16.786006097560975</v>
      </c>
      <c r="I113" s="5">
        <v>0.20060120240480961</v>
      </c>
      <c r="J113" s="1">
        <v>0.998</v>
      </c>
      <c r="K113" s="5">
        <v>0.20355329949238579</v>
      </c>
      <c r="L113" s="1">
        <v>19.787198669991685</v>
      </c>
      <c r="M113" s="1">
        <v>9.1999999999999993</v>
      </c>
      <c r="O113" s="5"/>
      <c r="R113" s="5"/>
      <c r="T113" s="4"/>
      <c r="U113" s="1"/>
    </row>
    <row r="114" spans="1:21" x14ac:dyDescent="0.25">
      <c r="A114" s="1" t="s">
        <v>125</v>
      </c>
      <c r="B114" s="8" t="s">
        <v>26</v>
      </c>
      <c r="C114" s="33">
        <v>6.4088397790055245</v>
      </c>
      <c r="D114" s="5">
        <v>0.21408450704225354</v>
      </c>
      <c r="E114" s="5">
        <v>0.20893470790378008</v>
      </c>
      <c r="F114" s="5">
        <v>0.25006934812760057</v>
      </c>
      <c r="G114" s="33">
        <v>2.5544499729690746</v>
      </c>
      <c r="H114" s="33">
        <v>14.9378125</v>
      </c>
      <c r="I114" s="5">
        <v>0.22778541953232462</v>
      </c>
      <c r="J114" s="1">
        <v>0.72699999999999998</v>
      </c>
      <c r="K114" s="5">
        <v>0.27525252525252525</v>
      </c>
      <c r="L114" s="1">
        <v>20.122018348623854</v>
      </c>
      <c r="M114" s="1">
        <v>10.7</v>
      </c>
      <c r="O114" s="5"/>
      <c r="R114" s="5"/>
      <c r="T114" s="8"/>
      <c r="U114" s="1"/>
    </row>
    <row r="115" spans="1:21" x14ac:dyDescent="0.25">
      <c r="A115" s="1" t="s">
        <v>125</v>
      </c>
      <c r="B115" s="1" t="s">
        <v>27</v>
      </c>
      <c r="C115" s="33">
        <v>5.494505494505499</v>
      </c>
      <c r="D115" s="5">
        <v>0.19597315436241611</v>
      </c>
      <c r="E115" s="5">
        <v>0.21098265895953758</v>
      </c>
      <c r="F115" s="5">
        <v>0.21982378854625548</v>
      </c>
      <c r="G115" s="33">
        <v>1.7810241093344088</v>
      </c>
      <c r="H115" s="33">
        <v>16.728869863013699</v>
      </c>
      <c r="I115" s="5">
        <v>0.19937205651491366</v>
      </c>
      <c r="J115" s="1">
        <v>0.63700000000000001</v>
      </c>
      <c r="K115" s="5">
        <v>0.13971014492753625</v>
      </c>
      <c r="L115" s="1">
        <v>27.736514522821576</v>
      </c>
      <c r="M115" s="1">
        <v>6</v>
      </c>
      <c r="O115" s="5"/>
      <c r="R115" s="5"/>
      <c r="T115" s="4"/>
      <c r="U115" s="1"/>
    </row>
    <row r="116" spans="1:21" x14ac:dyDescent="0.25">
      <c r="A116" s="1" t="s">
        <v>126</v>
      </c>
      <c r="B116" s="8" t="s">
        <v>26</v>
      </c>
      <c r="C116" s="33">
        <v>1.7543859649122866</v>
      </c>
      <c r="D116" s="5">
        <v>0.28743961352657005</v>
      </c>
      <c r="E116" s="5">
        <v>0.25190516511430988</v>
      </c>
      <c r="F116" s="5">
        <v>0.27351063829787237</v>
      </c>
      <c r="G116" s="33">
        <v>1.7059851646192059</v>
      </c>
      <c r="H116" s="33">
        <v>10.048655462184874</v>
      </c>
      <c r="I116" s="5">
        <v>0.23825816485225507</v>
      </c>
      <c r="J116" s="1">
        <v>1.286</v>
      </c>
      <c r="K116" s="5">
        <v>0.22359374999999998</v>
      </c>
      <c r="L116" s="1">
        <v>13.661076170510132</v>
      </c>
      <c r="M116" s="1">
        <v>11.4</v>
      </c>
      <c r="R116" s="5"/>
      <c r="T116" s="4"/>
      <c r="U116" s="1"/>
    </row>
    <row r="117" spans="1:21" x14ac:dyDescent="0.25">
      <c r="A117" s="1" t="s">
        <v>127</v>
      </c>
      <c r="B117" s="1" t="s">
        <v>23</v>
      </c>
      <c r="C117" s="33">
        <v>33.823529411764703</v>
      </c>
      <c r="D117" s="5">
        <v>0.11912568306010929</v>
      </c>
      <c r="E117" s="5">
        <v>0.30446927374301674</v>
      </c>
      <c r="F117" s="5">
        <v>0.30446927374301674</v>
      </c>
      <c r="G117" s="33">
        <v>9.6550575532560092</v>
      </c>
      <c r="H117" s="33">
        <v>116.78055045871561</v>
      </c>
      <c r="I117" s="5">
        <v>0.57959183673469383</v>
      </c>
      <c r="J117" s="1">
        <v>0.53900000000000003</v>
      </c>
      <c r="K117" s="5">
        <v>0.21486486486486486</v>
      </c>
      <c r="L117" s="1">
        <v>15.320754716981131</v>
      </c>
      <c r="M117" s="1">
        <v>11</v>
      </c>
      <c r="O117" s="5"/>
      <c r="R117" s="5"/>
      <c r="T117" s="4"/>
      <c r="U117" s="1"/>
    </row>
    <row r="118" spans="1:21" x14ac:dyDescent="0.25">
      <c r="A118" s="1" t="s">
        <v>127</v>
      </c>
      <c r="B118" s="1" t="s">
        <v>27</v>
      </c>
      <c r="C118" s="33">
        <v>7.062146892655373</v>
      </c>
      <c r="D118" s="5">
        <v>0.19435483870967743</v>
      </c>
      <c r="E118" s="5">
        <v>0.20320404721753796</v>
      </c>
      <c r="F118" s="5">
        <v>0.26843434343434341</v>
      </c>
      <c r="G118" s="33">
        <v>1.3713880060018393</v>
      </c>
      <c r="H118" s="33">
        <v>15.430954356846474</v>
      </c>
      <c r="I118" s="5">
        <v>0.33940886699507389</v>
      </c>
      <c r="J118" s="1">
        <v>0.20300000000000001</v>
      </c>
      <c r="K118" s="5">
        <v>0.32992125984251969</v>
      </c>
      <c r="L118" s="1">
        <v>9.928400954653938</v>
      </c>
      <c r="M118" s="1">
        <v>0.8</v>
      </c>
      <c r="O118" s="5"/>
      <c r="R118" s="5"/>
      <c r="T118" s="4"/>
      <c r="U118" s="1"/>
    </row>
    <row r="119" spans="1:21" x14ac:dyDescent="0.25">
      <c r="A119" s="1" t="s">
        <v>127</v>
      </c>
      <c r="B119" s="1" t="s">
        <v>30</v>
      </c>
      <c r="C119" s="33">
        <v>6.0000000000000053</v>
      </c>
      <c r="D119" s="5">
        <v>0.54347826086956519</v>
      </c>
      <c r="E119" s="5">
        <v>0.39978678038379534</v>
      </c>
      <c r="F119" s="5">
        <v>0.26392405063291141</v>
      </c>
      <c r="G119" s="33">
        <v>3.7826181792077485</v>
      </c>
      <c r="H119" s="33">
        <v>4.8291066666666662</v>
      </c>
      <c r="I119" s="5">
        <v>0.61914285714285711</v>
      </c>
      <c r="J119" s="1">
        <v>1.05</v>
      </c>
      <c r="K119" s="5">
        <v>0.72</v>
      </c>
      <c r="L119" s="1">
        <v>8.9097222222222214</v>
      </c>
      <c r="M119" s="1">
        <v>4.9000000000000004</v>
      </c>
      <c r="O119" s="5"/>
      <c r="R119" s="5"/>
      <c r="T119" s="1"/>
      <c r="U119" s="1"/>
    </row>
    <row r="120" spans="1:21" x14ac:dyDescent="0.25">
      <c r="A120" s="1" t="s">
        <v>128</v>
      </c>
      <c r="B120" s="8" t="s">
        <v>30</v>
      </c>
      <c r="C120" s="33">
        <v>11.949685534591199</v>
      </c>
      <c r="D120" s="5">
        <v>0.36666666666666664</v>
      </c>
      <c r="E120" s="5">
        <v>0.42777777777777781</v>
      </c>
      <c r="F120" s="5">
        <v>0.42777777777777781</v>
      </c>
      <c r="G120" s="33">
        <v>1.2141816415735793</v>
      </c>
      <c r="H120" s="33">
        <v>4.2784415584415578</v>
      </c>
      <c r="I120" s="5">
        <v>0.56985645933014351</v>
      </c>
      <c r="J120" s="1">
        <v>0.20899999999999999</v>
      </c>
      <c r="K120" s="5">
        <v>0.64999999999999991</v>
      </c>
      <c r="M120" s="1">
        <v>2.2000000000000002</v>
      </c>
      <c r="O120" s="5"/>
      <c r="R120" s="5"/>
      <c r="T120" s="4"/>
      <c r="U120" s="1"/>
    </row>
    <row r="121" spans="1:21" x14ac:dyDescent="0.25">
      <c r="A121" s="1" t="s">
        <v>129</v>
      </c>
      <c r="B121" s="1" t="s">
        <v>23</v>
      </c>
      <c r="C121" s="33">
        <v>28.735632183908045</v>
      </c>
      <c r="D121" s="5">
        <v>0.16910569105691056</v>
      </c>
      <c r="E121" s="5">
        <v>0.2971428571428571</v>
      </c>
      <c r="F121" s="5">
        <v>0.33038461538461539</v>
      </c>
      <c r="G121" s="33">
        <v>7.5586464666303605</v>
      </c>
      <c r="H121" s="33">
        <v>64.622884615384635</v>
      </c>
      <c r="I121" s="5">
        <v>0.58346581875993642</v>
      </c>
      <c r="J121" s="1">
        <v>0.629</v>
      </c>
      <c r="K121" s="5">
        <v>0.40816326530612246</v>
      </c>
      <c r="L121" s="1">
        <v>8.74</v>
      </c>
      <c r="M121" s="1">
        <v>15.3</v>
      </c>
      <c r="O121" s="5"/>
      <c r="R121" s="5"/>
      <c r="T121" s="8"/>
      <c r="U121" s="1"/>
    </row>
    <row r="122" spans="1:21" x14ac:dyDescent="0.25">
      <c r="A122" s="1" t="s">
        <v>129</v>
      </c>
      <c r="B122" s="1" t="s">
        <v>24</v>
      </c>
      <c r="C122" s="33">
        <v>16.129032258064516</v>
      </c>
      <c r="D122" s="5">
        <v>0.12969283276450513</v>
      </c>
      <c r="E122" s="5">
        <v>0.2857142857142857</v>
      </c>
      <c r="F122" s="5">
        <v>0.17653321976149913</v>
      </c>
      <c r="G122" s="33">
        <v>9.7175642393635986</v>
      </c>
      <c r="H122" s="33">
        <v>109.64952631578949</v>
      </c>
      <c r="I122" s="5">
        <v>0.6502192982456142</v>
      </c>
      <c r="J122" s="1">
        <v>2.2799999999999998</v>
      </c>
      <c r="K122" s="5">
        <v>0.29583333333333334</v>
      </c>
      <c r="L122" s="1">
        <v>20.034205231388331</v>
      </c>
      <c r="M122" s="1">
        <v>10.4</v>
      </c>
      <c r="O122" s="5"/>
      <c r="R122" s="5"/>
      <c r="T122" s="1"/>
      <c r="U122" s="1"/>
    </row>
    <row r="123" spans="1:21" x14ac:dyDescent="0.25">
      <c r="A123" s="1" t="s">
        <v>129</v>
      </c>
      <c r="B123" s="1" t="s">
        <v>34</v>
      </c>
      <c r="C123" s="33">
        <v>9.3690248565965621</v>
      </c>
      <c r="D123" s="5">
        <v>0.26097560975609752</v>
      </c>
      <c r="E123" s="5">
        <v>0.25496425734710082</v>
      </c>
      <c r="F123" s="5">
        <v>0.25794047247372254</v>
      </c>
      <c r="G123" s="33">
        <v>3.2962427541520887</v>
      </c>
      <c r="H123" s="33">
        <v>6.6156697819314649</v>
      </c>
      <c r="I123" s="5">
        <v>0.43982593912944185</v>
      </c>
      <c r="J123" s="1">
        <v>78.823000000000008</v>
      </c>
      <c r="K123" s="5">
        <v>0.41538461538461541</v>
      </c>
      <c r="L123" s="1">
        <v>9.2685185185185173</v>
      </c>
      <c r="M123" s="1">
        <v>4.4000000000000004</v>
      </c>
      <c r="O123" s="5"/>
      <c r="R123" s="5"/>
      <c r="T123" s="1"/>
      <c r="U123" s="1"/>
    </row>
    <row r="124" spans="1:21" x14ac:dyDescent="0.25">
      <c r="A124" s="1" t="s">
        <v>129</v>
      </c>
      <c r="B124" s="1" t="s">
        <v>33</v>
      </c>
      <c r="C124" s="33">
        <v>7.344632768361576</v>
      </c>
      <c r="D124" s="5">
        <v>0.18780487804878049</v>
      </c>
      <c r="E124" s="5">
        <v>0.28518518518518521</v>
      </c>
      <c r="F124" s="5">
        <v>0.28518518518518521</v>
      </c>
      <c r="G124" s="33">
        <v>1.9321634961620207</v>
      </c>
      <c r="H124" s="33">
        <v>7.3936363636363636</v>
      </c>
      <c r="I124" s="5">
        <v>0.33361344537815124</v>
      </c>
      <c r="J124" s="1">
        <v>0.11899999999999999</v>
      </c>
      <c r="K124" s="5">
        <v>0.32972972972972975</v>
      </c>
      <c r="L124" s="1">
        <v>7.5901639344262293</v>
      </c>
      <c r="M124" s="1">
        <v>1.4</v>
      </c>
      <c r="O124" s="5"/>
      <c r="R124" s="5"/>
      <c r="T124" s="8"/>
      <c r="U124" s="1"/>
    </row>
    <row r="125" spans="1:21" x14ac:dyDescent="0.25">
      <c r="A125" s="1" t="s">
        <v>129</v>
      </c>
      <c r="B125" s="1" t="s">
        <v>27</v>
      </c>
      <c r="C125" s="33">
        <v>5.8441558441558419</v>
      </c>
      <c r="D125" s="5">
        <v>0.20952380952380953</v>
      </c>
      <c r="E125" s="5">
        <v>0.24812030075187971</v>
      </c>
      <c r="F125" s="5">
        <v>0.31061452513966481</v>
      </c>
      <c r="G125" s="33">
        <v>0.33317230005497339</v>
      </c>
      <c r="H125" s="33">
        <v>13.642954545454547</v>
      </c>
      <c r="I125" s="5">
        <v>0.31295774647887326</v>
      </c>
      <c r="J125" s="1">
        <v>0.35499999999999998</v>
      </c>
      <c r="K125" s="5">
        <v>0.31188811188811189</v>
      </c>
      <c r="L125" s="1">
        <v>7.1793721973094167</v>
      </c>
      <c r="M125" s="1">
        <v>0.8</v>
      </c>
      <c r="O125" s="5"/>
      <c r="R125" s="5"/>
      <c r="T125" s="4"/>
      <c r="U125" s="1"/>
    </row>
    <row r="126" spans="1:21" x14ac:dyDescent="0.25">
      <c r="A126" s="1" t="s">
        <v>129</v>
      </c>
      <c r="B126" s="8" t="s">
        <v>30</v>
      </c>
      <c r="C126" s="33">
        <v>4.8517520215633505</v>
      </c>
      <c r="D126" s="5">
        <v>0.46666666666666673</v>
      </c>
      <c r="E126" s="5">
        <v>0.39016393442622954</v>
      </c>
      <c r="F126" s="5">
        <v>0.39016393442622954</v>
      </c>
      <c r="G126" s="33">
        <v>4.6035469232961397</v>
      </c>
      <c r="H126" s="33">
        <v>3.8333613445378147</v>
      </c>
      <c r="I126" s="5"/>
      <c r="J126" s="1">
        <v>3.0640000000000001</v>
      </c>
      <c r="K126" s="5"/>
      <c r="L126" s="1">
        <v>8.1715686274509807</v>
      </c>
      <c r="M126" s="1">
        <v>2</v>
      </c>
      <c r="O126" s="5"/>
      <c r="R126" s="5"/>
      <c r="T126" s="1"/>
      <c r="U126" s="1"/>
    </row>
    <row r="127" spans="1:21" x14ac:dyDescent="0.25">
      <c r="A127" s="1" t="s">
        <v>129</v>
      </c>
      <c r="B127" s="1" t="s">
        <v>30</v>
      </c>
      <c r="D127" s="5">
        <v>0.69565217391304346</v>
      </c>
      <c r="E127" s="5">
        <v>0.63745019920318735</v>
      </c>
      <c r="F127" s="5">
        <v>0.63745019920318735</v>
      </c>
      <c r="G127" s="33">
        <v>9.236373097437232</v>
      </c>
      <c r="H127" s="33">
        <v>4.8043750000000003</v>
      </c>
      <c r="I127" s="5">
        <v>0.62894736842105259</v>
      </c>
      <c r="J127" s="1">
        <v>0.152</v>
      </c>
      <c r="K127" s="5">
        <v>0.61176470588235299</v>
      </c>
      <c r="L127" s="1">
        <v>7.7019230769230775</v>
      </c>
      <c r="M127" s="1">
        <v>2.5</v>
      </c>
      <c r="O127" s="5"/>
      <c r="R127" s="5"/>
      <c r="T127" s="8"/>
      <c r="U127" s="1"/>
    </row>
    <row r="128" spans="1:21" x14ac:dyDescent="0.25">
      <c r="A128" s="1" t="s">
        <v>130</v>
      </c>
      <c r="B128" s="1" t="s">
        <v>23</v>
      </c>
      <c r="C128" s="33">
        <v>21.212121212121215</v>
      </c>
      <c r="D128" s="5">
        <v>0.14108527131782947</v>
      </c>
      <c r="E128" s="5">
        <v>0.30588235294117649</v>
      </c>
      <c r="F128" s="5">
        <v>0.31084990958408676</v>
      </c>
      <c r="G128" s="33">
        <v>1.1427673899494866</v>
      </c>
      <c r="H128" s="33">
        <v>109.1431868131868</v>
      </c>
      <c r="I128" s="5">
        <v>0.45628642797668612</v>
      </c>
      <c r="J128" s="1">
        <v>1.2010000000000001</v>
      </c>
      <c r="K128" s="5">
        <v>0.41666666666666669</v>
      </c>
      <c r="L128" s="1">
        <v>13.665714285714285</v>
      </c>
      <c r="M128" s="1">
        <v>20.2</v>
      </c>
      <c r="O128" s="5"/>
      <c r="R128" s="5"/>
      <c r="T128" s="1"/>
      <c r="U128" s="1"/>
    </row>
    <row r="129" spans="1:21" x14ac:dyDescent="0.25">
      <c r="A129" s="1" t="s">
        <v>130</v>
      </c>
      <c r="B129" s="1" t="s">
        <v>27</v>
      </c>
      <c r="C129" s="33">
        <v>8.0229226361031625</v>
      </c>
      <c r="D129" s="5">
        <v>0.16666666666666666</v>
      </c>
      <c r="E129" s="5">
        <v>0.18181818181818182</v>
      </c>
      <c r="F129" s="5">
        <v>0.29236842105263161</v>
      </c>
      <c r="G129" s="33">
        <v>1.6898416376979528</v>
      </c>
      <c r="H129" s="33">
        <v>12.745846153846156</v>
      </c>
      <c r="I129" s="5">
        <v>0.24393939393939393</v>
      </c>
      <c r="J129" s="1">
        <v>0.79200000000000004</v>
      </c>
      <c r="K129" s="5">
        <v>0.20122324159021407</v>
      </c>
      <c r="L129" s="1">
        <v>15.750759878419455</v>
      </c>
      <c r="M129" s="1">
        <v>2.4</v>
      </c>
      <c r="O129" s="5"/>
      <c r="R129" s="5"/>
      <c r="T129" s="8"/>
      <c r="U129" s="1"/>
    </row>
    <row r="130" spans="1:21" x14ac:dyDescent="0.25">
      <c r="A130" s="1" t="s">
        <v>130</v>
      </c>
      <c r="B130" s="1" t="s">
        <v>30</v>
      </c>
      <c r="C130" s="33">
        <v>7.6086956521739051</v>
      </c>
      <c r="D130" s="5">
        <v>0.56338028169014087</v>
      </c>
      <c r="E130" s="5">
        <v>0.49382716049382713</v>
      </c>
      <c r="F130" s="5">
        <v>0.49382716049382713</v>
      </c>
      <c r="G130" s="33">
        <v>2.5099801592044559</v>
      </c>
      <c r="H130" s="33">
        <v>4.1833</v>
      </c>
      <c r="I130" s="5">
        <v>0.60912547528517114</v>
      </c>
      <c r="J130" s="1">
        <v>0.52600000000000002</v>
      </c>
      <c r="K130" s="5">
        <v>0.55434782608695654</v>
      </c>
      <c r="L130" s="1">
        <v>9.7254901960784306</v>
      </c>
      <c r="M130" s="1">
        <v>6.8</v>
      </c>
      <c r="O130" s="5"/>
      <c r="R130" s="5"/>
      <c r="T130" s="8"/>
      <c r="U130" s="1"/>
    </row>
    <row r="131" spans="1:21" x14ac:dyDescent="0.25">
      <c r="A131" s="1" t="s">
        <v>111</v>
      </c>
      <c r="B131" s="1" t="s">
        <v>10</v>
      </c>
      <c r="C131" s="33">
        <v>56.329113924050638</v>
      </c>
      <c r="D131" s="5">
        <v>0.15254237288135594</v>
      </c>
      <c r="E131" s="5">
        <v>0.2709483191169092</v>
      </c>
      <c r="F131" s="5">
        <v>0.34170428893905197</v>
      </c>
      <c r="G131" s="33">
        <v>6.9890104524435452</v>
      </c>
      <c r="H131" s="33">
        <v>83.437870370370362</v>
      </c>
      <c r="I131" s="5">
        <v>0.36188833800388015</v>
      </c>
      <c r="J131" s="1">
        <v>4.6390000000000002</v>
      </c>
      <c r="K131" s="5">
        <v>0.34206695778748181</v>
      </c>
      <c r="L131" s="1">
        <v>4.0574468085106385</v>
      </c>
      <c r="M131" s="1">
        <v>35.200000000000003</v>
      </c>
      <c r="O131" s="5"/>
      <c r="R131" s="5"/>
      <c r="T131" s="1"/>
      <c r="U131" s="1"/>
    </row>
    <row r="132" spans="1:21" x14ac:dyDescent="0.25">
      <c r="A132" s="1" t="s">
        <v>111</v>
      </c>
      <c r="B132" s="1" t="s">
        <v>15</v>
      </c>
      <c r="C132" s="33">
        <v>55.140186915887853</v>
      </c>
      <c r="D132" s="5">
        <v>0.10798934753661785</v>
      </c>
      <c r="E132" s="5">
        <v>0.24479323875641415</v>
      </c>
      <c r="F132" s="5">
        <v>0.28931522195770903</v>
      </c>
      <c r="G132" s="33">
        <v>10.047750475079567</v>
      </c>
      <c r="H132" s="33">
        <v>156.34346485819975</v>
      </c>
      <c r="I132" s="5">
        <v>0.40187311178247737</v>
      </c>
      <c r="J132" s="1">
        <v>1.655</v>
      </c>
      <c r="K132" s="5">
        <v>0.32903225806451614</v>
      </c>
      <c r="L132" s="1">
        <v>17.647058823529409</v>
      </c>
      <c r="M132" s="1">
        <v>24.9</v>
      </c>
      <c r="O132" s="5"/>
      <c r="R132" s="5"/>
      <c r="T132" s="4"/>
      <c r="U132" s="1"/>
    </row>
    <row r="133" spans="1:21" x14ac:dyDescent="0.25">
      <c r="A133" s="1" t="s">
        <v>111</v>
      </c>
      <c r="B133" s="4" t="s">
        <v>31</v>
      </c>
      <c r="C133" s="33">
        <v>28.703703703703706</v>
      </c>
      <c r="D133" s="5">
        <v>0.12493074792243768</v>
      </c>
      <c r="E133" s="5">
        <v>0.19232409381663115</v>
      </c>
      <c r="F133" s="5">
        <v>0.25015859589765277</v>
      </c>
      <c r="G133" s="33">
        <v>5.7101473496559985</v>
      </c>
      <c r="H133" s="33">
        <v>95.523725055432365</v>
      </c>
      <c r="I133" s="5">
        <v>0.528325746079919</v>
      </c>
      <c r="J133" s="1">
        <v>3.9540000000000002</v>
      </c>
      <c r="K133" s="5">
        <v>0.35090909090909095</v>
      </c>
      <c r="L133" s="1">
        <v>10.595854922279793</v>
      </c>
      <c r="M133" s="1">
        <v>29.9</v>
      </c>
      <c r="O133" s="5"/>
      <c r="R133" s="5"/>
      <c r="T133" s="4"/>
      <c r="U133" s="1"/>
    </row>
    <row r="134" spans="1:21" x14ac:dyDescent="0.25">
      <c r="A134" s="1" t="s">
        <v>111</v>
      </c>
      <c r="B134" s="8" t="s">
        <v>31</v>
      </c>
      <c r="C134" s="33">
        <v>17.073170731707329</v>
      </c>
      <c r="D134" s="5">
        <v>0.13265895953757229</v>
      </c>
      <c r="E134" s="5">
        <v>0.27127659574468088</v>
      </c>
      <c r="F134" s="5">
        <v>0.32701829924650161</v>
      </c>
      <c r="G134" s="33">
        <v>6.5227377501957848</v>
      </c>
      <c r="H134" s="33">
        <v>106.0476688453159</v>
      </c>
      <c r="I134" s="5">
        <v>0.44217756817715809</v>
      </c>
      <c r="J134" s="1">
        <v>4.8769999999999998</v>
      </c>
      <c r="K134" s="5">
        <v>0.27021276595744681</v>
      </c>
      <c r="L134" s="1">
        <v>19.769028871391075</v>
      </c>
      <c r="M134" s="1">
        <v>20</v>
      </c>
      <c r="O134" s="5"/>
      <c r="R134" s="5"/>
      <c r="T134" s="1"/>
      <c r="U134" s="1"/>
    </row>
    <row r="135" spans="1:21" x14ac:dyDescent="0.25">
      <c r="A135" s="1" t="s">
        <v>112</v>
      </c>
      <c r="B135" s="8" t="s">
        <v>31</v>
      </c>
      <c r="C135" s="33">
        <v>23.255813953488367</v>
      </c>
      <c r="D135" s="5">
        <v>0.10411311053984576</v>
      </c>
      <c r="E135" s="5">
        <v>0.22676371780515117</v>
      </c>
      <c r="F135" s="5">
        <v>0.28650646950092423</v>
      </c>
      <c r="G135" s="33">
        <v>5.9246537631706131</v>
      </c>
      <c r="H135" s="33">
        <v>77.808370370370369</v>
      </c>
      <c r="I135" s="5">
        <v>0.36208374546653477</v>
      </c>
      <c r="J135" s="1">
        <v>3.0329999999999999</v>
      </c>
      <c r="K135" s="5">
        <v>0.2853846153846154</v>
      </c>
      <c r="L135" s="1">
        <v>17.458221024258762</v>
      </c>
      <c r="M135" s="1">
        <v>15.8</v>
      </c>
      <c r="O135" s="5"/>
      <c r="R135" s="5"/>
      <c r="T135" s="4"/>
      <c r="U135" s="1"/>
    </row>
    <row r="136" spans="1:21" x14ac:dyDescent="0.25">
      <c r="A136" s="1" t="s">
        <v>112</v>
      </c>
      <c r="B136" s="1" t="s">
        <v>10</v>
      </c>
      <c r="D136" s="5">
        <v>0.15470085470085471</v>
      </c>
      <c r="E136" s="5">
        <v>0.25857142857142856</v>
      </c>
      <c r="F136" s="5">
        <v>0.29362972793629727</v>
      </c>
      <c r="G136" s="33">
        <v>6.5138323222855181</v>
      </c>
      <c r="H136" s="33">
        <v>104.62223756906076</v>
      </c>
      <c r="I136" s="5">
        <v>0.33246646591842322</v>
      </c>
      <c r="J136" s="1">
        <v>3.653</v>
      </c>
      <c r="K136" s="5">
        <v>0.34567307692307697</v>
      </c>
      <c r="L136" s="1">
        <v>2.1912378303198885</v>
      </c>
      <c r="M136" s="1">
        <v>39.5</v>
      </c>
      <c r="O136" s="5"/>
      <c r="R136" s="5"/>
      <c r="T136" s="4"/>
      <c r="U136" s="1"/>
    </row>
    <row r="137" spans="1:21" x14ac:dyDescent="0.25">
      <c r="A137" s="1" t="s">
        <v>113</v>
      </c>
      <c r="B137" s="8" t="s">
        <v>31</v>
      </c>
      <c r="C137" s="33">
        <v>35.20000000000001</v>
      </c>
      <c r="D137" s="5">
        <v>0.12649310872894334</v>
      </c>
      <c r="E137" s="5">
        <v>0.29105003523608175</v>
      </c>
      <c r="F137" s="5">
        <v>0.29105003523608175</v>
      </c>
      <c r="G137" s="33">
        <v>8.1038511793388803</v>
      </c>
      <c r="H137" s="33">
        <v>100.12278450363196</v>
      </c>
      <c r="I137" s="5">
        <v>0.4382476993865031</v>
      </c>
      <c r="J137" s="1">
        <v>5.2160000000000002</v>
      </c>
      <c r="K137" s="5">
        <v>0.24319526627218932</v>
      </c>
      <c r="L137" s="1">
        <v>19.941605839416063</v>
      </c>
      <c r="M137" s="1">
        <v>16.8</v>
      </c>
      <c r="O137" s="5"/>
      <c r="R137" s="5"/>
      <c r="T137" s="4"/>
      <c r="U137" s="1"/>
    </row>
    <row r="138" spans="1:21" x14ac:dyDescent="0.25">
      <c r="A138" s="1" t="s">
        <v>114</v>
      </c>
      <c r="B138" s="1" t="s">
        <v>10</v>
      </c>
      <c r="C138" s="33">
        <v>39.195979899497495</v>
      </c>
      <c r="D138" s="5">
        <v>0.12997032640949555</v>
      </c>
      <c r="E138" s="5">
        <v>0.25014277555682468</v>
      </c>
      <c r="F138" s="5">
        <v>0.36333771353482258</v>
      </c>
      <c r="G138" s="33">
        <v>7.7327987545841284</v>
      </c>
      <c r="H138" s="33">
        <v>84.972808219178077</v>
      </c>
      <c r="I138" s="5">
        <v>0.40465757870821162</v>
      </c>
      <c r="J138" s="1">
        <v>6.1619999999999999</v>
      </c>
      <c r="K138" s="5">
        <v>0.3603715170278638</v>
      </c>
      <c r="L138" s="1">
        <v>5.3350515463917523</v>
      </c>
      <c r="M138" s="1">
        <v>33.1</v>
      </c>
      <c r="O138" s="5"/>
      <c r="R138" s="5"/>
      <c r="T138" s="4"/>
      <c r="U138" s="1"/>
    </row>
    <row r="139" spans="1:21" x14ac:dyDescent="0.25">
      <c r="A139" s="1" t="s">
        <v>131</v>
      </c>
      <c r="B139" s="8" t="s">
        <v>10</v>
      </c>
      <c r="C139" s="33">
        <v>37.159533073929957</v>
      </c>
      <c r="D139" s="5"/>
      <c r="E139" s="5"/>
      <c r="F139" s="5">
        <v>0.33255177803829616</v>
      </c>
      <c r="G139" s="33">
        <v>8.6512133995701141</v>
      </c>
      <c r="H139" s="33"/>
      <c r="I139" s="5">
        <v>0.36328912466843472</v>
      </c>
      <c r="J139" s="1">
        <v>1.8850000000000016</v>
      </c>
      <c r="K139" s="5">
        <v>0.35579710144927534</v>
      </c>
      <c r="L139" s="1">
        <v>4.9660556687033273</v>
      </c>
      <c r="M139" s="1">
        <v>5.8</v>
      </c>
      <c r="O139" s="5"/>
      <c r="R139" s="5"/>
      <c r="T139" s="4"/>
      <c r="U139" s="1"/>
    </row>
    <row r="140" spans="1:21" x14ac:dyDescent="0.25">
      <c r="A140" s="1" t="s">
        <v>131</v>
      </c>
      <c r="B140" s="8" t="s">
        <v>38</v>
      </c>
      <c r="C140" s="33">
        <v>34.848484848484851</v>
      </c>
      <c r="D140" s="5">
        <v>7.5000000000000011E-2</v>
      </c>
      <c r="E140" s="5">
        <v>9.0189873417721514E-2</v>
      </c>
      <c r="F140" s="5">
        <v>9.0189873417721514E-2</v>
      </c>
      <c r="G140" s="33">
        <v>0.68157033805888767</v>
      </c>
      <c r="H140" s="33">
        <v>10.296140350877192</v>
      </c>
      <c r="I140" s="5">
        <v>0.12962962962962962</v>
      </c>
      <c r="J140" s="1">
        <v>2.7E-2</v>
      </c>
      <c r="K140" s="5">
        <v>0.25</v>
      </c>
      <c r="L140" s="1">
        <v>22.75</v>
      </c>
      <c r="M140" s="1">
        <v>1.1000000000000001</v>
      </c>
      <c r="O140" s="5"/>
      <c r="R140" s="5"/>
      <c r="T140" s="8"/>
      <c r="U140" s="1"/>
    </row>
    <row r="141" spans="1:21" x14ac:dyDescent="0.25">
      <c r="A141" s="1" t="s">
        <v>131</v>
      </c>
      <c r="B141" s="8" t="s">
        <v>35</v>
      </c>
      <c r="C141" s="33">
        <v>34.31952662721892</v>
      </c>
      <c r="D141" s="5">
        <v>0.10330578512396695</v>
      </c>
      <c r="E141" s="5">
        <v>0.1404494382022472</v>
      </c>
      <c r="F141" s="5">
        <v>0.1404494382022472</v>
      </c>
      <c r="G141" s="33">
        <v>2.4072078681308602</v>
      </c>
      <c r="H141" s="33">
        <v>13.958080000000001</v>
      </c>
      <c r="I141" s="5">
        <v>0.29333333333333333</v>
      </c>
      <c r="J141" s="1">
        <v>4.4999999999999998E-2</v>
      </c>
      <c r="K141" s="5">
        <v>0.32758620689655171</v>
      </c>
      <c r="M141" s="1">
        <v>0.4</v>
      </c>
      <c r="O141" s="5"/>
      <c r="R141" s="5"/>
      <c r="T141" s="1"/>
      <c r="U141" s="1"/>
    </row>
    <row r="142" spans="1:21" x14ac:dyDescent="0.25">
      <c r="A142" s="1" t="s">
        <v>131</v>
      </c>
      <c r="B142" s="8" t="s">
        <v>12</v>
      </c>
      <c r="C142" s="33">
        <v>31.578947368421055</v>
      </c>
      <c r="D142" s="5">
        <v>0.11466666666666667</v>
      </c>
      <c r="E142" s="5">
        <v>0.34677419354838712</v>
      </c>
      <c r="F142" s="5">
        <v>0.36965517241379309</v>
      </c>
      <c r="G142" s="33">
        <v>7.6048097038454356</v>
      </c>
      <c r="H142" s="33">
        <v>85.930930232558126</v>
      </c>
      <c r="I142" s="5">
        <v>0.51093749999999993</v>
      </c>
      <c r="J142" s="1">
        <v>6.4000000000000001E-2</v>
      </c>
      <c r="K142" s="5">
        <v>0.64</v>
      </c>
      <c r="L142" s="1">
        <v>19.5625</v>
      </c>
      <c r="M142" s="1">
        <v>2.2000000000000002</v>
      </c>
      <c r="O142" s="5"/>
      <c r="R142" s="5"/>
      <c r="T142" s="1"/>
      <c r="U142" s="1"/>
    </row>
    <row r="143" spans="1:21" x14ac:dyDescent="0.25">
      <c r="A143" s="1" t="s">
        <v>131</v>
      </c>
      <c r="B143" s="8" t="s">
        <v>18</v>
      </c>
      <c r="C143" s="33">
        <v>28.333333333333336</v>
      </c>
      <c r="D143" s="5">
        <v>8.9189189189189194E-2</v>
      </c>
      <c r="E143" s="5">
        <v>0.16894197952218432</v>
      </c>
      <c r="F143" s="5">
        <v>0.20838709677419356</v>
      </c>
      <c r="G143" s="33">
        <v>6.9438964728162231</v>
      </c>
      <c r="H143" s="33">
        <v>128.01010101010101</v>
      </c>
      <c r="I143" s="5">
        <v>0.26984126984126988</v>
      </c>
      <c r="J143" s="1">
        <v>0.56699999999999995</v>
      </c>
      <c r="K143" s="5">
        <v>0.3431818181818182</v>
      </c>
      <c r="L143" s="1">
        <v>15.079470198675496</v>
      </c>
      <c r="M143" s="1">
        <v>5.8</v>
      </c>
      <c r="O143" s="5"/>
      <c r="R143" s="5"/>
      <c r="T143" s="4"/>
      <c r="U143" s="1"/>
    </row>
    <row r="144" spans="1:21" x14ac:dyDescent="0.25">
      <c r="A144" s="1" t="s">
        <v>131</v>
      </c>
      <c r="B144" s="8" t="s">
        <v>37</v>
      </c>
      <c r="C144" s="33">
        <v>24.770642201834853</v>
      </c>
      <c r="D144" s="5">
        <v>0.16559139784946236</v>
      </c>
      <c r="E144" s="5">
        <v>0.2298507462686567</v>
      </c>
      <c r="F144" s="5">
        <v>0.2298507462686567</v>
      </c>
      <c r="G144" s="33">
        <v>6.3191489739370601</v>
      </c>
      <c r="H144" s="33">
        <v>36.582272727272724</v>
      </c>
      <c r="I144" s="5">
        <v>0.21333333333333332</v>
      </c>
      <c r="J144" s="1">
        <v>0.03</v>
      </c>
      <c r="K144" s="5">
        <v>0.24285714285714285</v>
      </c>
      <c r="L144" s="1">
        <v>28.764705882352942</v>
      </c>
      <c r="M144" s="1">
        <v>0.3</v>
      </c>
      <c r="O144" s="5"/>
      <c r="R144" s="5"/>
      <c r="T144" s="8"/>
      <c r="U144" s="1"/>
    </row>
    <row r="145" spans="1:21" x14ac:dyDescent="0.25">
      <c r="A145" s="1" t="s">
        <v>131</v>
      </c>
      <c r="B145" s="8" t="s">
        <v>14</v>
      </c>
      <c r="C145" s="33">
        <v>7.017543859649126</v>
      </c>
      <c r="D145" s="5">
        <v>8.4999999999999992E-2</v>
      </c>
      <c r="E145" s="5">
        <v>0.13333333333333333</v>
      </c>
      <c r="F145" s="5">
        <v>0.13333333333333333</v>
      </c>
      <c r="G145" s="33">
        <v>3.2890451999478967</v>
      </c>
      <c r="H145" s="33">
        <v>45.158823529411762</v>
      </c>
      <c r="I145" s="5">
        <v>0.19166666666666668</v>
      </c>
      <c r="J145" s="1">
        <v>0.12</v>
      </c>
      <c r="K145" s="5">
        <v>0.20555555555555557</v>
      </c>
      <c r="L145" s="1">
        <v>25.675675675675674</v>
      </c>
      <c r="M145" s="1">
        <v>0.5</v>
      </c>
      <c r="O145" s="5"/>
      <c r="R145" s="5"/>
      <c r="T145" s="4"/>
      <c r="U145" s="1"/>
    </row>
    <row r="146" spans="1:21" x14ac:dyDescent="0.25">
      <c r="A146" s="1" t="s">
        <v>131</v>
      </c>
      <c r="B146" s="8" t="s">
        <v>20</v>
      </c>
      <c r="D146" s="5">
        <v>7.4999999999999997E-2</v>
      </c>
      <c r="E146" s="5">
        <v>0.11249999999999999</v>
      </c>
      <c r="F146" s="5">
        <v>0.11249999999999999</v>
      </c>
      <c r="G146" s="33">
        <v>3.9770985409019728</v>
      </c>
      <c r="H146" s="33">
        <v>134.10111111111112</v>
      </c>
      <c r="I146" s="5">
        <v>0.19166666666666668</v>
      </c>
      <c r="J146" s="1">
        <v>3.5999999999999997E-2</v>
      </c>
      <c r="K146" s="5">
        <v>0.22000000000000003</v>
      </c>
      <c r="M146" s="1">
        <v>1.5</v>
      </c>
      <c r="O146" s="5"/>
      <c r="R146" s="5"/>
      <c r="T146" s="8"/>
      <c r="U146" s="1"/>
    </row>
    <row r="147" spans="1:21" x14ac:dyDescent="0.25">
      <c r="A147" s="1" t="s">
        <v>131</v>
      </c>
      <c r="B147" s="8" t="s">
        <v>36</v>
      </c>
      <c r="D147" s="5">
        <v>4.2857142857142851E-2</v>
      </c>
      <c r="E147" s="5">
        <v>6.25E-2</v>
      </c>
      <c r="F147" s="5">
        <v>6.25E-2</v>
      </c>
      <c r="G147" s="33">
        <v>4.015066057396325</v>
      </c>
      <c r="H147" s="33">
        <v>174.34333333333336</v>
      </c>
      <c r="I147" s="5">
        <v>0.11785714285714285</v>
      </c>
      <c r="J147" s="1">
        <v>5.6000000000000001E-2</v>
      </c>
      <c r="K147" s="5">
        <v>0.13076923076923078</v>
      </c>
      <c r="L147" s="1">
        <v>26.117647058823529</v>
      </c>
      <c r="M147" s="1">
        <v>0.5</v>
      </c>
      <c r="O147" s="5"/>
      <c r="R147" s="5"/>
      <c r="T147" s="4"/>
      <c r="U147" s="1"/>
    </row>
    <row r="148" spans="1:21" x14ac:dyDescent="0.25">
      <c r="A148" s="1" t="s">
        <v>131</v>
      </c>
      <c r="B148" s="8" t="s">
        <v>39</v>
      </c>
      <c r="D148" s="5">
        <v>3.3333333333333333E-2</v>
      </c>
      <c r="E148" s="5">
        <v>9.0909090909090898E-2</v>
      </c>
      <c r="F148" s="5">
        <v>9.0909090909090898E-2</v>
      </c>
      <c r="G148" s="33">
        <v>3.5997461231681553</v>
      </c>
      <c r="H148" s="33">
        <v>351.87666666666672</v>
      </c>
      <c r="I148" s="5">
        <v>0.15428571428571428</v>
      </c>
      <c r="J148" s="1">
        <v>7.0000000000000007E-2</v>
      </c>
      <c r="K148" s="5">
        <v>0.22857142857142859</v>
      </c>
      <c r="L148" s="1">
        <v>14.84375</v>
      </c>
      <c r="M148" s="1">
        <v>2.9</v>
      </c>
      <c r="O148" s="5"/>
      <c r="R148" s="5"/>
      <c r="T148" s="4"/>
      <c r="U148" s="1"/>
    </row>
    <row r="149" spans="1:21" x14ac:dyDescent="0.25">
      <c r="A149" s="1" t="s">
        <v>136</v>
      </c>
      <c r="B149" s="8" t="s">
        <v>13</v>
      </c>
      <c r="C149" s="33">
        <v>31.578947368421058</v>
      </c>
      <c r="D149" s="5">
        <v>4.5588235294117645E-2</v>
      </c>
      <c r="E149" s="5">
        <v>8.3333333333333343E-2</v>
      </c>
      <c r="F149" s="5">
        <v>8.2758620689655171E-2</v>
      </c>
      <c r="G149" s="33">
        <v>6.6362138188092423</v>
      </c>
      <c r="H149" s="33">
        <v>58.330967741935481</v>
      </c>
      <c r="I149" s="5">
        <v>0.13100000000000001</v>
      </c>
      <c r="J149" s="1">
        <v>0.1</v>
      </c>
      <c r="K149" s="5">
        <v>0.12325581395348836</v>
      </c>
      <c r="L149" s="1">
        <v>25.471698113207548</v>
      </c>
      <c r="M149" s="1">
        <v>1.8</v>
      </c>
      <c r="O149" s="5"/>
      <c r="R149" s="5"/>
      <c r="T149" s="4"/>
      <c r="U149" s="1"/>
    </row>
    <row r="150" spans="1:21" x14ac:dyDescent="0.25">
      <c r="A150" s="1" t="s">
        <v>136</v>
      </c>
      <c r="B150" s="8" t="s">
        <v>11</v>
      </c>
      <c r="C150" s="33">
        <v>31.111111111111111</v>
      </c>
      <c r="D150" s="5">
        <v>0.10903225806451612</v>
      </c>
      <c r="E150" s="5">
        <v>0.19952774498229042</v>
      </c>
      <c r="F150" s="5">
        <v>0.19952774498229042</v>
      </c>
      <c r="G150" s="33">
        <v>4.5385760615191142</v>
      </c>
      <c r="H150" s="33">
        <v>96.738106508875759</v>
      </c>
      <c r="I150" s="5">
        <v>0.36216814159292032</v>
      </c>
      <c r="J150" s="1">
        <v>0.45200000000000001</v>
      </c>
      <c r="K150" s="5">
        <v>0.26060606060606062</v>
      </c>
      <c r="L150" s="1">
        <v>3.3488372093023253</v>
      </c>
      <c r="M150" s="1">
        <v>5.6</v>
      </c>
      <c r="R150" s="5"/>
      <c r="T150" s="4"/>
      <c r="U150" s="1"/>
    </row>
    <row r="151" spans="1:21" x14ac:dyDescent="0.25">
      <c r="A151" s="1" t="s">
        <v>136</v>
      </c>
      <c r="B151" s="8" t="s">
        <v>12</v>
      </c>
      <c r="D151" s="5">
        <v>6.0937499999999999E-2</v>
      </c>
      <c r="E151" s="5">
        <v>0.29545454545454547</v>
      </c>
      <c r="F151" s="5">
        <v>0.29545454545454547</v>
      </c>
      <c r="G151" s="33">
        <v>7.533047722058738</v>
      </c>
      <c r="H151" s="33">
        <v>254.60461538461539</v>
      </c>
      <c r="I151" s="5">
        <v>0.37176470588235294</v>
      </c>
      <c r="J151" s="1">
        <v>8.5000000000000006E-2</v>
      </c>
      <c r="K151" s="5">
        <v>0.6</v>
      </c>
      <c r="L151" s="1">
        <v>16.428571428571427</v>
      </c>
      <c r="M151" s="1">
        <v>2.5</v>
      </c>
      <c r="O151" s="5"/>
      <c r="R151" s="5"/>
      <c r="T151" s="1"/>
      <c r="U151" s="1"/>
    </row>
    <row r="152" spans="1:21" x14ac:dyDescent="0.25">
      <c r="A152" s="1" t="s">
        <v>137</v>
      </c>
      <c r="B152" s="8" t="s">
        <v>10</v>
      </c>
      <c r="C152" s="33">
        <v>40.370370370370374</v>
      </c>
      <c r="D152" s="5">
        <v>0.15860215053763441</v>
      </c>
      <c r="E152" s="5">
        <v>0.22180451127819548</v>
      </c>
      <c r="F152" s="5">
        <v>0.33697020562316404</v>
      </c>
      <c r="G152" s="33">
        <v>6.8247638948766447</v>
      </c>
      <c r="H152" s="33">
        <v>66.284033898305083</v>
      </c>
      <c r="I152" s="5">
        <v>0.46981396534148823</v>
      </c>
      <c r="J152" s="1">
        <v>7.8480000000000008</v>
      </c>
      <c r="K152" s="5">
        <v>0.41137820512820511</v>
      </c>
      <c r="L152" s="1">
        <v>4.6116088819633827</v>
      </c>
      <c r="M152" s="1">
        <v>13</v>
      </c>
      <c r="O152" s="5"/>
      <c r="R152" s="5"/>
      <c r="T152" s="4"/>
      <c r="U152" s="1"/>
    </row>
    <row r="153" spans="1:21" x14ac:dyDescent="0.25">
      <c r="A153" s="1" t="s">
        <v>137</v>
      </c>
      <c r="B153" s="8" t="s">
        <v>11</v>
      </c>
      <c r="C153" s="33">
        <v>15.789473684210522</v>
      </c>
      <c r="D153" s="5">
        <v>0.13065326633165827</v>
      </c>
      <c r="E153" s="5">
        <v>0.18531717747683532</v>
      </c>
      <c r="F153" s="5">
        <v>0.18531717747683532</v>
      </c>
      <c r="G153" s="33">
        <v>7.085884681055143</v>
      </c>
      <c r="H153" s="33">
        <v>55.256115384615384</v>
      </c>
      <c r="I153" s="5">
        <v>0.377037037037037</v>
      </c>
      <c r="J153" s="1">
        <v>0.40500000000000003</v>
      </c>
      <c r="K153" s="5">
        <v>0.42499999999999999</v>
      </c>
      <c r="M153" s="1">
        <v>6.8</v>
      </c>
      <c r="O153" s="5"/>
      <c r="R153" s="5"/>
      <c r="T153" s="8"/>
      <c r="U153" s="1"/>
    </row>
    <row r="154" spans="1:21" x14ac:dyDescent="0.25">
      <c r="A154" s="1" t="s">
        <v>137</v>
      </c>
      <c r="B154" s="8" t="s">
        <v>15</v>
      </c>
      <c r="C154" s="33">
        <v>13.636363636363642</v>
      </c>
      <c r="D154" s="5">
        <v>0.13235294117647056</v>
      </c>
      <c r="E154" s="5">
        <v>0.25568181818181818</v>
      </c>
      <c r="F154" s="5">
        <v>0.25568181818181818</v>
      </c>
      <c r="G154" s="33">
        <v>6.3356328148804177</v>
      </c>
      <c r="H154" s="33">
        <v>125.00724444444444</v>
      </c>
      <c r="I154" s="5">
        <v>0.39030837004405283</v>
      </c>
      <c r="J154" s="1">
        <v>0.22700000000000001</v>
      </c>
      <c r="K154" s="5">
        <v>0.39999999999999997</v>
      </c>
      <c r="M154" s="1">
        <v>5</v>
      </c>
      <c r="O154" s="5"/>
      <c r="R154" s="5"/>
      <c r="T154" s="4"/>
      <c r="U154" s="1"/>
    </row>
    <row r="155" spans="1:21" x14ac:dyDescent="0.25">
      <c r="A155" s="1" t="s">
        <v>138</v>
      </c>
      <c r="B155" s="8" t="s">
        <v>10</v>
      </c>
      <c r="C155" s="33">
        <v>33.414043583535111</v>
      </c>
      <c r="D155" s="5">
        <v>0.1380597014925373</v>
      </c>
      <c r="E155" s="5">
        <v>0.21764705882352939</v>
      </c>
      <c r="F155" s="5">
        <v>0.21764705882352939</v>
      </c>
      <c r="G155" s="33">
        <v>6.4783446416554424</v>
      </c>
      <c r="H155" s="33">
        <v>51.648162162162158</v>
      </c>
      <c r="I155" s="5">
        <v>0.38300117233294256</v>
      </c>
      <c r="J155" s="1">
        <v>0.85299999999999998</v>
      </c>
      <c r="K155" s="5">
        <v>0.38014981273408238</v>
      </c>
      <c r="L155" s="1">
        <v>4.9004926108374391</v>
      </c>
      <c r="M155" s="1">
        <v>11.2</v>
      </c>
      <c r="O155" s="5"/>
      <c r="R155" s="5"/>
      <c r="T155" s="8"/>
      <c r="U155" s="1"/>
    </row>
    <row r="156" spans="1:21" x14ac:dyDescent="0.25">
      <c r="A156" s="1" t="s">
        <v>138</v>
      </c>
      <c r="B156" s="8" t="s">
        <v>11</v>
      </c>
      <c r="C156" s="33">
        <v>26.470588235294109</v>
      </c>
      <c r="D156" s="5">
        <v>0.15934065934065936</v>
      </c>
      <c r="E156" s="5">
        <v>0.28999999999999998</v>
      </c>
      <c r="F156" s="5">
        <v>0.28999999999999998</v>
      </c>
      <c r="G156" s="33">
        <v>4.4425261340548055</v>
      </c>
      <c r="H156" s="33">
        <v>32.755517241379309</v>
      </c>
      <c r="I156" s="5">
        <v>0.29344827586206895</v>
      </c>
      <c r="J156" s="1">
        <v>0.28999999999999998</v>
      </c>
      <c r="K156" s="5">
        <v>0.47499999999999998</v>
      </c>
      <c r="L156" s="1">
        <v>10.368421052631579</v>
      </c>
      <c r="M156" s="1">
        <v>2.4</v>
      </c>
      <c r="O156" s="5"/>
      <c r="R156" s="5"/>
      <c r="T156" s="1"/>
      <c r="U156" s="1"/>
    </row>
    <row r="157" spans="1:21" x14ac:dyDescent="0.25">
      <c r="A157" s="1" t="s">
        <v>138</v>
      </c>
      <c r="B157" s="8" t="s">
        <v>12</v>
      </c>
      <c r="C157" s="33">
        <v>23.809523809523803</v>
      </c>
      <c r="D157" s="5">
        <v>0.11599999999999999</v>
      </c>
      <c r="E157" s="5">
        <v>0.30526315789473685</v>
      </c>
      <c r="F157" s="5">
        <v>0.32142857142857145</v>
      </c>
      <c r="G157" s="33">
        <v>4.9894121394974054</v>
      </c>
      <c r="H157" s="33">
        <v>147.20827586206897</v>
      </c>
      <c r="I157" s="5">
        <v>0.37352941176470583</v>
      </c>
      <c r="J157" s="1">
        <v>3.4000000000000002E-2</v>
      </c>
      <c r="K157" s="5">
        <v>0.37142857142857144</v>
      </c>
      <c r="M157" s="1">
        <v>0.6</v>
      </c>
      <c r="O157" s="5"/>
      <c r="R157" s="5"/>
      <c r="T157" s="4"/>
      <c r="U157" s="1"/>
    </row>
    <row r="158" spans="1:21" x14ac:dyDescent="0.25">
      <c r="A158" s="1" t="s">
        <v>138</v>
      </c>
      <c r="B158" s="8" t="s">
        <v>31</v>
      </c>
      <c r="C158" s="33">
        <v>19.875776397515526</v>
      </c>
      <c r="D158" s="5">
        <v>0.12093023255813953</v>
      </c>
      <c r="E158" s="5">
        <v>0.17702127659574468</v>
      </c>
      <c r="F158" s="5">
        <v>0.20934411500449235</v>
      </c>
      <c r="G158" s="33">
        <v>2.739669933146204</v>
      </c>
      <c r="H158" s="33">
        <v>49.311105769230771</v>
      </c>
      <c r="I158" s="5">
        <v>0.4112386917188588</v>
      </c>
      <c r="J158" s="1">
        <v>2.8740000000000001</v>
      </c>
      <c r="K158" s="5">
        <v>0.34556962025316457</v>
      </c>
      <c r="L158" s="1">
        <v>11.919413919413918</v>
      </c>
      <c r="M158" s="1">
        <v>8.1999999999999993</v>
      </c>
      <c r="O158" s="5"/>
      <c r="R158" s="5"/>
      <c r="T158" s="8"/>
      <c r="U158" s="1"/>
    </row>
    <row r="159" spans="1:21" x14ac:dyDescent="0.25">
      <c r="A159" s="1" t="s">
        <v>138</v>
      </c>
      <c r="B159" s="8" t="s">
        <v>14</v>
      </c>
      <c r="C159" s="33">
        <v>15.51724137931034</v>
      </c>
      <c r="D159" s="5">
        <v>5.9493670886075954E-2</v>
      </c>
      <c r="E159" s="5">
        <v>0.1119047619047619</v>
      </c>
      <c r="F159" s="5">
        <v>0.1119047619047619</v>
      </c>
      <c r="G159" s="33">
        <v>3.1057936855763488</v>
      </c>
      <c r="H159" s="33">
        <v>61.655531914893615</v>
      </c>
      <c r="I159" s="5">
        <v>0.18879668049792531</v>
      </c>
      <c r="J159" s="1">
        <v>0.24099999999999999</v>
      </c>
      <c r="K159" s="5">
        <v>0.16</v>
      </c>
      <c r="L159" s="1">
        <v>33.75</v>
      </c>
      <c r="M159" s="1">
        <v>0.4</v>
      </c>
      <c r="O159" s="5"/>
      <c r="R159" s="5"/>
      <c r="T159" s="8"/>
      <c r="U159" s="1"/>
    </row>
    <row r="160" spans="1:21" x14ac:dyDescent="0.25">
      <c r="A160" s="1" t="s">
        <v>138</v>
      </c>
      <c r="B160" s="8" t="s">
        <v>36</v>
      </c>
      <c r="D160" s="5"/>
      <c r="E160" s="5"/>
      <c r="F160" s="5"/>
      <c r="G160" s="33"/>
      <c r="H160" s="33"/>
      <c r="I160" s="5"/>
      <c r="K160" s="5"/>
      <c r="O160" s="5"/>
      <c r="R160" s="5"/>
      <c r="T160" s="1"/>
      <c r="U160" s="1"/>
    </row>
    <row r="161" spans="1:21" x14ac:dyDescent="0.25">
      <c r="A161" s="1" t="s">
        <v>139</v>
      </c>
      <c r="B161" s="8" t="s">
        <v>10</v>
      </c>
      <c r="C161" s="33">
        <v>58.766233766233768</v>
      </c>
      <c r="D161" s="5">
        <v>0.11826625386996903</v>
      </c>
      <c r="E161" s="5">
        <v>0.20105263157894734</v>
      </c>
      <c r="F161" s="5">
        <v>0.28833026330046591</v>
      </c>
      <c r="G161" s="33">
        <v>5.0860899156295298</v>
      </c>
      <c r="H161" s="33">
        <v>63.410811518324607</v>
      </c>
      <c r="I161" s="5">
        <v>0.50110236220472437</v>
      </c>
      <c r="J161" s="1">
        <v>3.81</v>
      </c>
      <c r="K161" s="5">
        <v>0.48245192307692303</v>
      </c>
      <c r="L161" s="1">
        <v>3.8266068759342304</v>
      </c>
      <c r="M161" s="1">
        <v>14.6</v>
      </c>
      <c r="O161" s="5"/>
      <c r="R161" s="5"/>
      <c r="T161" s="8"/>
      <c r="U161" s="1"/>
    </row>
    <row r="162" spans="1:21" x14ac:dyDescent="0.25">
      <c r="A162" s="1" t="s">
        <v>139</v>
      </c>
      <c r="B162" s="8" t="s">
        <v>15</v>
      </c>
      <c r="C162" s="33">
        <v>46.341463414634148</v>
      </c>
      <c r="D162" s="5">
        <v>0.12007299270072991</v>
      </c>
      <c r="E162" s="5">
        <v>0.2158792650918635</v>
      </c>
      <c r="F162" s="5">
        <v>0.2270567408925743</v>
      </c>
      <c r="G162" s="33">
        <v>8.228074372545489</v>
      </c>
      <c r="H162" s="33">
        <v>113.07568389057751</v>
      </c>
      <c r="I162" s="5">
        <v>0.28578978273634764</v>
      </c>
      <c r="J162" s="1">
        <v>1.7030000000000001</v>
      </c>
      <c r="K162" s="5">
        <v>0.30612244897959184</v>
      </c>
      <c r="L162" s="1">
        <v>20.360000000000003</v>
      </c>
      <c r="M162" s="1">
        <v>4</v>
      </c>
      <c r="O162" s="5"/>
      <c r="R162" s="5"/>
      <c r="T162" s="4"/>
      <c r="U162" s="1"/>
    </row>
    <row r="163" spans="1:21" x14ac:dyDescent="0.25">
      <c r="A163" s="1" t="s">
        <v>139</v>
      </c>
      <c r="B163" s="8" t="s">
        <v>21</v>
      </c>
      <c r="C163" s="33">
        <v>34.090909090909093</v>
      </c>
      <c r="D163" s="5">
        <v>0.10450819672131147</v>
      </c>
      <c r="E163" s="5">
        <v>0.20047169811320753</v>
      </c>
      <c r="F163" s="5">
        <v>0.31020448679769702</v>
      </c>
      <c r="G163" s="33">
        <v>7.3049648703389973</v>
      </c>
      <c r="H163" s="33">
        <v>46.16790196078432</v>
      </c>
      <c r="I163" s="5">
        <v>0.3371603856266433</v>
      </c>
      <c r="J163" s="1">
        <v>1.141</v>
      </c>
      <c r="K163" s="5">
        <v>0.2630769230769231</v>
      </c>
      <c r="L163" s="1">
        <v>10.643274853801167</v>
      </c>
      <c r="M163" s="1">
        <v>11.5</v>
      </c>
      <c r="O163" s="5"/>
      <c r="R163" s="5"/>
      <c r="T163" s="4"/>
      <c r="U163" s="1"/>
    </row>
    <row r="164" spans="1:21" x14ac:dyDescent="0.25">
      <c r="A164" s="1" t="s">
        <v>139</v>
      </c>
      <c r="B164" s="8" t="s">
        <v>14</v>
      </c>
      <c r="C164" s="33">
        <v>14.705882352941178</v>
      </c>
      <c r="D164" s="5">
        <v>6.9117647058823534E-2</v>
      </c>
      <c r="E164" s="5">
        <v>0.10217391304347827</v>
      </c>
      <c r="F164" s="5">
        <v>0.10217391304347827</v>
      </c>
      <c r="G164" s="33">
        <v>4.7157621017911895</v>
      </c>
      <c r="H164" s="33">
        <v>79.858936170212772</v>
      </c>
      <c r="I164" s="5">
        <v>0.19019607843137257</v>
      </c>
      <c r="J164" s="1">
        <v>0.10199999999999999</v>
      </c>
      <c r="K164" s="5">
        <v>0.21818181818181817</v>
      </c>
      <c r="L164" s="1">
        <v>29.958333333333332</v>
      </c>
      <c r="M164" s="1">
        <v>0.3</v>
      </c>
      <c r="O164" s="5"/>
      <c r="R164" s="5"/>
      <c r="T164" s="4"/>
      <c r="U164" s="1"/>
    </row>
    <row r="165" spans="1:21" x14ac:dyDescent="0.25">
      <c r="A165" s="1" t="s">
        <v>139</v>
      </c>
      <c r="B165" s="8" t="s">
        <v>12</v>
      </c>
      <c r="D165" s="5">
        <v>8.5294117647058812E-2</v>
      </c>
      <c r="E165" s="5">
        <v>0.27619047619047615</v>
      </c>
      <c r="F165" s="5">
        <v>0.35272727272727272</v>
      </c>
      <c r="G165" s="33">
        <v>5.8674158517477979</v>
      </c>
      <c r="H165" s="33">
        <v>319.12068965517244</v>
      </c>
      <c r="I165" s="5">
        <v>0.37941176470588239</v>
      </c>
      <c r="J165" s="1">
        <v>3.4000000000000002E-2</v>
      </c>
      <c r="K165" s="5">
        <v>0.33333333333333331</v>
      </c>
      <c r="L165" s="1">
        <v>25.566666666666666</v>
      </c>
      <c r="M165" s="1">
        <v>2.6</v>
      </c>
      <c r="O165" s="5"/>
      <c r="R165" s="5"/>
      <c r="T165" s="4"/>
      <c r="U165" s="1"/>
    </row>
    <row r="166" spans="1:21" x14ac:dyDescent="0.25">
      <c r="A166" s="1" t="s">
        <v>140</v>
      </c>
      <c r="B166" s="8" t="s">
        <v>10</v>
      </c>
      <c r="C166" s="33">
        <v>52.021089630931456</v>
      </c>
      <c r="D166" s="5">
        <v>0.14050179211469532</v>
      </c>
      <c r="E166" s="5"/>
      <c r="F166" s="5">
        <v>0.33568464730290459</v>
      </c>
      <c r="G166" s="33">
        <v>0.3596152117234559</v>
      </c>
      <c r="H166" s="33">
        <v>38.306250000000006</v>
      </c>
      <c r="I166" s="5">
        <v>0.43722627737226283</v>
      </c>
      <c r="J166" s="1">
        <v>1.5069999999999999</v>
      </c>
      <c r="K166" s="5">
        <v>0.53481012658227844</v>
      </c>
      <c r="L166" s="1">
        <v>3.5449704142011829</v>
      </c>
      <c r="M166" s="1">
        <v>26</v>
      </c>
      <c r="O166" s="5"/>
      <c r="R166" s="5"/>
      <c r="T166" s="4"/>
      <c r="U166" s="1"/>
    </row>
    <row r="167" spans="1:21" x14ac:dyDescent="0.25">
      <c r="A167" s="1" t="s">
        <v>140</v>
      </c>
      <c r="B167" s="8" t="s">
        <v>12</v>
      </c>
      <c r="C167" s="33">
        <v>34.210526315789473</v>
      </c>
      <c r="D167" s="5">
        <v>0.15238095238095237</v>
      </c>
      <c r="E167" s="5">
        <v>0.32160804020100503</v>
      </c>
      <c r="F167" s="5">
        <v>0.39399999999999996</v>
      </c>
      <c r="G167" s="33">
        <v>6.3278170839008281</v>
      </c>
      <c r="H167" s="33">
        <v>129.63593750000001</v>
      </c>
      <c r="I167" s="5">
        <v>0.3602409638554217</v>
      </c>
      <c r="J167" s="1">
        <v>8.3000000000000004E-2</v>
      </c>
      <c r="K167" s="5">
        <v>0.31578947368421051</v>
      </c>
      <c r="M167" s="1">
        <v>0.8</v>
      </c>
      <c r="O167" s="5"/>
      <c r="R167" s="5"/>
      <c r="T167" s="4"/>
      <c r="U167" s="1"/>
    </row>
    <row r="168" spans="1:21" x14ac:dyDescent="0.25">
      <c r="A168" s="1" t="s">
        <v>140</v>
      </c>
      <c r="B168" s="8" t="s">
        <v>31</v>
      </c>
      <c r="C168" s="33">
        <v>17.647058823529409</v>
      </c>
      <c r="D168" s="5">
        <v>0.10409356725146197</v>
      </c>
      <c r="E168" s="5">
        <v>0.23056994818652848</v>
      </c>
      <c r="F168" s="5">
        <v>0.19142857142857142</v>
      </c>
      <c r="G168" s="33">
        <v>3.8552413245797559</v>
      </c>
      <c r="H168" s="33">
        <v>49.837303370786522</v>
      </c>
      <c r="I168" s="5">
        <v>0.30036509675063894</v>
      </c>
      <c r="J168" s="1">
        <v>2.7389999999999999</v>
      </c>
      <c r="K168" s="5">
        <v>0.26218181818181818</v>
      </c>
      <c r="M168" s="1">
        <v>16.2</v>
      </c>
      <c r="O168" s="5"/>
      <c r="R168" s="5"/>
      <c r="T168" s="1"/>
      <c r="U168" s="1"/>
    </row>
    <row r="169" spans="1:21" x14ac:dyDescent="0.25">
      <c r="A169" s="1" t="s">
        <v>132</v>
      </c>
      <c r="B169" s="8" t="s">
        <v>39</v>
      </c>
      <c r="C169" s="33">
        <v>38.888888888888886</v>
      </c>
      <c r="D169" s="5">
        <v>3.8461538461538464E-2</v>
      </c>
      <c r="E169" s="5">
        <v>0.1</v>
      </c>
      <c r="F169" s="5">
        <v>0.1</v>
      </c>
      <c r="G169" s="33">
        <v>2.5131942699170646</v>
      </c>
      <c r="H169" s="33">
        <v>326.27800000000002</v>
      </c>
      <c r="I169" s="5">
        <v>0.18686868686868685</v>
      </c>
      <c r="J169" s="1">
        <v>0.19800000000000001</v>
      </c>
      <c r="K169" s="5">
        <v>0.20476190476190476</v>
      </c>
      <c r="L169" s="1">
        <v>21.976744186046513</v>
      </c>
      <c r="M169" s="1">
        <v>1.6</v>
      </c>
      <c r="O169" s="5"/>
      <c r="R169" s="5"/>
      <c r="T169" s="4"/>
      <c r="U169" s="1"/>
    </row>
    <row r="170" spans="1:21" x14ac:dyDescent="0.25">
      <c r="A170" s="1" t="s">
        <v>132</v>
      </c>
      <c r="B170" s="8" t="s">
        <v>13</v>
      </c>
      <c r="C170" s="33">
        <v>35.802469135802468</v>
      </c>
      <c r="D170" s="5">
        <v>4.7826086956521734E-2</v>
      </c>
      <c r="E170" s="5">
        <v>8.6842105263157901E-2</v>
      </c>
      <c r="F170" s="5">
        <v>8.6842105263157901E-2</v>
      </c>
      <c r="G170" s="33">
        <v>3.107825176655326</v>
      </c>
      <c r="H170" s="33">
        <v>37.052121212121207</v>
      </c>
      <c r="I170" s="5">
        <v>0.10786516853932585</v>
      </c>
      <c r="J170" s="1">
        <v>8.8999999999999996E-2</v>
      </c>
      <c r="K170" s="5">
        <v>0.10508474576271187</v>
      </c>
      <c r="L170" s="1">
        <v>25.483870967741936</v>
      </c>
      <c r="M170" s="1">
        <v>2</v>
      </c>
      <c r="O170" s="5"/>
      <c r="R170" s="5"/>
      <c r="T170" s="8"/>
      <c r="U170" s="1"/>
    </row>
    <row r="171" spans="1:21" x14ac:dyDescent="0.25">
      <c r="A171" s="1" t="s">
        <v>132</v>
      </c>
      <c r="B171" s="8" t="s">
        <v>11</v>
      </c>
      <c r="D171" s="5">
        <v>0.14153225806451614</v>
      </c>
      <c r="E171" s="5">
        <v>0.20454545454545453</v>
      </c>
      <c r="F171" s="5">
        <v>0.26979050055973131</v>
      </c>
      <c r="G171" s="33">
        <v>7.7949167959138457</v>
      </c>
      <c r="H171" s="33">
        <v>78.179373219373232</v>
      </c>
      <c r="I171" s="5">
        <v>0.36279234585400427</v>
      </c>
      <c r="J171" s="1">
        <v>1.411</v>
      </c>
      <c r="K171" s="5">
        <v>0.41944444444444451</v>
      </c>
      <c r="L171" s="1">
        <v>10.039735099337747</v>
      </c>
      <c r="M171" s="1">
        <v>3.2</v>
      </c>
      <c r="O171" s="5"/>
      <c r="R171" s="5"/>
      <c r="T171" s="4"/>
      <c r="U171" s="1"/>
    </row>
    <row r="172" spans="1:21" x14ac:dyDescent="0.25">
      <c r="A172" s="1" t="s">
        <v>132</v>
      </c>
      <c r="B172" s="8" t="s">
        <v>12</v>
      </c>
      <c r="D172" s="5">
        <v>6.8750000000000006E-2</v>
      </c>
      <c r="E172" s="5">
        <v>0.18333333333333335</v>
      </c>
      <c r="F172" s="5">
        <v>0.18333333333333335</v>
      </c>
      <c r="G172" s="33">
        <v>7.528937306866391</v>
      </c>
      <c r="H172" s="33">
        <v>416.57454545454544</v>
      </c>
      <c r="I172" s="5">
        <v>0.35416666666666663</v>
      </c>
      <c r="J172" s="1">
        <v>4.8000000000000001E-2</v>
      </c>
      <c r="K172" s="5">
        <v>0.51666666666666672</v>
      </c>
      <c r="L172" s="1">
        <v>13.935483870967742</v>
      </c>
      <c r="M172" s="1">
        <v>2.7</v>
      </c>
      <c r="O172" s="5"/>
      <c r="R172" s="5"/>
      <c r="T172" s="4"/>
      <c r="U172" s="1"/>
    </row>
    <row r="173" spans="1:21" x14ac:dyDescent="0.25">
      <c r="A173" s="1" t="s">
        <v>132</v>
      </c>
      <c r="B173" s="8" t="s">
        <v>40</v>
      </c>
      <c r="D173" s="5"/>
      <c r="E173" s="5"/>
      <c r="F173" s="5"/>
      <c r="G173" s="33"/>
      <c r="H173" s="33"/>
      <c r="I173" s="5"/>
      <c r="K173" s="5"/>
      <c r="O173" s="5"/>
      <c r="R173" s="5"/>
      <c r="T173" s="4"/>
      <c r="U173" s="1"/>
    </row>
    <row r="174" spans="1:21" x14ac:dyDescent="0.25">
      <c r="A174" s="1" t="s">
        <v>141</v>
      </c>
      <c r="B174" s="8" t="s">
        <v>14</v>
      </c>
      <c r="C174" s="33">
        <v>23.796791443850267</v>
      </c>
      <c r="D174" s="5">
        <v>5.873015873015873E-2</v>
      </c>
      <c r="E174" s="5">
        <v>9.6354166666666671E-2</v>
      </c>
      <c r="F174" s="5">
        <v>0.10522875816993464</v>
      </c>
      <c r="G174" s="33">
        <v>3.1209978583497455</v>
      </c>
      <c r="H174" s="33">
        <v>66.968648648648653</v>
      </c>
      <c r="I174" s="5">
        <v>0.19834834834834833</v>
      </c>
      <c r="J174" s="1">
        <v>0.66600000000000004</v>
      </c>
      <c r="K174" s="5">
        <v>0.15714285714285714</v>
      </c>
      <c r="M174" s="1">
        <v>0.6</v>
      </c>
      <c r="O174" s="5"/>
      <c r="R174" s="5"/>
      <c r="T174" s="4"/>
      <c r="U174" s="1"/>
    </row>
    <row r="175" spans="1:21" x14ac:dyDescent="0.25">
      <c r="A175" s="1" t="s">
        <v>141</v>
      </c>
      <c r="B175" s="8" t="s">
        <v>15</v>
      </c>
      <c r="C175" s="33">
        <v>14.782608695652176</v>
      </c>
      <c r="D175" s="5">
        <v>0.10450450450450449</v>
      </c>
      <c r="E175" s="5">
        <v>0.22307692307692306</v>
      </c>
      <c r="F175" s="5">
        <v>0.25464788732394367</v>
      </c>
      <c r="G175" s="33">
        <v>6.8377744147146942</v>
      </c>
      <c r="H175" s="33">
        <v>140.6991379310345</v>
      </c>
      <c r="I175" s="5">
        <v>0.28087431693989073</v>
      </c>
      <c r="J175" s="1">
        <v>0.73199999999999998</v>
      </c>
      <c r="K175" s="5">
        <v>0.25735294117647056</v>
      </c>
      <c r="L175" s="1">
        <v>13.228571428571428</v>
      </c>
      <c r="M175" s="1">
        <v>7.5</v>
      </c>
      <c r="O175" s="5"/>
      <c r="R175" s="5"/>
      <c r="T175" s="8"/>
      <c r="U175" s="1"/>
    </row>
    <row r="176" spans="1:21" x14ac:dyDescent="0.25">
      <c r="A176" s="1" t="s">
        <v>142</v>
      </c>
      <c r="B176" s="8" t="s">
        <v>10</v>
      </c>
      <c r="C176" s="33">
        <v>51.458333333333329</v>
      </c>
      <c r="D176" s="5">
        <v>0.14466858789625361</v>
      </c>
      <c r="E176" s="5">
        <v>0.21526586620926244</v>
      </c>
      <c r="F176" s="5">
        <v>0.29598912304554725</v>
      </c>
      <c r="G176" s="33">
        <v>5.3804016162870898</v>
      </c>
      <c r="H176" s="33">
        <v>55.165537848605574</v>
      </c>
      <c r="I176" s="5">
        <v>0.38421552660152003</v>
      </c>
      <c r="J176" s="1">
        <v>7.3680000000000003</v>
      </c>
      <c r="K176" s="5">
        <v>0.30906200317965021</v>
      </c>
      <c r="L176" s="1">
        <v>5.0200617283950626</v>
      </c>
      <c r="M176" s="1">
        <v>24</v>
      </c>
      <c r="O176" s="5"/>
      <c r="R176" s="5"/>
      <c r="T176" s="4"/>
      <c r="U176" s="1"/>
    </row>
    <row r="177" spans="1:21" x14ac:dyDescent="0.25">
      <c r="A177" s="1" t="s">
        <v>142</v>
      </c>
      <c r="B177" s="8" t="s">
        <v>39</v>
      </c>
      <c r="C177" s="33">
        <v>48.275862068965516</v>
      </c>
      <c r="D177" s="5">
        <v>7.2972972972972977E-2</v>
      </c>
      <c r="E177" s="5">
        <v>0.15606936416184972</v>
      </c>
      <c r="F177" s="5">
        <v>0.15606936416184972</v>
      </c>
      <c r="G177" s="33">
        <v>2.5295751541690099</v>
      </c>
      <c r="H177" s="33">
        <v>150.8085185185185</v>
      </c>
      <c r="I177" s="5">
        <v>0.23907284768211923</v>
      </c>
      <c r="J177" s="1">
        <v>0.151</v>
      </c>
      <c r="K177" s="5">
        <v>0.27999999999999997</v>
      </c>
      <c r="L177" s="1">
        <v>19.785714285714288</v>
      </c>
      <c r="M177" s="1">
        <v>5.4</v>
      </c>
      <c r="O177" s="5"/>
      <c r="R177" s="5"/>
      <c r="T177" s="4"/>
      <c r="U177" s="1"/>
    </row>
    <row r="178" spans="1:21" x14ac:dyDescent="0.25">
      <c r="A178" s="1" t="s">
        <v>142</v>
      </c>
      <c r="B178" s="8" t="s">
        <v>20</v>
      </c>
      <c r="C178" s="33">
        <v>21.212121212121215</v>
      </c>
      <c r="D178" s="5">
        <v>9.1666666666666674E-2</v>
      </c>
      <c r="E178" s="5">
        <v>0.2</v>
      </c>
      <c r="F178" s="5">
        <v>0.2</v>
      </c>
      <c r="G178" s="33">
        <v>4.2560644539802084</v>
      </c>
      <c r="H178" s="33">
        <v>129.76136363636363</v>
      </c>
      <c r="I178" s="5">
        <v>0.20937500000000001</v>
      </c>
      <c r="J178" s="1">
        <v>0.16</v>
      </c>
      <c r="K178" s="5">
        <v>0.17142857142857143</v>
      </c>
      <c r="L178" s="1">
        <v>31.083333333333332</v>
      </c>
      <c r="M178" s="1">
        <v>4.5</v>
      </c>
      <c r="O178" s="5"/>
      <c r="R178" s="5"/>
      <c r="T178" s="8"/>
      <c r="U178" s="1"/>
    </row>
    <row r="179" spans="1:21" x14ac:dyDescent="0.25">
      <c r="A179" s="1" t="s">
        <v>142</v>
      </c>
      <c r="B179" s="8" t="s">
        <v>15</v>
      </c>
      <c r="C179" s="33">
        <v>20.000000000000004</v>
      </c>
      <c r="D179" s="5">
        <v>0.11787878787878786</v>
      </c>
      <c r="E179" s="5">
        <v>0.21563192904656317</v>
      </c>
      <c r="F179" s="5">
        <v>0.21563192904656317</v>
      </c>
      <c r="G179" s="33">
        <v>6.4223436217601515</v>
      </c>
      <c r="H179" s="33">
        <v>125.72591259640103</v>
      </c>
      <c r="I179" s="5">
        <v>0.44169381107491851</v>
      </c>
      <c r="J179" s="1">
        <v>0.30700000000000005</v>
      </c>
      <c r="K179" s="5">
        <v>0.6333333333333333</v>
      </c>
      <c r="L179" s="1">
        <v>8.3397129186602861</v>
      </c>
      <c r="M179" s="1">
        <v>9.4</v>
      </c>
      <c r="O179" s="5"/>
      <c r="R179" s="5"/>
      <c r="T179" s="8"/>
      <c r="U179" s="1"/>
    </row>
    <row r="180" spans="1:21" x14ac:dyDescent="0.25">
      <c r="A180" s="1" t="s">
        <v>142</v>
      </c>
      <c r="B180" s="8" t="s">
        <v>14</v>
      </c>
      <c r="C180" s="33">
        <v>17.543859649122808</v>
      </c>
      <c r="D180" s="5">
        <v>5.2173913043478258E-2</v>
      </c>
      <c r="E180" s="5">
        <v>7.4999999999999997E-2</v>
      </c>
      <c r="F180" s="5">
        <v>7.4999999999999997E-2</v>
      </c>
      <c r="G180" s="33">
        <v>1.8876973153883045</v>
      </c>
      <c r="H180" s="33">
        <v>81.669166666666669</v>
      </c>
      <c r="I180" s="5">
        <v>0.1572463768115942</v>
      </c>
      <c r="J180" s="1">
        <v>0.13800000000000001</v>
      </c>
      <c r="K180" s="5">
        <v>0.15882352941176472</v>
      </c>
      <c r="L180" s="1">
        <v>28.555555555555557</v>
      </c>
      <c r="M180" s="1">
        <v>7.2</v>
      </c>
      <c r="O180" s="5"/>
      <c r="R180" s="5"/>
      <c r="T180" s="4"/>
      <c r="U180" s="1"/>
    </row>
    <row r="181" spans="1:21" x14ac:dyDescent="0.25">
      <c r="A181" s="1" t="s">
        <v>143</v>
      </c>
      <c r="B181" s="8" t="s">
        <v>14</v>
      </c>
      <c r="C181" s="33">
        <v>36.111111111111114</v>
      </c>
      <c r="D181" s="5">
        <v>3.8461538461538464E-2</v>
      </c>
      <c r="E181" s="5">
        <v>0.05</v>
      </c>
      <c r="F181" s="5">
        <v>0.05</v>
      </c>
      <c r="G181" s="33">
        <v>2.6081802015411975</v>
      </c>
      <c r="H181" s="33">
        <v>84.35</v>
      </c>
      <c r="I181" s="5">
        <v>0.20722891566265059</v>
      </c>
      <c r="J181" s="1">
        <v>8.3000000000000004E-2</v>
      </c>
      <c r="K181" s="5">
        <v>0.22307692307692306</v>
      </c>
      <c r="M181" s="1">
        <v>2.4</v>
      </c>
      <c r="O181" s="5"/>
      <c r="R181" s="5"/>
      <c r="T181" s="1"/>
      <c r="U181" s="1"/>
    </row>
    <row r="182" spans="1:21" x14ac:dyDescent="0.25">
      <c r="A182" s="1" t="s">
        <v>143</v>
      </c>
      <c r="B182" s="8" t="s">
        <v>10</v>
      </c>
      <c r="C182" s="33">
        <v>35.897435897435898</v>
      </c>
      <c r="D182" s="5">
        <v>0.12121212121212122</v>
      </c>
      <c r="E182" s="5">
        <v>0.20664206642066418</v>
      </c>
      <c r="F182" s="5">
        <v>0.3160349854227405</v>
      </c>
      <c r="G182" s="33">
        <v>5.4312429603753758</v>
      </c>
      <c r="H182" s="33">
        <v>47.213607142857143</v>
      </c>
      <c r="I182" s="5">
        <v>0.40829694323144106</v>
      </c>
      <c r="J182" s="1">
        <v>0.91600000000000004</v>
      </c>
      <c r="K182" s="5">
        <v>0.3961199294532628</v>
      </c>
      <c r="M182" s="1">
        <v>20</v>
      </c>
      <c r="O182" s="5"/>
      <c r="R182" s="5"/>
      <c r="T182" s="8"/>
      <c r="U182" s="1"/>
    </row>
    <row r="183" spans="1:21" x14ac:dyDescent="0.25">
      <c r="A183" s="1" t="s">
        <v>143</v>
      </c>
      <c r="B183" s="8" t="s">
        <v>20</v>
      </c>
      <c r="C183" s="33">
        <v>16.666666666666664</v>
      </c>
      <c r="D183" s="5">
        <v>0.11904761904761904</v>
      </c>
      <c r="E183" s="5">
        <v>0.25</v>
      </c>
      <c r="F183" s="5">
        <v>0.25</v>
      </c>
      <c r="G183" s="33">
        <v>2.9522735458576652</v>
      </c>
      <c r="H183" s="33">
        <v>67.744399999999999</v>
      </c>
      <c r="I183" s="5">
        <v>0.20843373493975903</v>
      </c>
      <c r="J183" s="1">
        <v>8.3000000000000004E-2</v>
      </c>
      <c r="K183" s="5">
        <v>0.18333333333333335</v>
      </c>
      <c r="M183" s="1">
        <v>3.4</v>
      </c>
      <c r="O183" s="5"/>
      <c r="R183" s="5"/>
      <c r="T183" s="4"/>
      <c r="U183" s="1"/>
    </row>
    <row r="184" spans="1:21" x14ac:dyDescent="0.25">
      <c r="A184" s="1" t="s">
        <v>143</v>
      </c>
      <c r="B184" s="8" t="s">
        <v>13</v>
      </c>
      <c r="C184" s="33">
        <v>12.337662337662342</v>
      </c>
      <c r="D184" s="5">
        <v>0.12603550295857988</v>
      </c>
      <c r="E184" s="5">
        <v>0.18283261802575107</v>
      </c>
      <c r="F184" s="5">
        <v>0.18283261802575107</v>
      </c>
      <c r="G184" s="33">
        <v>2.1292885910905128</v>
      </c>
      <c r="H184" s="33">
        <v>5.1814788732394366</v>
      </c>
      <c r="I184" s="5">
        <v>0.19421487603305787</v>
      </c>
      <c r="J184" s="1">
        <v>0.121</v>
      </c>
      <c r="K184" s="5">
        <v>0.10425531914893615</v>
      </c>
      <c r="L184" s="1">
        <v>21.734693877551024</v>
      </c>
      <c r="M184" s="1">
        <v>2.6</v>
      </c>
      <c r="O184" s="5"/>
      <c r="R184" s="5"/>
      <c r="T184" s="8"/>
      <c r="U184" s="1"/>
    </row>
    <row r="185" spans="1:21" x14ac:dyDescent="0.25">
      <c r="A185" s="1" t="s">
        <v>143</v>
      </c>
      <c r="B185" s="8" t="s">
        <v>15</v>
      </c>
      <c r="C185" s="33">
        <v>10.982658959537567</v>
      </c>
      <c r="D185" s="5">
        <v>0.12590909090909091</v>
      </c>
      <c r="E185" s="5">
        <v>0.17046153846153844</v>
      </c>
      <c r="F185" s="5">
        <v>0.17046153846153844</v>
      </c>
      <c r="G185" s="33">
        <v>7.8035331248789133</v>
      </c>
      <c r="H185" s="33">
        <v>93.542743682310487</v>
      </c>
      <c r="I185" s="5">
        <v>0.31918819188191883</v>
      </c>
      <c r="J185" s="1">
        <v>0.81299999999999994</v>
      </c>
      <c r="K185" s="5">
        <v>0.32</v>
      </c>
      <c r="M185" s="1">
        <v>5.2</v>
      </c>
      <c r="O185" s="5"/>
      <c r="R185" s="5"/>
      <c r="T185" s="4"/>
      <c r="U185" s="1"/>
    </row>
    <row r="186" spans="1:21" x14ac:dyDescent="0.25">
      <c r="A186" s="1" t="s">
        <v>143</v>
      </c>
      <c r="B186" s="8" t="s">
        <v>39</v>
      </c>
      <c r="D186" s="5">
        <v>0.08</v>
      </c>
      <c r="E186" s="5">
        <v>0.18181818181818182</v>
      </c>
      <c r="F186" s="5">
        <v>0.18181818181818182</v>
      </c>
      <c r="G186" s="33">
        <v>2.764021651502937</v>
      </c>
      <c r="H186" s="33">
        <v>108.53749999999999</v>
      </c>
      <c r="I186" s="5">
        <v>0.18598130841121496</v>
      </c>
      <c r="J186" s="1">
        <v>0.107</v>
      </c>
      <c r="K186" s="5">
        <v>0.27999999999999997</v>
      </c>
      <c r="L186" s="1">
        <v>18</v>
      </c>
      <c r="M186" s="1">
        <v>3.5</v>
      </c>
      <c r="R186" s="5"/>
      <c r="T186" s="4"/>
      <c r="U186" s="1"/>
    </row>
    <row r="187" spans="1:21" x14ac:dyDescent="0.25">
      <c r="A187" s="1" t="s">
        <v>144</v>
      </c>
      <c r="B187" s="8" t="s">
        <v>10</v>
      </c>
      <c r="C187" s="33">
        <v>55.893536121673009</v>
      </c>
      <c r="D187" s="5">
        <v>0.16029411764705881</v>
      </c>
      <c r="E187" s="5">
        <v>0.24632768361581922</v>
      </c>
      <c r="F187" s="5">
        <v>0.3513235294117647</v>
      </c>
      <c r="G187" s="33">
        <v>6.6323180035926059</v>
      </c>
      <c r="H187" s="33">
        <v>94.996330275229354</v>
      </c>
      <c r="I187" s="5">
        <v>0.41248654467168994</v>
      </c>
      <c r="J187" s="1">
        <v>1.8580000000000001</v>
      </c>
      <c r="K187" s="5">
        <v>0.37362924281984333</v>
      </c>
      <c r="M187" s="1">
        <v>14</v>
      </c>
      <c r="O187" s="5"/>
      <c r="R187" s="5"/>
      <c r="T187" s="4"/>
      <c r="U187" s="1"/>
    </row>
    <row r="188" spans="1:21" x14ac:dyDescent="0.25">
      <c r="A188" s="1" t="s">
        <v>144</v>
      </c>
      <c r="B188" s="8" t="s">
        <v>21</v>
      </c>
      <c r="C188" s="33">
        <v>46.776859504132233</v>
      </c>
      <c r="D188" s="5">
        <v>0.11315068493150686</v>
      </c>
      <c r="E188" s="5">
        <v>0.17382154882154882</v>
      </c>
      <c r="F188" s="5">
        <v>0.27104013810962452</v>
      </c>
      <c r="G188" s="33">
        <v>4.8862607167045784</v>
      </c>
      <c r="H188" s="33">
        <v>33.498087167070217</v>
      </c>
      <c r="I188" s="5">
        <v>0.41034841393655741</v>
      </c>
      <c r="J188" s="1">
        <v>1.923</v>
      </c>
      <c r="K188" s="5">
        <v>0.30714285714285716</v>
      </c>
      <c r="L188" s="1">
        <v>10.790697674418606</v>
      </c>
      <c r="M188" s="1">
        <v>6</v>
      </c>
      <c r="O188" s="5"/>
      <c r="R188" s="5"/>
      <c r="T188" s="8"/>
      <c r="U188" s="1"/>
    </row>
    <row r="189" spans="1:21" x14ac:dyDescent="0.25">
      <c r="A189" s="1" t="s">
        <v>144</v>
      </c>
      <c r="B189" s="8" t="s">
        <v>19</v>
      </c>
      <c r="C189" s="33">
        <v>9.8958333333333286</v>
      </c>
      <c r="D189" s="5">
        <v>0.36947368421052629</v>
      </c>
      <c r="E189" s="5">
        <v>0.3220183486238532</v>
      </c>
      <c r="F189" s="5">
        <v>0.3220183486238532</v>
      </c>
      <c r="G189" s="33">
        <v>8.7946592432958894</v>
      </c>
      <c r="H189" s="33">
        <v>7.83951566951567</v>
      </c>
      <c r="I189" s="5">
        <v>0.38712871287128714</v>
      </c>
      <c r="J189" s="1">
        <v>0.20200000000000001</v>
      </c>
      <c r="K189" s="5">
        <v>0.41032258064516131</v>
      </c>
      <c r="L189" s="1">
        <v>8.311320754716979</v>
      </c>
      <c r="M189" s="1">
        <v>12.7</v>
      </c>
      <c r="O189" s="5"/>
      <c r="R189" s="5"/>
      <c r="T189" s="4"/>
      <c r="U189" s="1"/>
    </row>
    <row r="190" spans="1:21" x14ac:dyDescent="0.25">
      <c r="A190" s="1" t="s">
        <v>145</v>
      </c>
      <c r="B190" s="8" t="s">
        <v>12</v>
      </c>
      <c r="C190" s="33">
        <v>46.666666666666664</v>
      </c>
      <c r="D190" s="5">
        <v>0.1277777777777778</v>
      </c>
      <c r="E190" s="5">
        <v>0.32857142857142857</v>
      </c>
      <c r="F190" s="5">
        <v>0.39285714285714285</v>
      </c>
      <c r="G190" s="33">
        <v>6.8279275282902345</v>
      </c>
      <c r="H190" s="33">
        <v>199.94608695652175</v>
      </c>
      <c r="I190" s="5">
        <v>0.91999999999999993</v>
      </c>
      <c r="J190" s="1">
        <v>5.0000000000000001E-3</v>
      </c>
      <c r="K190" s="5"/>
      <c r="M190" s="1">
        <v>3.4</v>
      </c>
      <c r="R190" s="5"/>
      <c r="T190" s="4"/>
      <c r="U190" s="1"/>
    </row>
    <row r="191" spans="1:21" x14ac:dyDescent="0.25">
      <c r="A191" s="1" t="s">
        <v>145</v>
      </c>
      <c r="B191" s="8" t="s">
        <v>21</v>
      </c>
      <c r="C191" s="33">
        <v>21.739130434782616</v>
      </c>
      <c r="D191" s="5">
        <v>0.17696335078534028</v>
      </c>
      <c r="E191" s="5">
        <v>0.22266139657444003</v>
      </c>
      <c r="F191" s="5">
        <v>0.27773226282156316</v>
      </c>
      <c r="G191" s="33">
        <v>9.4247878633054345</v>
      </c>
      <c r="H191" s="33">
        <v>74.931449704142025</v>
      </c>
      <c r="I191" s="5">
        <v>0.50894977168949773</v>
      </c>
      <c r="J191" s="1">
        <v>1.095</v>
      </c>
      <c r="K191" s="5">
        <v>0.41602564102564105</v>
      </c>
      <c r="M191" s="1">
        <v>18</v>
      </c>
      <c r="O191" s="5"/>
      <c r="R191" s="5"/>
      <c r="T191" s="4"/>
      <c r="U191" s="1"/>
    </row>
    <row r="192" spans="1:21" x14ac:dyDescent="0.25">
      <c r="A192" s="1" t="s">
        <v>145</v>
      </c>
      <c r="B192" s="8" t="s">
        <v>20</v>
      </c>
      <c r="C192" s="33">
        <v>21.621621621621632</v>
      </c>
      <c r="D192" s="5">
        <v>0.12941176470588237</v>
      </c>
      <c r="E192" s="5">
        <v>0.24444444444444446</v>
      </c>
      <c r="F192" s="5">
        <v>0.24444444444444446</v>
      </c>
      <c r="G192" s="33">
        <v>3.0608543184497718</v>
      </c>
      <c r="H192" s="33">
        <v>60.143636363636361</v>
      </c>
      <c r="I192" s="5">
        <v>0.22989690721649483</v>
      </c>
      <c r="J192" s="1">
        <v>9.7000000000000003E-2</v>
      </c>
      <c r="K192" s="5">
        <v>0.375</v>
      </c>
      <c r="L192" s="1">
        <v>21.066666666666666</v>
      </c>
      <c r="M192" s="1">
        <v>2.9</v>
      </c>
      <c r="O192" s="5"/>
      <c r="R192" s="5"/>
      <c r="T192" s="4"/>
      <c r="U192" s="1"/>
    </row>
    <row r="193" spans="1:21" x14ac:dyDescent="0.25">
      <c r="A193" s="1" t="s">
        <v>145</v>
      </c>
      <c r="B193" s="8" t="s">
        <v>22</v>
      </c>
      <c r="C193" s="33">
        <v>19.161676646706585</v>
      </c>
      <c r="D193" s="5">
        <v>8.5106382978723402E-2</v>
      </c>
      <c r="E193" s="5">
        <v>0.15094339622641509</v>
      </c>
      <c r="F193" s="5">
        <v>0.15094339622641509</v>
      </c>
      <c r="G193" s="33">
        <v>3.2865682065608119</v>
      </c>
      <c r="H193" s="33">
        <v>66.93912499999999</v>
      </c>
      <c r="I193" s="5">
        <v>0.20577507598784192</v>
      </c>
      <c r="J193" s="1">
        <v>0.32900000000000001</v>
      </c>
      <c r="K193" s="5">
        <v>0.22000000000000003</v>
      </c>
      <c r="L193" s="1">
        <v>19.09659090909091</v>
      </c>
      <c r="M193" s="1">
        <v>2.7</v>
      </c>
      <c r="O193" s="5"/>
      <c r="R193" s="5"/>
      <c r="T193" s="4"/>
      <c r="U193" s="1"/>
    </row>
    <row r="194" spans="1:21" x14ac:dyDescent="0.25">
      <c r="A194" s="1" t="s">
        <v>145</v>
      </c>
      <c r="B194" s="8" t="s">
        <v>19</v>
      </c>
      <c r="C194" s="33">
        <v>13.186813186813183</v>
      </c>
      <c r="D194" s="5">
        <v>0.11035856573705179</v>
      </c>
      <c r="E194" s="5">
        <v>0.24469964664310953</v>
      </c>
      <c r="F194" s="5">
        <v>0.28182778658214475</v>
      </c>
      <c r="G194" s="33">
        <v>10.104878792022863</v>
      </c>
      <c r="H194" s="33">
        <v>164.19848375451264</v>
      </c>
      <c r="I194" s="5">
        <v>0.44227642276422763</v>
      </c>
      <c r="J194" s="1">
        <v>0.36899999999999999</v>
      </c>
      <c r="K194" s="5">
        <v>0.39999999999999997</v>
      </c>
      <c r="L194" s="1">
        <v>13.827586206896553</v>
      </c>
      <c r="M194" s="1">
        <v>8.1999999999999993</v>
      </c>
      <c r="O194" s="5"/>
      <c r="R194" s="5"/>
      <c r="T194" s="4"/>
      <c r="U194" s="1"/>
    </row>
    <row r="195" spans="1:21" x14ac:dyDescent="0.25">
      <c r="A195" s="1" t="s">
        <v>145</v>
      </c>
      <c r="B195" s="8" t="s">
        <v>41</v>
      </c>
      <c r="C195" s="33">
        <v>9.8765432098765373</v>
      </c>
      <c r="D195" s="5">
        <v>0.17358490566037735</v>
      </c>
      <c r="E195" s="5">
        <v>0.21904761904761902</v>
      </c>
      <c r="F195" s="5">
        <v>0.21904761904761902</v>
      </c>
      <c r="G195" s="33">
        <v>4.899333690618076</v>
      </c>
      <c r="H195" s="33">
        <v>27.177608695652175</v>
      </c>
      <c r="I195" s="5">
        <v>0.28630136986301369</v>
      </c>
      <c r="J195" s="1">
        <v>7.2999999999999995E-2</v>
      </c>
      <c r="K195" s="5">
        <v>0.36842105263157893</v>
      </c>
      <c r="M195" s="1">
        <v>3.5</v>
      </c>
      <c r="O195" s="5"/>
      <c r="R195" s="5"/>
      <c r="T195" s="8"/>
      <c r="U195" s="1"/>
    </row>
    <row r="196" spans="1:21" x14ac:dyDescent="0.25">
      <c r="A196" s="1" t="s">
        <v>145</v>
      </c>
      <c r="B196" s="8" t="s">
        <v>42</v>
      </c>
      <c r="D196" s="5">
        <v>5.9615384615384619E-2</v>
      </c>
      <c r="E196" s="5">
        <v>8.611111111111111E-2</v>
      </c>
      <c r="F196" s="5">
        <v>8.611111111111111E-2</v>
      </c>
      <c r="G196" s="33">
        <v>2.2564935730960323</v>
      </c>
      <c r="H196" s="33">
        <v>78.626129032258063</v>
      </c>
      <c r="I196" s="5">
        <v>0.17681159420289855</v>
      </c>
      <c r="J196" s="1">
        <v>6.9000000000000006E-2</v>
      </c>
      <c r="K196" s="5">
        <v>0.18695652173913044</v>
      </c>
      <c r="M196" s="1">
        <v>2</v>
      </c>
      <c r="O196" s="5"/>
      <c r="R196" s="5"/>
      <c r="T196" s="4"/>
      <c r="U196" s="1"/>
    </row>
    <row r="197" spans="1:21" x14ac:dyDescent="0.25">
      <c r="A197" s="1" t="s">
        <v>145</v>
      </c>
      <c r="B197" s="8" t="s">
        <v>14</v>
      </c>
      <c r="D197" s="5"/>
      <c r="E197" s="5"/>
      <c r="F197" s="5"/>
      <c r="G197" s="33">
        <v>10.495244342407346</v>
      </c>
      <c r="H197" s="33"/>
      <c r="I197" s="5">
        <v>0.15384615384615385</v>
      </c>
      <c r="J197" s="1">
        <v>5.1999999999999998E-2</v>
      </c>
      <c r="K197" s="5">
        <v>0.27500000000000002</v>
      </c>
      <c r="L197" s="1">
        <v>37.5</v>
      </c>
      <c r="M197" s="1">
        <v>6.8</v>
      </c>
      <c r="O197" s="5"/>
      <c r="R197" s="5"/>
      <c r="T197" s="8"/>
      <c r="U197" s="1"/>
    </row>
    <row r="198" spans="1:21" x14ac:dyDescent="0.25">
      <c r="A198" s="1" t="s">
        <v>146</v>
      </c>
      <c r="B198" s="8" t="s">
        <v>21</v>
      </c>
      <c r="C198" s="33">
        <v>30.039525691699602</v>
      </c>
      <c r="D198" s="5">
        <v>0.13733333333333334</v>
      </c>
      <c r="E198" s="5">
        <v>0.25040518638573744</v>
      </c>
      <c r="F198" s="5">
        <v>0.30665722379603405</v>
      </c>
      <c r="G198" s="33">
        <v>10.375825403586875</v>
      </c>
      <c r="H198" s="33">
        <v>75.137313915857604</v>
      </c>
      <c r="I198" s="5">
        <v>0.57035714285714278</v>
      </c>
      <c r="J198" s="1">
        <v>1.1200000000000001</v>
      </c>
      <c r="K198" s="5">
        <v>0.36481481481481481</v>
      </c>
      <c r="L198" s="1">
        <v>11.903553299492385</v>
      </c>
      <c r="M198" s="1">
        <v>8</v>
      </c>
      <c r="O198" s="5"/>
      <c r="R198" s="5"/>
      <c r="T198" s="4"/>
      <c r="U198" s="1"/>
    </row>
    <row r="199" spans="1:21" x14ac:dyDescent="0.25">
      <c r="A199" s="1" t="s">
        <v>146</v>
      </c>
      <c r="B199" s="8" t="s">
        <v>20</v>
      </c>
      <c r="C199" s="33">
        <v>26.086956521739133</v>
      </c>
      <c r="D199" s="5">
        <v>0.1372093023255814</v>
      </c>
      <c r="E199" s="5">
        <v>0.26818181818181819</v>
      </c>
      <c r="F199" s="5">
        <v>0.26818181818181819</v>
      </c>
      <c r="G199" s="33">
        <v>3.0876208916148582</v>
      </c>
      <c r="H199" s="33">
        <v>52.698135593220343</v>
      </c>
      <c r="I199" s="5">
        <v>0.2</v>
      </c>
      <c r="J199" s="1">
        <v>7.0999999999999994E-2</v>
      </c>
      <c r="K199" s="5">
        <v>0.375</v>
      </c>
      <c r="M199" s="1">
        <v>30</v>
      </c>
      <c r="O199" s="5"/>
      <c r="R199" s="5"/>
      <c r="T199" s="8"/>
      <c r="U199" s="1"/>
    </row>
    <row r="200" spans="1:21" x14ac:dyDescent="0.25">
      <c r="A200" s="1" t="s">
        <v>146</v>
      </c>
      <c r="B200" s="8" t="s">
        <v>43</v>
      </c>
      <c r="C200" s="33">
        <v>16.981132075471692</v>
      </c>
      <c r="D200" s="5">
        <v>7.4358974358974358E-2</v>
      </c>
      <c r="E200" s="5">
        <v>0.11934156378600821</v>
      </c>
      <c r="F200" s="5">
        <v>0.11934156378600821</v>
      </c>
      <c r="G200" s="33">
        <v>1.9785459665691685</v>
      </c>
      <c r="H200" s="33">
        <v>52.284999999999997</v>
      </c>
      <c r="I200" s="5">
        <v>0.17572815533980585</v>
      </c>
      <c r="J200" s="1">
        <v>0.41199999999999998</v>
      </c>
      <c r="K200" s="5">
        <v>0.15234899328859061</v>
      </c>
      <c r="L200" s="1">
        <v>8.8986784140969153</v>
      </c>
      <c r="M200" s="1">
        <v>2.5</v>
      </c>
      <c r="O200" s="5"/>
      <c r="R200" s="5"/>
      <c r="T200" s="4"/>
      <c r="U200" s="1"/>
    </row>
    <row r="201" spans="1:21" x14ac:dyDescent="0.25">
      <c r="A201" s="1" t="s">
        <v>146</v>
      </c>
      <c r="B201" s="8" t="s">
        <v>22</v>
      </c>
      <c r="C201" s="33">
        <v>15.789473684210522</v>
      </c>
      <c r="D201" s="5">
        <v>0.05</v>
      </c>
      <c r="E201" s="5">
        <v>0.11111111111111112</v>
      </c>
      <c r="F201" s="5">
        <v>0.11111111111111112</v>
      </c>
      <c r="G201" s="33">
        <v>1.4040178310264539</v>
      </c>
      <c r="H201" s="33">
        <v>85.469000000000008</v>
      </c>
      <c r="I201" s="5">
        <v>0.24014084507042255</v>
      </c>
      <c r="J201" s="1">
        <v>0.14199999999999999</v>
      </c>
      <c r="K201" s="5">
        <v>0.27450980392156865</v>
      </c>
      <c r="L201" s="1">
        <v>17.107142857142858</v>
      </c>
      <c r="M201" s="1">
        <v>28</v>
      </c>
      <c r="O201" s="5"/>
      <c r="R201" s="5"/>
      <c r="T201" s="8"/>
      <c r="U201" s="1"/>
    </row>
    <row r="202" spans="1:21" x14ac:dyDescent="0.25">
      <c r="A202" s="1" t="s">
        <v>146</v>
      </c>
      <c r="B202" s="8" t="s">
        <v>19</v>
      </c>
      <c r="C202" s="33">
        <v>6.0240963855421743</v>
      </c>
      <c r="D202" s="5">
        <v>0.31578947368421056</v>
      </c>
      <c r="E202" s="5">
        <v>0.38461538461538464</v>
      </c>
      <c r="F202" s="5">
        <v>0.28875000000000001</v>
      </c>
      <c r="G202" s="33">
        <v>4.4783254082069091</v>
      </c>
      <c r="H202" s="33">
        <v>16.561250000000001</v>
      </c>
      <c r="I202" s="5">
        <v>0.4311827956989247</v>
      </c>
      <c r="J202" s="1">
        <v>9.2999999999999999E-2</v>
      </c>
      <c r="K202" s="5">
        <v>0.42459016393442622</v>
      </c>
      <c r="L202" s="1">
        <v>8.4710424710424714</v>
      </c>
      <c r="M202" s="1">
        <v>14</v>
      </c>
      <c r="O202" s="5"/>
      <c r="R202" s="5"/>
      <c r="T202" s="4"/>
      <c r="U202" s="1"/>
    </row>
    <row r="203" spans="1:21" x14ac:dyDescent="0.25">
      <c r="A203" s="1" t="s">
        <v>146</v>
      </c>
      <c r="B203" s="8" t="s">
        <v>42</v>
      </c>
      <c r="C203" s="33">
        <v>3.9473684210526305</v>
      </c>
      <c r="D203" s="5">
        <v>0.13157894736842105</v>
      </c>
      <c r="E203" s="5">
        <v>0.16129032258064516</v>
      </c>
      <c r="F203" s="5">
        <v>0.16129032258064516</v>
      </c>
      <c r="G203" s="33">
        <v>3.1493913801157922</v>
      </c>
      <c r="H203" s="33">
        <v>38.102600000000002</v>
      </c>
      <c r="I203" s="5">
        <v>0.15166666666666667</v>
      </c>
      <c r="J203" s="1">
        <v>0.06</v>
      </c>
      <c r="K203" s="5">
        <v>0.15</v>
      </c>
      <c r="L203" s="1">
        <v>20.625</v>
      </c>
      <c r="M203" s="1">
        <v>1.7</v>
      </c>
      <c r="O203" s="5"/>
      <c r="R203" s="5"/>
      <c r="T203" s="4"/>
      <c r="U203" s="1"/>
    </row>
    <row r="204" spans="1:21" x14ac:dyDescent="0.25">
      <c r="A204" s="1" t="s">
        <v>146</v>
      </c>
      <c r="B204" s="8" t="s">
        <v>14</v>
      </c>
      <c r="D204" s="5"/>
      <c r="E204" s="5"/>
      <c r="F204" s="5"/>
      <c r="G204" s="33"/>
      <c r="H204" s="33"/>
      <c r="I204" s="5"/>
      <c r="K204" s="5"/>
      <c r="O204" s="5"/>
      <c r="R204" s="5"/>
      <c r="T204" s="4"/>
      <c r="U204" s="1"/>
    </row>
    <row r="205" spans="1:21" x14ac:dyDescent="0.25">
      <c r="A205" s="1" t="s">
        <v>147</v>
      </c>
      <c r="B205" s="8" t="s">
        <v>25</v>
      </c>
      <c r="C205" s="33">
        <v>44.624746450304258</v>
      </c>
      <c r="D205" s="5">
        <v>0.16588235294117645</v>
      </c>
      <c r="E205" s="5">
        <v>0.20966542750929368</v>
      </c>
      <c r="F205" s="5">
        <v>0.3069207622868606</v>
      </c>
      <c r="G205" s="33">
        <v>3.4154952900147162</v>
      </c>
      <c r="H205" s="33">
        <v>12.313510638297874</v>
      </c>
      <c r="I205" s="5">
        <v>0.50515054294175699</v>
      </c>
      <c r="J205" s="1">
        <v>40.52000000000001</v>
      </c>
      <c r="K205" s="5">
        <v>0.4342388228636106</v>
      </c>
      <c r="L205" s="1">
        <v>3.2843737781832401</v>
      </c>
      <c r="M205" s="1">
        <v>36</v>
      </c>
      <c r="O205" s="5"/>
      <c r="R205" s="5"/>
      <c r="T205" s="1"/>
      <c r="U205" s="1"/>
    </row>
    <row r="206" spans="1:21" x14ac:dyDescent="0.25">
      <c r="A206" s="1" t="s">
        <v>147</v>
      </c>
      <c r="B206" s="8" t="s">
        <v>21</v>
      </c>
      <c r="C206" s="33">
        <v>37.800687285223361</v>
      </c>
      <c r="D206" s="5">
        <v>0.16676737160120844</v>
      </c>
      <c r="E206" s="5">
        <v>0.25746268656716415</v>
      </c>
      <c r="F206" s="5">
        <v>0.25746268656716415</v>
      </c>
      <c r="G206" s="33">
        <v>11.194766829242477</v>
      </c>
      <c r="H206" s="33">
        <v>95.849003623188395</v>
      </c>
      <c r="I206" s="5">
        <v>0.49295454545454537</v>
      </c>
      <c r="J206" s="1">
        <v>1.32</v>
      </c>
      <c r="K206" s="5"/>
      <c r="M206" s="1">
        <v>11.5</v>
      </c>
      <c r="O206" s="5"/>
      <c r="R206" s="5"/>
      <c r="T206" s="4"/>
      <c r="U206" s="1"/>
    </row>
    <row r="207" spans="1:21" x14ac:dyDescent="0.25">
      <c r="A207" s="1" t="s">
        <v>147</v>
      </c>
      <c r="B207" s="8" t="s">
        <v>22</v>
      </c>
      <c r="C207" s="33">
        <v>31.999999999999993</v>
      </c>
      <c r="D207" s="5">
        <v>6.8627450980392163E-2</v>
      </c>
      <c r="E207" s="5">
        <v>9.9431818181818177E-2</v>
      </c>
      <c r="F207" s="5">
        <v>9.9431818181818177E-2</v>
      </c>
      <c r="G207" s="33">
        <v>4.4451853086625546</v>
      </c>
      <c r="H207" s="33">
        <v>82.272000000000006</v>
      </c>
      <c r="I207" s="5">
        <v>0.19567307692307692</v>
      </c>
      <c r="J207" s="1">
        <v>0.20799999999999999</v>
      </c>
      <c r="K207" s="5">
        <v>0.22962962962962963</v>
      </c>
      <c r="M207" s="1">
        <v>2.7</v>
      </c>
      <c r="O207" s="5"/>
      <c r="R207" s="5"/>
      <c r="T207" s="4"/>
      <c r="U207" s="1"/>
    </row>
    <row r="208" spans="1:21" x14ac:dyDescent="0.25">
      <c r="A208" s="1" t="s">
        <v>147</v>
      </c>
      <c r="B208" s="8" t="s">
        <v>43</v>
      </c>
      <c r="C208" s="33">
        <v>22.222222222222214</v>
      </c>
      <c r="D208" s="5">
        <v>5.2083333333333336E-2</v>
      </c>
      <c r="E208" s="5">
        <v>9.5785440613026809E-2</v>
      </c>
      <c r="F208" s="5">
        <v>9.5785440613026809E-2</v>
      </c>
      <c r="G208" s="33">
        <v>2.9060563080940174</v>
      </c>
      <c r="H208" s="33">
        <v>92.221199999999996</v>
      </c>
      <c r="I208" s="5">
        <v>0.15046948356807513</v>
      </c>
      <c r="J208" s="1">
        <v>0.42599999999999999</v>
      </c>
      <c r="K208" s="5">
        <v>0.1502857142857143</v>
      </c>
      <c r="M208" s="1">
        <v>0.9</v>
      </c>
      <c r="O208" s="5"/>
      <c r="R208" s="5"/>
      <c r="T208" s="4"/>
      <c r="U208" s="1"/>
    </row>
    <row r="209" spans="1:21" x14ac:dyDescent="0.25">
      <c r="A209" s="1" t="s">
        <v>147</v>
      </c>
      <c r="B209" s="8" t="s">
        <v>20</v>
      </c>
      <c r="C209" s="33">
        <v>20.588235294117638</v>
      </c>
      <c r="D209" s="5">
        <v>0.10303030303030301</v>
      </c>
      <c r="E209" s="5">
        <v>0.17894736842105263</v>
      </c>
      <c r="F209" s="5">
        <v>0.17894736842105263</v>
      </c>
      <c r="G209" s="33">
        <v>2.3596115405229572</v>
      </c>
      <c r="H209" s="33">
        <v>87.252647058823527</v>
      </c>
      <c r="I209" s="5">
        <v>0.21333333333333335</v>
      </c>
      <c r="J209" s="1">
        <v>0.105</v>
      </c>
      <c r="K209" s="5">
        <v>0.125</v>
      </c>
      <c r="M209" s="1">
        <v>4.5</v>
      </c>
      <c r="O209" s="5"/>
      <c r="R209" s="5"/>
      <c r="T209" s="4"/>
      <c r="U209" s="1"/>
    </row>
    <row r="210" spans="1:21" x14ac:dyDescent="0.25">
      <c r="A210" s="1" t="s">
        <v>147</v>
      </c>
      <c r="B210" s="8" t="s">
        <v>14</v>
      </c>
      <c r="C210" s="33">
        <v>9.0909090909090846</v>
      </c>
      <c r="D210" s="5">
        <v>6.25E-2</v>
      </c>
      <c r="E210" s="5">
        <v>9.4936708860759486E-2</v>
      </c>
      <c r="F210" s="5">
        <v>9.4936708860759486E-2</v>
      </c>
      <c r="G210" s="33">
        <v>2.6711100370139533</v>
      </c>
      <c r="H210" s="33">
        <v>52.412666666666667</v>
      </c>
      <c r="I210" s="5">
        <v>0.12708333333333333</v>
      </c>
      <c r="J210" s="1">
        <v>4.8000000000000001E-2</v>
      </c>
      <c r="K210" s="5">
        <v>0.15454545454545454</v>
      </c>
      <c r="L210" s="1">
        <v>53.470588235294123</v>
      </c>
      <c r="M210" s="1">
        <v>2.5</v>
      </c>
      <c r="O210" s="5"/>
      <c r="R210" s="5"/>
      <c r="T210" s="4"/>
      <c r="U210" s="1"/>
    </row>
    <row r="211" spans="1:21" x14ac:dyDescent="0.25">
      <c r="A211" s="1" t="s">
        <v>147</v>
      </c>
      <c r="B211" s="8" t="s">
        <v>19</v>
      </c>
      <c r="C211" s="33">
        <v>4.7468354430379893</v>
      </c>
      <c r="D211" s="5">
        <v>0.45500000000000002</v>
      </c>
      <c r="E211" s="5">
        <v>0.40990990990990989</v>
      </c>
      <c r="F211" s="5">
        <v>0.4043956043956044</v>
      </c>
      <c r="G211" s="33">
        <v>7.1123856304256785</v>
      </c>
      <c r="H211" s="33">
        <v>12.901190476190475</v>
      </c>
      <c r="I211" s="5">
        <v>0.38121546961325969</v>
      </c>
      <c r="J211" s="1">
        <v>0.36199999999999999</v>
      </c>
      <c r="K211" s="5">
        <v>0.39277108433734931</v>
      </c>
      <c r="L211" s="1">
        <v>12.374233128834357</v>
      </c>
      <c r="M211" s="1">
        <v>12.9</v>
      </c>
      <c r="O211" s="5"/>
      <c r="R211" s="5"/>
      <c r="T211" s="4"/>
      <c r="U211" s="1"/>
    </row>
    <row r="212" spans="1:21" x14ac:dyDescent="0.25">
      <c r="A212" s="1" t="s">
        <v>147</v>
      </c>
      <c r="B212" s="8" t="s">
        <v>42</v>
      </c>
      <c r="D212" s="5"/>
      <c r="E212" s="5">
        <v>0.24</v>
      </c>
      <c r="F212" s="5">
        <v>2.3999999999999997E-2</v>
      </c>
      <c r="G212" s="33">
        <v>2.7022836511839103</v>
      </c>
      <c r="H212" s="33">
        <v>376.22500000000002</v>
      </c>
      <c r="I212" s="5">
        <v>0.16235294117647056</v>
      </c>
      <c r="J212" s="1">
        <v>8.5000000000000006E-2</v>
      </c>
      <c r="K212" s="5">
        <v>0.18333333333333332</v>
      </c>
      <c r="M212" s="1">
        <v>2.2999999999999998</v>
      </c>
      <c r="O212" s="5"/>
      <c r="R212" s="5"/>
      <c r="T212" s="1"/>
      <c r="U212" s="1"/>
    </row>
    <row r="213" spans="1:21" x14ac:dyDescent="0.25">
      <c r="A213" s="1" t="s">
        <v>148</v>
      </c>
      <c r="B213" s="8" t="s">
        <v>10</v>
      </c>
      <c r="C213" s="33">
        <v>50.666666666666664</v>
      </c>
      <c r="D213" s="5">
        <v>0.12596153846153849</v>
      </c>
      <c r="E213" s="5">
        <v>0.21231766612641817</v>
      </c>
      <c r="F213" s="5">
        <v>0.31421188630490954</v>
      </c>
      <c r="G213" s="33">
        <v>3.5850310676254242</v>
      </c>
      <c r="H213" s="33">
        <v>48.122061068702287</v>
      </c>
      <c r="I213" s="5">
        <v>0.32206632653061223</v>
      </c>
      <c r="J213" s="1">
        <v>0.78400000000000003</v>
      </c>
      <c r="K213" s="5">
        <v>0.33717277486910996</v>
      </c>
      <c r="L213" s="1">
        <v>6.2173913043478253</v>
      </c>
      <c r="M213" s="1">
        <v>13.8</v>
      </c>
      <c r="O213" s="5"/>
      <c r="R213" s="5"/>
      <c r="T213" s="4"/>
      <c r="U213" s="1"/>
    </row>
    <row r="214" spans="1:21" x14ac:dyDescent="0.25">
      <c r="A214" s="1" t="s">
        <v>148</v>
      </c>
      <c r="B214" s="8" t="s">
        <v>20</v>
      </c>
      <c r="C214" s="33">
        <v>37.931034482758619</v>
      </c>
      <c r="D214" s="5">
        <v>0.11578947368421054</v>
      </c>
      <c r="E214" s="5">
        <v>0.24444444444444446</v>
      </c>
      <c r="F214" s="5">
        <v>0.24444444444444446</v>
      </c>
      <c r="G214" s="33">
        <v>3.6933588790655807</v>
      </c>
      <c r="H214" s="33">
        <v>78.765454545454531</v>
      </c>
      <c r="I214" s="5">
        <v>0.20689655172413796</v>
      </c>
      <c r="J214" s="1">
        <v>8.6999999999999994E-2</v>
      </c>
      <c r="K214" s="5">
        <v>0.35000000000000003</v>
      </c>
      <c r="M214" s="1">
        <v>4.5</v>
      </c>
      <c r="O214" s="5"/>
      <c r="R214" s="5"/>
      <c r="T214" s="4"/>
      <c r="U214" s="1"/>
    </row>
    <row r="215" spans="1:21" x14ac:dyDescent="0.25">
      <c r="A215" s="1" t="s">
        <v>148</v>
      </c>
      <c r="B215" s="8" t="s">
        <v>19</v>
      </c>
      <c r="C215" s="33">
        <v>19.047619047619047</v>
      </c>
      <c r="D215" s="5">
        <v>0.12833333333333335</v>
      </c>
      <c r="E215" s="5">
        <v>0.32150313152400839</v>
      </c>
      <c r="F215" s="5">
        <v>0.32150313152400839</v>
      </c>
      <c r="G215" s="33">
        <v>9.9980587383145583</v>
      </c>
      <c r="H215" s="33">
        <v>115.73675324675325</v>
      </c>
      <c r="I215" s="5">
        <v>0.46781609195402302</v>
      </c>
      <c r="J215" s="1">
        <v>0.34799999999999998</v>
      </c>
      <c r="K215" s="5">
        <v>0.43333333333333329</v>
      </c>
      <c r="L215" s="1">
        <v>8.5761689291101071</v>
      </c>
      <c r="M215" s="1">
        <v>11.8</v>
      </c>
      <c r="O215" s="5"/>
      <c r="R215" s="5"/>
      <c r="T215" s="4"/>
      <c r="U215" s="1"/>
    </row>
    <row r="216" spans="1:21" x14ac:dyDescent="0.25">
      <c r="A216" s="1" t="s">
        <v>148</v>
      </c>
      <c r="B216" s="8" t="s">
        <v>22</v>
      </c>
      <c r="C216" s="33">
        <v>17.676767676767692</v>
      </c>
      <c r="D216" s="5">
        <v>8.5106382978723402E-2</v>
      </c>
      <c r="E216" s="5">
        <v>0.13333333333333333</v>
      </c>
      <c r="F216" s="5">
        <v>0.13333333333333333</v>
      </c>
      <c r="G216" s="33">
        <v>3.8760145174361926</v>
      </c>
      <c r="H216" s="33">
        <v>53.211874999999999</v>
      </c>
      <c r="I216" s="5">
        <v>0.20502923976608189</v>
      </c>
      <c r="J216" s="1">
        <v>0.85499999999999998</v>
      </c>
      <c r="K216" s="5">
        <v>0.23932584269662921</v>
      </c>
      <c r="M216" s="1">
        <v>5</v>
      </c>
      <c r="O216" s="5"/>
      <c r="R216" s="5"/>
      <c r="T216" s="4"/>
      <c r="U216" s="1"/>
    </row>
    <row r="217" spans="1:21" x14ac:dyDescent="0.25">
      <c r="A217" s="1" t="s">
        <v>148</v>
      </c>
      <c r="B217" s="8" t="s">
        <v>23</v>
      </c>
      <c r="C217" s="33">
        <v>7.692307692307697</v>
      </c>
      <c r="D217" s="5">
        <v>0.13461538461538464</v>
      </c>
      <c r="E217" s="5">
        <v>0.36206896551724138</v>
      </c>
      <c r="F217" s="5">
        <v>0.36206896551724138</v>
      </c>
      <c r="G217" s="33">
        <v>9.6201053831577283</v>
      </c>
      <c r="H217" s="33">
        <v>119.59080952380951</v>
      </c>
      <c r="I217" s="5">
        <v>0.39431111111111111</v>
      </c>
      <c r="J217" s="1">
        <v>1.125</v>
      </c>
      <c r="K217" s="5">
        <v>0.45053763440860212</v>
      </c>
      <c r="L217" s="1">
        <v>9.949880668257757</v>
      </c>
      <c r="M217" s="1">
        <v>13</v>
      </c>
      <c r="O217" s="5"/>
      <c r="R217" s="5"/>
      <c r="T217" s="4"/>
      <c r="U217" s="1"/>
    </row>
    <row r="218" spans="1:21" x14ac:dyDescent="0.25">
      <c r="A218" s="1" t="s">
        <v>148</v>
      </c>
      <c r="B218" s="8" t="s">
        <v>14</v>
      </c>
      <c r="C218" s="33">
        <v>6.8627450980392242</v>
      </c>
      <c r="D218" s="5">
        <v>0.11371841155234656</v>
      </c>
      <c r="E218" s="5">
        <v>0.13347457627118645</v>
      </c>
      <c r="F218" s="5">
        <v>0.13347457627118645</v>
      </c>
      <c r="G218" s="33">
        <v>3.5840875820674598</v>
      </c>
      <c r="H218" s="33">
        <v>13.640539682539684</v>
      </c>
      <c r="I218" s="5">
        <v>0.18941176470588234</v>
      </c>
      <c r="J218" s="1">
        <v>0.34</v>
      </c>
      <c r="K218" s="5">
        <v>0.20909090909090911</v>
      </c>
      <c r="L218" s="1">
        <v>29.385093167701857</v>
      </c>
      <c r="M218" s="1">
        <v>2</v>
      </c>
      <c r="O218" s="5"/>
      <c r="R218" s="5"/>
      <c r="T218" s="4"/>
      <c r="U218" s="1"/>
    </row>
    <row r="219" spans="1:21" x14ac:dyDescent="0.25">
      <c r="A219" s="1" t="s">
        <v>148</v>
      </c>
      <c r="B219" s="8" t="s">
        <v>43</v>
      </c>
      <c r="C219" s="33">
        <v>6.3400576368876091</v>
      </c>
      <c r="D219" s="5">
        <v>8.9119170984455959E-2</v>
      </c>
      <c r="E219" s="5">
        <v>0.13200306983883348</v>
      </c>
      <c r="F219" s="5">
        <v>0.13200306983883348</v>
      </c>
      <c r="G219" s="33">
        <v>2.6714100484111625</v>
      </c>
      <c r="H219" s="33">
        <v>35.692325581395352</v>
      </c>
      <c r="I219" s="5"/>
      <c r="J219" s="1">
        <v>4.5549999999999997</v>
      </c>
      <c r="K219" s="5">
        <v>0.22149449240845501</v>
      </c>
      <c r="M219" s="1">
        <v>2.2999999999999998</v>
      </c>
      <c r="O219" s="5"/>
      <c r="R219" s="5"/>
      <c r="T219" s="4"/>
      <c r="U219" s="1"/>
    </row>
    <row r="220" spans="1:21" x14ac:dyDescent="0.25">
      <c r="A220" s="1" t="s">
        <v>149</v>
      </c>
      <c r="B220" s="8" t="s">
        <v>23</v>
      </c>
      <c r="C220" s="33">
        <v>13.392857142857141</v>
      </c>
      <c r="D220" s="5">
        <v>0.19507042253521129</v>
      </c>
      <c r="E220" s="5">
        <v>0.30240174672489084</v>
      </c>
      <c r="F220" s="5">
        <v>0.33221250840618693</v>
      </c>
      <c r="G220" s="33">
        <v>5.4801782844957119</v>
      </c>
      <c r="H220" s="33">
        <v>48.484548736462095</v>
      </c>
      <c r="I220" s="5">
        <v>0.47020648967551626</v>
      </c>
      <c r="J220" s="1">
        <v>2.0339999999999998</v>
      </c>
      <c r="K220" s="5">
        <v>0.39585492227979269</v>
      </c>
      <c r="L220" s="1">
        <v>15.565445026178013</v>
      </c>
      <c r="M220" s="1">
        <v>9.5</v>
      </c>
      <c r="O220" s="5"/>
      <c r="R220" s="5"/>
      <c r="T220" s="8"/>
      <c r="U220" s="1"/>
    </row>
    <row r="221" spans="1:21" x14ac:dyDescent="0.25">
      <c r="A221" s="1" t="s">
        <v>149</v>
      </c>
      <c r="B221" s="8" t="s">
        <v>19</v>
      </c>
      <c r="C221" s="33">
        <v>12.465373961218829</v>
      </c>
      <c r="D221" s="5">
        <v>0.22666666666666668</v>
      </c>
      <c r="E221" s="5">
        <v>0.38309859154929582</v>
      </c>
      <c r="F221" s="5">
        <v>0.39318838376159343</v>
      </c>
      <c r="G221" s="33">
        <v>7.709671686712821</v>
      </c>
      <c r="H221" s="33">
        <v>64.821813725490188</v>
      </c>
      <c r="I221" s="5">
        <v>0.47474999999999995</v>
      </c>
      <c r="J221" s="1">
        <v>0.4</v>
      </c>
      <c r="K221" s="5">
        <v>0.41529411764705881</v>
      </c>
      <c r="M221" s="1">
        <v>9.5</v>
      </c>
      <c r="O221" s="5"/>
      <c r="R221" s="5"/>
      <c r="T221" s="4"/>
      <c r="U221" s="1"/>
    </row>
    <row r="222" spans="1:21" x14ac:dyDescent="0.25">
      <c r="A222" s="1" t="s">
        <v>150</v>
      </c>
      <c r="B222" s="8" t="s">
        <v>23</v>
      </c>
      <c r="C222" s="33">
        <v>33.333333333333329</v>
      </c>
      <c r="D222" s="5">
        <v>0.167420814479638</v>
      </c>
      <c r="E222" s="5"/>
      <c r="F222" s="5">
        <v>0.29197800648526717</v>
      </c>
      <c r="G222" s="33">
        <v>7.9279329844107371</v>
      </c>
      <c r="H222" s="33">
        <v>104.01129729729729</v>
      </c>
      <c r="I222" s="5">
        <v>0.49711307137129107</v>
      </c>
      <c r="J222" s="1">
        <v>1.2470000000000001</v>
      </c>
      <c r="K222" s="5">
        <v>0.40625</v>
      </c>
      <c r="L222" s="1">
        <v>21.9</v>
      </c>
      <c r="M222" s="1">
        <v>12.5</v>
      </c>
      <c r="O222" s="5"/>
      <c r="R222" s="5"/>
      <c r="T222" s="1"/>
      <c r="U222" s="1"/>
    </row>
    <row r="223" spans="1:21" x14ac:dyDescent="0.25">
      <c r="A223" s="1" t="s">
        <v>150</v>
      </c>
      <c r="B223" s="8" t="s">
        <v>22</v>
      </c>
      <c r="C223" s="33">
        <v>12.037037037037045</v>
      </c>
      <c r="D223" s="5">
        <v>9.8095238095238096E-2</v>
      </c>
      <c r="E223" s="5">
        <v>0.15895061728395063</v>
      </c>
      <c r="F223" s="5">
        <v>0.15895061728395063</v>
      </c>
      <c r="G223" s="33">
        <v>5.2336104114586535</v>
      </c>
      <c r="H223" s="33">
        <v>82.179805825242724</v>
      </c>
      <c r="I223" s="5">
        <v>0.23896713615023474</v>
      </c>
      <c r="J223" s="1">
        <v>0.42599999999999999</v>
      </c>
      <c r="K223" s="5">
        <v>0.28333333333333333</v>
      </c>
      <c r="L223" s="1">
        <v>15.090196078431372</v>
      </c>
      <c r="M223" s="1">
        <v>3.8</v>
      </c>
      <c r="O223" s="5"/>
      <c r="R223" s="5"/>
      <c r="T223" s="4"/>
      <c r="U223" s="1"/>
    </row>
    <row r="224" spans="1:21" x14ac:dyDescent="0.25">
      <c r="A224" s="1" t="s">
        <v>150</v>
      </c>
      <c r="B224" s="8" t="s">
        <v>19</v>
      </c>
      <c r="C224" s="33">
        <v>10.23255813953487</v>
      </c>
      <c r="D224" s="5">
        <v>0.16614173228346457</v>
      </c>
      <c r="E224" s="5">
        <v>0.32312404287901991</v>
      </c>
      <c r="F224" s="5">
        <v>0.28805970149253729</v>
      </c>
      <c r="G224" s="33">
        <v>11.12412544053621</v>
      </c>
      <c r="H224" s="33">
        <v>90.959810426540287</v>
      </c>
      <c r="I224" s="5">
        <v>0.35397727272727275</v>
      </c>
      <c r="J224" s="1">
        <v>0.17599999999999999</v>
      </c>
      <c r="K224" s="5">
        <v>0.34065934065934067</v>
      </c>
      <c r="M224" s="1">
        <v>8.6</v>
      </c>
      <c r="O224" s="5"/>
      <c r="R224" s="5"/>
      <c r="T224" s="4"/>
      <c r="U224" s="1"/>
    </row>
    <row r="225" spans="1:21" x14ac:dyDescent="0.25">
      <c r="A225" s="1" t="s">
        <v>133</v>
      </c>
      <c r="B225" s="8" t="s">
        <v>20</v>
      </c>
      <c r="C225" s="33">
        <v>39.583333333333329</v>
      </c>
      <c r="D225" s="5">
        <v>0.10689655172413792</v>
      </c>
      <c r="E225" s="5">
        <v>0.18235294117647058</v>
      </c>
      <c r="F225" s="5">
        <v>0.18235294117647058</v>
      </c>
      <c r="G225" s="33">
        <v>3.6907426109655317</v>
      </c>
      <c r="H225" s="33">
        <v>96.142903225806464</v>
      </c>
      <c r="I225" s="5">
        <v>0.186046511627907</v>
      </c>
      <c r="J225" s="1">
        <v>8.5999999999999993E-2</v>
      </c>
      <c r="K225" s="5">
        <v>0.32</v>
      </c>
      <c r="L225" s="1">
        <v>21.749999999999996</v>
      </c>
      <c r="M225" s="1">
        <v>7</v>
      </c>
      <c r="O225" s="5"/>
      <c r="R225" s="5"/>
      <c r="T225" s="4"/>
      <c r="U225" s="1"/>
    </row>
    <row r="226" spans="1:21" x14ac:dyDescent="0.25">
      <c r="A226" s="1" t="s">
        <v>133</v>
      </c>
      <c r="B226" s="8" t="s">
        <v>12</v>
      </c>
      <c r="C226" s="33">
        <v>22.388059701492544</v>
      </c>
      <c r="D226" s="5">
        <v>9.9047619047619051E-2</v>
      </c>
      <c r="E226" s="5">
        <v>0.33876221498371334</v>
      </c>
      <c r="F226" s="5">
        <v>0.31818181818181818</v>
      </c>
      <c r="G226" s="33">
        <v>6.642283556032293</v>
      </c>
      <c r="H226" s="33">
        <v>182.68740384615387</v>
      </c>
      <c r="I226" s="5">
        <v>0.45294117647058824</v>
      </c>
      <c r="J226" s="1">
        <v>6.8000000000000005E-2</v>
      </c>
      <c r="K226" s="5">
        <v>0.66666666666666663</v>
      </c>
      <c r="L226" s="1">
        <v>22.425000000000001</v>
      </c>
      <c r="M226" s="1">
        <v>3.2</v>
      </c>
      <c r="O226" s="5"/>
      <c r="R226" s="5"/>
      <c r="T226" s="4"/>
      <c r="U226" s="1"/>
    </row>
    <row r="227" spans="1:21" x14ac:dyDescent="0.25">
      <c r="A227" s="1" t="s">
        <v>133</v>
      </c>
      <c r="B227" s="8" t="s">
        <v>36</v>
      </c>
      <c r="C227" s="33">
        <v>18.750000000000007</v>
      </c>
      <c r="D227" s="5">
        <v>0.12222222222222223</v>
      </c>
      <c r="E227" s="5">
        <v>0.22</v>
      </c>
      <c r="F227" s="5">
        <v>0.22</v>
      </c>
      <c r="G227" s="33">
        <v>2.422449734168016</v>
      </c>
      <c r="H227" s="33">
        <v>71.302727272727267</v>
      </c>
      <c r="I227" s="5">
        <v>0.10230263157894738</v>
      </c>
      <c r="J227" s="1">
        <v>0.30399999999999999</v>
      </c>
      <c r="K227" s="5">
        <v>0.1</v>
      </c>
      <c r="M227" s="1">
        <v>2.4</v>
      </c>
      <c r="O227" s="5"/>
      <c r="R227" s="5"/>
      <c r="T227" s="4"/>
      <c r="U227" s="1"/>
    </row>
    <row r="228" spans="1:21" x14ac:dyDescent="0.25">
      <c r="A228" s="1" t="s">
        <v>133</v>
      </c>
      <c r="B228" s="8" t="s">
        <v>11</v>
      </c>
      <c r="C228" s="33">
        <v>18.279569892473113</v>
      </c>
      <c r="D228" s="5">
        <v>0.15544041450777202</v>
      </c>
      <c r="E228" s="5">
        <v>0.20053475935828879</v>
      </c>
      <c r="F228" s="5">
        <v>0.20053475935828879</v>
      </c>
      <c r="G228" s="33">
        <v>6.1353020943197221</v>
      </c>
      <c r="H228" s="33">
        <v>55.308333333333337</v>
      </c>
      <c r="I228" s="5">
        <v>0.23292053663570694</v>
      </c>
      <c r="J228" s="1">
        <v>0.96899999999999997</v>
      </c>
      <c r="K228" s="5">
        <v>0.2862068965517241</v>
      </c>
      <c r="L228" s="1">
        <v>10.128514056224899</v>
      </c>
      <c r="M228" s="1">
        <v>8.5</v>
      </c>
      <c r="O228" s="5"/>
      <c r="R228" s="5"/>
      <c r="T228" s="4"/>
      <c r="U228" s="1"/>
    </row>
    <row r="229" spans="1:21" x14ac:dyDescent="0.25">
      <c r="A229" s="1" t="s">
        <v>133</v>
      </c>
      <c r="B229" s="8" t="s">
        <v>18</v>
      </c>
      <c r="C229" s="33">
        <v>14.765100671140944</v>
      </c>
      <c r="D229" s="5">
        <v>9.5468277945619337E-2</v>
      </c>
      <c r="E229" s="5">
        <v>0.18015963511972632</v>
      </c>
      <c r="F229" s="5">
        <v>0.18015963511972632</v>
      </c>
      <c r="G229" s="33">
        <v>7.5712490807959574</v>
      </c>
      <c r="H229" s="33">
        <v>69.801033755274261</v>
      </c>
      <c r="I229" s="5">
        <v>0.3427549607752654</v>
      </c>
      <c r="J229" s="1">
        <v>4.3339999999999996</v>
      </c>
      <c r="K229" s="5">
        <v>0.36438356164383556</v>
      </c>
      <c r="L229" s="1">
        <v>15.338345864661655</v>
      </c>
      <c r="M229" s="1">
        <v>8.9</v>
      </c>
      <c r="O229" s="5"/>
      <c r="R229" s="5"/>
      <c r="T229" s="8"/>
      <c r="U229" s="1"/>
    </row>
    <row r="230" spans="1:21" x14ac:dyDescent="0.25">
      <c r="A230" s="1" t="s">
        <v>133</v>
      </c>
      <c r="B230" s="8" t="s">
        <v>39</v>
      </c>
      <c r="D230" s="5">
        <v>5.4285714285714277E-2</v>
      </c>
      <c r="E230" s="5">
        <v>0.1357142857142857</v>
      </c>
      <c r="F230" s="5">
        <v>0.1357142857142857</v>
      </c>
      <c r="G230" s="33">
        <v>3.7314524861716762</v>
      </c>
      <c r="H230" s="33">
        <v>215.80421052631581</v>
      </c>
      <c r="I230" s="5">
        <v>0.20450450450450453</v>
      </c>
      <c r="J230" s="1">
        <v>0.111</v>
      </c>
      <c r="K230" s="5">
        <v>0.26153846153846155</v>
      </c>
      <c r="L230" s="1">
        <v>17.705882352941174</v>
      </c>
      <c r="M230" s="1">
        <v>8</v>
      </c>
      <c r="O230" s="5"/>
      <c r="R230" s="5"/>
      <c r="T230" s="8"/>
      <c r="U230" s="1"/>
    </row>
    <row r="231" spans="1:21" x14ac:dyDescent="0.25">
      <c r="A231" s="1" t="s">
        <v>133</v>
      </c>
      <c r="B231" s="8" t="s">
        <v>13</v>
      </c>
      <c r="D231" s="5">
        <v>3.9772727272727279E-2</v>
      </c>
      <c r="E231" s="5">
        <v>5.9574468085106386E-2</v>
      </c>
      <c r="F231" s="5">
        <v>5.9574468085106386E-2</v>
      </c>
      <c r="G231" s="33">
        <v>5.4497501352932156</v>
      </c>
      <c r="H231" s="33">
        <v>56.359071428571426</v>
      </c>
      <c r="I231" s="5">
        <v>0.13659217877094973</v>
      </c>
      <c r="J231" s="1">
        <v>0.35799999999999998</v>
      </c>
      <c r="K231" s="5">
        <v>0.1064516129032258</v>
      </c>
      <c r="M231" s="1">
        <v>3.2</v>
      </c>
      <c r="O231" s="5"/>
      <c r="R231" s="5"/>
      <c r="T231" s="1"/>
      <c r="U231" s="1"/>
    </row>
    <row r="232" spans="1:21" x14ac:dyDescent="0.25">
      <c r="A232" s="1" t="s">
        <v>133</v>
      </c>
      <c r="B232" s="8" t="s">
        <v>35</v>
      </c>
      <c r="D232" s="5"/>
      <c r="E232" s="5"/>
      <c r="F232" s="5"/>
      <c r="G232" s="33"/>
      <c r="H232" s="33"/>
      <c r="I232" s="5"/>
      <c r="K232" s="5"/>
      <c r="O232" s="5"/>
      <c r="R232" s="5"/>
      <c r="T232" s="4"/>
      <c r="U232" s="1"/>
    </row>
    <row r="233" spans="1:21" x14ac:dyDescent="0.25">
      <c r="A233" s="1" t="s">
        <v>151</v>
      </c>
      <c r="B233" s="8" t="s">
        <v>19</v>
      </c>
      <c r="C233" s="33">
        <v>30.952380952380956</v>
      </c>
      <c r="D233" s="5">
        <v>0.1220125786163522</v>
      </c>
      <c r="E233" s="5">
        <v>0.26040268456375842</v>
      </c>
      <c r="F233" s="5">
        <v>0.34895489548954894</v>
      </c>
      <c r="G233" s="33">
        <v>9.7717777635051988</v>
      </c>
      <c r="H233" s="33">
        <v>231.9429381443299</v>
      </c>
      <c r="I233" s="5">
        <v>0.47246696035242297</v>
      </c>
      <c r="J233" s="1">
        <v>0.90800000000000003</v>
      </c>
      <c r="K233" s="5">
        <v>0.40604395604395599</v>
      </c>
      <c r="L233" s="1">
        <v>8.2056833558863342</v>
      </c>
      <c r="M233" s="1">
        <v>9.4</v>
      </c>
      <c r="O233" s="5"/>
      <c r="R233" s="5"/>
      <c r="T233" s="4"/>
      <c r="U233" s="1"/>
    </row>
    <row r="234" spans="1:21" x14ac:dyDescent="0.25">
      <c r="A234" s="1" t="s">
        <v>151</v>
      </c>
      <c r="B234" s="8" t="s">
        <v>23</v>
      </c>
      <c r="C234" s="33">
        <v>21.212121212121215</v>
      </c>
      <c r="D234" s="5">
        <v>0.10918727915194347</v>
      </c>
      <c r="E234" s="5">
        <v>0.24700239808153479</v>
      </c>
      <c r="F234" s="5">
        <v>0.33819951338199516</v>
      </c>
      <c r="G234" s="33">
        <v>11.005715107177195</v>
      </c>
      <c r="H234" s="33">
        <v>200.80770226537217</v>
      </c>
      <c r="I234" s="5">
        <v>0.6869158878504672</v>
      </c>
      <c r="J234" s="1">
        <v>0.749</v>
      </c>
      <c r="K234" s="5">
        <v>0.62631578947368427</v>
      </c>
      <c r="L234" s="1">
        <v>12.521008403361343</v>
      </c>
      <c r="M234" s="1">
        <v>20.100000000000001</v>
      </c>
      <c r="O234" s="5"/>
      <c r="R234" s="5"/>
      <c r="T234" s="4"/>
      <c r="U234" s="1"/>
    </row>
    <row r="235" spans="1:21" x14ac:dyDescent="0.25">
      <c r="A235" s="1" t="s">
        <v>152</v>
      </c>
      <c r="B235" s="8" t="s">
        <v>24</v>
      </c>
      <c r="C235" s="33">
        <v>31.111111111111111</v>
      </c>
      <c r="D235" s="5">
        <v>8.8549618320610674E-2</v>
      </c>
      <c r="E235" s="5">
        <v>0.24892703862660942</v>
      </c>
      <c r="F235" s="5">
        <v>0.27510398098633393</v>
      </c>
      <c r="G235" s="33">
        <v>10.266928318614864</v>
      </c>
      <c r="H235" s="33">
        <v>328.26357758620696</v>
      </c>
      <c r="I235" s="5">
        <v>0.45241558441558438</v>
      </c>
      <c r="J235" s="1">
        <v>7.7</v>
      </c>
      <c r="K235" s="5">
        <v>0.35671641791044778</v>
      </c>
      <c r="L235" s="1">
        <v>21.1255230125523</v>
      </c>
      <c r="M235" s="1">
        <v>13.5</v>
      </c>
      <c r="O235" s="5"/>
      <c r="R235" s="5"/>
      <c r="T235" s="4"/>
      <c r="U235" s="1"/>
    </row>
    <row r="236" spans="1:21" x14ac:dyDescent="0.25">
      <c r="A236" s="1" t="s">
        <v>152</v>
      </c>
      <c r="B236" s="8" t="s">
        <v>23</v>
      </c>
      <c r="D236" s="5">
        <v>8.461538461538462E-2</v>
      </c>
      <c r="E236" s="5">
        <v>0.22</v>
      </c>
      <c r="F236" s="5">
        <v>0.22</v>
      </c>
      <c r="G236" s="33">
        <v>3.5350742818813847</v>
      </c>
      <c r="H236" s="33">
        <v>100.29363636363637</v>
      </c>
      <c r="I236" s="5">
        <v>0.46587677725118476</v>
      </c>
      <c r="J236" s="1">
        <v>0.42200000000000004</v>
      </c>
      <c r="K236" s="5">
        <v>0.41162790697674417</v>
      </c>
      <c r="L236" s="1">
        <v>22.129943502824858</v>
      </c>
      <c r="M236" s="1">
        <v>15.5</v>
      </c>
      <c r="O236" s="5"/>
      <c r="R236" s="5"/>
      <c r="T236" s="4"/>
      <c r="U236" s="1"/>
    </row>
    <row r="237" spans="1:21" x14ac:dyDescent="0.25">
      <c r="A237" s="1" t="s">
        <v>153</v>
      </c>
      <c r="B237" s="8" t="s">
        <v>23</v>
      </c>
      <c r="C237" s="33">
        <v>17.142857142857153</v>
      </c>
      <c r="D237" s="5">
        <v>0.13935742971887552</v>
      </c>
      <c r="E237" s="5">
        <v>0.37513513513513513</v>
      </c>
      <c r="F237" s="5">
        <v>0.38873856461796163</v>
      </c>
      <c r="G237" s="33">
        <v>9.1476678963459719</v>
      </c>
      <c r="H237" s="33">
        <v>175.00247838616713</v>
      </c>
      <c r="I237" s="5">
        <v>0.64558912386706957</v>
      </c>
      <c r="J237" s="1">
        <v>3.31</v>
      </c>
      <c r="K237" s="5">
        <v>0.60785714285714276</v>
      </c>
      <c r="L237" s="1">
        <v>10.135135135135135</v>
      </c>
      <c r="M237" s="1">
        <v>28</v>
      </c>
      <c r="O237" s="5"/>
      <c r="R237" s="5"/>
      <c r="T237" s="4"/>
      <c r="U237" s="1"/>
    </row>
    <row r="238" spans="1:21" x14ac:dyDescent="0.25">
      <c r="A238" s="1" t="s">
        <v>153</v>
      </c>
      <c r="B238" s="8" t="s">
        <v>24</v>
      </c>
      <c r="C238" s="33">
        <v>14.912280701754387</v>
      </c>
      <c r="D238" s="5">
        <v>0.12549019607843137</v>
      </c>
      <c r="E238" s="5">
        <v>0.29767441860465121</v>
      </c>
      <c r="F238" s="5">
        <v>0.29767441860465121</v>
      </c>
      <c r="G238" s="33">
        <v>11.439631612017973</v>
      </c>
      <c r="H238" s="33">
        <v>134.71160511363635</v>
      </c>
      <c r="I238" s="5">
        <v>0.43756582796957283</v>
      </c>
      <c r="J238" s="1">
        <v>1.7090000000000001</v>
      </c>
      <c r="K238" s="5">
        <v>0.35208333333333336</v>
      </c>
      <c r="L238" s="1">
        <v>17.063116370808679</v>
      </c>
      <c r="M238" s="1">
        <v>25.6</v>
      </c>
      <c r="O238" s="5"/>
      <c r="R238" s="5"/>
      <c r="T238" s="4"/>
      <c r="U238" s="1"/>
    </row>
    <row r="239" spans="1:21" x14ac:dyDescent="0.25">
      <c r="A239" s="1" t="s">
        <v>154</v>
      </c>
      <c r="B239" s="8" t="s">
        <v>24</v>
      </c>
      <c r="C239" s="33">
        <v>24.615384615384613</v>
      </c>
      <c r="D239" s="5">
        <v>0.12123287671232878</v>
      </c>
      <c r="E239" s="5">
        <v>0.24755244755244757</v>
      </c>
      <c r="F239" s="5">
        <v>0.26146623329721919</v>
      </c>
      <c r="G239" s="33">
        <v>1.8198641864868936</v>
      </c>
      <c r="H239" s="33">
        <v>183.78474576271185</v>
      </c>
      <c r="I239" s="5">
        <v>0.43927648578811368</v>
      </c>
      <c r="J239" s="1">
        <v>1.161</v>
      </c>
      <c r="K239" s="5">
        <v>0.41666666666666669</v>
      </c>
      <c r="L239" s="1">
        <v>15.344313725490197</v>
      </c>
      <c r="M239" s="1">
        <v>19.7</v>
      </c>
      <c r="O239" s="5"/>
      <c r="R239" s="5"/>
      <c r="T239" s="1"/>
      <c r="U239" s="1"/>
    </row>
    <row r="240" spans="1:21" x14ac:dyDescent="0.25">
      <c r="A240" s="1" t="s">
        <v>154</v>
      </c>
      <c r="B240" s="8" t="s">
        <v>23</v>
      </c>
      <c r="C240" s="33">
        <v>16.50485436893204</v>
      </c>
      <c r="D240" s="5">
        <v>0.13608695652173913</v>
      </c>
      <c r="E240" s="5">
        <v>0.26525423728813563</v>
      </c>
      <c r="F240" s="5">
        <v>0.31834215167548502</v>
      </c>
      <c r="G240" s="33">
        <v>2.4144426379411481</v>
      </c>
      <c r="H240" s="33">
        <v>166.06667731629389</v>
      </c>
      <c r="I240" s="5">
        <v>0.59927431059506542</v>
      </c>
      <c r="J240" s="1">
        <v>0.68899999999999995</v>
      </c>
      <c r="K240" s="5">
        <v>0.4946666666666667</v>
      </c>
      <c r="L240" s="1">
        <v>13.285714285714286</v>
      </c>
      <c r="M240" s="1">
        <v>21.7</v>
      </c>
      <c r="R240" s="5"/>
      <c r="T240" s="8"/>
      <c r="U240" s="1"/>
    </row>
    <row r="241" spans="1:21" x14ac:dyDescent="0.25">
      <c r="A241" s="1" t="s">
        <v>154</v>
      </c>
      <c r="B241" s="8" t="s">
        <v>27</v>
      </c>
      <c r="C241" s="33">
        <v>5.9649122807017543</v>
      </c>
      <c r="D241" s="5">
        <v>0.18466666666666667</v>
      </c>
      <c r="E241" s="5">
        <v>0.1832010582010582</v>
      </c>
      <c r="F241" s="5">
        <v>0.22431761786600496</v>
      </c>
      <c r="G241" s="33">
        <v>1.9361743704295977</v>
      </c>
      <c r="H241" s="33">
        <v>20.137220216606497</v>
      </c>
      <c r="I241" s="5">
        <v>0.24609375</v>
      </c>
      <c r="J241" s="1">
        <v>0.51200000000000001</v>
      </c>
      <c r="K241" s="5">
        <v>0.254601226993865</v>
      </c>
      <c r="L241" s="1">
        <v>14.467469879518072</v>
      </c>
      <c r="M241" s="1">
        <v>6.3</v>
      </c>
      <c r="O241" s="5"/>
      <c r="R241" s="5"/>
      <c r="T241" s="4"/>
      <c r="U241" s="1"/>
    </row>
    <row r="242" spans="1:21" x14ac:dyDescent="0.25">
      <c r="A242" s="1" t="s">
        <v>155</v>
      </c>
      <c r="B242" s="8" t="s">
        <v>23</v>
      </c>
      <c r="C242" s="33">
        <v>22.222222222222214</v>
      </c>
      <c r="D242" s="5">
        <v>0.18979591836734694</v>
      </c>
      <c r="E242" s="5">
        <v>0.36299765807962531</v>
      </c>
      <c r="F242" s="5">
        <v>0.36299765807962531</v>
      </c>
      <c r="G242" s="33">
        <v>1.8009155976994677</v>
      </c>
      <c r="H242" s="33">
        <v>105.68101075268817</v>
      </c>
      <c r="I242" s="5">
        <v>0.53630434782608738</v>
      </c>
      <c r="J242" s="1">
        <v>2.759999999999998</v>
      </c>
      <c r="K242" s="5">
        <v>0.43978494623655912</v>
      </c>
      <c r="L242" s="1">
        <v>10.684596577017116</v>
      </c>
      <c r="M242" s="1">
        <v>29.5</v>
      </c>
      <c r="O242" s="5"/>
      <c r="R242" s="5"/>
      <c r="T242" s="1"/>
      <c r="U242" s="1"/>
    </row>
    <row r="243" spans="1:21" x14ac:dyDescent="0.25">
      <c r="A243" s="1" t="s">
        <v>155</v>
      </c>
      <c r="B243" s="8" t="s">
        <v>24</v>
      </c>
      <c r="C243" s="33">
        <v>15.254237288135588</v>
      </c>
      <c r="D243" s="5">
        <v>9.2134831460674166E-2</v>
      </c>
      <c r="E243" s="5">
        <v>0.2636655948553055</v>
      </c>
      <c r="F243" s="5">
        <v>0.21612903225806454</v>
      </c>
      <c r="G243" s="33">
        <v>8.418939507876205</v>
      </c>
      <c r="H243" s="33">
        <v>149.19902439024389</v>
      </c>
      <c r="I243" s="5">
        <v>0.34608830364058868</v>
      </c>
      <c r="J243" s="1">
        <v>1.2909999999999999</v>
      </c>
      <c r="K243" s="5">
        <v>0.35762711864406777</v>
      </c>
      <c r="L243" s="1">
        <v>17.203791469194314</v>
      </c>
      <c r="M243" s="1">
        <v>17.7</v>
      </c>
      <c r="O243" s="5"/>
      <c r="R243" s="5"/>
      <c r="T243" s="4"/>
      <c r="U243" s="1"/>
    </row>
    <row r="244" spans="1:21" x14ac:dyDescent="0.25">
      <c r="A244" s="1" t="s">
        <v>155</v>
      </c>
      <c r="B244" s="8" t="s">
        <v>27</v>
      </c>
      <c r="C244" s="33">
        <v>9.7058823529411775</v>
      </c>
      <c r="D244" s="5">
        <v>0.18442622950819673</v>
      </c>
      <c r="E244" s="5">
        <v>0.21551724137931033</v>
      </c>
      <c r="F244" s="5">
        <v>0.25058548009367687</v>
      </c>
      <c r="G244" s="33">
        <v>1.3702741853393712</v>
      </c>
      <c r="H244" s="33">
        <v>13.622577777777778</v>
      </c>
      <c r="I244" s="5">
        <v>0.30888290713324362</v>
      </c>
      <c r="J244" s="1">
        <v>0.74299999999999999</v>
      </c>
      <c r="K244" s="5">
        <v>0.30623376623376625</v>
      </c>
      <c r="L244" s="1">
        <v>10.174724342663275</v>
      </c>
      <c r="M244" s="1">
        <v>3.6</v>
      </c>
      <c r="O244" s="5"/>
      <c r="R244" s="5"/>
      <c r="T244" s="4"/>
      <c r="U244" s="1"/>
    </row>
    <row r="245" spans="1:21" x14ac:dyDescent="0.25">
      <c r="A245" s="1" t="s">
        <v>155</v>
      </c>
      <c r="B245" s="8" t="s">
        <v>19</v>
      </c>
      <c r="D245" s="5">
        <v>5.9999999999999991E-2</v>
      </c>
      <c r="E245" s="5">
        <v>0.125</v>
      </c>
      <c r="F245" s="5">
        <v>0.378</v>
      </c>
      <c r="G245" s="33">
        <v>4.797441364605544</v>
      </c>
      <c r="H245" s="33">
        <v>125.06666666666668</v>
      </c>
      <c r="I245" s="5">
        <v>0.44782608695652171</v>
      </c>
      <c r="J245" s="1">
        <v>0.29899999999999999</v>
      </c>
      <c r="K245" s="5">
        <v>0.43362068965517236</v>
      </c>
      <c r="L245" s="1">
        <v>10.36182902584493</v>
      </c>
      <c r="M245" s="1">
        <v>17.5</v>
      </c>
      <c r="O245" s="5"/>
      <c r="R245" s="5"/>
      <c r="T245" s="1"/>
      <c r="U245" s="1"/>
    </row>
    <row r="246" spans="1:21" x14ac:dyDescent="0.25">
      <c r="A246" s="1" t="s">
        <v>156</v>
      </c>
      <c r="B246" s="8" t="s">
        <v>23</v>
      </c>
      <c r="C246" s="33">
        <v>16.16161616161617</v>
      </c>
      <c r="D246" s="5">
        <v>0.15</v>
      </c>
      <c r="E246" s="5">
        <v>0.29315960912052114</v>
      </c>
      <c r="F246" s="5">
        <v>0.28317486564696159</v>
      </c>
      <c r="G246" s="33">
        <v>7.8401705901722227</v>
      </c>
      <c r="H246" s="33">
        <v>119.11588888888889</v>
      </c>
      <c r="I246" s="5">
        <v>0.80665024630541871</v>
      </c>
      <c r="J246" s="1">
        <v>0.40600000000000003</v>
      </c>
      <c r="K246" s="5">
        <v>0.65434782608695652</v>
      </c>
      <c r="L246" s="1">
        <v>10.046511627906977</v>
      </c>
      <c r="M246" s="1">
        <v>18.2</v>
      </c>
      <c r="R246" s="5"/>
      <c r="T246" s="4"/>
      <c r="U246" s="1"/>
    </row>
    <row r="247" spans="1:21" x14ac:dyDescent="0.25">
      <c r="A247" s="1" t="s">
        <v>156</v>
      </c>
      <c r="B247" s="8" t="s">
        <v>29</v>
      </c>
      <c r="C247" s="33">
        <v>12.698412698412705</v>
      </c>
      <c r="D247" s="5">
        <v>0.25846153846153841</v>
      </c>
      <c r="E247" s="5">
        <v>0.40677966101694907</v>
      </c>
      <c r="F247" s="5">
        <v>0.40677966101694907</v>
      </c>
      <c r="G247" s="33">
        <v>3.3119401448330299</v>
      </c>
      <c r="H247" s="33">
        <v>34.686904761904763</v>
      </c>
      <c r="I247" s="5">
        <v>0.59323843416370092</v>
      </c>
      <c r="J247" s="1">
        <v>0.56200000000000006</v>
      </c>
      <c r="K247" s="5">
        <v>0.56153846153846154</v>
      </c>
      <c r="L247" s="1">
        <v>9.3926940639269407</v>
      </c>
      <c r="M247" s="1">
        <v>12.1</v>
      </c>
      <c r="O247" s="5"/>
      <c r="R247" s="5"/>
      <c r="T247" s="8"/>
      <c r="U247" s="1"/>
    </row>
    <row r="248" spans="1:21" x14ac:dyDescent="0.25">
      <c r="A248" s="1" t="s">
        <v>156</v>
      </c>
      <c r="B248" s="8" t="s">
        <v>45</v>
      </c>
      <c r="C248" s="33">
        <v>12.554112554112553</v>
      </c>
      <c r="D248" s="5">
        <v>0.29015151515151516</v>
      </c>
      <c r="E248" s="5">
        <v>0.24699054170249354</v>
      </c>
      <c r="F248" s="5">
        <v>0.24699054170249354</v>
      </c>
      <c r="G248" s="33">
        <v>3.7502296701056355</v>
      </c>
      <c r="H248" s="33">
        <v>10.37360313315927</v>
      </c>
      <c r="I248" s="5">
        <v>0.40557006092254133</v>
      </c>
      <c r="J248" s="1">
        <v>1.149</v>
      </c>
      <c r="K248" s="5">
        <v>0.35706806282722514</v>
      </c>
      <c r="L248" s="1">
        <v>8.2346041055718473</v>
      </c>
      <c r="M248" s="1">
        <v>9.9</v>
      </c>
      <c r="O248" s="5"/>
      <c r="R248" s="5"/>
      <c r="T248" s="4"/>
      <c r="U248" s="1"/>
    </row>
    <row r="249" spans="1:21" x14ac:dyDescent="0.25">
      <c r="A249" s="1" t="s">
        <v>156</v>
      </c>
      <c r="B249" s="8" t="s">
        <v>27</v>
      </c>
      <c r="C249" s="33">
        <v>9.2753623188405836</v>
      </c>
      <c r="D249" s="5">
        <v>0.24395604395604398</v>
      </c>
      <c r="E249" s="5">
        <v>0.25400457665903892</v>
      </c>
      <c r="F249" s="5">
        <v>0.22948717948717948</v>
      </c>
      <c r="G249" s="33">
        <v>0.75601028173983165</v>
      </c>
      <c r="H249" s="33">
        <v>7.1499099099099093</v>
      </c>
      <c r="I249" s="5">
        <v>0.29778225806451614</v>
      </c>
      <c r="J249" s="1">
        <v>0.496</v>
      </c>
      <c r="K249" s="5">
        <v>0.34320388349514563</v>
      </c>
      <c r="L249" s="1">
        <v>7.855728429985855</v>
      </c>
      <c r="M249" s="1">
        <v>1</v>
      </c>
      <c r="O249" s="5"/>
      <c r="R249" s="5"/>
      <c r="T249" s="4"/>
      <c r="U249" s="1"/>
    </row>
    <row r="250" spans="1:21" x14ac:dyDescent="0.25">
      <c r="A250" s="1" t="s">
        <v>156</v>
      </c>
      <c r="B250" s="8" t="s">
        <v>24</v>
      </c>
      <c r="C250" s="33">
        <v>8.0882352941176361</v>
      </c>
      <c r="D250" s="5">
        <v>9.4099378881987578E-2</v>
      </c>
      <c r="E250" s="5"/>
      <c r="F250" s="5">
        <v>0.27846454131424858</v>
      </c>
      <c r="G250" s="33">
        <v>9.9544272984926483</v>
      </c>
      <c r="H250" s="33">
        <v>115.84145214521452</v>
      </c>
      <c r="I250" s="5">
        <v>0.45681818181818173</v>
      </c>
      <c r="J250" s="1">
        <v>1.056</v>
      </c>
      <c r="K250" s="5">
        <v>0.41516853932584263</v>
      </c>
      <c r="L250" s="1">
        <v>13.334235453315291</v>
      </c>
      <c r="M250" s="1">
        <v>11.9</v>
      </c>
      <c r="O250" s="5"/>
      <c r="R250" s="5"/>
      <c r="T250" s="4"/>
      <c r="U250" s="1"/>
    </row>
    <row r="251" spans="1:21" x14ac:dyDescent="0.25">
      <c r="A251" s="1" t="s">
        <v>156</v>
      </c>
      <c r="B251" s="4" t="s">
        <v>26</v>
      </c>
      <c r="C251" s="33">
        <v>6.9498069498069475</v>
      </c>
      <c r="D251" s="5">
        <v>0.22251655629139072</v>
      </c>
      <c r="E251" s="5">
        <v>0.19557625145518043</v>
      </c>
      <c r="F251" s="5">
        <v>0.2285251215559157</v>
      </c>
      <c r="G251" s="33">
        <v>2.3411459324052637</v>
      </c>
      <c r="H251" s="33">
        <v>10.170029761904765</v>
      </c>
      <c r="I251" s="5">
        <v>0.12989289191820838</v>
      </c>
      <c r="J251" s="1">
        <v>1.0269999999999999</v>
      </c>
      <c r="K251" s="5">
        <v>0.13447684391080617</v>
      </c>
      <c r="L251" s="1">
        <v>31.151785714285715</v>
      </c>
      <c r="O251" s="5"/>
      <c r="R251" s="5"/>
      <c r="T251" s="4"/>
      <c r="U251" s="1"/>
    </row>
    <row r="252" spans="1:21" x14ac:dyDescent="0.25">
      <c r="A252" s="1" t="s">
        <v>156</v>
      </c>
      <c r="B252" s="8" t="s">
        <v>44</v>
      </c>
      <c r="C252" s="33">
        <v>6.1538461538461435</v>
      </c>
      <c r="D252" s="5">
        <v>0.16274509803921569</v>
      </c>
      <c r="E252" s="5">
        <v>0.30740740740740741</v>
      </c>
      <c r="F252" s="5">
        <v>0.30740740740740741</v>
      </c>
      <c r="G252" s="33">
        <v>6.6850679351459279</v>
      </c>
      <c r="H252" s="33">
        <v>121.65216867469879</v>
      </c>
      <c r="I252" s="5">
        <v>0.54015748031496058</v>
      </c>
      <c r="J252" s="1">
        <v>0.127</v>
      </c>
      <c r="K252" s="5">
        <v>0.47575757575757571</v>
      </c>
      <c r="L252" s="1">
        <v>18.178343949044589</v>
      </c>
      <c r="M252" s="1">
        <v>5.5</v>
      </c>
      <c r="O252" s="5"/>
      <c r="R252" s="5"/>
      <c r="T252" s="4"/>
      <c r="U252" s="1"/>
    </row>
    <row r="253" spans="1:21" x14ac:dyDescent="0.25">
      <c r="A253" s="1" t="s">
        <v>157</v>
      </c>
      <c r="B253" s="8" t="s">
        <v>33</v>
      </c>
      <c r="C253" s="33">
        <v>9.6296296296296227</v>
      </c>
      <c r="D253" s="5">
        <v>0.19999999999999998</v>
      </c>
      <c r="E253" s="5">
        <v>0.29319371727748694</v>
      </c>
      <c r="F253" s="5">
        <v>0.29319371727748694</v>
      </c>
      <c r="G253" s="33">
        <v>1.2763474582452046</v>
      </c>
      <c r="H253" s="33">
        <v>9.793571428571429</v>
      </c>
      <c r="I253" s="5">
        <v>0.2702830188679245</v>
      </c>
      <c r="J253" s="1">
        <v>0.21199999999999999</v>
      </c>
      <c r="K253" s="5">
        <v>0.3666666666666667</v>
      </c>
      <c r="L253" s="1">
        <v>7.475524475524475</v>
      </c>
      <c r="M253" s="1">
        <v>12.9</v>
      </c>
      <c r="O253" s="5"/>
      <c r="R253" s="5"/>
      <c r="T253" s="4"/>
      <c r="U253" s="1"/>
    </row>
    <row r="254" spans="1:21" x14ac:dyDescent="0.25">
      <c r="A254" s="1" t="s">
        <v>157</v>
      </c>
      <c r="B254" s="8" t="s">
        <v>27</v>
      </c>
      <c r="C254" s="33">
        <v>6.0846560846560935</v>
      </c>
      <c r="D254" s="5">
        <v>0.20137931034482759</v>
      </c>
      <c r="E254" s="5">
        <v>0.20291869353717859</v>
      </c>
      <c r="F254" s="5">
        <v>0.24668674698795179</v>
      </c>
      <c r="G254" s="33">
        <v>0.96535057205343378</v>
      </c>
      <c r="H254" s="33">
        <v>10.287979452054794</v>
      </c>
      <c r="I254" s="5">
        <v>0.2791878172588832</v>
      </c>
      <c r="J254" s="1">
        <v>0.39400000000000002</v>
      </c>
      <c r="K254" s="5">
        <v>0.31165048543689317</v>
      </c>
      <c r="L254" s="1">
        <v>4.2897196261682247</v>
      </c>
      <c r="M254" s="1">
        <v>0.3</v>
      </c>
      <c r="O254" s="5"/>
      <c r="R254" s="5"/>
      <c r="T254" s="8"/>
      <c r="U254" s="1"/>
    </row>
    <row r="255" spans="1:21" x14ac:dyDescent="0.25">
      <c r="A255" s="1" t="s">
        <v>157</v>
      </c>
      <c r="B255" s="8" t="s">
        <v>34</v>
      </c>
      <c r="C255" s="33">
        <v>5.7017543859649233</v>
      </c>
      <c r="D255" s="5">
        <v>0.24697986577181208</v>
      </c>
      <c r="E255" s="5">
        <v>0.2292834890965732</v>
      </c>
      <c r="F255" s="5">
        <v>0.27237969676994067</v>
      </c>
      <c r="G255" s="33">
        <v>1.3591265346803787</v>
      </c>
      <c r="H255" s="33">
        <v>9.5969565217391306</v>
      </c>
      <c r="I255" s="5">
        <v>0.3746475995914198</v>
      </c>
      <c r="J255" s="1">
        <v>9.7899999999999991</v>
      </c>
      <c r="K255" s="5">
        <v>0.50952380952380949</v>
      </c>
      <c r="L255" s="1">
        <v>9.121495327102803</v>
      </c>
      <c r="M255" s="1">
        <v>0.6</v>
      </c>
      <c r="O255" s="5"/>
      <c r="R255" s="5"/>
      <c r="T255" s="8"/>
      <c r="U255" s="1"/>
    </row>
    <row r="256" spans="1:21" x14ac:dyDescent="0.25">
      <c r="A256" s="1" t="s">
        <v>157</v>
      </c>
      <c r="B256" s="8" t="s">
        <v>30</v>
      </c>
      <c r="C256" s="33">
        <v>5.3719008264462769</v>
      </c>
      <c r="D256" s="5">
        <v>0.57272727272727275</v>
      </c>
      <c r="E256" s="5">
        <v>0.40645161290322579</v>
      </c>
      <c r="F256" s="5">
        <v>0.40645161290322579</v>
      </c>
      <c r="G256" s="33">
        <v>5.9504844725153214</v>
      </c>
      <c r="H256" s="33">
        <v>8.4693650793650797</v>
      </c>
      <c r="I256" s="5">
        <v>0.49634146341463414</v>
      </c>
      <c r="J256" s="1">
        <v>0.16400000000000001</v>
      </c>
      <c r="K256" s="5">
        <v>0.55000000000000004</v>
      </c>
      <c r="L256" s="1">
        <v>8.1464646464646471</v>
      </c>
      <c r="M256" s="1">
        <v>4.5</v>
      </c>
      <c r="O256" s="5"/>
      <c r="R256" s="5"/>
      <c r="T256" s="4"/>
      <c r="U256" s="1"/>
    </row>
    <row r="257" spans="1:21" x14ac:dyDescent="0.25">
      <c r="A257" s="1" t="s">
        <v>157</v>
      </c>
      <c r="B257" s="8" t="s">
        <v>29</v>
      </c>
      <c r="C257" s="33">
        <v>5.2631578947368451</v>
      </c>
      <c r="D257" s="5">
        <v>0.24421768707482996</v>
      </c>
      <c r="E257" s="5">
        <v>0.39624724061810157</v>
      </c>
      <c r="F257" s="5">
        <v>0.39624724061810157</v>
      </c>
      <c r="G257" s="33">
        <v>6.9530409294187425</v>
      </c>
      <c r="H257" s="33">
        <v>70.58894150417828</v>
      </c>
      <c r="I257" s="5">
        <v>0.43464788732394372</v>
      </c>
      <c r="J257" s="1">
        <v>0.35499999999999998</v>
      </c>
      <c r="K257" s="5">
        <v>0.5</v>
      </c>
      <c r="L257" s="1">
        <v>8.4105263157894736</v>
      </c>
      <c r="M257" s="1">
        <v>4</v>
      </c>
      <c r="O257" s="5"/>
      <c r="R257" s="5"/>
      <c r="T257" s="8"/>
      <c r="U257" s="1"/>
    </row>
    <row r="258" spans="1:21" x14ac:dyDescent="0.25">
      <c r="A258" s="1" t="s">
        <v>157</v>
      </c>
      <c r="B258" s="8" t="s">
        <v>45</v>
      </c>
      <c r="C258" s="33">
        <v>5.1619433198380502</v>
      </c>
      <c r="D258" s="5">
        <v>0.31578947368421051</v>
      </c>
      <c r="E258" s="5">
        <v>0.30318342597271347</v>
      </c>
      <c r="F258" s="5"/>
      <c r="G258" s="33">
        <v>5.3084564491890944</v>
      </c>
      <c r="H258" s="33">
        <v>4.269916666666667</v>
      </c>
      <c r="I258" s="5">
        <v>0.2853035143769968</v>
      </c>
      <c r="J258" s="1">
        <v>0.626</v>
      </c>
      <c r="K258" s="5">
        <v>0.36039603960396038</v>
      </c>
      <c r="L258" s="1">
        <v>4.8722527472527473</v>
      </c>
      <c r="M258" s="1">
        <v>9.1</v>
      </c>
      <c r="O258" s="5"/>
      <c r="R258" s="5"/>
      <c r="T258" s="4"/>
      <c r="U258" s="1"/>
    </row>
    <row r="259" spans="1:21" x14ac:dyDescent="0.25">
      <c r="A259" s="1" t="s">
        <v>157</v>
      </c>
      <c r="B259" s="8" t="s">
        <v>24</v>
      </c>
      <c r="C259" s="33">
        <v>1.8867924528301936</v>
      </c>
      <c r="D259" s="5">
        <v>0.14728033472803348</v>
      </c>
      <c r="E259" s="5">
        <v>0.25844346549192371</v>
      </c>
      <c r="F259" s="5">
        <v>0.25844346549192371</v>
      </c>
      <c r="G259" s="33">
        <v>9.7705187050696392</v>
      </c>
      <c r="H259" s="33">
        <v>103.8025284090909</v>
      </c>
      <c r="I259" s="5">
        <v>0.28364532019704436</v>
      </c>
      <c r="J259" s="1">
        <v>1.0149999999999999</v>
      </c>
      <c r="K259" s="5">
        <v>0.31476014760147603</v>
      </c>
      <c r="L259" s="1">
        <v>15.064478311840563</v>
      </c>
      <c r="M259" s="1">
        <v>6.5</v>
      </c>
      <c r="O259" s="5"/>
      <c r="R259" s="5"/>
      <c r="T259" s="4"/>
      <c r="U259" s="1"/>
    </row>
    <row r="260" spans="1:21" x14ac:dyDescent="0.25">
      <c r="A260" s="1" t="s">
        <v>158</v>
      </c>
      <c r="B260" s="8" t="s">
        <v>30</v>
      </c>
      <c r="C260" s="33">
        <v>18.421052631578959</v>
      </c>
      <c r="D260" s="5">
        <v>0.45833333333333337</v>
      </c>
      <c r="E260" s="5">
        <v>0.40408163265306124</v>
      </c>
      <c r="F260" s="5">
        <v>0.40408163265306124</v>
      </c>
      <c r="G260" s="33">
        <v>3.2072795325968713</v>
      </c>
      <c r="H260" s="33">
        <v>3.0549191919191916</v>
      </c>
      <c r="I260" s="5">
        <v>0.58166666666666667</v>
      </c>
      <c r="J260" s="1">
        <v>0.18</v>
      </c>
      <c r="K260" s="5">
        <v>0.61304347826086958</v>
      </c>
      <c r="L260" s="1">
        <v>7.0496453900709222</v>
      </c>
      <c r="M260" s="1">
        <v>3.4</v>
      </c>
      <c r="O260" s="5"/>
      <c r="R260" s="5"/>
      <c r="T260" s="4"/>
      <c r="U260" s="1"/>
    </row>
    <row r="261" spans="1:21" x14ac:dyDescent="0.25">
      <c r="A261" s="1" t="s">
        <v>158</v>
      </c>
      <c r="B261" s="8" t="s">
        <v>24</v>
      </c>
      <c r="C261" s="33">
        <v>11.235955056179767</v>
      </c>
      <c r="D261" s="5">
        <v>0.14647887323943662</v>
      </c>
      <c r="E261" s="5"/>
      <c r="F261" s="5">
        <v>0.29117959617428268</v>
      </c>
      <c r="G261" s="33">
        <v>6.3434648814986776</v>
      </c>
      <c r="H261" s="33">
        <v>128.23615384615385</v>
      </c>
      <c r="I261" s="5">
        <v>0.32412626832018038</v>
      </c>
      <c r="J261" s="1">
        <v>0.88700000000000001</v>
      </c>
      <c r="K261" s="5">
        <v>0.29345794392523361</v>
      </c>
      <c r="L261" s="1">
        <v>19.414012738853504</v>
      </c>
      <c r="M261" s="1">
        <v>3.8</v>
      </c>
      <c r="R261" s="5"/>
      <c r="T261" s="8"/>
      <c r="U261" s="1"/>
    </row>
    <row r="262" spans="1:21" x14ac:dyDescent="0.25">
      <c r="A262" s="1" t="s">
        <v>158</v>
      </c>
      <c r="B262" s="8" t="s">
        <v>27</v>
      </c>
      <c r="C262" s="33">
        <v>8.5790884718498699</v>
      </c>
      <c r="D262" s="5"/>
      <c r="E262" s="5"/>
      <c r="F262" s="5"/>
      <c r="G262" s="33">
        <v>2.1701388888888888</v>
      </c>
      <c r="H262" s="33"/>
      <c r="I262" s="5">
        <v>0.27437185929648239</v>
      </c>
      <c r="J262" s="1">
        <v>0.19900000000000001</v>
      </c>
      <c r="K262" s="5">
        <v>0.30503597122302156</v>
      </c>
      <c r="L262" s="1">
        <v>8.7311320754716988</v>
      </c>
      <c r="M262" s="1">
        <v>0.6</v>
      </c>
      <c r="O262" s="5"/>
      <c r="R262" s="5"/>
      <c r="T262" s="8"/>
      <c r="U262" s="1"/>
    </row>
    <row r="263" spans="1:21" x14ac:dyDescent="0.25">
      <c r="A263" s="1" t="s">
        <v>158</v>
      </c>
      <c r="B263" s="8" t="s">
        <v>28</v>
      </c>
      <c r="C263" s="33">
        <v>8.4656084656084705</v>
      </c>
      <c r="D263" s="5">
        <v>0.15045871559633028</v>
      </c>
      <c r="E263" s="5">
        <v>0.24441132637853949</v>
      </c>
      <c r="F263" s="5">
        <v>0.45437079731027852</v>
      </c>
      <c r="G263" s="33">
        <v>6.0746453648081165</v>
      </c>
      <c r="H263" s="33">
        <v>79.599146341463396</v>
      </c>
      <c r="I263" s="5">
        <v>0.51791510611735325</v>
      </c>
      <c r="J263" s="1">
        <v>6.4080000000000004</v>
      </c>
      <c r="K263" s="5">
        <v>0.46363636363636368</v>
      </c>
      <c r="L263" s="1">
        <v>7.2605042016806713</v>
      </c>
      <c r="M263" s="1">
        <v>35.200000000000003</v>
      </c>
      <c r="O263" s="5"/>
      <c r="R263" s="5"/>
      <c r="T263" s="4"/>
      <c r="U263" s="1"/>
    </row>
    <row r="264" spans="1:21" x14ac:dyDescent="0.25">
      <c r="A264" s="1" t="s">
        <v>158</v>
      </c>
      <c r="B264" s="8" t="s">
        <v>32</v>
      </c>
      <c r="C264" s="33">
        <v>7.7669902912621405</v>
      </c>
      <c r="D264" s="5">
        <v>0.30769230769230771</v>
      </c>
      <c r="E264" s="5">
        <v>0.2807017543859649</v>
      </c>
      <c r="F264" s="5">
        <v>0.2807017543859649</v>
      </c>
      <c r="G264" s="33">
        <v>4.3628589814905707</v>
      </c>
      <c r="H264" s="33">
        <v>5.7301874999999995</v>
      </c>
      <c r="I264" s="5">
        <v>0.26292134831460673</v>
      </c>
      <c r="J264" s="1">
        <v>8.8999999999999996E-2</v>
      </c>
      <c r="K264" s="5">
        <v>0.21176470588235294</v>
      </c>
      <c r="L264" s="1">
        <v>12.916666666666666</v>
      </c>
      <c r="M264" s="1">
        <v>4.4000000000000004</v>
      </c>
      <c r="O264" s="5"/>
      <c r="R264" s="5"/>
      <c r="T264" s="4"/>
      <c r="U264" s="1"/>
    </row>
    <row r="265" spans="1:21" x14ac:dyDescent="0.25">
      <c r="A265" s="1" t="s">
        <v>158</v>
      </c>
      <c r="B265" s="8" t="s">
        <v>33</v>
      </c>
      <c r="C265" s="33">
        <v>6.5217391304347805</v>
      </c>
      <c r="D265" s="5">
        <v>0.17857142857142858</v>
      </c>
      <c r="E265" s="5">
        <v>0.15625</v>
      </c>
      <c r="F265" s="5">
        <v>0.15625</v>
      </c>
      <c r="G265" s="33">
        <v>1.9497400346620453</v>
      </c>
      <c r="H265" s="33">
        <v>9.2319999999999993</v>
      </c>
      <c r="I265" s="5">
        <v>0.28828828828828829</v>
      </c>
      <c r="J265" s="1">
        <v>0.111</v>
      </c>
      <c r="K265" s="5">
        <v>0.33124999999999999</v>
      </c>
      <c r="L265" s="1">
        <v>10</v>
      </c>
      <c r="M265" s="1">
        <v>0.6</v>
      </c>
      <c r="O265" s="5"/>
      <c r="R265" s="5"/>
      <c r="T265" s="4"/>
      <c r="U265" s="1"/>
    </row>
    <row r="266" spans="1:21" x14ac:dyDescent="0.25">
      <c r="A266" s="1" t="s">
        <v>158</v>
      </c>
      <c r="B266" s="8" t="s">
        <v>23</v>
      </c>
      <c r="C266" s="33">
        <v>5.9405940594059397</v>
      </c>
      <c r="D266" s="5">
        <v>0.11764705882352942</v>
      </c>
      <c r="E266" s="5">
        <v>0.22222222222222224</v>
      </c>
      <c r="F266" s="5">
        <v>0.22222222222222224</v>
      </c>
      <c r="G266" s="33">
        <v>6.939462300986424</v>
      </c>
      <c r="H266" s="33">
        <v>88.211857142857127</v>
      </c>
      <c r="I266" s="5">
        <v>0.39579831932773107</v>
      </c>
      <c r="J266" s="1">
        <v>0.47599999999999998</v>
      </c>
      <c r="K266" s="5">
        <v>0.39142857142857146</v>
      </c>
      <c r="L266" s="1">
        <v>19.065693430656932</v>
      </c>
      <c r="M266" s="1">
        <v>8.1999999999999993</v>
      </c>
      <c r="O266" s="5"/>
      <c r="R266" s="5"/>
      <c r="T266" s="4"/>
      <c r="U266" s="1"/>
    </row>
    <row r="267" spans="1:21" x14ac:dyDescent="0.25">
      <c r="A267" s="1" t="s">
        <v>134</v>
      </c>
      <c r="B267" s="8" t="s">
        <v>18</v>
      </c>
      <c r="C267" s="33">
        <v>30.952380952380956</v>
      </c>
      <c r="D267" s="5">
        <v>9.8086124401913888E-2</v>
      </c>
      <c r="E267" s="5">
        <v>0.17154811715481172</v>
      </c>
      <c r="F267" s="5">
        <v>0.24045385118917742</v>
      </c>
      <c r="G267" s="33">
        <v>6.5549213359968572</v>
      </c>
      <c r="H267" s="33">
        <v>98.603999999999999</v>
      </c>
      <c r="I267" s="5">
        <v>0.30395108184383823</v>
      </c>
      <c r="J267" s="1">
        <v>1.0629999999999999</v>
      </c>
      <c r="K267" s="5">
        <v>0.34722222222222221</v>
      </c>
      <c r="L267" s="1">
        <v>15.343999999999999</v>
      </c>
      <c r="M267" s="1">
        <v>6.5</v>
      </c>
      <c r="O267" s="5"/>
      <c r="R267" s="5"/>
      <c r="T267" s="4"/>
      <c r="U267" s="1"/>
    </row>
    <row r="268" spans="1:21" x14ac:dyDescent="0.25">
      <c r="A268" s="1" t="s">
        <v>134</v>
      </c>
      <c r="B268" s="8" t="s">
        <v>12</v>
      </c>
      <c r="C268" s="33">
        <v>24.137931034482747</v>
      </c>
      <c r="D268" s="5">
        <v>0.35789473684210527</v>
      </c>
      <c r="E268" s="5">
        <v>0.15077605321507759</v>
      </c>
      <c r="F268" s="5">
        <v>0.15077605321507759</v>
      </c>
      <c r="G268" s="33">
        <v>5.9184994816347771</v>
      </c>
      <c r="H268" s="33">
        <v>74.045000000000002</v>
      </c>
      <c r="I268" s="5">
        <v>0.49090909090909096</v>
      </c>
      <c r="J268" s="1">
        <v>1.0999999999999999E-2</v>
      </c>
      <c r="K268" s="5">
        <v>0.65</v>
      </c>
      <c r="L268" s="1">
        <v>21.025641025641026</v>
      </c>
      <c r="M268" s="1">
        <v>4.4000000000000004</v>
      </c>
      <c r="O268" s="5"/>
      <c r="R268" s="5"/>
      <c r="T268" s="1"/>
      <c r="U268" s="1"/>
    </row>
    <row r="269" spans="1:21" x14ac:dyDescent="0.25">
      <c r="A269" s="1" t="s">
        <v>134</v>
      </c>
      <c r="B269" s="8" t="s">
        <v>39</v>
      </c>
      <c r="C269" s="33">
        <v>20</v>
      </c>
      <c r="D269" s="5">
        <v>0.1</v>
      </c>
      <c r="E269" s="5">
        <v>0.16</v>
      </c>
      <c r="F269" s="5">
        <v>0.16</v>
      </c>
      <c r="G269" s="33">
        <v>4.2891056715941511</v>
      </c>
      <c r="H269" s="33">
        <v>62.658749999999991</v>
      </c>
      <c r="I269" s="5">
        <v>0.17283464566929135</v>
      </c>
      <c r="J269" s="1">
        <v>0.254</v>
      </c>
      <c r="K269" s="5">
        <v>0.26296296296296301</v>
      </c>
      <c r="L269" s="1">
        <v>16.366197183098588</v>
      </c>
      <c r="M269" s="1">
        <v>5.5</v>
      </c>
      <c r="O269" s="5"/>
      <c r="R269" s="5"/>
      <c r="T269" s="4"/>
      <c r="U269" s="1"/>
    </row>
    <row r="270" spans="1:21" x14ac:dyDescent="0.25">
      <c r="A270" s="1" t="s">
        <v>134</v>
      </c>
      <c r="B270" s="8" t="s">
        <v>13</v>
      </c>
      <c r="D270" s="5">
        <v>6.19047619047619E-2</v>
      </c>
      <c r="E270" s="5">
        <v>7.2222222222222229E-2</v>
      </c>
      <c r="F270" s="5">
        <v>7.2222222222222229E-2</v>
      </c>
      <c r="G270" s="33">
        <v>3.9468490988027889</v>
      </c>
      <c r="H270" s="33">
        <v>52.622307692307693</v>
      </c>
      <c r="I270" s="5">
        <v>0.23529411764705885</v>
      </c>
      <c r="J270" s="1">
        <v>5.0999999999999997E-2</v>
      </c>
      <c r="K270" s="5">
        <v>0.26923076923076922</v>
      </c>
      <c r="L270" s="1">
        <v>21.942857142857143</v>
      </c>
      <c r="M270" s="1">
        <v>1.8</v>
      </c>
      <c r="O270" s="5"/>
      <c r="R270" s="5"/>
      <c r="T270" s="8"/>
      <c r="U270" s="1"/>
    </row>
    <row r="271" spans="1:21" x14ac:dyDescent="0.25">
      <c r="A271" s="1" t="s">
        <v>135</v>
      </c>
      <c r="B271" s="8" t="s">
        <v>10</v>
      </c>
      <c r="C271" s="33">
        <v>56.123662306777639</v>
      </c>
      <c r="D271" s="5">
        <v>0.1411078717201166</v>
      </c>
      <c r="E271" s="5">
        <v>0.23483745754488111</v>
      </c>
      <c r="F271" s="5">
        <v>0.23483745754488111</v>
      </c>
      <c r="G271" s="33">
        <v>8.5610771482011021</v>
      </c>
      <c r="H271" s="33">
        <v>66.488698347107444</v>
      </c>
      <c r="I271" s="5">
        <v>0.49674179323860851</v>
      </c>
      <c r="J271" s="1">
        <v>4.0820000000000007</v>
      </c>
      <c r="K271" s="5">
        <v>0.43815950920245395</v>
      </c>
      <c r="L271" s="1">
        <v>3.419770372444694</v>
      </c>
      <c r="M271" s="1">
        <v>14.1</v>
      </c>
      <c r="O271" s="5"/>
      <c r="R271" s="5"/>
      <c r="T271" s="4"/>
      <c r="U271" s="1"/>
    </row>
    <row r="272" spans="1:21" x14ac:dyDescent="0.25">
      <c r="A272" s="1" t="s">
        <v>135</v>
      </c>
      <c r="B272" s="8" t="s">
        <v>12</v>
      </c>
      <c r="C272" s="33">
        <v>45.45454545454546</v>
      </c>
      <c r="D272" s="5">
        <v>0.12916666666666665</v>
      </c>
      <c r="E272" s="5">
        <v>0.40789473684210525</v>
      </c>
      <c r="F272" s="5">
        <v>0.35832521908471276</v>
      </c>
      <c r="G272" s="33">
        <v>8.4521991250097077</v>
      </c>
      <c r="H272" s="33">
        <v>249.21935483870965</v>
      </c>
      <c r="I272" s="5">
        <v>0.73214285714285721</v>
      </c>
      <c r="J272" s="1">
        <v>2.8000000000000001E-2</v>
      </c>
      <c r="K272" s="5">
        <v>0.7</v>
      </c>
      <c r="L272" s="1">
        <v>33.392857142857146</v>
      </c>
      <c r="M272" s="1">
        <v>2.7</v>
      </c>
      <c r="O272" s="5"/>
      <c r="R272" s="5"/>
      <c r="T272" s="4"/>
      <c r="U272" s="1"/>
    </row>
    <row r="273" spans="1:21" x14ac:dyDescent="0.25">
      <c r="A273" s="1" t="s">
        <v>135</v>
      </c>
      <c r="B273" s="8" t="s">
        <v>11</v>
      </c>
      <c r="C273" s="33">
        <v>27.659574468085111</v>
      </c>
      <c r="D273" s="5">
        <v>0.10606060606060606</v>
      </c>
      <c r="E273" s="5">
        <v>0.40697674418604662</v>
      </c>
      <c r="F273" s="5">
        <v>0.40697674418604662</v>
      </c>
      <c r="G273" s="33">
        <v>4.4317406423444607</v>
      </c>
      <c r="H273" s="33">
        <v>121.84828571428572</v>
      </c>
      <c r="I273" s="5">
        <v>0.34105263157894733</v>
      </c>
      <c r="J273" s="1">
        <v>9.5000000000000001E-2</v>
      </c>
      <c r="K273" s="5">
        <v>0.315</v>
      </c>
      <c r="M273" s="1">
        <v>4.9000000000000004</v>
      </c>
      <c r="O273" s="5"/>
      <c r="R273" s="5"/>
      <c r="T273" s="4"/>
      <c r="U273" s="1"/>
    </row>
    <row r="274" spans="1:21" x14ac:dyDescent="0.25">
      <c r="A274" s="1" t="s">
        <v>135</v>
      </c>
      <c r="B274" s="8" t="s">
        <v>39</v>
      </c>
      <c r="D274" s="5">
        <v>8.3333333333333329E-2</v>
      </c>
      <c r="E274" s="5">
        <v>0.15625</v>
      </c>
      <c r="F274" s="5">
        <v>0.15625</v>
      </c>
      <c r="G274" s="33">
        <v>4.0267584594401509</v>
      </c>
      <c r="H274" s="33">
        <v>153.97</v>
      </c>
      <c r="I274" s="5">
        <v>0.20666666666666667</v>
      </c>
      <c r="J274" s="1">
        <v>0.03</v>
      </c>
      <c r="K274" s="5">
        <v>0.32222222222222219</v>
      </c>
      <c r="L274" s="1">
        <v>20.896551724137932</v>
      </c>
      <c r="M274" s="1">
        <v>1.8</v>
      </c>
      <c r="O274" s="5"/>
      <c r="R274" s="5"/>
      <c r="T274" s="1"/>
      <c r="U274" s="1"/>
    </row>
    <row r="275" spans="1:21" x14ac:dyDescent="0.25">
      <c r="A275" s="1" t="s">
        <v>135</v>
      </c>
      <c r="B275" s="8" t="s">
        <v>40</v>
      </c>
      <c r="D275" s="5"/>
      <c r="E275" s="5"/>
      <c r="F275" s="5"/>
      <c r="G275" s="33"/>
      <c r="H275" s="33"/>
      <c r="I275" s="5"/>
      <c r="K275" s="5"/>
      <c r="R275" s="5"/>
      <c r="T275" s="8"/>
      <c r="U275" s="1"/>
    </row>
    <row r="276" spans="1:21" x14ac:dyDescent="0.25">
      <c r="A276" s="1" t="s">
        <v>159</v>
      </c>
      <c r="B276" s="8" t="s">
        <v>10</v>
      </c>
      <c r="C276" s="33">
        <v>44.153577661431065</v>
      </c>
      <c r="D276" s="5">
        <v>0.18191489361702129</v>
      </c>
      <c r="E276" s="5">
        <v>0.26802507836990597</v>
      </c>
      <c r="F276" s="5">
        <v>0.26802507836990597</v>
      </c>
      <c r="G276" s="33">
        <v>7.1361979578358561</v>
      </c>
      <c r="H276" s="33">
        <v>39.580760233918127</v>
      </c>
      <c r="I276" s="5">
        <v>0.33211968276856524</v>
      </c>
      <c r="J276" s="1">
        <v>2.774</v>
      </c>
      <c r="K276" s="5">
        <v>0.30712074303405573</v>
      </c>
      <c r="L276" s="1">
        <v>6.650201612903226</v>
      </c>
      <c r="M276" s="1">
        <v>34</v>
      </c>
      <c r="O276" s="5"/>
      <c r="R276" s="5"/>
      <c r="T276" s="4"/>
      <c r="U276" s="1"/>
    </row>
    <row r="277" spans="1:21" x14ac:dyDescent="0.25">
      <c r="A277" s="1" t="s">
        <v>164</v>
      </c>
      <c r="B277" s="8" t="s">
        <v>10</v>
      </c>
      <c r="C277" s="33">
        <v>44.795539033457253</v>
      </c>
      <c r="D277" s="5">
        <v>0.12971014492753621</v>
      </c>
      <c r="E277" s="5">
        <v>0.19713656387665199</v>
      </c>
      <c r="F277" s="5">
        <v>0.19713656387665199</v>
      </c>
      <c r="G277" s="33">
        <v>7.0554948837730365</v>
      </c>
      <c r="H277" s="33">
        <v>70.312486033519562</v>
      </c>
      <c r="I277" s="5">
        <v>0.32817610062893082</v>
      </c>
      <c r="J277" s="1">
        <v>1.59</v>
      </c>
      <c r="K277" s="5">
        <v>0.30704697986577179</v>
      </c>
      <c r="L277" s="1">
        <v>6.2098360655737705</v>
      </c>
      <c r="M277" s="1">
        <v>39.9</v>
      </c>
      <c r="O277" s="5"/>
      <c r="R277" s="5"/>
      <c r="T277" s="8"/>
      <c r="U277" s="1"/>
    </row>
    <row r="278" spans="1:21" x14ac:dyDescent="0.25">
      <c r="A278" s="1" t="s">
        <v>164</v>
      </c>
      <c r="B278" s="8" t="s">
        <v>12</v>
      </c>
      <c r="C278" s="33">
        <v>37.931034482758619</v>
      </c>
      <c r="D278" s="5">
        <v>9.3617021276595755E-2</v>
      </c>
      <c r="E278" s="5">
        <v>0.27500000000000002</v>
      </c>
      <c r="F278" s="5">
        <v>0.27500000000000002</v>
      </c>
      <c r="G278" s="33">
        <v>1.053764221426305</v>
      </c>
      <c r="H278" s="33">
        <v>194.1093181818182</v>
      </c>
      <c r="I278" s="5">
        <v>0.39268292682926825</v>
      </c>
      <c r="J278" s="1">
        <v>4.1000000000000002E-2</v>
      </c>
      <c r="K278" s="5">
        <v>0.54999999999999993</v>
      </c>
      <c r="L278" s="1">
        <v>13.333333333333334</v>
      </c>
      <c r="M278" s="1">
        <v>8.4</v>
      </c>
      <c r="R278" s="5"/>
      <c r="T278" s="1"/>
      <c r="U278" s="1"/>
    </row>
    <row r="279" spans="1:21" x14ac:dyDescent="0.25">
      <c r="A279" s="1" t="s">
        <v>164</v>
      </c>
      <c r="B279" s="8" t="s">
        <v>15</v>
      </c>
      <c r="C279" s="33">
        <v>19.444444444444457</v>
      </c>
      <c r="D279" s="5">
        <v>0.11353711790393012</v>
      </c>
      <c r="E279" s="5">
        <v>0.18558172733761596</v>
      </c>
      <c r="F279" s="5">
        <v>0.22513220851170987</v>
      </c>
      <c r="G279" s="33">
        <v>6.5514964746860453</v>
      </c>
      <c r="H279" s="33">
        <v>121.28761538461541</v>
      </c>
      <c r="I279" s="5">
        <v>0.2627868852459016</v>
      </c>
      <c r="J279" s="1">
        <v>0.6100000000000001</v>
      </c>
      <c r="K279" s="5">
        <v>0.31666666666666671</v>
      </c>
      <c r="L279" s="1">
        <v>18.05263157894737</v>
      </c>
      <c r="M279" s="1">
        <v>17.8</v>
      </c>
      <c r="O279" s="5"/>
      <c r="R279" s="5"/>
      <c r="T279" s="4"/>
      <c r="U279" s="1"/>
    </row>
    <row r="280" spans="1:21" x14ac:dyDescent="0.25">
      <c r="A280" s="1" t="s">
        <v>165</v>
      </c>
      <c r="B280" s="8" t="s">
        <v>10</v>
      </c>
      <c r="C280" s="33">
        <v>50.675675675675684</v>
      </c>
      <c r="D280" s="5">
        <v>0.14851485148514851</v>
      </c>
      <c r="E280" s="5">
        <v>0.23029682702149437</v>
      </c>
      <c r="F280" s="5">
        <v>0.2435733560573782</v>
      </c>
      <c r="G280" s="33">
        <v>7.4721019257634715</v>
      </c>
      <c r="H280" s="33">
        <v>103.10946666666666</v>
      </c>
      <c r="I280" s="5">
        <v>0.33585975766950243</v>
      </c>
      <c r="J280" s="1">
        <v>3.879</v>
      </c>
      <c r="K280" s="5">
        <v>0.30979498861047838</v>
      </c>
      <c r="L280" s="1">
        <v>7.2341911764705884</v>
      </c>
      <c r="M280" s="1">
        <v>31</v>
      </c>
      <c r="O280" s="5"/>
      <c r="R280" s="5"/>
      <c r="T280" s="4"/>
      <c r="U280" s="1"/>
    </row>
    <row r="281" spans="1:21" x14ac:dyDescent="0.25">
      <c r="A281" s="1" t="s">
        <v>165</v>
      </c>
      <c r="B281" s="8" t="s">
        <v>15</v>
      </c>
      <c r="C281" s="33">
        <v>18.461538461538456</v>
      </c>
      <c r="D281" s="5">
        <v>0.10573770491803279</v>
      </c>
      <c r="E281" s="5">
        <v>0.20656525220176142</v>
      </c>
      <c r="F281" s="5">
        <v>0.24457006843201426</v>
      </c>
      <c r="G281" s="33">
        <v>6.4458440110109052</v>
      </c>
      <c r="H281" s="33">
        <v>177.80821705426359</v>
      </c>
      <c r="I281" s="5">
        <v>0.62834757834757837</v>
      </c>
      <c r="J281" s="1">
        <v>0.70199999999999996</v>
      </c>
      <c r="K281" s="5">
        <v>0.3</v>
      </c>
      <c r="L281" s="1">
        <v>18.102040816326532</v>
      </c>
      <c r="M281" s="1">
        <v>4.5999999999999996</v>
      </c>
      <c r="O281" s="5"/>
      <c r="R281" s="5"/>
      <c r="T281" s="8"/>
      <c r="U281" s="1"/>
    </row>
    <row r="282" spans="1:21" x14ac:dyDescent="0.25">
      <c r="A282" s="1" t="s">
        <v>166</v>
      </c>
      <c r="B282" s="8" t="s">
        <v>10</v>
      </c>
      <c r="C282" s="33">
        <v>51.102941176470587</v>
      </c>
      <c r="D282" s="5">
        <v>0.14079601990049753</v>
      </c>
      <c r="E282" s="5">
        <v>0.21696907743419372</v>
      </c>
      <c r="F282" s="5">
        <v>0.34731825826948232</v>
      </c>
      <c r="G282" s="33">
        <v>6.9588671611598114</v>
      </c>
      <c r="H282" s="33">
        <v>65.503533568904601</v>
      </c>
      <c r="I282" s="5">
        <v>0.3562792992844806</v>
      </c>
      <c r="J282" s="1">
        <v>4.0529999999999999</v>
      </c>
      <c r="K282" s="5">
        <v>0.31484623541887591</v>
      </c>
      <c r="M282" s="1">
        <v>56.1</v>
      </c>
      <c r="O282" s="5"/>
      <c r="R282" s="5"/>
      <c r="T282" s="4"/>
      <c r="U282" s="1"/>
    </row>
    <row r="283" spans="1:21" x14ac:dyDescent="0.25">
      <c r="A283" s="1" t="s">
        <v>167</v>
      </c>
      <c r="B283" s="8" t="s">
        <v>10</v>
      </c>
      <c r="C283" s="33">
        <v>54.54545454545454</v>
      </c>
      <c r="D283" s="5">
        <v>0.12459016393442621</v>
      </c>
      <c r="E283" s="5">
        <v>0.23450210378681627</v>
      </c>
      <c r="F283" s="5">
        <v>0.3299613210354061</v>
      </c>
      <c r="G283" s="33">
        <v>7.5625161945709376</v>
      </c>
      <c r="H283" s="33">
        <v>98.698827751196191</v>
      </c>
      <c r="I283" s="5">
        <v>0.38082808280828079</v>
      </c>
      <c r="J283" s="1">
        <v>2.222</v>
      </c>
      <c r="K283" s="5">
        <v>0.28708530805687199</v>
      </c>
      <c r="L283" s="1">
        <v>6.1151465125877023</v>
      </c>
      <c r="M283" s="1">
        <v>56.1</v>
      </c>
      <c r="O283" s="5"/>
      <c r="R283" s="5"/>
      <c r="T283" s="8"/>
      <c r="U283" s="1"/>
    </row>
    <row r="284" spans="1:21" x14ac:dyDescent="0.25">
      <c r="A284" s="1" t="s">
        <v>168</v>
      </c>
      <c r="B284" s="8" t="s">
        <v>10</v>
      </c>
      <c r="C284" s="33">
        <v>50.724637681159429</v>
      </c>
      <c r="D284" s="5">
        <v>0.13322033898305086</v>
      </c>
      <c r="E284" s="5">
        <v>0.24379652605459057</v>
      </c>
      <c r="F284" s="5">
        <v>0.34028436018957348</v>
      </c>
      <c r="G284" s="33">
        <v>7.8114119138582812</v>
      </c>
      <c r="H284" s="33">
        <v>110.16699745547074</v>
      </c>
      <c r="I284" s="5">
        <v>0.40225767609873564</v>
      </c>
      <c r="J284" s="1">
        <v>3.3220000000000001</v>
      </c>
      <c r="K284" s="5">
        <v>0.3346368715083799</v>
      </c>
      <c r="M284" s="1">
        <v>39.4</v>
      </c>
      <c r="O284" s="5"/>
      <c r="R284" s="5"/>
      <c r="T284" s="4"/>
      <c r="U284" s="1"/>
    </row>
    <row r="285" spans="1:21" x14ac:dyDescent="0.25">
      <c r="A285" s="1" t="s">
        <v>168</v>
      </c>
      <c r="B285" s="8" t="s">
        <v>15</v>
      </c>
      <c r="C285" s="33">
        <v>8.5271317829457391</v>
      </c>
      <c r="D285" s="5">
        <v>0.11883116883116883</v>
      </c>
      <c r="E285" s="5">
        <v>0.21733966745843231</v>
      </c>
      <c r="F285" s="5">
        <v>0.24342701722574797</v>
      </c>
      <c r="G285" s="33">
        <v>7.1284566371476927</v>
      </c>
      <c r="H285" s="33">
        <v>141.89262295081969</v>
      </c>
      <c r="I285" s="5">
        <v>0.34769915883226127</v>
      </c>
      <c r="J285" s="1">
        <v>2.0209999999999999</v>
      </c>
      <c r="K285" s="5"/>
      <c r="M285" s="1">
        <v>7.3</v>
      </c>
      <c r="O285" s="5"/>
      <c r="R285" s="5"/>
      <c r="T285" s="4"/>
      <c r="U285" s="1"/>
    </row>
    <row r="286" spans="1:21" x14ac:dyDescent="0.25">
      <c r="A286" s="1" t="s">
        <v>160</v>
      </c>
      <c r="B286" s="8" t="s">
        <v>10</v>
      </c>
      <c r="C286" s="33">
        <v>41.379310344827573</v>
      </c>
      <c r="D286" s="5">
        <v>0.12117117117117117</v>
      </c>
      <c r="E286" s="5">
        <v>0.17933333333333334</v>
      </c>
      <c r="F286" s="5">
        <v>0.21872981700753497</v>
      </c>
      <c r="G286" s="33">
        <v>9.4365174118543482</v>
      </c>
      <c r="H286" s="33">
        <v>99.234832713754656</v>
      </c>
      <c r="I286" s="5">
        <v>0.32089402310396786</v>
      </c>
      <c r="J286" s="1">
        <v>1.9910000000000001</v>
      </c>
      <c r="K286" s="5">
        <v>0.28412698412698412</v>
      </c>
      <c r="L286" s="1">
        <v>5.9162011173184359</v>
      </c>
      <c r="M286" s="1">
        <v>14.5</v>
      </c>
      <c r="O286" s="5"/>
      <c r="R286" s="5"/>
      <c r="T286" s="4"/>
      <c r="U286" s="1"/>
    </row>
    <row r="287" spans="1:21" x14ac:dyDescent="0.25">
      <c r="A287" s="1" t="s">
        <v>160</v>
      </c>
      <c r="B287" s="8" t="s">
        <v>15</v>
      </c>
      <c r="C287" s="33">
        <v>23.611111111111114</v>
      </c>
      <c r="D287" s="5">
        <v>0.10571428571428572</v>
      </c>
      <c r="E287" s="5">
        <v>0.2138728323699422</v>
      </c>
      <c r="F287" s="5">
        <v>0.2138728323699422</v>
      </c>
      <c r="G287" s="33">
        <v>1.3299579207499723</v>
      </c>
      <c r="H287" s="33">
        <v>116.51117117117117</v>
      </c>
      <c r="I287" s="5">
        <v>0.22395833333333334</v>
      </c>
      <c r="J287" s="1">
        <v>0.28799999999999998</v>
      </c>
      <c r="K287" s="5">
        <v>0.27</v>
      </c>
      <c r="L287" s="1">
        <v>21.888888888888886</v>
      </c>
      <c r="M287" s="1">
        <v>8</v>
      </c>
      <c r="O287" s="5"/>
      <c r="R287" s="5"/>
      <c r="T287" s="1"/>
      <c r="U287" s="1"/>
    </row>
    <row r="288" spans="1:21" x14ac:dyDescent="0.25">
      <c r="A288" s="1" t="s">
        <v>169</v>
      </c>
      <c r="B288" s="8" t="s">
        <v>10</v>
      </c>
      <c r="C288" s="33">
        <v>46.210268948655262</v>
      </c>
      <c r="D288" s="5">
        <v>0.12980132450331125</v>
      </c>
      <c r="E288" s="5">
        <v>0.22365918600228221</v>
      </c>
      <c r="F288" s="5">
        <v>0.22365918600228221</v>
      </c>
      <c r="G288" s="33">
        <v>7.7207544910368338</v>
      </c>
      <c r="H288" s="33">
        <v>53.967091836734696</v>
      </c>
      <c r="I288" s="5">
        <v>0.34378024480500996</v>
      </c>
      <c r="J288" s="1">
        <v>3.5129999999999999</v>
      </c>
      <c r="K288" s="5">
        <v>0.3507142857142857</v>
      </c>
      <c r="L288" s="1">
        <v>6.134419551934827</v>
      </c>
      <c r="M288" s="1">
        <v>15.4</v>
      </c>
      <c r="O288" s="5"/>
      <c r="R288" s="5"/>
      <c r="T288" s="8"/>
      <c r="U288" s="1"/>
    </row>
    <row r="289" spans="1:21" x14ac:dyDescent="0.25">
      <c r="A289" s="1" t="s">
        <v>170</v>
      </c>
      <c r="B289" s="8" t="s">
        <v>10</v>
      </c>
      <c r="C289" s="33">
        <v>55.133079847908753</v>
      </c>
      <c r="D289" s="5">
        <v>0.14476987447698744</v>
      </c>
      <c r="E289" s="5">
        <v>0.25478645066273931</v>
      </c>
      <c r="F289" s="5">
        <v>0.34522502744237099</v>
      </c>
      <c r="G289" s="33">
        <v>5.0825587700685011</v>
      </c>
      <c r="H289" s="33">
        <v>48.448583815028904</v>
      </c>
      <c r="I289" s="5">
        <v>0.31333615580016932</v>
      </c>
      <c r="J289" s="1">
        <v>2.3620000000000001</v>
      </c>
      <c r="K289" s="5">
        <v>0.35986842105263156</v>
      </c>
      <c r="L289" s="1">
        <v>6.6526508226691039</v>
      </c>
      <c r="M289" s="1">
        <v>22.1</v>
      </c>
      <c r="O289" s="5"/>
      <c r="R289" s="5"/>
      <c r="T289" s="1"/>
      <c r="U289" s="1"/>
    </row>
    <row r="290" spans="1:21" x14ac:dyDescent="0.25">
      <c r="A290" s="1" t="s">
        <v>170</v>
      </c>
      <c r="B290" s="8" t="s">
        <v>15</v>
      </c>
      <c r="C290" s="33">
        <v>15.384615384615374</v>
      </c>
      <c r="D290" s="5">
        <v>0.10495049504950496</v>
      </c>
      <c r="E290" s="5">
        <v>0.22505307855626328</v>
      </c>
      <c r="F290" s="5">
        <v>0.22505307855626328</v>
      </c>
      <c r="G290" s="33">
        <v>7.2415645784041196</v>
      </c>
      <c r="H290" s="33">
        <v>94.232389937106916</v>
      </c>
      <c r="I290" s="5">
        <v>0.27213243988963343</v>
      </c>
      <c r="J290" s="1">
        <v>2.5369999999999999</v>
      </c>
      <c r="K290" s="5">
        <v>0.29485714285714287</v>
      </c>
      <c r="L290" s="1">
        <v>17.38953488372093</v>
      </c>
      <c r="M290" s="1">
        <v>11.5</v>
      </c>
      <c r="O290" s="5"/>
      <c r="R290" s="5"/>
      <c r="T290" s="4"/>
      <c r="U290" s="1"/>
    </row>
    <row r="291" spans="1:21" x14ac:dyDescent="0.25">
      <c r="A291" s="1" t="s">
        <v>171</v>
      </c>
      <c r="B291" s="8" t="s">
        <v>10</v>
      </c>
      <c r="C291" s="33">
        <v>37.096774193548384</v>
      </c>
      <c r="D291" s="5">
        <v>9.464285714285714E-2</v>
      </c>
      <c r="E291" s="5">
        <v>0.15963855421686746</v>
      </c>
      <c r="F291" s="5">
        <v>0.15963855421686746</v>
      </c>
      <c r="G291" s="33">
        <v>0.61939803575286323</v>
      </c>
      <c r="H291" s="33">
        <v>124.89301886792451</v>
      </c>
      <c r="I291" s="5">
        <v>0.254679802955665</v>
      </c>
      <c r="J291" s="1">
        <v>1.827</v>
      </c>
      <c r="K291" s="5">
        <v>0.30140845070422534</v>
      </c>
      <c r="L291" s="1">
        <v>6.6084112149532714</v>
      </c>
      <c r="M291" s="1">
        <v>24.6</v>
      </c>
      <c r="O291" s="5"/>
      <c r="R291" s="5"/>
      <c r="T291" s="8"/>
      <c r="U291" s="1"/>
    </row>
    <row r="292" spans="1:21" x14ac:dyDescent="0.25">
      <c r="A292" s="1" t="s">
        <v>171</v>
      </c>
      <c r="B292" s="8" t="s">
        <v>15</v>
      </c>
      <c r="C292" s="33">
        <v>34.645669291338578</v>
      </c>
      <c r="D292" s="5">
        <v>0.11423357664233576</v>
      </c>
      <c r="E292" s="5">
        <v>0.19860406091370561</v>
      </c>
      <c r="F292" s="5">
        <v>0.23823711980136561</v>
      </c>
      <c r="G292" s="33">
        <v>6.6563288258161926</v>
      </c>
      <c r="H292" s="33">
        <v>120.85833865814696</v>
      </c>
      <c r="I292" s="5">
        <v>0.24013497419610955</v>
      </c>
      <c r="J292" s="1">
        <v>5.0380000000000003</v>
      </c>
      <c r="K292" s="5">
        <v>0.24520547945205479</v>
      </c>
      <c r="L292" s="1">
        <v>17.765363128491622</v>
      </c>
      <c r="M292" s="1">
        <v>12.4</v>
      </c>
      <c r="O292" s="5"/>
      <c r="R292" s="5"/>
      <c r="T292" s="4"/>
      <c r="U292" s="1"/>
    </row>
    <row r="293" spans="1:21" x14ac:dyDescent="0.25">
      <c r="A293" s="1" t="s">
        <v>171</v>
      </c>
      <c r="B293" s="8" t="s">
        <v>19</v>
      </c>
      <c r="C293" s="33">
        <v>12.264150943396235</v>
      </c>
      <c r="D293" s="5">
        <v>0.125</v>
      </c>
      <c r="E293" s="5">
        <v>0.25229357798165136</v>
      </c>
      <c r="F293" s="5">
        <v>0.25229357798165136</v>
      </c>
      <c r="G293" s="33">
        <v>8.6814267648888972</v>
      </c>
      <c r="H293" s="33">
        <v>36.232000000000006</v>
      </c>
      <c r="I293" s="5">
        <v>0.30317460317460321</v>
      </c>
      <c r="J293" s="1">
        <v>0.69299999999999995</v>
      </c>
      <c r="K293" s="5">
        <v>0.36588628762541803</v>
      </c>
      <c r="L293" s="1">
        <v>9.9707495429616095</v>
      </c>
      <c r="M293" s="1">
        <v>14</v>
      </c>
      <c r="O293" s="5"/>
      <c r="R293" s="5"/>
      <c r="T293" s="8"/>
      <c r="U293" s="1"/>
    </row>
    <row r="294" spans="1:21" x14ac:dyDescent="0.25">
      <c r="A294" s="1" t="s">
        <v>172</v>
      </c>
      <c r="B294" s="8" t="s">
        <v>17</v>
      </c>
      <c r="C294" s="33">
        <v>31.289111389236545</v>
      </c>
      <c r="D294" s="5">
        <v>0.16688524590163936</v>
      </c>
      <c r="E294" s="5">
        <v>0.19427480916030535</v>
      </c>
      <c r="F294" s="5">
        <v>0.26421518556350015</v>
      </c>
      <c r="G294" s="33">
        <v>5.9019643533960728</v>
      </c>
      <c r="H294" s="33">
        <v>24.932593320235757</v>
      </c>
      <c r="I294" s="5">
        <v>0.32335779352226718</v>
      </c>
      <c r="J294" s="1">
        <v>39.520000000000003</v>
      </c>
      <c r="K294" s="5">
        <v>0.35068493150684932</v>
      </c>
      <c r="L294" s="1">
        <v>10.739062500000001</v>
      </c>
      <c r="M294" s="1">
        <v>21.3</v>
      </c>
      <c r="O294" s="5"/>
      <c r="R294" s="5"/>
      <c r="T294" s="8"/>
      <c r="U294" s="1"/>
    </row>
    <row r="295" spans="1:21" x14ac:dyDescent="0.25">
      <c r="A295" s="1" t="s">
        <v>172</v>
      </c>
      <c r="B295" s="8" t="s">
        <v>22</v>
      </c>
      <c r="C295" s="33">
        <v>7.6388888888888911</v>
      </c>
      <c r="D295" s="5">
        <v>7.6249999999999998E-2</v>
      </c>
      <c r="E295" s="5">
        <v>0.12151394422310757</v>
      </c>
      <c r="F295" s="5">
        <v>0.12151394422310757</v>
      </c>
      <c r="G295" s="33">
        <v>5.7175235028761069</v>
      </c>
      <c r="H295" s="33">
        <v>63.795819672131145</v>
      </c>
      <c r="I295" s="5">
        <v>0.1888480392156863</v>
      </c>
      <c r="J295" s="1">
        <v>0.81599999999999995</v>
      </c>
      <c r="K295" s="5">
        <v>0.21923076923076926</v>
      </c>
      <c r="L295" s="1">
        <v>18.771929824561401</v>
      </c>
      <c r="M295" s="1">
        <v>1.9</v>
      </c>
      <c r="O295" s="5"/>
      <c r="R295" s="5"/>
      <c r="T295" s="4"/>
      <c r="U295" s="1"/>
    </row>
    <row r="296" spans="1:21" x14ac:dyDescent="0.25">
      <c r="A296" s="1" t="s">
        <v>172</v>
      </c>
      <c r="B296" s="8" t="s">
        <v>19</v>
      </c>
      <c r="C296" s="33">
        <v>6.8493150684931567</v>
      </c>
      <c r="D296" s="5">
        <v>0.12258064516129032</v>
      </c>
      <c r="E296" s="5">
        <v>0.29921259842519687</v>
      </c>
      <c r="F296" s="5">
        <v>0.29921259842519687</v>
      </c>
      <c r="G296" s="33">
        <v>0.71392179960215085</v>
      </c>
      <c r="H296" s="33">
        <v>81.093947368421055</v>
      </c>
      <c r="I296" s="5">
        <v>0.20445269016697584</v>
      </c>
      <c r="J296" s="1">
        <v>0.53900000000000003</v>
      </c>
      <c r="K296" s="5">
        <v>0.40422535211267602</v>
      </c>
      <c r="L296" s="1">
        <v>9.8954703832752617</v>
      </c>
      <c r="M296" s="1">
        <v>10.4</v>
      </c>
      <c r="O296" s="5"/>
      <c r="R296" s="5"/>
      <c r="T296" s="4"/>
      <c r="U296" s="1"/>
    </row>
    <row r="297" spans="1:21" x14ac:dyDescent="0.25">
      <c r="A297" s="1" t="s">
        <v>173</v>
      </c>
      <c r="B297" s="8" t="s">
        <v>10</v>
      </c>
      <c r="C297" s="33">
        <v>52.808988764044948</v>
      </c>
      <c r="D297" s="5">
        <v>0.12231075697211156</v>
      </c>
      <c r="E297" s="5">
        <v>0.21216309606081549</v>
      </c>
      <c r="F297" s="5">
        <v>0.31347167111168928</v>
      </c>
      <c r="G297" s="33">
        <v>4.7203152094425871</v>
      </c>
      <c r="H297" s="33">
        <v>26.636547231270356</v>
      </c>
      <c r="I297" s="5">
        <v>0.28668961560527828</v>
      </c>
      <c r="J297" s="1">
        <v>3.4860000000000002</v>
      </c>
      <c r="K297" s="5">
        <v>0.29882352941176471</v>
      </c>
      <c r="L297" s="1">
        <v>6.3710629921259843</v>
      </c>
      <c r="M297" s="1">
        <v>22</v>
      </c>
      <c r="O297" s="5"/>
      <c r="R297" s="5"/>
      <c r="T297" s="4"/>
      <c r="U297" s="1"/>
    </row>
    <row r="298" spans="1:21" x14ac:dyDescent="0.25">
      <c r="A298" s="1" t="s">
        <v>173</v>
      </c>
      <c r="B298" s="8" t="s">
        <v>17</v>
      </c>
      <c r="C298" s="33">
        <v>40.425531914893625</v>
      </c>
      <c r="D298" s="5">
        <v>0.14875000000000002</v>
      </c>
      <c r="E298" s="5">
        <v>0.23471400394477318</v>
      </c>
      <c r="F298" s="5">
        <v>0.23471400394477318</v>
      </c>
      <c r="G298" s="33">
        <v>2.1876384928959811</v>
      </c>
      <c r="H298" s="33">
        <v>66.934537815126049</v>
      </c>
      <c r="I298" s="5">
        <v>0.37180475272960856</v>
      </c>
      <c r="J298" s="1">
        <v>1.5569999999999986</v>
      </c>
      <c r="K298" s="5">
        <v>0.3896</v>
      </c>
      <c r="L298" s="1">
        <v>9.9137577002053376</v>
      </c>
      <c r="M298" s="1">
        <v>20.5</v>
      </c>
      <c r="O298" s="5"/>
      <c r="R298" s="5"/>
      <c r="T298" s="4"/>
      <c r="U298" s="1"/>
    </row>
    <row r="299" spans="1:21" x14ac:dyDescent="0.25">
      <c r="A299" s="1" t="s">
        <v>173</v>
      </c>
      <c r="B299" s="8" t="s">
        <v>19</v>
      </c>
      <c r="C299" s="33">
        <v>15.625</v>
      </c>
      <c r="D299" s="5">
        <v>0.26953642384105964</v>
      </c>
      <c r="E299" s="5">
        <v>0.37408088235294118</v>
      </c>
      <c r="F299" s="5">
        <v>0.3670601461495222</v>
      </c>
      <c r="G299" s="33">
        <v>9.5871572206871338</v>
      </c>
      <c r="H299" s="33">
        <v>36.750638820638819</v>
      </c>
      <c r="I299" s="5">
        <v>0.35463137996219279</v>
      </c>
      <c r="J299" s="1">
        <v>0.52900000000000003</v>
      </c>
      <c r="K299" s="5">
        <v>0.33826530612244898</v>
      </c>
      <c r="L299" s="1">
        <v>12.203619909502262</v>
      </c>
      <c r="M299" s="1">
        <v>14</v>
      </c>
      <c r="O299" s="5"/>
      <c r="R299" s="5"/>
      <c r="T299" s="4"/>
      <c r="U299" s="1"/>
    </row>
    <row r="300" spans="1:21" x14ac:dyDescent="0.25">
      <c r="A300" s="1" t="s">
        <v>173</v>
      </c>
      <c r="B300" s="8" t="s">
        <v>22</v>
      </c>
      <c r="C300" s="33">
        <v>10.683760683760694</v>
      </c>
      <c r="D300" s="5">
        <v>9.9099099099099086E-2</v>
      </c>
      <c r="E300" s="5">
        <v>0.12443438914027148</v>
      </c>
      <c r="F300" s="5">
        <v>0.12443438914027148</v>
      </c>
      <c r="G300" s="33">
        <v>4.0547407710381727</v>
      </c>
      <c r="H300" s="33">
        <v>51.342818181818181</v>
      </c>
      <c r="I300" s="5">
        <v>0.19795501022494888</v>
      </c>
      <c r="J300" s="1">
        <v>0.48899999999999999</v>
      </c>
      <c r="K300" s="5">
        <v>0.25047619047619046</v>
      </c>
      <c r="L300" s="1">
        <v>17.026615969581748</v>
      </c>
      <c r="M300" s="1">
        <v>4.2</v>
      </c>
      <c r="O300" s="5"/>
      <c r="R300" s="5"/>
      <c r="T300" s="1"/>
      <c r="U300" s="1"/>
    </row>
    <row r="301" spans="1:21" x14ac:dyDescent="0.25">
      <c r="A301" s="1" t="s">
        <v>174</v>
      </c>
      <c r="B301" s="8" t="s">
        <v>23</v>
      </c>
      <c r="C301" s="33">
        <v>13.698630136986303</v>
      </c>
      <c r="D301" s="5">
        <v>0.125</v>
      </c>
      <c r="E301" s="5">
        <v>0.26869158878504673</v>
      </c>
      <c r="F301" s="5">
        <v>0.26869158878504673</v>
      </c>
      <c r="G301" s="33">
        <v>7.0449310044058775</v>
      </c>
      <c r="H301" s="33">
        <v>85.537913043478255</v>
      </c>
      <c r="I301" s="5">
        <v>0.38132611637347769</v>
      </c>
      <c r="J301" s="1">
        <v>0.73899999999999999</v>
      </c>
      <c r="K301" s="5">
        <v>0.37352941176470589</v>
      </c>
      <c r="L301" s="1">
        <v>15.375328083989499</v>
      </c>
      <c r="M301" s="1">
        <v>13.3</v>
      </c>
      <c r="O301" s="5"/>
      <c r="R301" s="5"/>
      <c r="T301" s="1"/>
      <c r="U301" s="1"/>
    </row>
    <row r="302" spans="1:21" x14ac:dyDescent="0.25">
      <c r="A302" s="1" t="s">
        <v>174</v>
      </c>
      <c r="B302" s="8" t="s">
        <v>19</v>
      </c>
      <c r="C302" s="33">
        <v>10.357142857142856</v>
      </c>
      <c r="D302" s="5">
        <v>0.33191489361702126</v>
      </c>
      <c r="E302" s="5">
        <v>0.36533957845433251</v>
      </c>
      <c r="F302" s="5">
        <v>0.31444444444444442</v>
      </c>
      <c r="G302" s="33">
        <v>7.0921985815602842</v>
      </c>
      <c r="H302" s="33">
        <v>8.5865384615384617</v>
      </c>
      <c r="I302" s="5">
        <v>0.34215456674473071</v>
      </c>
      <c r="J302" s="1">
        <v>0.42699999999999999</v>
      </c>
      <c r="K302" s="5">
        <v>0.37933884297520665</v>
      </c>
      <c r="L302" s="1">
        <v>9.7254901960784306</v>
      </c>
      <c r="M302" s="1">
        <v>8.4</v>
      </c>
      <c r="O302" s="5"/>
      <c r="R302" s="5"/>
      <c r="T302" s="4"/>
      <c r="U302" s="1"/>
    </row>
    <row r="303" spans="1:21" x14ac:dyDescent="0.25">
      <c r="A303" s="1" t="s">
        <v>174</v>
      </c>
      <c r="B303" s="8" t="s">
        <v>22</v>
      </c>
      <c r="C303" s="33">
        <v>8.8050314465408803</v>
      </c>
      <c r="D303" s="5">
        <v>0.08</v>
      </c>
      <c r="E303" s="5">
        <v>0.13793103448275862</v>
      </c>
      <c r="F303" s="5">
        <v>0.13793103448275862</v>
      </c>
      <c r="G303" s="33">
        <v>3.2685969547571703</v>
      </c>
      <c r="H303" s="33">
        <v>64.247750000000011</v>
      </c>
      <c r="I303" s="5">
        <v>0.18556701030927836</v>
      </c>
      <c r="J303" s="1">
        <v>0.58199999999999996</v>
      </c>
      <c r="K303" s="5">
        <v>0.18876404494382024</v>
      </c>
      <c r="L303" s="1">
        <v>25.125</v>
      </c>
      <c r="M303" s="1">
        <v>1.6</v>
      </c>
      <c r="O303" s="5"/>
      <c r="R303" s="5"/>
      <c r="T303" s="8"/>
      <c r="U303" s="1"/>
    </row>
    <row r="304" spans="1:21" x14ac:dyDescent="0.25">
      <c r="A304" s="1" t="s">
        <v>175</v>
      </c>
      <c r="B304" s="8" t="s">
        <v>23</v>
      </c>
      <c r="C304" s="33">
        <v>25.654450261780099</v>
      </c>
      <c r="D304" s="5">
        <v>0.13297872340425532</v>
      </c>
      <c r="E304" s="5">
        <v>0.28669724770642202</v>
      </c>
      <c r="F304" s="5">
        <v>0.31180761956228048</v>
      </c>
      <c r="G304" s="33">
        <v>6.7106620928572234</v>
      </c>
      <c r="H304" s="33">
        <v>67.17667999999999</v>
      </c>
      <c r="I304" s="5">
        <v>0.29420348601540336</v>
      </c>
      <c r="J304" s="1">
        <v>7.4009999999999998</v>
      </c>
      <c r="K304" s="5">
        <v>0.33627450980392154</v>
      </c>
      <c r="L304" s="1">
        <v>19.209912536443152</v>
      </c>
      <c r="M304" s="1">
        <v>15.8</v>
      </c>
      <c r="O304" s="5"/>
      <c r="R304" s="5"/>
      <c r="T304" s="4"/>
      <c r="U304" s="1"/>
    </row>
    <row r="305" spans="1:21" x14ac:dyDescent="0.25">
      <c r="A305" s="1" t="s">
        <v>175</v>
      </c>
      <c r="B305" s="8" t="s">
        <v>22</v>
      </c>
      <c r="C305" s="33">
        <v>10.243902439024396</v>
      </c>
      <c r="D305" s="5">
        <v>0.12169811320754717</v>
      </c>
      <c r="E305" s="5">
        <v>0.16125</v>
      </c>
      <c r="F305" s="5">
        <v>0.16125</v>
      </c>
      <c r="G305" s="33">
        <v>3.8954397786066659</v>
      </c>
      <c r="H305" s="33">
        <v>51.541085271317826</v>
      </c>
      <c r="I305" s="5">
        <v>0.21161290322580642</v>
      </c>
      <c r="J305" s="1">
        <v>0.93</v>
      </c>
      <c r="K305" s="5">
        <v>0.24313725490196078</v>
      </c>
      <c r="L305" s="1">
        <v>12.076612903225806</v>
      </c>
      <c r="M305" s="1">
        <v>35</v>
      </c>
      <c r="O305" s="5"/>
      <c r="R305" s="5"/>
      <c r="T305" s="4"/>
      <c r="U305" s="1"/>
    </row>
    <row r="306" spans="1:21" x14ac:dyDescent="0.25">
      <c r="A306" s="1" t="s">
        <v>175</v>
      </c>
      <c r="B306" s="8" t="s">
        <v>19</v>
      </c>
      <c r="C306" s="33">
        <v>7.1428571428571468</v>
      </c>
      <c r="D306" s="5">
        <v>0.1077922077922078</v>
      </c>
      <c r="E306" s="5">
        <v>0.25937500000000002</v>
      </c>
      <c r="F306" s="5">
        <v>0.25937500000000002</v>
      </c>
      <c r="G306" s="33">
        <v>1.9309887130897601</v>
      </c>
      <c r="H306" s="33">
        <v>128.53144578313254</v>
      </c>
      <c r="I306" s="5">
        <v>0.46942148760330582</v>
      </c>
      <c r="J306" s="1">
        <v>0.121</v>
      </c>
      <c r="K306" s="5">
        <v>0.4158536585365854</v>
      </c>
      <c r="M306" s="1">
        <v>11.5</v>
      </c>
      <c r="O306" s="5"/>
      <c r="R306" s="5"/>
      <c r="T306" s="8"/>
      <c r="U306" s="1"/>
    </row>
    <row r="307" spans="1:21" x14ac:dyDescent="0.25">
      <c r="A307" s="1" t="s">
        <v>176</v>
      </c>
      <c r="B307" s="8" t="s">
        <v>19</v>
      </c>
      <c r="C307" s="33">
        <v>57.142857142857139</v>
      </c>
      <c r="D307" s="5">
        <v>0.37759197324414717</v>
      </c>
      <c r="E307" s="5">
        <v>0.36907486106570775</v>
      </c>
      <c r="F307" s="5">
        <v>0.4200814456604734</v>
      </c>
      <c r="G307" s="33">
        <v>2.3516122430442472</v>
      </c>
      <c r="H307" s="33">
        <v>38.908157661647472</v>
      </c>
      <c r="I307" s="5">
        <v>0.40546318289786232</v>
      </c>
      <c r="J307" s="1">
        <v>0.42099999999999999</v>
      </c>
      <c r="K307" s="5">
        <v>0.38596491228070173</v>
      </c>
      <c r="L307" s="1">
        <v>10.368181818181819</v>
      </c>
      <c r="M307" s="1">
        <v>8.4</v>
      </c>
      <c r="O307" s="5"/>
      <c r="R307" s="5"/>
      <c r="T307" s="4"/>
      <c r="U307" s="1"/>
    </row>
    <row r="308" spans="1:21" x14ac:dyDescent="0.25">
      <c r="A308" s="1" t="s">
        <v>176</v>
      </c>
      <c r="B308" s="8" t="s">
        <v>23</v>
      </c>
      <c r="C308" s="33">
        <v>13.513513513513514</v>
      </c>
      <c r="D308" s="5">
        <v>0.14637096774193548</v>
      </c>
      <c r="E308" s="5">
        <v>0.27130044843049328</v>
      </c>
      <c r="F308" s="5">
        <v>0.29516770892552591</v>
      </c>
      <c r="G308" s="33">
        <v>2.8264792104002452</v>
      </c>
      <c r="H308" s="33">
        <v>128.75093663911846</v>
      </c>
      <c r="I308" s="5">
        <v>0.31953789279112754</v>
      </c>
      <c r="J308" s="1">
        <v>5.41</v>
      </c>
      <c r="K308" s="5">
        <v>0.45433526011560699</v>
      </c>
      <c r="L308" s="1">
        <v>18.940203562340965</v>
      </c>
      <c r="M308" s="1">
        <v>13</v>
      </c>
      <c r="O308" s="5"/>
      <c r="R308" s="5"/>
      <c r="T308" s="1"/>
      <c r="U308" s="1"/>
    </row>
    <row r="309" spans="1:21" x14ac:dyDescent="0.25">
      <c r="A309" s="1" t="s">
        <v>177</v>
      </c>
      <c r="B309" s="8" t="s">
        <v>23</v>
      </c>
      <c r="C309" s="33">
        <v>32.142857142857132</v>
      </c>
      <c r="D309" s="5">
        <v>0.14022988505747128</v>
      </c>
      <c r="E309" s="5">
        <v>0.23735408560311286</v>
      </c>
      <c r="F309" s="5">
        <v>0.23735408560311286</v>
      </c>
      <c r="G309" s="33">
        <v>1.7551048478145004</v>
      </c>
      <c r="H309" s="33">
        <v>114.42032786885245</v>
      </c>
      <c r="I309" s="5">
        <v>0.35060565275908478</v>
      </c>
      <c r="J309" s="1">
        <v>0.74299999999999999</v>
      </c>
      <c r="K309" s="5">
        <v>0.39736842105263159</v>
      </c>
      <c r="L309" s="1">
        <v>15.609271523178808</v>
      </c>
      <c r="M309" s="1">
        <v>7.3</v>
      </c>
      <c r="O309" s="5"/>
      <c r="R309" s="5"/>
      <c r="T309" s="4"/>
      <c r="U309" s="1"/>
    </row>
    <row r="310" spans="1:21" x14ac:dyDescent="0.25">
      <c r="A310" s="1" t="s">
        <v>177</v>
      </c>
      <c r="B310" s="8" t="s">
        <v>19</v>
      </c>
      <c r="C310" s="33">
        <v>8.3582089552238816</v>
      </c>
      <c r="D310" s="5">
        <v>0.24895833333333334</v>
      </c>
      <c r="E310" s="5">
        <v>0.35618479880774961</v>
      </c>
      <c r="F310" s="5">
        <v>0.3530120481927711</v>
      </c>
      <c r="G310" s="33">
        <v>8.7987410588203048</v>
      </c>
      <c r="H310" s="33">
        <v>58.015146443514652</v>
      </c>
      <c r="I310" s="5">
        <v>0.41793103448275865</v>
      </c>
      <c r="J310" s="1">
        <v>0.435</v>
      </c>
      <c r="K310" s="5">
        <v>0.37614678899082571</v>
      </c>
      <c r="L310" s="1">
        <v>11.290243902439023</v>
      </c>
      <c r="M310" s="1">
        <v>9.1</v>
      </c>
      <c r="O310" s="5"/>
      <c r="R310" s="5"/>
      <c r="T310" s="4"/>
      <c r="U310" s="1"/>
    </row>
    <row r="311" spans="1:21" x14ac:dyDescent="0.25">
      <c r="A311" s="1" t="s">
        <v>178</v>
      </c>
      <c r="B311" s="8" t="s">
        <v>24</v>
      </c>
      <c r="C311" s="33">
        <v>19.999999999999996</v>
      </c>
      <c r="D311" s="5">
        <v>0.1006578947368421</v>
      </c>
      <c r="E311" s="5">
        <v>0.24558587479935792</v>
      </c>
      <c r="F311" s="5">
        <v>0.23930678466076696</v>
      </c>
      <c r="G311" s="33">
        <v>2.155969443743984</v>
      </c>
      <c r="H311" s="33">
        <v>205.53967320261438</v>
      </c>
      <c r="I311" s="5">
        <v>0.23127096533730898</v>
      </c>
      <c r="J311" s="1">
        <v>2.6829999999999998</v>
      </c>
      <c r="K311" s="5">
        <v>0.31534391534391537</v>
      </c>
      <c r="L311" s="1">
        <v>22.372483221476507</v>
      </c>
      <c r="M311" s="1">
        <v>8.5</v>
      </c>
      <c r="O311" s="5"/>
      <c r="R311" s="5"/>
      <c r="T311" s="4"/>
      <c r="U311" s="1"/>
    </row>
    <row r="312" spans="1:21" x14ac:dyDescent="0.25">
      <c r="A312" s="1" t="s">
        <v>178</v>
      </c>
      <c r="B312" s="8" t="s">
        <v>19</v>
      </c>
      <c r="C312" s="33">
        <v>10.227272727272723</v>
      </c>
      <c r="D312" s="5">
        <v>0.28666666666666668</v>
      </c>
      <c r="E312" s="5">
        <v>0.38565022421524664</v>
      </c>
      <c r="F312" s="5">
        <v>0.38565022421524664</v>
      </c>
      <c r="G312" s="33">
        <v>0.95717823855274653</v>
      </c>
      <c r="H312" s="33">
        <v>29.155465116279071</v>
      </c>
      <c r="I312" s="5">
        <v>0.3305555555555556</v>
      </c>
      <c r="J312" s="1">
        <v>3.5999999999999997E-2</v>
      </c>
      <c r="K312" s="5">
        <v>0.3666666666666667</v>
      </c>
      <c r="L312" s="1">
        <v>11.161616161616161</v>
      </c>
      <c r="M312" s="1">
        <v>7.4</v>
      </c>
      <c r="O312" s="5"/>
      <c r="R312" s="5"/>
      <c r="T312" s="4"/>
      <c r="U312" s="1"/>
    </row>
    <row r="313" spans="1:21" x14ac:dyDescent="0.25">
      <c r="A313" s="1" t="s">
        <v>178</v>
      </c>
      <c r="B313" s="8" t="s">
        <v>23</v>
      </c>
      <c r="C313" s="33">
        <v>7.8817733990147651</v>
      </c>
      <c r="D313" s="5">
        <v>0.15081967213114753</v>
      </c>
      <c r="E313" s="5">
        <v>0.24055146184929876</v>
      </c>
      <c r="F313" s="5">
        <v>0.24055146184929876</v>
      </c>
      <c r="G313" s="33">
        <v>7.5965237220582313</v>
      </c>
      <c r="H313" s="33">
        <v>77.097361660079045</v>
      </c>
      <c r="I313" s="5">
        <v>0.37802500529773253</v>
      </c>
      <c r="J313" s="1">
        <v>9.4380000000000006</v>
      </c>
      <c r="K313" s="5">
        <v>0.41719745222929938</v>
      </c>
      <c r="L313" s="1">
        <v>18.219847328244274</v>
      </c>
      <c r="M313" s="1">
        <v>11</v>
      </c>
      <c r="O313" s="5"/>
      <c r="R313" s="5"/>
      <c r="T313" s="1"/>
      <c r="U313" s="1"/>
    </row>
    <row r="314" spans="1:21" x14ac:dyDescent="0.25">
      <c r="A314" s="1" t="s">
        <v>161</v>
      </c>
      <c r="B314" s="8" t="s">
        <v>10</v>
      </c>
      <c r="C314" s="33">
        <v>43.835616438356155</v>
      </c>
      <c r="D314" s="5">
        <v>0.12205882352941176</v>
      </c>
      <c r="E314" s="5">
        <v>0.21842105263157896</v>
      </c>
      <c r="F314" s="5">
        <v>0.21842105263157896</v>
      </c>
      <c r="G314" s="33">
        <v>5.6868601464317408</v>
      </c>
      <c r="H314" s="33">
        <v>46.026626506024094</v>
      </c>
      <c r="I314" s="5">
        <v>0.31102661596958175</v>
      </c>
      <c r="J314" s="1">
        <v>1.5780000000000001</v>
      </c>
      <c r="K314" s="5">
        <v>0.2941304347826087</v>
      </c>
      <c r="L314" s="1">
        <v>5.7960088691795999</v>
      </c>
      <c r="M314" s="1">
        <v>20</v>
      </c>
      <c r="O314" s="5"/>
      <c r="R314" s="5"/>
      <c r="T314" s="4"/>
      <c r="U314" s="1"/>
    </row>
    <row r="315" spans="1:21" x14ac:dyDescent="0.25">
      <c r="A315" s="1" t="s">
        <v>161</v>
      </c>
      <c r="B315" s="8" t="s">
        <v>15</v>
      </c>
      <c r="C315" s="33">
        <v>27.731092436974794</v>
      </c>
      <c r="D315" s="5">
        <v>0.10222222222222221</v>
      </c>
      <c r="E315" s="5">
        <v>0.19395643007730146</v>
      </c>
      <c r="F315" s="5">
        <v>0.19395643007730146</v>
      </c>
      <c r="G315" s="33">
        <v>5.95217575427698</v>
      </c>
      <c r="H315" s="33">
        <v>114.56047101449275</v>
      </c>
      <c r="I315" s="5">
        <v>0.24393203883495149</v>
      </c>
      <c r="J315" s="1">
        <v>0.82399999999999995</v>
      </c>
      <c r="K315" s="5">
        <v>0.40909090909090912</v>
      </c>
      <c r="L315" s="1">
        <v>14.166666666666664</v>
      </c>
      <c r="M315" s="1">
        <v>10.9</v>
      </c>
      <c r="O315" s="5"/>
      <c r="R315" s="5"/>
      <c r="T315" s="8"/>
      <c r="U315" s="1"/>
    </row>
    <row r="316" spans="1:21" x14ac:dyDescent="0.25">
      <c r="A316" s="1" t="s">
        <v>179</v>
      </c>
      <c r="B316" s="8" t="s">
        <v>24</v>
      </c>
      <c r="C316" s="33">
        <v>14.285714285714288</v>
      </c>
      <c r="D316" s="5">
        <v>0.15422885572139303</v>
      </c>
      <c r="E316" s="5">
        <v>0.29383886255924169</v>
      </c>
      <c r="F316" s="5">
        <v>0.26607608129233973</v>
      </c>
      <c r="G316" s="33">
        <v>7.4341216331423903</v>
      </c>
      <c r="H316" s="33">
        <v>85.134903225806468</v>
      </c>
      <c r="I316" s="5">
        <v>0.2822621580741918</v>
      </c>
      <c r="J316" s="1">
        <v>39.006999999999998</v>
      </c>
      <c r="K316" s="5">
        <v>0.30153508771929827</v>
      </c>
      <c r="L316" s="1">
        <v>23.092363636363636</v>
      </c>
      <c r="M316" s="1">
        <v>26.4</v>
      </c>
      <c r="O316" s="5"/>
      <c r="R316" s="5"/>
      <c r="T316" s="8"/>
      <c r="U316" s="1"/>
    </row>
    <row r="317" spans="1:21" x14ac:dyDescent="0.25">
      <c r="A317" s="1" t="s">
        <v>179</v>
      </c>
      <c r="B317" s="8" t="s">
        <v>23</v>
      </c>
      <c r="D317" s="5">
        <v>0.14390243902439023</v>
      </c>
      <c r="E317" s="5">
        <v>0.24947145877378435</v>
      </c>
      <c r="F317" s="5">
        <v>0.2543478260869565</v>
      </c>
      <c r="G317" s="33">
        <v>5.7396398094664667</v>
      </c>
      <c r="H317" s="33">
        <v>90.361779661016953</v>
      </c>
      <c r="I317" s="5">
        <v>0.30254403131115465</v>
      </c>
      <c r="J317" s="1">
        <v>1.022</v>
      </c>
      <c r="K317" s="5">
        <v>0.37096774193548387</v>
      </c>
      <c r="L317" s="1">
        <v>23.739130434782609</v>
      </c>
      <c r="M317" s="1">
        <v>18.3</v>
      </c>
      <c r="O317" s="5"/>
      <c r="R317" s="5"/>
      <c r="T317" s="4"/>
      <c r="U317" s="1"/>
    </row>
    <row r="318" spans="1:21" x14ac:dyDescent="0.25">
      <c r="A318" s="1" t="s">
        <v>180</v>
      </c>
      <c r="B318" s="8" t="s">
        <v>23</v>
      </c>
      <c r="C318" s="33">
        <v>21.804511278195488</v>
      </c>
      <c r="D318" s="5">
        <v>0.13714285714285712</v>
      </c>
      <c r="E318" s="5">
        <v>0.20645161290322578</v>
      </c>
      <c r="F318" s="5">
        <v>0.23826530612244895</v>
      </c>
      <c r="G318" s="33">
        <v>7.6286000087568917</v>
      </c>
      <c r="H318" s="33">
        <v>123.71208333333334</v>
      </c>
      <c r="I318" s="5">
        <v>0.36318944844124701</v>
      </c>
      <c r="J318" s="1">
        <v>0.83399999999999996</v>
      </c>
      <c r="K318" s="5">
        <v>0.33193277310924368</v>
      </c>
      <c r="L318" s="1">
        <v>18.637974683544304</v>
      </c>
      <c r="M318" s="1">
        <v>41</v>
      </c>
      <c r="O318" s="5"/>
      <c r="R318" s="5"/>
      <c r="T318" s="1"/>
      <c r="U318" s="1"/>
    </row>
    <row r="319" spans="1:21" x14ac:dyDescent="0.25">
      <c r="A319" s="1" t="s">
        <v>181</v>
      </c>
      <c r="B319" s="8" t="s">
        <v>46</v>
      </c>
      <c r="C319" s="33">
        <v>48.863636363636374</v>
      </c>
      <c r="D319" s="5">
        <v>0.24727272727272728</v>
      </c>
      <c r="E319" s="5">
        <v>0.32178468818658107</v>
      </c>
      <c r="F319" s="5">
        <v>0.36074724620422749</v>
      </c>
      <c r="G319" s="33">
        <v>6.9003593235891678</v>
      </c>
      <c r="H319" s="33">
        <v>14.354994747899159</v>
      </c>
      <c r="I319" s="5">
        <v>0.44981697751438032</v>
      </c>
      <c r="J319" s="1">
        <v>5.7370000000000001</v>
      </c>
      <c r="K319" s="5">
        <v>0.44551422319474837</v>
      </c>
      <c r="L319" s="1">
        <v>5.5265225933202364</v>
      </c>
      <c r="M319" s="1">
        <v>35.5</v>
      </c>
      <c r="O319" s="5"/>
      <c r="R319" s="5"/>
      <c r="T319" s="8"/>
      <c r="U319" s="1"/>
    </row>
    <row r="320" spans="1:21" x14ac:dyDescent="0.25">
      <c r="A320" s="1" t="s">
        <v>181</v>
      </c>
      <c r="B320" s="8" t="s">
        <v>24</v>
      </c>
      <c r="C320" s="33">
        <v>30.158730158730155</v>
      </c>
      <c r="D320" s="5">
        <v>9.2643051771117174E-2</v>
      </c>
      <c r="E320" s="5">
        <v>0.25147928994082847</v>
      </c>
      <c r="F320" s="5">
        <v>0.25518925518925517</v>
      </c>
      <c r="G320" s="33">
        <v>12.958185540898565</v>
      </c>
      <c r="H320" s="33">
        <v>169.07323529411767</v>
      </c>
      <c r="I320" s="5">
        <v>0.3377161444958055</v>
      </c>
      <c r="J320" s="1">
        <v>5.8410000000000002</v>
      </c>
      <c r="K320" s="5">
        <v>0.29536000000000001</v>
      </c>
      <c r="L320" s="1">
        <v>24.173889490790899</v>
      </c>
      <c r="M320" s="1">
        <v>29.9</v>
      </c>
      <c r="O320" s="5"/>
      <c r="R320" s="5"/>
      <c r="T320" s="8"/>
      <c r="U320" s="1"/>
    </row>
    <row r="321" spans="1:21" x14ac:dyDescent="0.25">
      <c r="A321" s="1" t="s">
        <v>181</v>
      </c>
      <c r="B321" s="8" t="s">
        <v>23</v>
      </c>
      <c r="C321" s="33">
        <v>25.000000000000011</v>
      </c>
      <c r="D321" s="5">
        <v>0.13921568627450981</v>
      </c>
      <c r="E321" s="5">
        <v>0.29873772791023839</v>
      </c>
      <c r="F321" s="5">
        <v>0.29876427342405759</v>
      </c>
      <c r="G321" s="33">
        <v>10.118062940479611</v>
      </c>
      <c r="H321" s="33">
        <v>140.96483568075118</v>
      </c>
      <c r="I321" s="5">
        <v>0.5220665499124344</v>
      </c>
      <c r="J321" s="1">
        <v>2.2839999999999998</v>
      </c>
      <c r="K321" s="5">
        <v>0.35638297872340424</v>
      </c>
      <c r="L321" s="1">
        <v>15.197014925373136</v>
      </c>
      <c r="M321" s="1">
        <v>35.1</v>
      </c>
      <c r="O321" s="5"/>
      <c r="R321" s="5"/>
      <c r="T321" s="4"/>
      <c r="U321" s="1"/>
    </row>
    <row r="322" spans="1:21" x14ac:dyDescent="0.25">
      <c r="A322" s="1" t="s">
        <v>182</v>
      </c>
      <c r="B322" s="8" t="s">
        <v>24</v>
      </c>
      <c r="C322" s="33">
        <v>66.666666666666671</v>
      </c>
      <c r="D322" s="5">
        <v>7.8885630498533713E-2</v>
      </c>
      <c r="E322" s="5">
        <v>0.25692454632282713</v>
      </c>
      <c r="F322" s="5">
        <v>0.29084895259095916</v>
      </c>
      <c r="G322" s="33">
        <v>11.617405334686918</v>
      </c>
      <c r="H322" s="33">
        <v>209.01851301115244</v>
      </c>
      <c r="I322" s="5">
        <v>0.32619532044760935</v>
      </c>
      <c r="J322" s="1">
        <v>1.966</v>
      </c>
      <c r="K322" s="5">
        <v>0.26151419558359623</v>
      </c>
      <c r="L322" s="1">
        <v>21.857659831121833</v>
      </c>
      <c r="M322" s="1">
        <v>19.899999999999999</v>
      </c>
      <c r="O322" s="5"/>
      <c r="R322" s="5"/>
      <c r="T322" s="1"/>
      <c r="U322" s="1"/>
    </row>
    <row r="323" spans="1:21" x14ac:dyDescent="0.25">
      <c r="A323" s="1" t="s">
        <v>182</v>
      </c>
      <c r="B323" s="8" t="s">
        <v>23</v>
      </c>
      <c r="C323" s="33">
        <v>12.149532710280365</v>
      </c>
      <c r="D323" s="5">
        <v>9.4308943089430886E-2</v>
      </c>
      <c r="E323" s="5"/>
      <c r="F323" s="5">
        <v>0.27141680395387152</v>
      </c>
      <c r="G323" s="33">
        <v>8.3020357935554294</v>
      </c>
      <c r="H323" s="33">
        <v>187.32422413793105</v>
      </c>
      <c r="I323" s="5">
        <v>0.46529209621993128</v>
      </c>
      <c r="J323" s="1">
        <v>1.4550000000000001</v>
      </c>
      <c r="K323" s="5">
        <v>0.38356164383561642</v>
      </c>
      <c r="M323" s="1">
        <v>28.5</v>
      </c>
      <c r="O323" s="5"/>
      <c r="R323" s="5"/>
      <c r="T323" s="4"/>
      <c r="U323" s="1"/>
    </row>
    <row r="324" spans="1:21" x14ac:dyDescent="0.25">
      <c r="A324" s="1" t="s">
        <v>182</v>
      </c>
      <c r="B324" s="8" t="s">
        <v>26</v>
      </c>
      <c r="C324" s="33">
        <v>5.7096247960848334</v>
      </c>
      <c r="D324" s="5">
        <v>0.19626556016597513</v>
      </c>
      <c r="E324" s="5">
        <v>0.21116071428571428</v>
      </c>
      <c r="F324" s="5">
        <v>0.21116071428571428</v>
      </c>
      <c r="G324" s="33">
        <v>3.6051132522961731</v>
      </c>
      <c r="H324" s="33">
        <v>25.333995771670189</v>
      </c>
      <c r="I324" s="5">
        <v>0.19552880481513327</v>
      </c>
      <c r="J324" s="1">
        <v>2.3260000000000001</v>
      </c>
      <c r="K324" s="5">
        <v>0.20226500566251418</v>
      </c>
      <c r="M324" s="1">
        <v>21.2</v>
      </c>
      <c r="O324" s="5"/>
      <c r="R324" s="5"/>
      <c r="T324" s="8"/>
      <c r="U324" s="1"/>
    </row>
    <row r="325" spans="1:21" x14ac:dyDescent="0.25">
      <c r="A325" s="1" t="s">
        <v>183</v>
      </c>
      <c r="B325" s="8" t="s">
        <v>23</v>
      </c>
      <c r="C325" s="33">
        <v>31.372549019607845</v>
      </c>
      <c r="D325" s="5">
        <v>0.1409090909090909</v>
      </c>
      <c r="E325" s="5">
        <v>0.2818181818181818</v>
      </c>
      <c r="F325" s="5">
        <v>0.29215686274509806</v>
      </c>
      <c r="G325" s="33">
        <v>5.9660891203882596</v>
      </c>
      <c r="H325" s="33">
        <v>104.3532258064516</v>
      </c>
      <c r="I325" s="5">
        <v>0.45210772833723656</v>
      </c>
      <c r="J325" s="1">
        <v>0.85399999999999998</v>
      </c>
      <c r="K325" s="5">
        <v>0.40384615384615385</v>
      </c>
      <c r="M325" s="1">
        <v>26.7</v>
      </c>
      <c r="O325" s="5"/>
      <c r="R325" s="5"/>
      <c r="T325" s="8"/>
      <c r="U325" s="1"/>
    </row>
    <row r="326" spans="1:21" x14ac:dyDescent="0.25">
      <c r="A326" s="1" t="s">
        <v>183</v>
      </c>
      <c r="B326" s="8" t="s">
        <v>24</v>
      </c>
      <c r="C326" s="33">
        <v>13.636363636363642</v>
      </c>
      <c r="D326" s="5">
        <v>0.13170731707317074</v>
      </c>
      <c r="E326" s="5">
        <v>0.33128834355828224</v>
      </c>
      <c r="F326" s="5">
        <v>0.261864406779661</v>
      </c>
      <c r="G326" s="33">
        <v>7.0117091711623338</v>
      </c>
      <c r="H326" s="33">
        <v>144.99555555555554</v>
      </c>
      <c r="I326" s="5">
        <v>0.46104129263913823</v>
      </c>
      <c r="J326" s="1">
        <v>0.55700000000000005</v>
      </c>
      <c r="K326" s="5">
        <v>0.19456521739130433</v>
      </c>
      <c r="M326" s="1">
        <v>10.199999999999999</v>
      </c>
      <c r="O326" s="5"/>
      <c r="R326" s="5"/>
      <c r="T326" s="1"/>
      <c r="U326" s="1"/>
    </row>
    <row r="327" spans="1:21" x14ac:dyDescent="0.25">
      <c r="A327" s="1" t="s">
        <v>183</v>
      </c>
      <c r="B327" s="8" t="s">
        <v>27</v>
      </c>
      <c r="C327" s="33">
        <v>8.5</v>
      </c>
      <c r="D327" s="5">
        <v>0.14776119402985075</v>
      </c>
      <c r="E327" s="5">
        <v>0.17398945518453429</v>
      </c>
      <c r="F327" s="5">
        <v>0.19099526066350714</v>
      </c>
      <c r="G327" s="33">
        <v>2.7618894887831646</v>
      </c>
      <c r="H327" s="33">
        <v>34.012727272727275</v>
      </c>
      <c r="I327" s="5">
        <v>0.19123287671232878</v>
      </c>
      <c r="J327" s="1">
        <v>0.73</v>
      </c>
      <c r="K327" s="5">
        <v>0.21209150326797388</v>
      </c>
      <c r="L327" s="1">
        <v>16.055469953775038</v>
      </c>
      <c r="M327" s="1">
        <v>6.1</v>
      </c>
      <c r="O327" s="5"/>
      <c r="R327" s="5"/>
      <c r="T327" s="8"/>
      <c r="U327" s="1"/>
    </row>
    <row r="328" spans="1:21" x14ac:dyDescent="0.25">
      <c r="A328" s="1" t="s">
        <v>183</v>
      </c>
      <c r="B328" s="8" t="s">
        <v>26</v>
      </c>
      <c r="C328" s="33">
        <v>4.0114613180515715</v>
      </c>
      <c r="D328" s="5">
        <v>0.16076923076923075</v>
      </c>
      <c r="E328" s="5">
        <v>0.17986230636833045</v>
      </c>
      <c r="F328" s="5">
        <v>0.21915227629513342</v>
      </c>
      <c r="G328" s="33">
        <v>2.0258703645553719</v>
      </c>
      <c r="H328" s="33">
        <v>23.617942583732059</v>
      </c>
      <c r="I328" s="5">
        <v>0.21727799227799227</v>
      </c>
      <c r="J328" s="1">
        <v>1.036</v>
      </c>
      <c r="K328" s="5">
        <v>0.19999999999999998</v>
      </c>
      <c r="M328" s="1">
        <v>11</v>
      </c>
      <c r="O328" s="5"/>
      <c r="R328" s="5"/>
      <c r="T328" s="8"/>
      <c r="U328" s="1"/>
    </row>
    <row r="329" spans="1:21" x14ac:dyDescent="0.25">
      <c r="A329" s="1" t="s">
        <v>184</v>
      </c>
      <c r="B329" s="8" t="s">
        <v>23</v>
      </c>
      <c r="C329" s="33">
        <v>35</v>
      </c>
      <c r="D329" s="5">
        <v>9.353233830845771E-2</v>
      </c>
      <c r="E329" s="5">
        <v>0.27050359712230215</v>
      </c>
      <c r="F329" s="5">
        <v>0.28505817513778325</v>
      </c>
      <c r="G329" s="33">
        <v>10.470806621455029</v>
      </c>
      <c r="H329" s="33">
        <v>205.94239361702125</v>
      </c>
      <c r="I329" s="5">
        <v>0.29110733503256869</v>
      </c>
      <c r="J329" s="1">
        <v>3.5310000000000001</v>
      </c>
      <c r="K329" s="5">
        <v>0.3554913294797688</v>
      </c>
      <c r="L329" s="1">
        <v>18.228455284552844</v>
      </c>
      <c r="M329" s="1">
        <v>15.2</v>
      </c>
      <c r="O329" s="5"/>
      <c r="R329" s="5"/>
      <c r="T329" s="19"/>
      <c r="U329" s="1"/>
    </row>
    <row r="330" spans="1:21" x14ac:dyDescent="0.25">
      <c r="A330" s="1" t="s">
        <v>184</v>
      </c>
      <c r="B330" s="8" t="s">
        <v>27</v>
      </c>
      <c r="C330" s="33">
        <v>6.9053708439897727</v>
      </c>
      <c r="D330" s="5">
        <v>0.17749999999999999</v>
      </c>
      <c r="E330" s="5">
        <v>0.33023255813953489</v>
      </c>
      <c r="F330" s="5">
        <v>0.22184466019417476</v>
      </c>
      <c r="G330" s="33">
        <v>0.1235901454161651</v>
      </c>
      <c r="H330" s="33">
        <v>18.99356807511737</v>
      </c>
      <c r="I330" s="5">
        <v>0.17296874999999998</v>
      </c>
      <c r="J330" s="1">
        <v>1.28</v>
      </c>
      <c r="K330" s="5">
        <v>0.19278350515463921</v>
      </c>
      <c r="L330" s="1">
        <v>22.909090909090903</v>
      </c>
      <c r="M330" s="1">
        <v>2</v>
      </c>
      <c r="O330" s="5"/>
      <c r="R330" s="5"/>
      <c r="T330" s="4"/>
      <c r="U330" s="1"/>
    </row>
    <row r="331" spans="1:21" x14ac:dyDescent="0.25">
      <c r="A331" s="1" t="s">
        <v>184</v>
      </c>
      <c r="B331" s="8" t="s">
        <v>24</v>
      </c>
      <c r="C331" s="33">
        <v>6.4516129032258105</v>
      </c>
      <c r="D331" s="5">
        <v>8.1081081081081086E-2</v>
      </c>
      <c r="E331" s="5">
        <v>0.21739130434782611</v>
      </c>
      <c r="F331" s="5">
        <v>0.21739130434782611</v>
      </c>
      <c r="G331" s="33">
        <v>1.2175858891667763</v>
      </c>
      <c r="H331" s="33">
        <v>202.58666666666667</v>
      </c>
      <c r="I331" s="5">
        <v>0.33380884450784593</v>
      </c>
      <c r="J331" s="1">
        <v>0.70099999999999996</v>
      </c>
      <c r="K331" s="5">
        <v>0.32755905511811023</v>
      </c>
      <c r="L331" s="1">
        <v>20.014423076923077</v>
      </c>
      <c r="M331" s="1">
        <v>11.4</v>
      </c>
      <c r="O331" s="5"/>
      <c r="R331" s="5"/>
      <c r="T331" s="8"/>
      <c r="U331" s="1"/>
    </row>
    <row r="332" spans="1:21" x14ac:dyDescent="0.25">
      <c r="A332" s="1" t="s">
        <v>185</v>
      </c>
      <c r="B332" s="8" t="s">
        <v>28</v>
      </c>
      <c r="C332" s="33">
        <v>30</v>
      </c>
      <c r="D332" s="5">
        <v>0.25538461538461538</v>
      </c>
      <c r="E332" s="5">
        <v>0.4289405684754522</v>
      </c>
      <c r="F332" s="5">
        <v>0.41465136804942632</v>
      </c>
      <c r="G332" s="33">
        <v>6.2824154677907087</v>
      </c>
      <c r="H332" s="33">
        <v>41.088102409638552</v>
      </c>
      <c r="I332" s="5">
        <v>0.39439252336448599</v>
      </c>
      <c r="J332" s="1">
        <v>4.4939999999999998</v>
      </c>
      <c r="K332" s="5">
        <v>0.49692307692307697</v>
      </c>
      <c r="L332" s="1">
        <v>6.8235294117647047</v>
      </c>
      <c r="M332" s="1">
        <v>11.5</v>
      </c>
      <c r="O332" s="5"/>
      <c r="R332" s="5"/>
      <c r="T332" s="8"/>
      <c r="U332" s="1"/>
    </row>
    <row r="333" spans="1:21" x14ac:dyDescent="0.25">
      <c r="A333" s="1" t="s">
        <v>185</v>
      </c>
      <c r="B333" s="8" t="s">
        <v>24</v>
      </c>
      <c r="C333" s="33">
        <v>25.000000000000007</v>
      </c>
      <c r="D333" s="5">
        <v>0.10074626865671642</v>
      </c>
      <c r="E333" s="5">
        <v>0.25961538461538464</v>
      </c>
      <c r="F333" s="5">
        <v>0.25399644760213141</v>
      </c>
      <c r="G333" s="33">
        <v>3.0088730006911946</v>
      </c>
      <c r="H333" s="33">
        <v>209.99618518518517</v>
      </c>
      <c r="I333" s="5">
        <v>0.30715117633356626</v>
      </c>
      <c r="J333" s="1">
        <v>4.2930000000000001</v>
      </c>
      <c r="K333" s="5">
        <v>0.32282608695652171</v>
      </c>
      <c r="L333" s="1">
        <v>22.992143658810328</v>
      </c>
      <c r="M333" s="1">
        <v>14.4</v>
      </c>
      <c r="O333" s="5"/>
      <c r="R333" s="5"/>
      <c r="T333" s="4"/>
      <c r="U333" s="1"/>
    </row>
    <row r="334" spans="1:21" x14ac:dyDescent="0.25">
      <c r="A334" s="1" t="s">
        <v>185</v>
      </c>
      <c r="B334" s="8" t="s">
        <v>23</v>
      </c>
      <c r="C334" s="33">
        <v>24.418604651162791</v>
      </c>
      <c r="D334" s="5">
        <v>0.13823529411764707</v>
      </c>
      <c r="E334" s="5">
        <v>0.26780626780626782</v>
      </c>
      <c r="F334" s="5">
        <v>0.19224924012158057</v>
      </c>
      <c r="G334" s="33">
        <v>7.4199450197640351</v>
      </c>
      <c r="H334" s="33">
        <v>102.51265957446809</v>
      </c>
      <c r="I334" s="5">
        <v>0.38043478260869568</v>
      </c>
      <c r="J334" s="1">
        <v>0.73599999999999999</v>
      </c>
      <c r="K334" s="5">
        <v>0.30114942528735633</v>
      </c>
      <c r="L334" s="1">
        <v>14.068702290076335</v>
      </c>
      <c r="M334" s="1">
        <v>13.7</v>
      </c>
      <c r="O334" s="5"/>
      <c r="R334" s="5"/>
      <c r="T334" s="8"/>
      <c r="U334" s="1"/>
    </row>
    <row r="335" spans="1:21" x14ac:dyDescent="0.25">
      <c r="A335" s="1" t="s">
        <v>185</v>
      </c>
      <c r="B335" s="8" t="s">
        <v>27</v>
      </c>
      <c r="C335" s="33">
        <v>4.291845493562235</v>
      </c>
      <c r="D335" s="5">
        <v>0.17882352941176469</v>
      </c>
      <c r="E335" s="5">
        <v>0.19843342036553524</v>
      </c>
      <c r="F335" s="5">
        <v>0.25663716814159288</v>
      </c>
      <c r="G335" s="33">
        <v>0.37719243100521782</v>
      </c>
      <c r="H335" s="33">
        <v>10.46513157894737</v>
      </c>
      <c r="I335" s="5">
        <v>0.29727272727272724</v>
      </c>
      <c r="J335" s="1">
        <v>0.22</v>
      </c>
      <c r="K335" s="5">
        <v>0.30695652173913041</v>
      </c>
      <c r="L335" s="1">
        <v>12.399433427762041</v>
      </c>
      <c r="M335" s="1">
        <v>0.3</v>
      </c>
      <c r="O335" s="5"/>
      <c r="R335" s="5"/>
      <c r="T335" s="4"/>
      <c r="U335" s="1"/>
    </row>
    <row r="336" spans="1:21" x14ac:dyDescent="0.25">
      <c r="A336" s="1" t="s">
        <v>186</v>
      </c>
      <c r="B336" s="8" t="s">
        <v>28</v>
      </c>
      <c r="C336" s="33">
        <v>23.863636363636363</v>
      </c>
      <c r="D336" s="5">
        <v>0.21208791208791211</v>
      </c>
      <c r="E336" s="5">
        <v>0.38600000000000001</v>
      </c>
      <c r="F336" s="5">
        <v>0.39848243789009913</v>
      </c>
      <c r="G336" s="33">
        <v>6.4632582729302444</v>
      </c>
      <c r="H336" s="33">
        <v>64.213108808290144</v>
      </c>
      <c r="I336" s="5">
        <v>0.40167376303039204</v>
      </c>
      <c r="J336" s="1">
        <v>13.622</v>
      </c>
      <c r="K336" s="5">
        <v>0.47275862068965513</v>
      </c>
      <c r="L336" s="1">
        <v>6.2800875273522978</v>
      </c>
      <c r="M336" s="1">
        <v>19.399999999999999</v>
      </c>
      <c r="O336" s="5"/>
      <c r="R336" s="5"/>
      <c r="T336" s="4"/>
      <c r="U336" s="1"/>
    </row>
    <row r="337" spans="1:21" x14ac:dyDescent="0.25">
      <c r="A337" s="1" t="s">
        <v>186</v>
      </c>
      <c r="B337" s="8" t="s">
        <v>23</v>
      </c>
      <c r="C337" s="33">
        <v>17.21311475409837</v>
      </c>
      <c r="D337" s="5">
        <v>0.13516483516483516</v>
      </c>
      <c r="E337" s="5">
        <v>0.23976608187134504</v>
      </c>
      <c r="F337" s="5">
        <v>0.23976608187134504</v>
      </c>
      <c r="G337" s="33">
        <v>6.3935126729702203</v>
      </c>
      <c r="H337" s="33">
        <v>75.915365853658543</v>
      </c>
      <c r="I337" s="5">
        <v>0.51967930029154519</v>
      </c>
      <c r="J337" s="1">
        <v>0.68600000000000005</v>
      </c>
      <c r="K337" s="5">
        <v>0.42051282051282057</v>
      </c>
      <c r="L337" s="1">
        <v>14.817073170731707</v>
      </c>
      <c r="M337" s="1">
        <v>16.7</v>
      </c>
      <c r="O337" s="5"/>
      <c r="R337" s="5"/>
      <c r="T337" s="4"/>
      <c r="U337" s="1"/>
    </row>
    <row r="338" spans="1:21" x14ac:dyDescent="0.25">
      <c r="A338" s="1" t="s">
        <v>186</v>
      </c>
      <c r="B338" s="8" t="s">
        <v>27</v>
      </c>
      <c r="C338" s="33">
        <v>9.4594594594594597</v>
      </c>
      <c r="D338" s="5">
        <v>0.17071823204419889</v>
      </c>
      <c r="E338" s="5">
        <v>0.24700239808153479</v>
      </c>
      <c r="F338" s="5">
        <v>0.20865191146881287</v>
      </c>
      <c r="G338" s="33">
        <v>2.0691424645969727</v>
      </c>
      <c r="H338" s="33">
        <v>19.550647249190938</v>
      </c>
      <c r="I338" s="5">
        <v>0.20208845208845208</v>
      </c>
      <c r="J338" s="1">
        <v>0.81399999999999995</v>
      </c>
      <c r="K338" s="5">
        <v>0.23270142180094783</v>
      </c>
      <c r="L338" s="1">
        <v>15.812627291242364</v>
      </c>
      <c r="M338" s="1">
        <v>2.1</v>
      </c>
      <c r="O338" s="5"/>
      <c r="R338" s="5"/>
      <c r="T338" s="4"/>
      <c r="U338" s="1"/>
    </row>
    <row r="339" spans="1:21" x14ac:dyDescent="0.25">
      <c r="A339" s="1" t="s">
        <v>186</v>
      </c>
      <c r="B339" s="8" t="s">
        <v>47</v>
      </c>
      <c r="C339" s="33">
        <v>8.9655172413793167</v>
      </c>
      <c r="D339" s="5">
        <v>0.53780487804878052</v>
      </c>
      <c r="E339" s="5">
        <v>0.37692307692307692</v>
      </c>
      <c r="F339" s="5">
        <v>0.37692307692307692</v>
      </c>
      <c r="G339" s="33">
        <v>0.42187763673522954</v>
      </c>
      <c r="H339" s="33">
        <v>4.8374603174603177</v>
      </c>
      <c r="I339" s="5">
        <v>0.39291338582677166</v>
      </c>
      <c r="J339" s="1">
        <v>0.254</v>
      </c>
      <c r="K339" s="5">
        <v>0.45937499999999998</v>
      </c>
      <c r="L339" s="1">
        <v>9.9047619047619051</v>
      </c>
      <c r="M339" s="1">
        <v>2</v>
      </c>
      <c r="O339" s="5"/>
      <c r="R339" s="5"/>
      <c r="T339" s="1"/>
      <c r="U339" s="1"/>
    </row>
    <row r="340" spans="1:21" x14ac:dyDescent="0.25">
      <c r="A340" s="1" t="s">
        <v>186</v>
      </c>
      <c r="B340" s="8" t="s">
        <v>24</v>
      </c>
      <c r="C340" s="33">
        <v>6.6666666666666652</v>
      </c>
      <c r="D340" s="5">
        <v>0.11940298507462686</v>
      </c>
      <c r="E340" s="5">
        <v>0.28169014084507044</v>
      </c>
      <c r="F340" s="5">
        <v>0.29256198347107437</v>
      </c>
      <c r="G340" s="33">
        <v>8.4384516028944603</v>
      </c>
      <c r="H340" s="33">
        <v>106.358375</v>
      </c>
      <c r="I340" s="5">
        <v>0.44666666666666666</v>
      </c>
      <c r="J340" s="1">
        <v>0.45</v>
      </c>
      <c r="K340" s="5">
        <v>0.30745098039215685</v>
      </c>
      <c r="L340" s="1">
        <v>13.603316326530614</v>
      </c>
      <c r="M340" s="1">
        <v>5</v>
      </c>
      <c r="O340" s="5"/>
      <c r="R340" s="5"/>
      <c r="T340" s="4"/>
      <c r="U340" s="1"/>
    </row>
    <row r="341" spans="1:21" x14ac:dyDescent="0.25">
      <c r="A341" s="1" t="s">
        <v>186</v>
      </c>
      <c r="B341" s="8" t="s">
        <v>48</v>
      </c>
      <c r="C341" s="33">
        <v>4.7798742138364751</v>
      </c>
      <c r="D341" s="5">
        <v>0.23708609271523179</v>
      </c>
      <c r="E341" s="5">
        <v>0.24775086505190314</v>
      </c>
      <c r="F341" s="5">
        <v>0.24775086505190314</v>
      </c>
      <c r="G341" s="33">
        <v>2.5948863439781338</v>
      </c>
      <c r="H341" s="33">
        <v>3.2293854748603352</v>
      </c>
      <c r="I341" s="5">
        <v>0.30804878048780493</v>
      </c>
      <c r="J341" s="1">
        <v>0.41</v>
      </c>
      <c r="K341" s="5">
        <v>0.32015503875968998</v>
      </c>
      <c r="M341" s="1">
        <v>4.2</v>
      </c>
      <c r="O341" s="5"/>
      <c r="R341" s="5"/>
      <c r="T341" s="1"/>
      <c r="U341" s="1"/>
    </row>
    <row r="342" spans="1:21" x14ac:dyDescent="0.25">
      <c r="A342" s="1" t="s">
        <v>187</v>
      </c>
      <c r="B342" s="8" t="s">
        <v>23</v>
      </c>
      <c r="C342" s="33">
        <v>12.643678160919535</v>
      </c>
      <c r="D342" s="5"/>
      <c r="E342" s="5"/>
      <c r="F342" s="5">
        <v>0.1672566371681416</v>
      </c>
      <c r="G342" s="33">
        <v>0.77339085486406611</v>
      </c>
      <c r="H342" s="33"/>
      <c r="I342" s="5">
        <v>0.49419152276295092</v>
      </c>
      <c r="J342" s="1">
        <v>0.63700000000000045</v>
      </c>
      <c r="K342" s="5">
        <v>0.39142857142857146</v>
      </c>
      <c r="L342" s="1">
        <v>18.437956204379557</v>
      </c>
      <c r="M342" s="1">
        <v>13.6</v>
      </c>
      <c r="O342" s="5"/>
      <c r="R342" s="5"/>
      <c r="T342" s="8"/>
      <c r="U342" s="1"/>
    </row>
    <row r="343" spans="1:21" x14ac:dyDescent="0.25">
      <c r="A343" s="1" t="s">
        <v>187</v>
      </c>
      <c r="B343" s="8" t="s">
        <v>30</v>
      </c>
      <c r="C343" s="33">
        <v>9.3750000000000107</v>
      </c>
      <c r="D343" s="5">
        <v>0.58412698412698416</v>
      </c>
      <c r="E343" s="5">
        <v>0.41913439635535304</v>
      </c>
      <c r="F343" s="5"/>
      <c r="G343" s="33">
        <v>6.5790364283683722</v>
      </c>
      <c r="H343" s="33">
        <v>10.036820652173912</v>
      </c>
      <c r="I343" s="5">
        <v>0.52329545454545456</v>
      </c>
      <c r="J343" s="1">
        <v>0.35199999999999998</v>
      </c>
      <c r="K343" s="5">
        <v>0.6763157894736842</v>
      </c>
      <c r="L343" s="1">
        <v>6.3891050583657583</v>
      </c>
      <c r="M343" s="1">
        <v>2.8</v>
      </c>
      <c r="O343" s="5"/>
      <c r="R343" s="5"/>
      <c r="T343" s="4"/>
      <c r="U343" s="1"/>
    </row>
    <row r="344" spans="1:21" x14ac:dyDescent="0.25">
      <c r="A344" s="1" t="s">
        <v>187</v>
      </c>
      <c r="B344" s="8" t="s">
        <v>27</v>
      </c>
      <c r="C344" s="33">
        <v>3.4722222222222254</v>
      </c>
      <c r="D344" s="5">
        <v>0.16448598130841122</v>
      </c>
      <c r="E344" s="5">
        <v>0.19006479481641469</v>
      </c>
      <c r="F344" s="5">
        <v>0.14434389140271492</v>
      </c>
      <c r="G344" s="33">
        <v>4.4828374567966539E-2</v>
      </c>
      <c r="H344" s="33">
        <v>12.674602272727272</v>
      </c>
      <c r="I344" s="5">
        <v>0.26470588235294118</v>
      </c>
      <c r="J344" s="1">
        <v>0.221</v>
      </c>
      <c r="K344" s="5">
        <v>0.28563218390804601</v>
      </c>
      <c r="L344" s="1">
        <v>11.070422535211266</v>
      </c>
      <c r="M344" s="1">
        <v>1.3</v>
      </c>
      <c r="O344" s="5"/>
      <c r="R344" s="5"/>
      <c r="T344" s="8"/>
      <c r="U344" s="1"/>
    </row>
    <row r="345" spans="1:21" x14ac:dyDescent="0.25">
      <c r="A345" s="1" t="s">
        <v>162</v>
      </c>
      <c r="B345" s="8" t="s">
        <v>10</v>
      </c>
      <c r="C345" s="33">
        <v>53.94736842105263</v>
      </c>
      <c r="D345" s="5">
        <v>0.1560126582278481</v>
      </c>
      <c r="E345" s="5">
        <v>0.27013698630136984</v>
      </c>
      <c r="F345" s="5">
        <v>0.34686078252957231</v>
      </c>
      <c r="G345" s="33">
        <v>6.0398166099412709</v>
      </c>
      <c r="H345" s="33">
        <v>50.073387423935088</v>
      </c>
      <c r="I345" s="5">
        <v>0.35992271598123099</v>
      </c>
      <c r="J345" s="1">
        <v>3.6230000000000002</v>
      </c>
      <c r="K345" s="5">
        <v>0.34558058925476604</v>
      </c>
      <c r="L345" s="1">
        <v>5.0732196589769298</v>
      </c>
      <c r="M345" s="1">
        <v>34</v>
      </c>
      <c r="O345" s="5"/>
      <c r="R345" s="5"/>
      <c r="T345" s="8"/>
      <c r="U345" s="1"/>
    </row>
    <row r="346" spans="1:21" x14ac:dyDescent="0.25">
      <c r="A346" s="1" t="s">
        <v>162</v>
      </c>
      <c r="B346" s="8" t="s">
        <v>31</v>
      </c>
      <c r="C346" s="33">
        <v>30.821917808219183</v>
      </c>
      <c r="D346" s="5">
        <v>0.11258741258741259</v>
      </c>
      <c r="E346" s="5">
        <v>0.19121140142517815</v>
      </c>
      <c r="F346" s="5">
        <v>0.23130498533724342</v>
      </c>
      <c r="G346" s="33">
        <v>6.3410696803689435</v>
      </c>
      <c r="H346" s="33">
        <v>51.326645962732925</v>
      </c>
      <c r="I346" s="5">
        <v>0.18883677298311441</v>
      </c>
      <c r="J346" s="1">
        <v>1.0660000000000001</v>
      </c>
      <c r="K346" s="5">
        <v>0.27913043478260863</v>
      </c>
      <c r="L346" s="1">
        <v>20.763239875389413</v>
      </c>
      <c r="M346" s="1">
        <v>10.1</v>
      </c>
      <c r="O346" s="5"/>
      <c r="R346" s="5"/>
      <c r="T346" s="4"/>
      <c r="U346" s="1"/>
    </row>
    <row r="347" spans="1:21" x14ac:dyDescent="0.25">
      <c r="A347" s="1" t="s">
        <v>162</v>
      </c>
      <c r="B347" s="8" t="s">
        <v>15</v>
      </c>
      <c r="C347" s="33">
        <v>23.611111111111114</v>
      </c>
      <c r="D347" s="5">
        <v>0.10227272727272727</v>
      </c>
      <c r="E347" s="5">
        <v>0.22562674094707522</v>
      </c>
      <c r="F347" s="5">
        <v>0.22562674094707522</v>
      </c>
      <c r="G347" s="33">
        <v>7.4647743529976438</v>
      </c>
      <c r="H347" s="33">
        <v>148.97955555555555</v>
      </c>
      <c r="I347" s="5">
        <v>0.23391608391608393</v>
      </c>
      <c r="J347" s="1">
        <v>0.28599999999999998</v>
      </c>
      <c r="K347" s="5">
        <v>0.30333333333333301</v>
      </c>
      <c r="L347" s="1">
        <v>17.978021978021978</v>
      </c>
      <c r="M347" s="1">
        <v>20.6</v>
      </c>
      <c r="O347" s="5"/>
      <c r="R347" s="5"/>
      <c r="T347" s="4"/>
      <c r="U347" s="1"/>
    </row>
    <row r="348" spans="1:21" x14ac:dyDescent="0.25">
      <c r="A348" s="1" t="s">
        <v>162</v>
      </c>
      <c r="B348" s="8" t="s">
        <v>21</v>
      </c>
      <c r="D348" s="5">
        <v>7.2222222222222229E-2</v>
      </c>
      <c r="E348" s="5">
        <v>0.14006734006734006</v>
      </c>
      <c r="F348" s="5">
        <v>0.23620840630472853</v>
      </c>
      <c r="G348" s="33">
        <v>3.9034217899077657</v>
      </c>
      <c r="H348" s="33">
        <v>38.181490384615387</v>
      </c>
      <c r="I348" s="5">
        <v>0.30150281778334376</v>
      </c>
      <c r="J348" s="1">
        <v>1.597</v>
      </c>
      <c r="K348" s="5"/>
      <c r="M348" s="1">
        <v>5.4</v>
      </c>
      <c r="O348" s="5"/>
      <c r="R348" s="5"/>
      <c r="T348" s="4"/>
      <c r="U348" s="1"/>
    </row>
    <row r="349" spans="1:21" x14ac:dyDescent="0.25">
      <c r="A349" s="1" t="s">
        <v>163</v>
      </c>
      <c r="B349" s="8" t="s">
        <v>10</v>
      </c>
      <c r="C349" s="33">
        <v>52.142857142857139</v>
      </c>
      <c r="D349" s="5">
        <v>0.11986899563318776</v>
      </c>
      <c r="E349" s="5">
        <v>0.22417313189056756</v>
      </c>
      <c r="F349" s="5">
        <v>0.33907056798623064</v>
      </c>
      <c r="G349" s="33">
        <v>5.7491042735008433</v>
      </c>
      <c r="H349" s="33">
        <v>54.463224043715854</v>
      </c>
      <c r="I349" s="5">
        <v>0.32322465386333188</v>
      </c>
      <c r="J349" s="1">
        <v>4.4779999999999998</v>
      </c>
      <c r="K349" s="5">
        <v>0.27862068965517239</v>
      </c>
      <c r="M349" s="1">
        <v>43.3</v>
      </c>
      <c r="O349" s="5"/>
      <c r="R349" s="5"/>
      <c r="T349" s="4"/>
      <c r="U349" s="1"/>
    </row>
    <row r="350" spans="1:21" x14ac:dyDescent="0.25">
      <c r="A350" s="1" t="s">
        <v>163</v>
      </c>
      <c r="B350" s="8" t="s">
        <v>15</v>
      </c>
      <c r="C350" s="33">
        <v>10.000000000000009</v>
      </c>
      <c r="D350" s="5">
        <v>0.12235772357723576</v>
      </c>
      <c r="E350" s="5">
        <v>0.22412509307520476</v>
      </c>
      <c r="F350" s="5">
        <v>0.30199203187250995</v>
      </c>
      <c r="G350" s="33">
        <v>5.7639014919784426</v>
      </c>
      <c r="H350" s="33">
        <v>173.72415282392029</v>
      </c>
      <c r="I350" s="5">
        <v>0.25507692307692309</v>
      </c>
      <c r="J350" s="1">
        <v>0.65</v>
      </c>
      <c r="K350" s="5">
        <v>0.34444444444444444</v>
      </c>
      <c r="L350" s="1">
        <v>20.129032258064516</v>
      </c>
      <c r="M350" s="1">
        <v>9.3000000000000007</v>
      </c>
      <c r="O350" s="5"/>
      <c r="R350" s="5"/>
      <c r="T350" s="4"/>
      <c r="U350" s="1"/>
    </row>
    <row r="351" spans="1:21" x14ac:dyDescent="0.25">
      <c r="A351" s="1" t="s">
        <v>188</v>
      </c>
      <c r="B351" s="4" t="s">
        <v>13</v>
      </c>
      <c r="C351" s="33">
        <v>32.846715328467155</v>
      </c>
      <c r="D351" s="5">
        <v>7.6271186440677971E-2</v>
      </c>
      <c r="E351" s="5">
        <v>0.11378002528445005</v>
      </c>
      <c r="F351" s="5">
        <v>0.11378002528445005</v>
      </c>
      <c r="G351" s="33">
        <v>2.4194080514967338</v>
      </c>
      <c r="H351" s="33">
        <v>15.155222222222223</v>
      </c>
      <c r="I351" s="5">
        <v>0.14852941176470588</v>
      </c>
      <c r="J351" s="1">
        <v>6.8000000000000005E-2</v>
      </c>
      <c r="K351" s="5">
        <v>0.15192307692307694</v>
      </c>
      <c r="L351" s="1">
        <v>21.645569620253163</v>
      </c>
      <c r="M351" s="1">
        <v>3.5</v>
      </c>
      <c r="O351" s="5"/>
      <c r="R351" s="5"/>
      <c r="T351" s="4"/>
      <c r="U351" s="1"/>
    </row>
    <row r="352" spans="1:21" x14ac:dyDescent="0.25">
      <c r="A352" s="1" t="s">
        <v>188</v>
      </c>
      <c r="B352" s="4" t="s">
        <v>10</v>
      </c>
      <c r="C352" s="33">
        <v>28.749999999999996</v>
      </c>
      <c r="D352" s="5">
        <v>0.22727272727272727</v>
      </c>
      <c r="E352" s="5">
        <v>0.27743526510480887</v>
      </c>
      <c r="F352" s="5">
        <v>0.27743526510480887</v>
      </c>
      <c r="G352" s="33">
        <v>3.6936001738164785</v>
      </c>
      <c r="H352" s="33">
        <v>36.820444444444448</v>
      </c>
      <c r="I352" s="5">
        <v>0.37830188679245275</v>
      </c>
      <c r="J352" s="1">
        <v>0.42400000000000004</v>
      </c>
      <c r="K352" s="5">
        <v>0.36205533596837941</v>
      </c>
      <c r="L352" s="1">
        <v>5.7314410480349345</v>
      </c>
      <c r="M352" s="1">
        <v>20</v>
      </c>
      <c r="O352" s="5"/>
      <c r="R352" s="5"/>
      <c r="T352" s="4"/>
      <c r="U352" s="1"/>
    </row>
    <row r="353" spans="1:21" x14ac:dyDescent="0.25">
      <c r="A353" s="1" t="s">
        <v>188</v>
      </c>
      <c r="B353" s="4" t="s">
        <v>15</v>
      </c>
      <c r="C353" s="33">
        <v>20.610687022900773</v>
      </c>
      <c r="D353" s="5">
        <v>0.13457943925233645</v>
      </c>
      <c r="E353" s="5">
        <v>0.23960066555740431</v>
      </c>
      <c r="F353" s="5">
        <v>0.26722532588454379</v>
      </c>
      <c r="G353" s="33">
        <v>3.9333847889330875</v>
      </c>
      <c r="H353" s="33">
        <v>65.500555555555565</v>
      </c>
      <c r="I353" s="5">
        <v>0.39971857410881795</v>
      </c>
      <c r="J353" s="1">
        <v>1.0660000000000001</v>
      </c>
      <c r="K353" s="5">
        <v>0.41081081081081078</v>
      </c>
      <c r="L353" s="1">
        <v>10.421052631578949</v>
      </c>
      <c r="M353" s="1">
        <v>4.5999999999999996</v>
      </c>
      <c r="O353" s="5"/>
      <c r="R353" s="5"/>
      <c r="T353" s="4"/>
      <c r="U353" s="1"/>
    </row>
    <row r="354" spans="1:21" x14ac:dyDescent="0.25">
      <c r="A354" s="1" t="s">
        <v>188</v>
      </c>
      <c r="B354" s="4" t="s">
        <v>12</v>
      </c>
      <c r="D354" s="5">
        <v>0.13333333333333333</v>
      </c>
      <c r="E354" s="5">
        <v>0.39999999999999997</v>
      </c>
      <c r="F354" s="5">
        <v>0.39999999999999997</v>
      </c>
      <c r="G354" s="33">
        <v>8.4668628156552295</v>
      </c>
      <c r="H354" s="33">
        <v>196.84583333333336</v>
      </c>
      <c r="I354" s="5">
        <v>0.44666666666666666</v>
      </c>
      <c r="J354" s="1">
        <v>1.4999999999999999E-2</v>
      </c>
      <c r="K354" s="5">
        <v>0.47499999999999998</v>
      </c>
      <c r="L354" s="1">
        <v>14.473684210526319</v>
      </c>
      <c r="M354" s="1">
        <v>2.5</v>
      </c>
      <c r="R354" s="5"/>
      <c r="T354" s="4"/>
      <c r="U354" s="1"/>
    </row>
    <row r="355" spans="1:21" x14ac:dyDescent="0.25">
      <c r="A355" s="1" t="s">
        <v>188</v>
      </c>
      <c r="B355" s="4" t="s">
        <v>39</v>
      </c>
      <c r="D355" s="5">
        <v>6.9999999999999993E-2</v>
      </c>
      <c r="E355" s="5">
        <v>0.15909090909090909</v>
      </c>
      <c r="F355" s="5">
        <v>0.15909090909090909</v>
      </c>
      <c r="G355" s="33">
        <v>2.7208351531901793</v>
      </c>
      <c r="H355" s="33">
        <v>199.51857142857145</v>
      </c>
      <c r="I355" s="5">
        <v>0.22394366197183097</v>
      </c>
      <c r="J355" s="1">
        <v>7.0999999999999994E-2</v>
      </c>
      <c r="K355" s="5">
        <v>0.51111111111111107</v>
      </c>
      <c r="L355" s="1">
        <v>15.065217391304348</v>
      </c>
      <c r="M355" s="1">
        <v>2.5</v>
      </c>
      <c r="O355" s="5"/>
      <c r="R355" s="5"/>
      <c r="T355" s="4"/>
      <c r="U355" s="1"/>
    </row>
    <row r="356" spans="1:21" x14ac:dyDescent="0.25">
      <c r="A356" s="1" t="s">
        <v>188</v>
      </c>
      <c r="B356" s="19" t="s">
        <v>37</v>
      </c>
      <c r="D356" s="5"/>
      <c r="E356" s="5"/>
      <c r="F356" s="5"/>
      <c r="G356" s="33"/>
      <c r="H356" s="33"/>
      <c r="I356" s="5"/>
      <c r="K356" s="5"/>
      <c r="O356" s="5"/>
      <c r="R356" s="5"/>
      <c r="T356" s="4"/>
      <c r="U356" s="1"/>
    </row>
    <row r="357" spans="1:21" x14ac:dyDescent="0.25">
      <c r="A357" s="1" t="s">
        <v>188</v>
      </c>
      <c r="B357" s="19" t="s">
        <v>38</v>
      </c>
      <c r="D357" s="5"/>
      <c r="E357" s="5"/>
      <c r="F357" s="5"/>
      <c r="G357" s="33"/>
      <c r="H357" s="33"/>
      <c r="I357" s="5"/>
      <c r="K357" s="5"/>
      <c r="O357" s="5"/>
      <c r="R357" s="5"/>
      <c r="T357" s="4"/>
      <c r="U357" s="1"/>
    </row>
    <row r="358" spans="1:21" x14ac:dyDescent="0.25">
      <c r="A358" s="1" t="s">
        <v>195</v>
      </c>
      <c r="B358" s="4" t="s">
        <v>10</v>
      </c>
      <c r="C358" s="33">
        <v>50.273972602739725</v>
      </c>
      <c r="D358" s="5">
        <v>0.15407098121085597</v>
      </c>
      <c r="E358" s="5">
        <v>0.19764327798607392</v>
      </c>
      <c r="F358" s="5">
        <v>0.30095559958046852</v>
      </c>
      <c r="G358" s="33">
        <v>7.1804851321955665</v>
      </c>
      <c r="H358" s="33">
        <v>50.649173441734419</v>
      </c>
      <c r="I358" s="5">
        <v>0.52682495579691846</v>
      </c>
      <c r="J358" s="1">
        <v>3.9590000000000001</v>
      </c>
      <c r="K358" s="5">
        <v>0.42785340314136128</v>
      </c>
      <c r="L358" s="1">
        <v>4.9143416544297596</v>
      </c>
      <c r="M358" s="1">
        <v>32</v>
      </c>
      <c r="O358" s="5"/>
      <c r="R358" s="5"/>
      <c r="T358" s="1"/>
      <c r="U358" s="1"/>
    </row>
    <row r="359" spans="1:21" x14ac:dyDescent="0.25">
      <c r="A359" s="1" t="s">
        <v>195</v>
      </c>
      <c r="B359" s="4" t="s">
        <v>15</v>
      </c>
      <c r="C359" s="33">
        <v>41.25</v>
      </c>
      <c r="D359" s="5">
        <v>0.10675675675675678</v>
      </c>
      <c r="E359" s="5">
        <v>0.20466321243523317</v>
      </c>
      <c r="F359" s="5">
        <v>0.20466321243523317</v>
      </c>
      <c r="G359" s="33">
        <v>4.7297168824748548</v>
      </c>
      <c r="H359" s="33">
        <v>106.51746835443036</v>
      </c>
      <c r="I359" s="5">
        <v>0.43363095238095234</v>
      </c>
      <c r="J359" s="1">
        <v>0.33600000000000002</v>
      </c>
      <c r="K359" s="5">
        <v>0.37575757575757579</v>
      </c>
      <c r="L359" s="1">
        <v>8.5483870967741939</v>
      </c>
      <c r="M359" s="1">
        <v>8</v>
      </c>
      <c r="O359" s="5"/>
      <c r="R359" s="5"/>
      <c r="T359" s="4"/>
      <c r="U359" s="1"/>
    </row>
    <row r="360" spans="1:21" x14ac:dyDescent="0.25">
      <c r="A360" s="1" t="s">
        <v>195</v>
      </c>
      <c r="B360" s="4" t="s">
        <v>14</v>
      </c>
      <c r="C360" s="33">
        <v>14.814814814814822</v>
      </c>
      <c r="D360" s="5">
        <v>5.4545454545454543E-2</v>
      </c>
      <c r="E360" s="5">
        <v>8.7378640776699032E-2</v>
      </c>
      <c r="F360" s="5">
        <v>8.7378640776699032E-2</v>
      </c>
      <c r="G360" s="33">
        <v>1.9829903494469658</v>
      </c>
      <c r="H360" s="33">
        <v>126.07222222222222</v>
      </c>
      <c r="I360" s="5">
        <v>0.21182795698924731</v>
      </c>
      <c r="J360" s="1">
        <v>9.2999999999999999E-2</v>
      </c>
      <c r="K360" s="5">
        <v>0.25</v>
      </c>
      <c r="L360" s="1">
        <v>27</v>
      </c>
      <c r="M360" s="1">
        <v>1.9</v>
      </c>
      <c r="O360" s="5"/>
      <c r="R360" s="5"/>
      <c r="T360" s="4"/>
      <c r="U360" s="1"/>
    </row>
    <row r="361" spans="1:21" x14ac:dyDescent="0.25">
      <c r="A361" s="1" t="s">
        <v>195</v>
      </c>
      <c r="B361" s="4" t="s">
        <v>39</v>
      </c>
      <c r="D361" s="5">
        <v>4.4444444444444453E-2</v>
      </c>
      <c r="E361" s="5">
        <v>0.11428571428571428</v>
      </c>
      <c r="F361" s="5">
        <v>0.11428571428571428</v>
      </c>
      <c r="G361" s="33">
        <v>2.1779456715207317</v>
      </c>
      <c r="H361" s="33">
        <v>332.88249999999999</v>
      </c>
      <c r="I361" s="5">
        <v>0.22333333333333336</v>
      </c>
      <c r="J361" s="1">
        <v>0.03</v>
      </c>
      <c r="K361" s="5">
        <v>0.25</v>
      </c>
      <c r="L361" s="1">
        <v>24.3</v>
      </c>
      <c r="M361" s="1">
        <v>1.5</v>
      </c>
      <c r="O361" s="5"/>
      <c r="R361" s="5"/>
      <c r="T361" s="4"/>
      <c r="U361" s="1"/>
    </row>
    <row r="362" spans="1:21" x14ac:dyDescent="0.25">
      <c r="A362" s="1" t="s">
        <v>196</v>
      </c>
      <c r="B362" s="4" t="s">
        <v>10</v>
      </c>
      <c r="C362" s="33">
        <v>39.138943248532293</v>
      </c>
      <c r="D362" s="5">
        <v>0.14659498207885302</v>
      </c>
      <c r="E362" s="5">
        <v>0.2304225352112676</v>
      </c>
      <c r="F362" s="5">
        <v>0.3249556236888817</v>
      </c>
      <c r="G362" s="33">
        <v>7.7222953303045925</v>
      </c>
      <c r="H362" s="33">
        <v>75.164193154034237</v>
      </c>
      <c r="I362" s="5">
        <v>0.41556692701319697</v>
      </c>
      <c r="J362" s="1">
        <v>3.7129999999999996</v>
      </c>
      <c r="K362" s="5">
        <v>0.354295154185022</v>
      </c>
      <c r="L362" s="1">
        <v>1.1252719925396333</v>
      </c>
      <c r="M362" s="1">
        <v>30</v>
      </c>
      <c r="O362" s="5"/>
      <c r="R362" s="5"/>
      <c r="T362" s="4"/>
      <c r="U362" s="1"/>
    </row>
    <row r="363" spans="1:21" x14ac:dyDescent="0.25">
      <c r="A363" s="1" t="s">
        <v>196</v>
      </c>
      <c r="B363" s="4" t="s">
        <v>13</v>
      </c>
      <c r="C363" s="33">
        <v>33.139534883720934</v>
      </c>
      <c r="D363" s="5">
        <v>0.10520833333333332</v>
      </c>
      <c r="E363" s="5">
        <v>0.21085594989561587</v>
      </c>
      <c r="F363" s="5">
        <v>0.21085594989561587</v>
      </c>
      <c r="G363" s="33">
        <v>1.2812956461573943</v>
      </c>
      <c r="H363" s="33">
        <v>15.454653465346535</v>
      </c>
      <c r="I363" s="5">
        <v>0.13896103896103895</v>
      </c>
      <c r="J363" s="1">
        <v>7.6999999999999999E-2</v>
      </c>
      <c r="K363" s="5">
        <v>0.11818181818181818</v>
      </c>
      <c r="L363" s="1">
        <v>27.92307692307692</v>
      </c>
      <c r="M363" s="1">
        <v>4.0999999999999996</v>
      </c>
      <c r="O363" s="5"/>
      <c r="R363" s="5"/>
      <c r="T363" s="8"/>
      <c r="U363" s="1"/>
    </row>
    <row r="364" spans="1:21" x14ac:dyDescent="0.25">
      <c r="A364" s="1" t="s">
        <v>196</v>
      </c>
      <c r="B364" s="4" t="s">
        <v>12</v>
      </c>
      <c r="C364" s="33">
        <v>27.272727272727284</v>
      </c>
      <c r="D364" s="5">
        <v>0.12812500000000002</v>
      </c>
      <c r="E364" s="5">
        <v>0.26623376623376627</v>
      </c>
      <c r="F364" s="5">
        <v>0.26623376623376627</v>
      </c>
      <c r="G364" s="33">
        <v>7.9570672018531123</v>
      </c>
      <c r="H364" s="33">
        <v>55.174146341463413</v>
      </c>
      <c r="I364" s="5">
        <v>0.22702702702702701</v>
      </c>
      <c r="J364" s="1">
        <v>0.111</v>
      </c>
      <c r="K364" s="5">
        <v>0.36399999999999999</v>
      </c>
      <c r="L364" s="1">
        <v>9.9450549450549453</v>
      </c>
      <c r="M364" s="1">
        <v>2.8</v>
      </c>
      <c r="O364" s="5"/>
      <c r="R364" s="5"/>
      <c r="T364" s="4"/>
      <c r="U364" s="1"/>
    </row>
    <row r="365" spans="1:21" x14ac:dyDescent="0.25">
      <c r="A365" s="1" t="s">
        <v>196</v>
      </c>
      <c r="B365" s="4" t="s">
        <v>38</v>
      </c>
      <c r="C365" s="33">
        <v>27.011494252873561</v>
      </c>
      <c r="D365" s="5">
        <v>0.15930232558139537</v>
      </c>
      <c r="E365" s="5">
        <v>0.25512104283054005</v>
      </c>
      <c r="F365" s="5">
        <v>0.25512104283054005</v>
      </c>
      <c r="G365" s="33">
        <v>2.0773277256137703</v>
      </c>
      <c r="H365" s="33">
        <v>22.839562043795617</v>
      </c>
      <c r="I365" s="5">
        <v>0.32727272727272727</v>
      </c>
      <c r="J365" s="1">
        <v>3.3000000000000002E-2</v>
      </c>
      <c r="K365" s="5">
        <v>0.65</v>
      </c>
      <c r="L365" s="1">
        <v>12.307692307692307</v>
      </c>
      <c r="M365" s="1">
        <v>1.8</v>
      </c>
      <c r="O365" s="5"/>
      <c r="R365" s="5"/>
      <c r="T365" s="4"/>
      <c r="U365" s="1"/>
    </row>
    <row r="366" spans="1:21" x14ac:dyDescent="0.25">
      <c r="A366" s="1" t="s">
        <v>196</v>
      </c>
      <c r="B366" s="8" t="s">
        <v>11</v>
      </c>
      <c r="C366" s="33">
        <v>16.666666666666668</v>
      </c>
      <c r="D366" s="5">
        <v>0.12636363636363634</v>
      </c>
      <c r="E366" s="5">
        <v>0.20411160058737152</v>
      </c>
      <c r="F366" s="5">
        <v>0.21433333333333332</v>
      </c>
      <c r="G366" s="33">
        <v>5.4204534809588383</v>
      </c>
      <c r="H366" s="33">
        <v>79.103525179856121</v>
      </c>
      <c r="I366" s="5">
        <v>0.2835722160970231</v>
      </c>
      <c r="J366" s="1">
        <v>0.90700000000000003</v>
      </c>
      <c r="K366" s="5">
        <v>0.29032258064516131</v>
      </c>
      <c r="L366" s="1">
        <v>20.311111111111114</v>
      </c>
      <c r="M366" s="1">
        <v>2.8</v>
      </c>
      <c r="O366" s="5"/>
      <c r="R366" s="5"/>
      <c r="T366" s="4"/>
      <c r="U366" s="1"/>
    </row>
    <row r="367" spans="1:21" x14ac:dyDescent="0.25">
      <c r="A367" s="1" t="s">
        <v>196</v>
      </c>
      <c r="B367" s="4" t="s">
        <v>20</v>
      </c>
      <c r="C367" s="33">
        <v>15.68627450980393</v>
      </c>
      <c r="D367" s="5">
        <v>6.6666666666666666E-2</v>
      </c>
      <c r="E367" s="5">
        <v>0.10273972602739725</v>
      </c>
      <c r="F367" s="5">
        <v>0.10273972602739725</v>
      </c>
      <c r="G367" s="33">
        <v>4.4426733584995075</v>
      </c>
      <c r="H367" s="33">
        <v>123.79933333333334</v>
      </c>
      <c r="I367" s="5">
        <v>0.13846153846153847</v>
      </c>
      <c r="J367" s="1">
        <v>6.5000000000000002E-2</v>
      </c>
      <c r="K367" s="5">
        <v>0.4</v>
      </c>
      <c r="L367" s="1">
        <v>26.499999999999996</v>
      </c>
      <c r="M367" s="1">
        <v>3.2</v>
      </c>
      <c r="O367" s="5"/>
      <c r="R367" s="5"/>
      <c r="T367" s="4"/>
      <c r="U367" s="1"/>
    </row>
    <row r="368" spans="1:21" x14ac:dyDescent="0.25">
      <c r="A368" s="1" t="s">
        <v>196</v>
      </c>
      <c r="B368" s="4" t="s">
        <v>14</v>
      </c>
      <c r="C368" s="33">
        <v>3.2258064516129026</v>
      </c>
      <c r="D368" s="5">
        <v>6.9230769230769248E-2</v>
      </c>
      <c r="E368" s="5">
        <v>0.10702702702702703</v>
      </c>
      <c r="F368" s="5">
        <v>0.10892172961138478</v>
      </c>
      <c r="G368" s="33">
        <v>2.6338540101201966</v>
      </c>
      <c r="H368" s="33">
        <v>32.598080808080809</v>
      </c>
      <c r="I368" s="5">
        <v>0.18412371134020616</v>
      </c>
      <c r="J368" s="1">
        <v>0.48499999999999999</v>
      </c>
      <c r="K368" s="5">
        <v>0.27058823529411763</v>
      </c>
      <c r="L368" s="1">
        <v>18.434782608695652</v>
      </c>
      <c r="M368" s="1">
        <v>2.6</v>
      </c>
      <c r="O368" s="5"/>
      <c r="R368" s="5"/>
      <c r="T368" s="4"/>
      <c r="U368" s="1"/>
    </row>
    <row r="369" spans="1:21" x14ac:dyDescent="0.25">
      <c r="A369" s="1" t="s">
        <v>197</v>
      </c>
      <c r="B369" s="19" t="s">
        <v>38</v>
      </c>
      <c r="C369" s="33">
        <v>31.081081081081077</v>
      </c>
      <c r="D369" s="5">
        <v>7.4999999999999997E-2</v>
      </c>
      <c r="E369" s="5">
        <v>0.13333333333333333</v>
      </c>
      <c r="F369" s="5">
        <v>0.13333333333333333</v>
      </c>
      <c r="G369" s="33">
        <v>2.9589365362908087</v>
      </c>
      <c r="H369" s="33">
        <v>50.693888888888893</v>
      </c>
      <c r="I369" s="5">
        <v>0.30263157894736842</v>
      </c>
      <c r="J369" s="1">
        <v>7.5999999999999998E-2</v>
      </c>
      <c r="K369" s="5">
        <v>0.39999999999999997</v>
      </c>
      <c r="L369" s="1">
        <v>12.541666666666666</v>
      </c>
      <c r="M369" s="1">
        <v>0.8</v>
      </c>
      <c r="O369" s="5"/>
      <c r="R369" s="5"/>
      <c r="T369" s="4"/>
      <c r="U369" s="1"/>
    </row>
    <row r="370" spans="1:21" x14ac:dyDescent="0.25">
      <c r="A370" s="1" t="s">
        <v>197</v>
      </c>
      <c r="B370" s="8" t="s">
        <v>11</v>
      </c>
      <c r="C370" s="33">
        <v>30</v>
      </c>
      <c r="D370" s="5">
        <v>0.12365771812080538</v>
      </c>
      <c r="E370" s="5">
        <v>0.21474358974358976</v>
      </c>
      <c r="F370" s="5">
        <v>0.21474358974358976</v>
      </c>
      <c r="G370" s="33">
        <v>9.7923004826607993</v>
      </c>
      <c r="H370" s="33">
        <v>108.28710990502036</v>
      </c>
      <c r="I370" s="5">
        <v>0.41166464155528554</v>
      </c>
      <c r="J370" s="1">
        <v>0.82299999999999995</v>
      </c>
      <c r="K370" s="5">
        <v>0.37400000000000005</v>
      </c>
      <c r="L370" s="1">
        <v>14.053475935828876</v>
      </c>
      <c r="M370" s="1">
        <v>3.6</v>
      </c>
      <c r="O370" s="5"/>
      <c r="R370" s="5"/>
      <c r="T370" s="4"/>
      <c r="U370" s="1"/>
    </row>
    <row r="371" spans="1:21" x14ac:dyDescent="0.25">
      <c r="A371" s="1" t="s">
        <v>197</v>
      </c>
      <c r="B371" s="4" t="s">
        <v>12</v>
      </c>
      <c r="C371" s="33">
        <v>27.027027027027028</v>
      </c>
      <c r="D371" s="5">
        <v>0.108</v>
      </c>
      <c r="E371" s="5">
        <v>0.31764705882352939</v>
      </c>
      <c r="F371" s="5">
        <v>0.33090909090909093</v>
      </c>
      <c r="G371" s="33">
        <v>7.86415314498461</v>
      </c>
      <c r="H371" s="33">
        <v>246.31222222222223</v>
      </c>
      <c r="I371" s="5">
        <v>0.60769230769230764</v>
      </c>
      <c r="J371" s="1">
        <v>1.2999999999999999E-2</v>
      </c>
      <c r="K371" s="5">
        <v>0.6</v>
      </c>
      <c r="L371" s="1">
        <v>21.291666666666668</v>
      </c>
      <c r="M371" s="1">
        <v>3</v>
      </c>
      <c r="O371" s="5"/>
      <c r="R371" s="5"/>
      <c r="T371" s="4"/>
      <c r="U371" s="1"/>
    </row>
    <row r="372" spans="1:21" x14ac:dyDescent="0.25">
      <c r="A372" s="1" t="s">
        <v>197</v>
      </c>
      <c r="B372" s="4" t="s">
        <v>14</v>
      </c>
      <c r="C372" s="33">
        <v>19.230769230769226</v>
      </c>
      <c r="D372" s="5">
        <v>7.4999999999999997E-2</v>
      </c>
      <c r="E372" s="5">
        <v>0.10784313725490197</v>
      </c>
      <c r="F372" s="5">
        <v>0.10784313725490197</v>
      </c>
      <c r="G372" s="33">
        <v>3.4571082860599964</v>
      </c>
      <c r="H372" s="33">
        <v>57.851818181818182</v>
      </c>
      <c r="I372" s="5">
        <v>0.20175438596491227</v>
      </c>
      <c r="J372" s="1">
        <v>0.114</v>
      </c>
      <c r="K372" s="5">
        <v>0.17142857142857143</v>
      </c>
      <c r="L372" s="1">
        <v>33.250000000000007</v>
      </c>
      <c r="M372" s="1">
        <v>1.5</v>
      </c>
      <c r="O372" s="5"/>
      <c r="R372" s="5"/>
      <c r="T372" s="8"/>
      <c r="U372" s="1"/>
    </row>
    <row r="373" spans="1:21" x14ac:dyDescent="0.25">
      <c r="A373" s="1" t="s">
        <v>197</v>
      </c>
      <c r="B373" s="4" t="s">
        <v>20</v>
      </c>
      <c r="C373" s="33">
        <v>17.391304347826086</v>
      </c>
      <c r="D373" s="5">
        <v>9.4117647058823528E-2</v>
      </c>
      <c r="E373" s="5">
        <v>0.16494845360824742</v>
      </c>
      <c r="F373" s="5">
        <v>0.16494845360824742</v>
      </c>
      <c r="G373" s="33">
        <v>1.9786942756909385</v>
      </c>
      <c r="H373" s="33">
        <v>116.87</v>
      </c>
      <c r="I373" s="5">
        <v>0.18888888888888886</v>
      </c>
      <c r="J373" s="1">
        <v>9.9000000000000005E-2</v>
      </c>
      <c r="K373" s="5">
        <v>0.46666666666666662</v>
      </c>
      <c r="L373" s="1">
        <v>17.857142857142858</v>
      </c>
      <c r="M373" s="1">
        <v>1.3</v>
      </c>
      <c r="O373" s="5"/>
      <c r="R373" s="5"/>
      <c r="T373" s="4"/>
      <c r="U373" s="1"/>
    </row>
    <row r="374" spans="1:21" x14ac:dyDescent="0.25">
      <c r="A374" s="1" t="s">
        <v>197</v>
      </c>
      <c r="B374" s="4" t="s">
        <v>11</v>
      </c>
      <c r="C374" s="33">
        <v>11.875000000000004</v>
      </c>
      <c r="D374" s="5">
        <v>0.10864864864864865</v>
      </c>
      <c r="E374" s="5">
        <v>0.21069182389937108</v>
      </c>
      <c r="F374" s="5">
        <v>0.21069182389937108</v>
      </c>
      <c r="G374" s="33">
        <v>3.0747380982012782</v>
      </c>
      <c r="H374" s="33">
        <v>61.162835820895516</v>
      </c>
      <c r="I374" s="5">
        <v>0.46070460704607041</v>
      </c>
      <c r="J374" s="1">
        <v>0.36899999999999999</v>
      </c>
      <c r="K374" s="5">
        <v>0.36428571428571432</v>
      </c>
      <c r="L374" s="1">
        <v>12.1078431372549</v>
      </c>
      <c r="M374" s="1">
        <v>5.2</v>
      </c>
      <c r="O374" s="5"/>
      <c r="R374" s="5"/>
      <c r="T374" s="8"/>
      <c r="U374" s="1"/>
    </row>
    <row r="375" spans="1:21" x14ac:dyDescent="0.25">
      <c r="A375" s="1" t="s">
        <v>197</v>
      </c>
      <c r="B375" s="4" t="s">
        <v>13</v>
      </c>
      <c r="D375" s="5">
        <v>7.1052631578947367E-2</v>
      </c>
      <c r="E375" s="5">
        <v>0.108</v>
      </c>
      <c r="F375" s="5">
        <v>0.108</v>
      </c>
      <c r="G375" s="33">
        <v>5.5071256833537054</v>
      </c>
      <c r="H375" s="33">
        <v>27.5737037037037</v>
      </c>
      <c r="I375" s="5">
        <v>0.19999999999999998</v>
      </c>
      <c r="J375" s="1">
        <v>2.1999999999999999E-2</v>
      </c>
      <c r="K375" s="5">
        <v>0.15</v>
      </c>
      <c r="L375" s="1">
        <v>27.733333333333334</v>
      </c>
      <c r="M375" s="1">
        <v>2</v>
      </c>
      <c r="R375" s="5"/>
      <c r="T375" s="4"/>
      <c r="U375" s="1"/>
    </row>
    <row r="376" spans="1:21" x14ac:dyDescent="0.25">
      <c r="A376" s="1" t="s">
        <v>197</v>
      </c>
      <c r="B376" s="4" t="s">
        <v>39</v>
      </c>
      <c r="D376" s="5">
        <v>5.7142857142857141E-2</v>
      </c>
      <c r="E376" s="5">
        <v>0.13333333333333333</v>
      </c>
      <c r="F376" s="5">
        <v>0.13333333333333333</v>
      </c>
      <c r="G376" s="33">
        <v>3.2025922158170377</v>
      </c>
      <c r="H376" s="33">
        <v>265.41000000000003</v>
      </c>
      <c r="I376" s="5">
        <v>0.21578947368421053</v>
      </c>
      <c r="J376" s="1">
        <v>5.7000000000000002E-2</v>
      </c>
      <c r="K376" s="5">
        <v>0.23749999999999999</v>
      </c>
      <c r="L376" s="1">
        <v>21.473684210526315</v>
      </c>
      <c r="M376" s="1">
        <v>1.2</v>
      </c>
      <c r="O376" s="5"/>
      <c r="R376" s="5"/>
      <c r="T376" s="4"/>
      <c r="U376" s="1"/>
    </row>
    <row r="377" spans="1:21" x14ac:dyDescent="0.25">
      <c r="A377" s="1" t="s">
        <v>197</v>
      </c>
      <c r="B377" s="4" t="s">
        <v>27</v>
      </c>
      <c r="D377" s="5">
        <v>5.7142857142857141E-2</v>
      </c>
      <c r="E377" s="5">
        <v>0.11428571428571428</v>
      </c>
      <c r="F377" s="5">
        <v>0.11428571428571428</v>
      </c>
      <c r="G377" s="33">
        <v>3.8925652004671076</v>
      </c>
      <c r="H377" s="33">
        <v>83.492500000000007</v>
      </c>
      <c r="I377" s="5">
        <v>0.1586206896551724</v>
      </c>
      <c r="J377" s="1">
        <v>2.9000000000000001E-2</v>
      </c>
      <c r="K377" s="5">
        <v>0.17083333333333336</v>
      </c>
      <c r="L377" s="1">
        <v>25.707317073170731</v>
      </c>
      <c r="M377" s="1">
        <v>0.2</v>
      </c>
      <c r="O377" s="5"/>
      <c r="R377" s="5"/>
      <c r="T377" s="4"/>
      <c r="U377" s="1"/>
    </row>
    <row r="378" spans="1:21" x14ac:dyDescent="0.25">
      <c r="A378" s="1" t="s">
        <v>198</v>
      </c>
      <c r="B378" s="4" t="s">
        <v>10</v>
      </c>
      <c r="C378" s="33">
        <v>42.553191489361701</v>
      </c>
      <c r="D378" s="5">
        <v>0.16949152542372881</v>
      </c>
      <c r="E378" s="5">
        <v>0.2676181980374665</v>
      </c>
      <c r="F378" s="5">
        <v>0.36686390532544377</v>
      </c>
      <c r="G378" s="33">
        <v>5.6293250118034228</v>
      </c>
      <c r="H378" s="33">
        <v>71.589400000000012</v>
      </c>
      <c r="I378" s="5">
        <v>0.34120571783716597</v>
      </c>
      <c r="J378" s="1">
        <v>1.609</v>
      </c>
      <c r="K378" s="5">
        <v>0.33800904977375568</v>
      </c>
      <c r="L378" s="1">
        <v>4.1365461847389557</v>
      </c>
      <c r="M378" s="1">
        <v>22</v>
      </c>
      <c r="O378" s="5"/>
      <c r="R378" s="5"/>
      <c r="T378" s="1"/>
      <c r="U378" s="1"/>
    </row>
    <row r="379" spans="1:21" x14ac:dyDescent="0.25">
      <c r="A379" s="1" t="s">
        <v>198</v>
      </c>
      <c r="B379" s="4" t="s">
        <v>38</v>
      </c>
      <c r="C379" s="33">
        <v>25.257731958762886</v>
      </c>
      <c r="D379" s="5">
        <v>9.8333333333333328E-2</v>
      </c>
      <c r="E379" s="5">
        <v>0.13882352941176468</v>
      </c>
      <c r="F379" s="5">
        <v>0.13882352941176468</v>
      </c>
      <c r="G379" s="33">
        <v>2.038400326144052</v>
      </c>
      <c r="H379" s="33">
        <v>43.23762711864407</v>
      </c>
      <c r="I379" s="5">
        <v>0.35849056603773582</v>
      </c>
      <c r="J379" s="1">
        <v>0.106</v>
      </c>
      <c r="K379" s="5">
        <v>0.55000000000000004</v>
      </c>
      <c r="L379" s="1">
        <v>13.090909090909088</v>
      </c>
      <c r="M379" s="1">
        <v>2</v>
      </c>
      <c r="O379" s="5"/>
      <c r="R379" s="5"/>
      <c r="T379" s="4"/>
      <c r="U379" s="1"/>
    </row>
    <row r="380" spans="1:21" x14ac:dyDescent="0.25">
      <c r="A380" s="1" t="s">
        <v>198</v>
      </c>
      <c r="B380" s="4" t="s">
        <v>14</v>
      </c>
      <c r="C380" s="33">
        <v>11.797752808988772</v>
      </c>
      <c r="D380" s="5">
        <v>8.2857142857142838E-2</v>
      </c>
      <c r="E380" s="5">
        <v>0.11885245901639342</v>
      </c>
      <c r="F380" s="5">
        <v>0.11885245901639342</v>
      </c>
      <c r="G380" s="33">
        <v>1.5263596866601614</v>
      </c>
      <c r="H380" s="33">
        <v>63.256206896551731</v>
      </c>
      <c r="I380" s="5">
        <v>0.18823529411764703</v>
      </c>
      <c r="J380" s="1">
        <v>6.8000000000000005E-2</v>
      </c>
      <c r="K380" s="5">
        <v>0.24615384615384617</v>
      </c>
      <c r="L380" s="1">
        <v>23.999999999999996</v>
      </c>
      <c r="M380" s="1">
        <v>0.8</v>
      </c>
      <c r="O380" s="5"/>
      <c r="R380" s="5"/>
      <c r="T380" s="4"/>
      <c r="U380" s="1"/>
    </row>
    <row r="381" spans="1:21" x14ac:dyDescent="0.25">
      <c r="A381" s="1" t="s">
        <v>198</v>
      </c>
      <c r="B381" s="4" t="s">
        <v>42</v>
      </c>
      <c r="C381" s="33">
        <v>8.7591240875912391</v>
      </c>
      <c r="D381" s="5">
        <v>0.17500000000000002</v>
      </c>
      <c r="E381" s="5">
        <v>0.24137931034482762</v>
      </c>
      <c r="F381" s="5">
        <v>0.24137931034482762</v>
      </c>
      <c r="G381" s="33">
        <v>2.7620903104885448</v>
      </c>
      <c r="H381" s="33">
        <v>22.279670329670331</v>
      </c>
      <c r="I381" s="5">
        <v>0.17204301075268819</v>
      </c>
      <c r="J381" s="1">
        <v>9.2999999999999999E-2</v>
      </c>
      <c r="K381" s="5">
        <v>0.18196721311475408</v>
      </c>
      <c r="L381" s="1">
        <v>13.900900900900901</v>
      </c>
      <c r="M381" s="1">
        <v>0.4</v>
      </c>
      <c r="O381" s="5"/>
      <c r="R381" s="5"/>
      <c r="T381" s="4"/>
      <c r="U381" s="1"/>
    </row>
    <row r="382" spans="1:21" x14ac:dyDescent="0.25">
      <c r="A382" s="1" t="s">
        <v>198</v>
      </c>
      <c r="B382" s="4" t="s">
        <v>13</v>
      </c>
      <c r="C382" s="33">
        <v>5.1546391752577367</v>
      </c>
      <c r="D382" s="5">
        <v>7.6190476190476183E-2</v>
      </c>
      <c r="E382" s="5">
        <v>0.10094637223974762</v>
      </c>
      <c r="F382" s="5">
        <v>0.10094637223974762</v>
      </c>
      <c r="G382" s="33">
        <v>2.3936582137677589</v>
      </c>
      <c r="H382" s="33">
        <v>29.592083333333335</v>
      </c>
      <c r="I382" s="5">
        <v>0.15833333333333335</v>
      </c>
      <c r="J382" s="1">
        <v>3.5999999999999997E-2</v>
      </c>
      <c r="K382" s="5">
        <v>0.16153846153846155</v>
      </c>
      <c r="L382" s="1">
        <v>15.857142857142858</v>
      </c>
      <c r="M382" s="1">
        <v>3</v>
      </c>
      <c r="O382" s="5"/>
      <c r="R382" s="5"/>
      <c r="T382" s="4"/>
      <c r="U382" s="1"/>
    </row>
    <row r="383" spans="1:21" x14ac:dyDescent="0.25">
      <c r="A383" s="1" t="s">
        <v>198</v>
      </c>
      <c r="B383" s="4" t="s">
        <v>39</v>
      </c>
      <c r="C383" s="33">
        <v>4.6511627906976667</v>
      </c>
      <c r="D383" s="5">
        <v>9.9999999999999992E-2</v>
      </c>
      <c r="E383" s="5">
        <v>0.20895522388059701</v>
      </c>
      <c r="F383" s="5">
        <v>0.20895522388059701</v>
      </c>
      <c r="G383" s="33">
        <v>2.7755718834568204</v>
      </c>
      <c r="H383" s="33">
        <v>92.644999999999996</v>
      </c>
      <c r="I383" s="5">
        <v>0.25750000000000001</v>
      </c>
      <c r="J383" s="1">
        <v>0.08</v>
      </c>
      <c r="K383" s="5">
        <v>0.28666666666666668</v>
      </c>
      <c r="L383" s="1">
        <v>12.093023255813954</v>
      </c>
      <c r="M383" s="1">
        <v>3.2</v>
      </c>
      <c r="O383" s="5"/>
      <c r="R383" s="5"/>
      <c r="T383" s="1"/>
      <c r="U383" s="1"/>
    </row>
    <row r="384" spans="1:21" x14ac:dyDescent="0.25">
      <c r="A384" s="1" t="s">
        <v>198</v>
      </c>
      <c r="B384" s="4" t="s">
        <v>19</v>
      </c>
      <c r="C384" s="33">
        <v>4.2016806722689113</v>
      </c>
      <c r="D384" s="5">
        <v>0.26341463414634148</v>
      </c>
      <c r="E384" s="5">
        <v>0.30945558739255014</v>
      </c>
      <c r="F384" s="5">
        <v>0.30945558739255014</v>
      </c>
      <c r="G384" s="33">
        <v>7.7825793106273169</v>
      </c>
      <c r="H384" s="33">
        <v>18.084074074074071</v>
      </c>
      <c r="I384" s="5">
        <v>0.53768115942028982</v>
      </c>
      <c r="J384" s="1">
        <v>0.13800000000000001</v>
      </c>
      <c r="K384" s="5">
        <v>0.21981132075471699</v>
      </c>
      <c r="L384" s="1">
        <v>7.9570815450643773</v>
      </c>
      <c r="M384" s="1">
        <v>3.8</v>
      </c>
      <c r="O384" s="5"/>
      <c r="R384" s="5"/>
      <c r="T384" s="4"/>
      <c r="U384" s="1"/>
    </row>
    <row r="385" spans="1:21" x14ac:dyDescent="0.25">
      <c r="A385" s="1" t="s">
        <v>198</v>
      </c>
      <c r="B385" s="4" t="s">
        <v>12</v>
      </c>
      <c r="D385" s="5">
        <v>0.28333333333333333</v>
      </c>
      <c r="E385" s="5">
        <v>0.37777777777777777</v>
      </c>
      <c r="F385" s="5">
        <v>0.37777777777777777</v>
      </c>
      <c r="G385" s="33">
        <v>8.538933905017986</v>
      </c>
      <c r="H385" s="33">
        <v>32.377647058823534</v>
      </c>
      <c r="I385" s="5">
        <v>0.56923076923076932</v>
      </c>
      <c r="J385" s="1">
        <v>1.2999999999999999E-2</v>
      </c>
      <c r="K385" s="5">
        <v>0.6</v>
      </c>
      <c r="L385" s="1">
        <v>14.777777777777779</v>
      </c>
      <c r="M385" s="1">
        <v>1</v>
      </c>
      <c r="O385" s="5"/>
      <c r="R385" s="5"/>
      <c r="T385" s="4"/>
      <c r="U385" s="1"/>
    </row>
    <row r="386" spans="1:21" x14ac:dyDescent="0.25">
      <c r="A386" s="1" t="s">
        <v>198</v>
      </c>
      <c r="B386" s="4" t="s">
        <v>20</v>
      </c>
      <c r="D386" s="5">
        <v>0.16</v>
      </c>
      <c r="E386" s="5">
        <v>0.36363636363636365</v>
      </c>
      <c r="F386" s="5">
        <v>0.36363636363636365</v>
      </c>
      <c r="G386" s="33">
        <v>3.2943501894251361</v>
      </c>
      <c r="H386" s="33">
        <v>30.354999999999997</v>
      </c>
      <c r="I386" s="5">
        <v>0.14571428571428571</v>
      </c>
      <c r="J386" s="1">
        <v>3.5000000000000003E-2</v>
      </c>
      <c r="K386" s="5">
        <v>0.27500000000000002</v>
      </c>
      <c r="L386" s="1">
        <v>21.363636363636363</v>
      </c>
      <c r="M386" s="1">
        <v>1.4</v>
      </c>
      <c r="O386" s="5"/>
      <c r="R386" s="5"/>
      <c r="T386" s="4"/>
      <c r="U386" s="1"/>
    </row>
    <row r="387" spans="1:21" x14ac:dyDescent="0.25">
      <c r="A387" s="1" t="s">
        <v>198</v>
      </c>
      <c r="B387" s="4" t="s">
        <v>21</v>
      </c>
      <c r="D387" s="5">
        <v>0.14408866995073891</v>
      </c>
      <c r="E387" s="5">
        <v>0.2070063694267516</v>
      </c>
      <c r="F387" s="5">
        <v>0.32893139599043586</v>
      </c>
      <c r="G387" s="33">
        <v>5.8469918013452364</v>
      </c>
      <c r="H387" s="33">
        <v>23.914700854700854</v>
      </c>
      <c r="I387" s="5">
        <v>0.45587768969422426</v>
      </c>
      <c r="J387" s="1">
        <v>4.4149999999999991</v>
      </c>
      <c r="K387" s="5">
        <v>0.36851851851851858</v>
      </c>
      <c r="L387" s="1">
        <v>6.5728643216080398</v>
      </c>
      <c r="M387" s="1">
        <v>19</v>
      </c>
      <c r="O387" s="5"/>
      <c r="R387" s="5"/>
      <c r="T387" s="4"/>
      <c r="U387" s="1"/>
    </row>
    <row r="388" spans="1:21" x14ac:dyDescent="0.25">
      <c r="A388" s="1" t="s">
        <v>198</v>
      </c>
      <c r="B388" s="4" t="s">
        <v>37</v>
      </c>
      <c r="D388" s="5">
        <v>0.10909090909090909</v>
      </c>
      <c r="E388" s="5">
        <v>0.21238938053097345</v>
      </c>
      <c r="F388" s="5">
        <v>0.21238938053097345</v>
      </c>
      <c r="G388" s="33">
        <v>3.9984406081628165</v>
      </c>
      <c r="H388" s="33">
        <v>41.682916666666671</v>
      </c>
      <c r="I388" s="5">
        <v>0.24745762711864405</v>
      </c>
      <c r="J388" s="1">
        <v>5.8999999999999997E-2</v>
      </c>
      <c r="K388" s="5">
        <v>0.48749999999999999</v>
      </c>
      <c r="L388" s="1">
        <v>12</v>
      </c>
      <c r="M388" s="1">
        <v>0.1</v>
      </c>
      <c r="O388" s="5"/>
      <c r="R388" s="5"/>
      <c r="T388" s="4"/>
      <c r="U388" s="1"/>
    </row>
    <row r="389" spans="1:21" x14ac:dyDescent="0.25">
      <c r="A389" s="1" t="s">
        <v>199</v>
      </c>
      <c r="B389" s="4" t="s">
        <v>17</v>
      </c>
      <c r="C389" s="33">
        <v>40.771349862258951</v>
      </c>
      <c r="D389" s="5">
        <v>0.1550632911392405</v>
      </c>
      <c r="E389" s="5">
        <v>0.27746319365798416</v>
      </c>
      <c r="F389" s="5">
        <v>0.32799884659746253</v>
      </c>
      <c r="G389" s="33">
        <v>6.3403110842954584</v>
      </c>
      <c r="H389" s="33">
        <v>39.913061224489795</v>
      </c>
      <c r="I389" s="5">
        <v>0.46890660592255129</v>
      </c>
      <c r="J389" s="1">
        <v>1.756</v>
      </c>
      <c r="K389" s="5">
        <v>0.44615384615384618</v>
      </c>
      <c r="L389" s="1">
        <v>10.27241379310345</v>
      </c>
      <c r="M389" s="1">
        <v>20</v>
      </c>
      <c r="O389" s="5"/>
      <c r="R389" s="5"/>
      <c r="T389" s="4"/>
      <c r="U389" s="1"/>
    </row>
    <row r="390" spans="1:21" x14ac:dyDescent="0.25">
      <c r="A390" s="1" t="s">
        <v>199</v>
      </c>
      <c r="B390" s="4" t="s">
        <v>10</v>
      </c>
      <c r="C390" s="33">
        <v>37.333333333333336</v>
      </c>
      <c r="D390" s="5">
        <v>0.17433155080213902</v>
      </c>
      <c r="E390" s="5">
        <v>0.29055258467023171</v>
      </c>
      <c r="F390" s="5">
        <v>0.33134746802172771</v>
      </c>
      <c r="G390" s="33">
        <v>7.8556650636336416</v>
      </c>
      <c r="H390" s="33">
        <v>44.553834355828222</v>
      </c>
      <c r="I390" s="5">
        <v>0.50154525386313464</v>
      </c>
      <c r="J390" s="1">
        <v>0.45300000000000001</v>
      </c>
      <c r="K390" s="5">
        <v>0.39346153846153847</v>
      </c>
      <c r="L390" s="1">
        <v>4.8005865102639298</v>
      </c>
      <c r="M390" s="1">
        <v>23</v>
      </c>
      <c r="O390" s="5"/>
      <c r="R390" s="5"/>
      <c r="T390" s="4"/>
      <c r="U390" s="1"/>
    </row>
    <row r="391" spans="1:21" x14ac:dyDescent="0.25">
      <c r="A391" s="1" t="s">
        <v>199</v>
      </c>
      <c r="B391" s="4" t="s">
        <v>20</v>
      </c>
      <c r="C391" s="33">
        <v>23.404255319148941</v>
      </c>
      <c r="D391" s="5">
        <v>0.11666666666666667</v>
      </c>
      <c r="E391" s="5">
        <v>0.19266055045871558</v>
      </c>
      <c r="F391" s="5">
        <v>0.19266055045871558</v>
      </c>
      <c r="G391" s="33">
        <v>5.9661060676911166</v>
      </c>
      <c r="H391" s="33">
        <v>88.595714285714294</v>
      </c>
      <c r="I391" s="5">
        <v>0.20758807588075881</v>
      </c>
      <c r="J391" s="1">
        <v>0.36899999999999999</v>
      </c>
      <c r="K391" s="5">
        <v>0.22857142857142859</v>
      </c>
      <c r="L391" s="1">
        <v>11.5625</v>
      </c>
      <c r="M391" s="1">
        <v>5</v>
      </c>
      <c r="O391" s="5"/>
      <c r="R391" s="5"/>
      <c r="T391" s="4"/>
      <c r="U391" s="1"/>
    </row>
    <row r="392" spans="1:21" x14ac:dyDescent="0.25">
      <c r="A392" s="1" t="s">
        <v>199</v>
      </c>
      <c r="B392" s="4" t="s">
        <v>22</v>
      </c>
      <c r="C392" s="33">
        <v>21.764705882352953</v>
      </c>
      <c r="D392" s="5">
        <v>7.6623376623376621E-2</v>
      </c>
      <c r="E392" s="5">
        <v>0.13288288288288289</v>
      </c>
      <c r="F392" s="5">
        <v>0.13288288288288289</v>
      </c>
      <c r="G392" s="33">
        <v>4.4214957374964037</v>
      </c>
      <c r="H392" s="33">
        <v>55.966949152542377</v>
      </c>
      <c r="I392" s="5">
        <v>0.18016877637130801</v>
      </c>
      <c r="J392" s="1">
        <v>1.1850000000000001</v>
      </c>
      <c r="K392" s="5">
        <v>0.20442477876106194</v>
      </c>
      <c r="L392" s="1">
        <v>21.852813852813856</v>
      </c>
      <c r="M392" s="1">
        <v>3</v>
      </c>
      <c r="O392" s="5"/>
      <c r="R392" s="5"/>
      <c r="T392" s="1"/>
      <c r="U392" s="1"/>
    </row>
    <row r="393" spans="1:21" x14ac:dyDescent="0.25">
      <c r="A393" s="1" t="s">
        <v>199</v>
      </c>
      <c r="B393" s="4" t="s">
        <v>19</v>
      </c>
      <c r="C393" s="33">
        <v>18.348623853211009</v>
      </c>
      <c r="D393" s="5">
        <v>0.12933333333333336</v>
      </c>
      <c r="E393" s="5">
        <v>0.3040752351097179</v>
      </c>
      <c r="F393" s="5">
        <v>0.3040752351097179</v>
      </c>
      <c r="G393" s="33">
        <v>9.1051416228903257</v>
      </c>
      <c r="H393" s="33">
        <v>40.760927835051547</v>
      </c>
      <c r="I393" s="5">
        <v>0.23529411764705885</v>
      </c>
      <c r="J393" s="1">
        <v>0.20399999999999999</v>
      </c>
      <c r="K393" s="5">
        <v>0.66166666666666663</v>
      </c>
      <c r="L393" s="1">
        <v>9.8085642317380373</v>
      </c>
      <c r="M393" s="1">
        <v>7.5</v>
      </c>
      <c r="O393" s="5"/>
      <c r="R393" s="5"/>
      <c r="T393" s="8"/>
      <c r="U393" s="1"/>
    </row>
    <row r="394" spans="1:21" x14ac:dyDescent="0.25">
      <c r="A394" s="1" t="s">
        <v>199</v>
      </c>
      <c r="B394" s="4" t="s">
        <v>39</v>
      </c>
      <c r="C394" s="33">
        <v>8.3333333333333197</v>
      </c>
      <c r="D394" s="5">
        <v>8.4444444444444447E-2</v>
      </c>
      <c r="E394" s="5">
        <v>0.16666666666666666</v>
      </c>
      <c r="F394" s="5">
        <v>0.16666666666666666</v>
      </c>
      <c r="G394" s="33">
        <v>3.8294505790465929</v>
      </c>
      <c r="H394" s="33">
        <v>125.06947368421054</v>
      </c>
      <c r="I394" s="5">
        <v>0.26506849315068498</v>
      </c>
      <c r="J394" s="1">
        <v>0.14599999999999999</v>
      </c>
      <c r="K394" s="5">
        <v>0.29375000000000001</v>
      </c>
      <c r="L394" s="1">
        <v>13.085106382978722</v>
      </c>
      <c r="M394" s="1">
        <v>6.8</v>
      </c>
      <c r="O394" s="5"/>
      <c r="R394" s="5"/>
      <c r="T394" s="1"/>
      <c r="U394" s="1"/>
    </row>
    <row r="395" spans="1:21" x14ac:dyDescent="0.25">
      <c r="A395" s="1" t="s">
        <v>189</v>
      </c>
      <c r="B395" s="4" t="s">
        <v>13</v>
      </c>
      <c r="C395" s="33">
        <v>39.130434782608695</v>
      </c>
      <c r="D395" s="5">
        <v>4.6875E-2</v>
      </c>
      <c r="E395" s="5">
        <v>8.3102493074792241E-2</v>
      </c>
      <c r="F395" s="5">
        <v>8.3102493074792241E-2</v>
      </c>
      <c r="G395" s="33">
        <v>1.7697816262134876</v>
      </c>
      <c r="H395" s="33">
        <v>77.222333333333324</v>
      </c>
      <c r="I395" s="5">
        <v>0.17674418604651163</v>
      </c>
      <c r="J395" s="1">
        <v>4.2999999999999997E-2</v>
      </c>
      <c r="K395" s="5">
        <v>0.1846153846153846</v>
      </c>
      <c r="L395" s="1">
        <v>22.250000000000004</v>
      </c>
      <c r="M395" s="1">
        <v>2.5</v>
      </c>
      <c r="O395" s="5"/>
      <c r="R395" s="5"/>
      <c r="T395" s="1"/>
      <c r="U395" s="1"/>
    </row>
    <row r="396" spans="1:21" x14ac:dyDescent="0.25">
      <c r="A396" s="1" t="s">
        <v>189</v>
      </c>
      <c r="B396" s="4" t="s">
        <v>10</v>
      </c>
      <c r="C396" s="33">
        <v>37.647058823529413</v>
      </c>
      <c r="D396" s="5">
        <v>0.1291095890410959</v>
      </c>
      <c r="E396" s="5">
        <v>0.2610803324099723</v>
      </c>
      <c r="F396" s="5">
        <v>0.3539377289377289</v>
      </c>
      <c r="G396" s="33">
        <v>5.9862210422607838</v>
      </c>
      <c r="H396" s="33">
        <v>82.195835543766592</v>
      </c>
      <c r="I396" s="5">
        <v>0.41919879062736204</v>
      </c>
      <c r="J396" s="1">
        <v>1.323</v>
      </c>
      <c r="K396" s="5">
        <v>0.38319039451114917</v>
      </c>
      <c r="L396" s="1">
        <v>5.3804834377797679</v>
      </c>
      <c r="M396" s="1">
        <v>25</v>
      </c>
      <c r="O396" s="5"/>
      <c r="R396" s="5"/>
      <c r="T396" s="4"/>
      <c r="U396" s="1"/>
    </row>
    <row r="397" spans="1:21" x14ac:dyDescent="0.25">
      <c r="A397" s="1" t="s">
        <v>189</v>
      </c>
      <c r="B397" s="4" t="s">
        <v>14</v>
      </c>
      <c r="C397" s="33">
        <v>34.285714285714285</v>
      </c>
      <c r="D397" s="5">
        <v>5.0632911392405069E-2</v>
      </c>
      <c r="E397" s="5">
        <v>8.2079343365253077E-2</v>
      </c>
      <c r="F397" s="5">
        <v>8.2079343365253077E-2</v>
      </c>
      <c r="G397" s="33">
        <v>3.8632188929298881</v>
      </c>
      <c r="H397" s="33">
        <v>79.165416666666673</v>
      </c>
      <c r="I397" s="5">
        <v>0.20254237288135596</v>
      </c>
      <c r="J397" s="1">
        <v>0.47199999999999998</v>
      </c>
      <c r="K397" s="5">
        <v>0.3</v>
      </c>
      <c r="L397" s="1">
        <v>30.444444444444446</v>
      </c>
      <c r="M397" s="1">
        <v>1</v>
      </c>
      <c r="O397" s="5"/>
      <c r="R397" s="5"/>
      <c r="T397" s="4"/>
      <c r="U397" s="1"/>
    </row>
    <row r="398" spans="1:21" x14ac:dyDescent="0.25">
      <c r="A398" s="1" t="s">
        <v>189</v>
      </c>
      <c r="B398" s="8" t="s">
        <v>38</v>
      </c>
      <c r="C398" s="33">
        <v>23.846153846153836</v>
      </c>
      <c r="D398" s="5">
        <v>0.10459770114942529</v>
      </c>
      <c r="E398" s="5">
        <v>0.21016166281755197</v>
      </c>
      <c r="F398" s="5">
        <v>0.25108695652173918</v>
      </c>
      <c r="G398" s="33">
        <v>2.3700122351881641</v>
      </c>
      <c r="H398" s="33">
        <v>37.093516483516481</v>
      </c>
      <c r="I398" s="5">
        <v>0.21223628691983126</v>
      </c>
      <c r="J398" s="1">
        <v>0.23699999999999999</v>
      </c>
      <c r="K398" s="5">
        <v>0.14444444444444446</v>
      </c>
      <c r="L398" s="1">
        <v>42.61538461538462</v>
      </c>
      <c r="M398" s="1">
        <v>2.2000000000000002</v>
      </c>
      <c r="O398" s="5"/>
      <c r="R398" s="5"/>
      <c r="T398" s="4"/>
      <c r="U398" s="1"/>
    </row>
    <row r="399" spans="1:21" x14ac:dyDescent="0.25">
      <c r="A399" s="1" t="s">
        <v>189</v>
      </c>
      <c r="B399" s="4" t="s">
        <v>12</v>
      </c>
      <c r="C399" s="33">
        <v>20.68965517241379</v>
      </c>
      <c r="D399" s="5"/>
      <c r="E399" s="5"/>
      <c r="F399" s="5"/>
      <c r="G399" s="33">
        <v>6.8210194161800519</v>
      </c>
      <c r="H399" s="33"/>
      <c r="I399" s="5">
        <v>0.65454545454545454</v>
      </c>
      <c r="J399" s="1">
        <v>1.0999999999999999E-2</v>
      </c>
      <c r="K399" s="5">
        <v>0.51666666666666672</v>
      </c>
      <c r="L399" s="1">
        <v>19.64516129032258</v>
      </c>
      <c r="M399" s="1">
        <v>4</v>
      </c>
      <c r="O399" s="5"/>
      <c r="R399" s="5"/>
      <c r="T399" s="4"/>
      <c r="U399" s="1"/>
    </row>
    <row r="400" spans="1:21" x14ac:dyDescent="0.25">
      <c r="A400" s="1" t="s">
        <v>189</v>
      </c>
      <c r="B400" s="4" t="s">
        <v>15</v>
      </c>
      <c r="C400" s="33">
        <v>16.129032258064512</v>
      </c>
      <c r="D400" s="5">
        <v>0.12321428571428571</v>
      </c>
      <c r="E400" s="5">
        <v>0.2363013698630137</v>
      </c>
      <c r="F400" s="5">
        <v>0.2363013698630137</v>
      </c>
      <c r="G400" s="33">
        <v>3.8550893973153633</v>
      </c>
      <c r="H400" s="33">
        <v>85.337971014492766</v>
      </c>
      <c r="I400" s="5">
        <v>0.29982817869415807</v>
      </c>
      <c r="J400" s="1">
        <v>0.58199999999999996</v>
      </c>
      <c r="K400" s="5">
        <v>0.4</v>
      </c>
      <c r="L400" s="1">
        <v>10.785714285714285</v>
      </c>
      <c r="M400" s="1">
        <v>2.7</v>
      </c>
      <c r="O400" s="5"/>
      <c r="R400" s="5"/>
      <c r="T400" s="8"/>
      <c r="U400" s="1"/>
    </row>
    <row r="401" spans="1:21" x14ac:dyDescent="0.25">
      <c r="A401" s="1" t="s">
        <v>189</v>
      </c>
      <c r="B401" s="4" t="s">
        <v>39</v>
      </c>
      <c r="D401" s="5">
        <v>0.15</v>
      </c>
      <c r="E401" s="5">
        <v>0.27272727272727271</v>
      </c>
      <c r="F401" s="5">
        <v>0.27272727272727271</v>
      </c>
      <c r="G401" s="33">
        <v>4.1526802090182366</v>
      </c>
      <c r="H401" s="33">
        <v>96.323333333333338</v>
      </c>
      <c r="I401" s="5">
        <v>0.18064516129032257</v>
      </c>
      <c r="J401" s="1">
        <v>3.1E-2</v>
      </c>
      <c r="K401" s="5">
        <v>0.22500000000000001</v>
      </c>
      <c r="L401" s="1">
        <v>35.111111111111114</v>
      </c>
      <c r="M401" s="1">
        <v>2.5</v>
      </c>
      <c r="O401" s="5"/>
      <c r="R401" s="5"/>
      <c r="T401" s="4"/>
      <c r="U401" s="1"/>
    </row>
    <row r="402" spans="1:21" x14ac:dyDescent="0.25">
      <c r="A402" s="1" t="s">
        <v>189</v>
      </c>
      <c r="B402" s="4" t="s">
        <v>20</v>
      </c>
      <c r="D402" s="5">
        <v>9.0909090909090912E-2</v>
      </c>
      <c r="E402" s="5">
        <v>0.23255813953488372</v>
      </c>
      <c r="F402" s="5">
        <v>0.23255813953488372</v>
      </c>
      <c r="G402" s="33">
        <v>3.5211537136689657</v>
      </c>
      <c r="H402" s="33">
        <v>130.63900000000001</v>
      </c>
      <c r="I402" s="5">
        <v>0.185</v>
      </c>
      <c r="J402" s="1">
        <v>0.02</v>
      </c>
      <c r="K402" s="5">
        <v>0.17499999999999999</v>
      </c>
      <c r="L402" s="1">
        <v>32.571428571428577</v>
      </c>
      <c r="M402" s="1">
        <v>1.2</v>
      </c>
      <c r="O402" s="5"/>
      <c r="R402" s="5"/>
      <c r="T402" s="4"/>
      <c r="U402" s="1"/>
    </row>
    <row r="403" spans="1:21" x14ac:dyDescent="0.25">
      <c r="A403" s="1" t="s">
        <v>200</v>
      </c>
      <c r="B403" s="4" t="s">
        <v>25</v>
      </c>
      <c r="C403" s="33">
        <v>50.547045951859957</v>
      </c>
      <c r="D403" s="5">
        <v>0.16845794392523364</v>
      </c>
      <c r="E403" s="5">
        <v>0.18606451612903224</v>
      </c>
      <c r="F403" s="5">
        <v>0.26363105662580266</v>
      </c>
      <c r="G403" s="33">
        <v>4.7300178759452169</v>
      </c>
      <c r="H403" s="33">
        <v>22.050568654646327</v>
      </c>
      <c r="I403" s="5">
        <v>0.29099246457900901</v>
      </c>
      <c r="J403" s="1">
        <v>88.64800000000001</v>
      </c>
      <c r="K403" s="5">
        <v>0.46251629726205995</v>
      </c>
      <c r="L403" s="1">
        <v>3.6687808315715293</v>
      </c>
      <c r="M403" s="1">
        <v>41.6</v>
      </c>
      <c r="O403" s="5"/>
      <c r="R403" s="5"/>
      <c r="T403" s="4"/>
      <c r="U403" s="1"/>
    </row>
    <row r="404" spans="1:21" x14ac:dyDescent="0.25">
      <c r="A404" s="1" t="s">
        <v>200</v>
      </c>
      <c r="B404" s="4" t="s">
        <v>21</v>
      </c>
      <c r="C404" s="33">
        <v>38.734177215189874</v>
      </c>
      <c r="D404" s="5">
        <v>0.1</v>
      </c>
      <c r="E404" s="5">
        <v>0.18150208623087621</v>
      </c>
      <c r="F404" s="5">
        <v>0.31211848293805666</v>
      </c>
      <c r="G404" s="33">
        <v>3.9791146637062944</v>
      </c>
      <c r="H404" s="33">
        <v>22.916590038314176</v>
      </c>
      <c r="I404" s="5">
        <v>0.47074190177638459</v>
      </c>
      <c r="J404" s="1">
        <v>0.95699999999999996</v>
      </c>
      <c r="K404" s="5"/>
      <c r="M404" s="1">
        <v>10</v>
      </c>
      <c r="O404" s="5"/>
      <c r="R404" s="5"/>
      <c r="T404" s="8"/>
      <c r="U404" s="1"/>
    </row>
    <row r="405" spans="1:21" x14ac:dyDescent="0.25">
      <c r="A405" s="1" t="s">
        <v>200</v>
      </c>
      <c r="B405" s="4" t="s">
        <v>20</v>
      </c>
      <c r="C405" s="33">
        <v>25.714285714285722</v>
      </c>
      <c r="D405" s="5">
        <v>0.14736842105263159</v>
      </c>
      <c r="E405" s="5">
        <v>0.34146341463414631</v>
      </c>
      <c r="F405" s="5">
        <v>0.34146341463414631</v>
      </c>
      <c r="G405" s="33">
        <v>5.8535913504579575</v>
      </c>
      <c r="H405" s="33">
        <v>62.232857142857149</v>
      </c>
      <c r="I405" s="5">
        <v>0.22820512820512817</v>
      </c>
      <c r="J405" s="1">
        <v>0.11700000000000001</v>
      </c>
      <c r="K405" s="5">
        <v>0.3</v>
      </c>
      <c r="L405" s="1">
        <v>16.666666666666668</v>
      </c>
      <c r="M405" s="1">
        <v>1</v>
      </c>
      <c r="O405" s="5"/>
      <c r="R405" s="5"/>
      <c r="T405" s="4"/>
      <c r="U405" s="1"/>
    </row>
    <row r="406" spans="1:21" x14ac:dyDescent="0.25">
      <c r="A406" s="1" t="s">
        <v>200</v>
      </c>
      <c r="B406" s="4" t="s">
        <v>22</v>
      </c>
      <c r="C406" s="33">
        <v>16.822429906542052</v>
      </c>
      <c r="D406" s="5">
        <v>9.736842105263159E-2</v>
      </c>
      <c r="E406" s="5">
        <v>0.14041745730550287</v>
      </c>
      <c r="F406" s="5">
        <v>0.14041745730550287</v>
      </c>
      <c r="G406" s="33">
        <v>4.6427924906026048</v>
      </c>
      <c r="H406" s="33">
        <v>63.452027027027022</v>
      </c>
      <c r="I406" s="5">
        <v>0.23087818696883855</v>
      </c>
      <c r="J406" s="1">
        <v>0.35299999999999998</v>
      </c>
      <c r="K406" s="5">
        <v>0.25730337078651683</v>
      </c>
      <c r="L406" s="1">
        <v>18.580786026200876</v>
      </c>
      <c r="M406" s="1">
        <v>1</v>
      </c>
      <c r="O406" s="5"/>
      <c r="R406" s="5"/>
      <c r="T406" s="4"/>
      <c r="U406" s="1"/>
    </row>
    <row r="407" spans="1:21" x14ac:dyDescent="0.25">
      <c r="A407" s="1" t="s">
        <v>200</v>
      </c>
      <c r="B407" s="4" t="s">
        <v>19</v>
      </c>
      <c r="C407" s="33">
        <v>13.102119460500964</v>
      </c>
      <c r="D407" s="5">
        <v>0.21604938271604937</v>
      </c>
      <c r="E407" s="5">
        <v>0.32208588957055212</v>
      </c>
      <c r="F407" s="5">
        <v>0.37419636046638333</v>
      </c>
      <c r="G407" s="33">
        <v>11.309915879833211</v>
      </c>
      <c r="H407" s="33">
        <v>53.556038095238094</v>
      </c>
      <c r="I407" s="5">
        <v>0.35260545905707197</v>
      </c>
      <c r="J407" s="1">
        <v>0.40300000000000002</v>
      </c>
      <c r="K407" s="5">
        <v>0.35285714285714287</v>
      </c>
      <c r="L407" s="1">
        <v>8.8461538461538467</v>
      </c>
      <c r="M407" s="1">
        <v>16</v>
      </c>
      <c r="O407" s="5"/>
      <c r="R407" s="5"/>
      <c r="T407" s="4"/>
      <c r="U407" s="1"/>
    </row>
    <row r="408" spans="1:21" x14ac:dyDescent="0.25">
      <c r="A408" s="1" t="s">
        <v>201</v>
      </c>
      <c r="B408" s="4" t="s">
        <v>25</v>
      </c>
      <c r="C408" s="33">
        <v>30.549199084668199</v>
      </c>
      <c r="D408" s="5">
        <v>0.17504873294346979</v>
      </c>
      <c r="E408" s="5">
        <v>0.21929181929181932</v>
      </c>
      <c r="F408" s="5">
        <v>0.26165778899168302</v>
      </c>
      <c r="G408" s="33">
        <v>7.2666846023754825</v>
      </c>
      <c r="H408" s="33">
        <v>22.496419821826279</v>
      </c>
      <c r="I408" s="5">
        <v>0.53651969033995284</v>
      </c>
      <c r="J408" s="1">
        <v>11.884</v>
      </c>
      <c r="K408" s="5">
        <v>0.43255295429208473</v>
      </c>
      <c r="L408" s="1">
        <v>3.713917525773196</v>
      </c>
      <c r="M408" s="1">
        <v>29</v>
      </c>
      <c r="O408" s="5"/>
      <c r="R408" s="5"/>
      <c r="T408" s="4"/>
      <c r="U408" s="1"/>
    </row>
    <row r="409" spans="1:21" x14ac:dyDescent="0.25">
      <c r="A409" s="1" t="s">
        <v>201</v>
      </c>
      <c r="B409" s="4" t="s">
        <v>20</v>
      </c>
      <c r="C409" s="33">
        <v>19.780219780219785</v>
      </c>
      <c r="D409" s="5">
        <v>0.13809523809523808</v>
      </c>
      <c r="E409" s="5">
        <v>0.23770491803278684</v>
      </c>
      <c r="F409" s="5">
        <v>0.23770491803278684</v>
      </c>
      <c r="G409" s="33">
        <v>3.3313311696505634</v>
      </c>
      <c r="H409" s="33">
        <v>68.316896551724142</v>
      </c>
      <c r="I409" s="5">
        <v>0.21695906432748538</v>
      </c>
      <c r="J409" s="1">
        <v>0.17100000000000001</v>
      </c>
      <c r="K409" s="5">
        <v>0.5</v>
      </c>
      <c r="L409" s="1">
        <v>16.933333333333334</v>
      </c>
      <c r="M409" s="1">
        <v>2</v>
      </c>
      <c r="O409" s="5"/>
      <c r="R409" s="5"/>
      <c r="T409" s="4"/>
      <c r="U409" s="1"/>
    </row>
    <row r="410" spans="1:21" x14ac:dyDescent="0.25">
      <c r="A410" s="1" t="s">
        <v>201</v>
      </c>
      <c r="B410" s="8" t="s">
        <v>22</v>
      </c>
      <c r="C410" s="33">
        <v>14.084507042253518</v>
      </c>
      <c r="D410" s="5">
        <v>0.10595238095238095</v>
      </c>
      <c r="E410" s="5">
        <v>0.15344827586206897</v>
      </c>
      <c r="F410" s="5">
        <v>0.15344827586206897</v>
      </c>
      <c r="G410" s="33">
        <v>4.3710763635446632</v>
      </c>
      <c r="H410" s="33">
        <v>80.200337078651685</v>
      </c>
      <c r="I410" s="5">
        <v>0.21527777777777779</v>
      </c>
      <c r="J410" s="1">
        <v>0.57599999999999996</v>
      </c>
      <c r="K410" s="5">
        <v>0.22987012987012986</v>
      </c>
      <c r="L410" s="1">
        <v>18.564971751412433</v>
      </c>
      <c r="M410" s="1">
        <v>1.3</v>
      </c>
      <c r="O410" s="5"/>
      <c r="R410" s="5"/>
      <c r="T410" s="4"/>
      <c r="U410" s="1"/>
    </row>
    <row r="411" spans="1:21" x14ac:dyDescent="0.25">
      <c r="A411" s="1" t="s">
        <v>201</v>
      </c>
      <c r="B411" s="4" t="s">
        <v>19</v>
      </c>
      <c r="C411" s="33">
        <v>12.610619469026542</v>
      </c>
      <c r="D411" s="5">
        <v>0.35500000000000004</v>
      </c>
      <c r="E411" s="5">
        <v>0.31590656284760849</v>
      </c>
      <c r="F411" s="5">
        <v>0.3285837651122625</v>
      </c>
      <c r="G411" s="33">
        <v>6.604368317901697</v>
      </c>
      <c r="H411" s="33">
        <v>16.421056338028169</v>
      </c>
      <c r="I411" s="5">
        <v>0.40285714285714291</v>
      </c>
      <c r="J411" s="1">
        <v>0.17499999999999999</v>
      </c>
      <c r="K411" s="5">
        <v>0.40196078431372551</v>
      </c>
      <c r="L411" s="1">
        <v>11.580487804878048</v>
      </c>
      <c r="M411" s="1">
        <v>9.5</v>
      </c>
      <c r="R411" s="5"/>
      <c r="T411" s="1"/>
      <c r="U411" s="1"/>
    </row>
    <row r="412" spans="1:21" x14ac:dyDescent="0.25">
      <c r="A412" s="1" t="s">
        <v>201</v>
      </c>
      <c r="B412" s="4" t="s">
        <v>23</v>
      </c>
      <c r="C412" s="33">
        <v>12.195121951219521</v>
      </c>
      <c r="D412" s="5">
        <v>0.14545454545454548</v>
      </c>
      <c r="E412" s="5">
        <v>0.17391304347826089</v>
      </c>
      <c r="F412" s="5">
        <v>0.17391304347826089</v>
      </c>
      <c r="G412" s="33">
        <v>4.8245614035087723</v>
      </c>
      <c r="H412" s="33">
        <v>56.999999999999993</v>
      </c>
      <c r="I412" s="5">
        <v>0.29035532994923857</v>
      </c>
      <c r="J412" s="1">
        <v>0.19700000000000001</v>
      </c>
      <c r="K412" s="5">
        <v>0.33258426966292137</v>
      </c>
      <c r="L412" s="1">
        <v>23.858108108108109</v>
      </c>
      <c r="M412" s="1">
        <v>11</v>
      </c>
      <c r="O412" s="5"/>
      <c r="R412" s="5"/>
      <c r="T412" s="8"/>
      <c r="U412" s="1"/>
    </row>
    <row r="413" spans="1:21" x14ac:dyDescent="0.25">
      <c r="A413" s="1" t="s">
        <v>201</v>
      </c>
      <c r="B413" s="4" t="s">
        <v>22</v>
      </c>
      <c r="C413" s="33">
        <v>4.4444444444444429</v>
      </c>
      <c r="D413" s="5">
        <v>9.2063492063492056E-2</v>
      </c>
      <c r="E413" s="5">
        <v>0.14180929095354522</v>
      </c>
      <c r="F413" s="5">
        <v>0.14180929095354522</v>
      </c>
      <c r="G413" s="33">
        <v>3.2754935759382242</v>
      </c>
      <c r="H413" s="33">
        <v>63.164999999999999</v>
      </c>
      <c r="I413" s="5">
        <v>0.21517996870109549</v>
      </c>
      <c r="J413" s="1">
        <v>0.63900000000000001</v>
      </c>
      <c r="K413" s="5">
        <v>0.23451327433628319</v>
      </c>
      <c r="L413" s="1">
        <v>18.358490566037737</v>
      </c>
      <c r="M413" s="1">
        <v>3.5</v>
      </c>
      <c r="O413" s="5"/>
      <c r="R413" s="5"/>
      <c r="T413" s="8"/>
      <c r="U413" s="1"/>
    </row>
    <row r="414" spans="1:21" x14ac:dyDescent="0.25">
      <c r="A414" s="1" t="s">
        <v>202</v>
      </c>
      <c r="B414" s="4" t="s">
        <v>25</v>
      </c>
      <c r="C414" s="33">
        <v>55.319148936170215</v>
      </c>
      <c r="D414" s="5">
        <v>0.16008492569002122</v>
      </c>
      <c r="E414" s="5">
        <v>0.25370121130551815</v>
      </c>
      <c r="F414" s="5">
        <v>0.32531884560551771</v>
      </c>
      <c r="G414" s="33">
        <v>2.9653480993203565</v>
      </c>
      <c r="H414" s="33">
        <v>18.33736074270557</v>
      </c>
      <c r="I414" s="5">
        <v>0.51919058906153981</v>
      </c>
      <c r="J414" s="1">
        <v>11.391</v>
      </c>
      <c r="K414" s="5">
        <v>0.44457142857142856</v>
      </c>
      <c r="L414" s="1">
        <v>3.3097686375321338</v>
      </c>
      <c r="M414" s="1">
        <v>24</v>
      </c>
      <c r="O414" s="5"/>
      <c r="R414" s="5"/>
      <c r="T414" s="4"/>
      <c r="U414" s="1"/>
    </row>
    <row r="415" spans="1:21" x14ac:dyDescent="0.25">
      <c r="A415" s="1" t="s">
        <v>202</v>
      </c>
      <c r="B415" s="4" t="s">
        <v>21</v>
      </c>
      <c r="C415" s="33">
        <v>37.857142857142854</v>
      </c>
      <c r="D415" s="5">
        <v>0.15413533834586465</v>
      </c>
      <c r="E415" s="5">
        <v>0.1999024865919064</v>
      </c>
      <c r="F415" s="5">
        <v>0.3637306199213946</v>
      </c>
      <c r="G415" s="33">
        <v>3.4846912578964497</v>
      </c>
      <c r="H415" s="33">
        <v>15.818317073170729</v>
      </c>
      <c r="I415" s="5">
        <v>0.36451024133035892</v>
      </c>
      <c r="J415" s="1">
        <v>4.931</v>
      </c>
      <c r="K415" s="5">
        <v>0.34090909090909088</v>
      </c>
      <c r="L415" s="1">
        <v>6.677777777777778</v>
      </c>
      <c r="M415" s="1">
        <v>8.8000000000000007</v>
      </c>
      <c r="O415" s="5"/>
      <c r="R415" s="5"/>
      <c r="T415" s="4"/>
      <c r="U415" s="1"/>
    </row>
    <row r="416" spans="1:21" x14ac:dyDescent="0.25">
      <c r="A416" s="1" t="s">
        <v>202</v>
      </c>
      <c r="B416" s="8" t="s">
        <v>21</v>
      </c>
      <c r="C416" s="33">
        <v>35.836177474402724</v>
      </c>
      <c r="D416" s="5">
        <v>0.17028112449799196</v>
      </c>
      <c r="E416" s="5">
        <v>0.25964482547458667</v>
      </c>
      <c r="F416" s="5">
        <v>0.32235628105039033</v>
      </c>
      <c r="G416" s="33">
        <v>10.321392424274871</v>
      </c>
      <c r="H416" s="33">
        <v>101.31915094339624</v>
      </c>
      <c r="I416" s="5">
        <v>0.43679245283018869</v>
      </c>
      <c r="J416" s="1">
        <v>1.696</v>
      </c>
      <c r="K416" s="5">
        <v>0.31818181818181818</v>
      </c>
      <c r="L416" s="1">
        <v>8.9214285714285708</v>
      </c>
      <c r="M416" s="1">
        <v>9.1</v>
      </c>
      <c r="O416" s="5"/>
      <c r="R416" s="5"/>
      <c r="T416" s="8"/>
      <c r="U416" s="1"/>
    </row>
    <row r="417" spans="1:21" x14ac:dyDescent="0.25">
      <c r="A417" s="1" t="s">
        <v>202</v>
      </c>
      <c r="B417" s="4" t="s">
        <v>20</v>
      </c>
      <c r="C417" s="33">
        <v>30</v>
      </c>
      <c r="D417" s="5">
        <v>0.1225</v>
      </c>
      <c r="E417" s="5">
        <v>0.21491228070175436</v>
      </c>
      <c r="F417" s="5">
        <v>0.21491228070175436</v>
      </c>
      <c r="G417" s="33">
        <v>3.5737624571148503</v>
      </c>
      <c r="H417" s="33">
        <v>59.960816326530612</v>
      </c>
      <c r="I417" s="5">
        <v>0.22333333333333336</v>
      </c>
      <c r="J417" s="1">
        <v>0.15</v>
      </c>
      <c r="K417" s="5"/>
      <c r="M417" s="1">
        <v>3</v>
      </c>
      <c r="O417" s="5"/>
      <c r="R417" s="5"/>
      <c r="T417" s="4"/>
      <c r="U417" s="1"/>
    </row>
    <row r="418" spans="1:21" x14ac:dyDescent="0.25">
      <c r="A418" s="1" t="s">
        <v>202</v>
      </c>
      <c r="B418" s="8" t="s">
        <v>22</v>
      </c>
      <c r="C418" s="33">
        <v>23.437500000000007</v>
      </c>
      <c r="D418" s="5">
        <v>0.1014705882352941</v>
      </c>
      <c r="E418" s="5">
        <v>0.16350710900473933</v>
      </c>
      <c r="F418" s="5">
        <v>0.16350710900473933</v>
      </c>
      <c r="G418" s="33">
        <v>4.2251667555567867</v>
      </c>
      <c r="H418" s="33">
        <v>83.694492753623194</v>
      </c>
      <c r="I418" s="5">
        <v>0.22661596958174904</v>
      </c>
      <c r="J418" s="1">
        <v>0.26300000000000001</v>
      </c>
      <c r="K418" s="5">
        <v>0.23295454545454544</v>
      </c>
      <c r="L418" s="1">
        <v>17.326829268292684</v>
      </c>
      <c r="M418" s="1">
        <v>2.2999999999999998</v>
      </c>
      <c r="O418" s="5"/>
      <c r="R418" s="5"/>
      <c r="T418" s="8"/>
      <c r="U418" s="1"/>
    </row>
    <row r="419" spans="1:21" x14ac:dyDescent="0.25">
      <c r="A419" s="1" t="s">
        <v>202</v>
      </c>
      <c r="B419" s="4" t="s">
        <v>19</v>
      </c>
      <c r="C419" s="33">
        <v>22.222222222222225</v>
      </c>
      <c r="D419" s="5">
        <v>0.20330188679245284</v>
      </c>
      <c r="E419" s="5">
        <v>0.40393626991565135</v>
      </c>
      <c r="F419" s="5">
        <v>0.40393626991565135</v>
      </c>
      <c r="G419" s="33">
        <v>10.358933256712513</v>
      </c>
      <c r="H419" s="33">
        <v>55.233271461716939</v>
      </c>
      <c r="I419" s="5">
        <v>0.36745562130177511</v>
      </c>
      <c r="J419" s="1">
        <v>0.16900000000000001</v>
      </c>
      <c r="K419" s="5">
        <v>0.4272727272727273</v>
      </c>
      <c r="L419" s="1">
        <v>12.031914893617021</v>
      </c>
      <c r="M419" s="1">
        <v>11.4</v>
      </c>
      <c r="O419" s="5"/>
      <c r="R419" s="5"/>
      <c r="T419" s="1"/>
      <c r="U419" s="1"/>
    </row>
    <row r="420" spans="1:21" x14ac:dyDescent="0.25">
      <c r="A420" s="1" t="s">
        <v>202</v>
      </c>
      <c r="B420" s="4" t="s">
        <v>43</v>
      </c>
      <c r="C420" s="33">
        <v>20.90909090909091</v>
      </c>
      <c r="D420" s="5">
        <v>4.8888888888888891E-2</v>
      </c>
      <c r="E420" s="5">
        <v>9.0163934426229511E-2</v>
      </c>
      <c r="F420" s="5">
        <v>9.0163934426229511E-2</v>
      </c>
      <c r="G420" s="33">
        <v>1.9274127397499743</v>
      </c>
      <c r="H420" s="33">
        <v>101.40772727272726</v>
      </c>
      <c r="I420" s="5">
        <v>0.12671755725190839</v>
      </c>
      <c r="J420" s="1">
        <v>0.52400000000000002</v>
      </c>
      <c r="K420" s="5">
        <v>0.15133333333333335</v>
      </c>
      <c r="L420" s="1">
        <v>13.528634361233479</v>
      </c>
      <c r="M420" s="1">
        <v>4.0999999999999996</v>
      </c>
      <c r="O420" s="5"/>
      <c r="R420" s="5"/>
      <c r="T420" s="8"/>
      <c r="U420" s="1"/>
    </row>
    <row r="421" spans="1:21" x14ac:dyDescent="0.25">
      <c r="A421" s="1" t="s">
        <v>202</v>
      </c>
      <c r="B421" s="4" t="s">
        <v>49</v>
      </c>
      <c r="C421" s="33">
        <v>10.335917312661492</v>
      </c>
      <c r="D421" s="5">
        <v>0.1465686274509804</v>
      </c>
      <c r="E421" s="5">
        <v>0.15420319752449718</v>
      </c>
      <c r="F421" s="5">
        <v>0.15420319752449718</v>
      </c>
      <c r="G421" s="33">
        <v>2.4872367374930091</v>
      </c>
      <c r="H421" s="33">
        <v>23.262575250836122</v>
      </c>
      <c r="I421" s="5">
        <v>0.24047085201793722</v>
      </c>
      <c r="J421" s="1">
        <v>0.89200000000000002</v>
      </c>
      <c r="K421" s="5">
        <v>0.27522123893805306</v>
      </c>
      <c r="L421" s="1">
        <v>14.279742765273312</v>
      </c>
      <c r="M421" s="1">
        <v>3.8</v>
      </c>
      <c r="O421" s="5"/>
      <c r="R421" s="5"/>
      <c r="T421" s="4"/>
      <c r="U421" s="1"/>
    </row>
    <row r="422" spans="1:21" x14ac:dyDescent="0.25">
      <c r="A422" s="1" t="s">
        <v>202</v>
      </c>
      <c r="B422" s="4" t="s">
        <v>22</v>
      </c>
      <c r="C422" s="33">
        <v>9.0909090909090882</v>
      </c>
      <c r="D422" s="5">
        <v>0.09</v>
      </c>
      <c r="E422" s="5">
        <v>8.4309133489461355E-2</v>
      </c>
      <c r="F422" s="5">
        <v>8.4309133489461355E-2</v>
      </c>
      <c r="G422" s="33">
        <v>2.3993630781647055</v>
      </c>
      <c r="H422" s="33">
        <v>101.87888888888888</v>
      </c>
      <c r="I422" s="5">
        <v>0.26688311688311689</v>
      </c>
      <c r="J422" s="1">
        <v>0.308</v>
      </c>
      <c r="K422" s="5">
        <v>0.30200000000000005</v>
      </c>
      <c r="L422" s="1">
        <v>17.013245033112579</v>
      </c>
      <c r="M422" s="1">
        <v>0.2</v>
      </c>
      <c r="O422" s="5"/>
      <c r="R422" s="5"/>
      <c r="T422" s="8"/>
      <c r="U422" s="1"/>
    </row>
    <row r="423" spans="1:21" x14ac:dyDescent="0.25">
      <c r="A423" s="1" t="s">
        <v>203</v>
      </c>
      <c r="B423" s="4" t="s">
        <v>21</v>
      </c>
      <c r="C423" s="33">
        <v>38.321167883211686</v>
      </c>
      <c r="D423" s="5">
        <v>0.10084507042253521</v>
      </c>
      <c r="E423" s="5">
        <v>0.23171521035598705</v>
      </c>
      <c r="F423" s="5">
        <v>0.27590154550658275</v>
      </c>
      <c r="G423" s="33">
        <v>13.231501789200882</v>
      </c>
      <c r="H423" s="33">
        <v>91.431536312849161</v>
      </c>
      <c r="I423" s="5">
        <v>0.42550557160544777</v>
      </c>
      <c r="J423" s="1">
        <v>2.423</v>
      </c>
      <c r="K423" s="5">
        <v>0.35243243243243239</v>
      </c>
      <c r="L423" s="1">
        <v>7.3619631901840501</v>
      </c>
      <c r="M423" s="1">
        <v>18.600000000000001</v>
      </c>
      <c r="O423" s="5"/>
      <c r="R423" s="5"/>
      <c r="T423" s="4"/>
      <c r="U423" s="1"/>
    </row>
    <row r="424" spans="1:21" x14ac:dyDescent="0.25">
      <c r="A424" s="1" t="s">
        <v>203</v>
      </c>
      <c r="B424" s="4" t="s">
        <v>20</v>
      </c>
      <c r="C424" s="33">
        <v>27.659574468085111</v>
      </c>
      <c r="D424" s="5">
        <v>0.11428571428571427</v>
      </c>
      <c r="E424" s="5">
        <v>0.18320610687022898</v>
      </c>
      <c r="F424" s="5">
        <v>0.18320610687022898</v>
      </c>
      <c r="G424" s="33">
        <v>6.4465222301872585</v>
      </c>
      <c r="H424" s="33">
        <v>80.79291666666667</v>
      </c>
      <c r="I424" s="5">
        <v>0.22096774193548388</v>
      </c>
      <c r="J424" s="1">
        <v>6.2E-2</v>
      </c>
      <c r="K424" s="5">
        <v>0.28749999999999998</v>
      </c>
      <c r="L424" s="1">
        <v>19.695652173913047</v>
      </c>
      <c r="M424" s="1">
        <v>5.5</v>
      </c>
      <c r="O424" s="5"/>
      <c r="R424" s="5"/>
      <c r="T424" s="4"/>
      <c r="U424" s="1"/>
    </row>
    <row r="425" spans="1:21" x14ac:dyDescent="0.25">
      <c r="A425" s="1" t="s">
        <v>203</v>
      </c>
      <c r="B425" s="4" t="s">
        <v>23</v>
      </c>
      <c r="C425" s="33">
        <v>17.916666666666671</v>
      </c>
      <c r="D425" s="5">
        <v>0.17339055793991415</v>
      </c>
      <c r="E425" s="5">
        <v>0.27766323024054984</v>
      </c>
      <c r="F425" s="5">
        <v>0.30348372358652198</v>
      </c>
      <c r="G425" s="33">
        <v>6.0962971832432657</v>
      </c>
      <c r="H425" s="33">
        <v>40.724282178217827</v>
      </c>
      <c r="I425" s="5">
        <v>0.38628298244001102</v>
      </c>
      <c r="J425" s="1">
        <v>10.877000000000001</v>
      </c>
      <c r="K425" s="5">
        <v>0.35253164556962024</v>
      </c>
      <c r="L425" s="1">
        <v>16.6032315978456</v>
      </c>
      <c r="M425" s="1">
        <v>21.5</v>
      </c>
      <c r="O425" s="5"/>
      <c r="R425" s="5"/>
      <c r="T425" s="1"/>
      <c r="U425" s="1"/>
    </row>
    <row r="426" spans="1:21" x14ac:dyDescent="0.25">
      <c r="A426" s="1" t="s">
        <v>203</v>
      </c>
      <c r="B426" s="4" t="s">
        <v>22</v>
      </c>
      <c r="C426" s="33">
        <v>14.743589743589743</v>
      </c>
      <c r="D426" s="5">
        <v>8.7878787878787862E-2</v>
      </c>
      <c r="E426" s="5">
        <v>0.14548494983277591</v>
      </c>
      <c r="F426" s="5">
        <v>0.14548494983277591</v>
      </c>
      <c r="G426" s="33">
        <v>3.1393653997084874</v>
      </c>
      <c r="H426" s="33">
        <v>46.132758620689657</v>
      </c>
      <c r="I426" s="5">
        <v>0.25821854912764003</v>
      </c>
      <c r="J426" s="1">
        <v>1.089</v>
      </c>
      <c r="K426" s="5">
        <v>0.29909090909090907</v>
      </c>
      <c r="L426" s="1">
        <v>11.927051671732523</v>
      </c>
      <c r="M426" s="1">
        <v>1.2</v>
      </c>
      <c r="O426" s="5"/>
      <c r="R426" s="5"/>
      <c r="T426" s="8"/>
      <c r="U426" s="1"/>
    </row>
    <row r="427" spans="1:21" x14ac:dyDescent="0.25">
      <c r="A427" s="1" t="s">
        <v>203</v>
      </c>
      <c r="B427" s="4" t="s">
        <v>19</v>
      </c>
      <c r="C427" s="33">
        <v>12.54901960784313</v>
      </c>
      <c r="D427" s="5">
        <v>0.22761904761904764</v>
      </c>
      <c r="E427" s="5">
        <v>0.33286908077994432</v>
      </c>
      <c r="F427" s="5">
        <v>0.34894375159073554</v>
      </c>
      <c r="G427" s="33">
        <v>11.218022369196188</v>
      </c>
      <c r="H427" s="33">
        <v>40.058075313807528</v>
      </c>
      <c r="I427" s="5">
        <v>0.3805</v>
      </c>
      <c r="J427" s="1">
        <v>0.2</v>
      </c>
      <c r="K427" s="5">
        <v>0.4</v>
      </c>
      <c r="L427" s="1">
        <v>8.4133064516129039</v>
      </c>
      <c r="M427" s="1">
        <v>7</v>
      </c>
      <c r="O427" s="5"/>
      <c r="R427" s="5"/>
      <c r="T427" s="4"/>
      <c r="U427" s="1"/>
    </row>
    <row r="428" spans="1:21" x14ac:dyDescent="0.25">
      <c r="A428" s="1" t="s">
        <v>204</v>
      </c>
      <c r="B428" s="4" t="s">
        <v>25</v>
      </c>
      <c r="C428" s="33">
        <v>40.801886792452827</v>
      </c>
      <c r="D428" s="5">
        <v>0.21791044776119403</v>
      </c>
      <c r="E428" s="5">
        <v>0.29795918367346935</v>
      </c>
      <c r="F428" s="5">
        <v>0.31948909549048571</v>
      </c>
      <c r="G428" s="33">
        <v>11.442197767165835</v>
      </c>
      <c r="H428" s="33">
        <v>51.457268835616432</v>
      </c>
      <c r="I428" s="5">
        <v>0.55340747961715697</v>
      </c>
      <c r="J428" s="1">
        <v>22.568000000000001</v>
      </c>
      <c r="K428" s="5">
        <v>0.46524117354549971</v>
      </c>
      <c r="L428" s="1">
        <v>3.2792860196665239</v>
      </c>
      <c r="M428" s="1">
        <v>32.5</v>
      </c>
      <c r="O428" s="5"/>
      <c r="R428" s="5"/>
      <c r="T428" s="4"/>
      <c r="U428" s="1"/>
    </row>
    <row r="429" spans="1:21" x14ac:dyDescent="0.25">
      <c r="A429" s="1" t="s">
        <v>204</v>
      </c>
      <c r="B429" s="4" t="s">
        <v>23</v>
      </c>
      <c r="C429" s="33">
        <v>17.741935483870961</v>
      </c>
      <c r="D429" s="5">
        <v>0.1976</v>
      </c>
      <c r="E429" s="5">
        <v>0.27815315315315314</v>
      </c>
      <c r="F429" s="5">
        <v>0.29256736748593426</v>
      </c>
      <c r="G429" s="33">
        <v>6.6999017347745573</v>
      </c>
      <c r="H429" s="33">
        <v>60.729635627530364</v>
      </c>
      <c r="I429" s="5">
        <v>0.44767054908485859</v>
      </c>
      <c r="J429" s="1">
        <v>1.202</v>
      </c>
      <c r="K429" s="5">
        <v>0.46593406593406594</v>
      </c>
      <c r="L429" s="1">
        <v>13.811320754716983</v>
      </c>
      <c r="M429" s="1">
        <v>8</v>
      </c>
      <c r="O429" s="5"/>
      <c r="R429" s="5"/>
      <c r="T429" s="1"/>
      <c r="U429" s="1"/>
    </row>
    <row r="430" spans="1:21" x14ac:dyDescent="0.25">
      <c r="A430" s="1" t="s">
        <v>204</v>
      </c>
      <c r="B430" s="4" t="s">
        <v>19</v>
      </c>
      <c r="C430" s="33">
        <v>6.741573033707863</v>
      </c>
      <c r="D430" s="5">
        <v>0.1648</v>
      </c>
      <c r="E430" s="5">
        <v>0.35517241379310344</v>
      </c>
      <c r="F430" s="5">
        <v>0.35517241379310344</v>
      </c>
      <c r="G430" s="33">
        <v>8.8798856004593993</v>
      </c>
      <c r="H430" s="33">
        <v>94.847281553398062</v>
      </c>
      <c r="I430" s="5">
        <v>0.53194888178913735</v>
      </c>
      <c r="J430" s="1">
        <v>0.313</v>
      </c>
      <c r="K430" s="5">
        <v>0.44</v>
      </c>
      <c r="L430" s="1">
        <v>8.05944055944056</v>
      </c>
      <c r="M430" s="1">
        <v>10.199999999999999</v>
      </c>
      <c r="O430" s="5"/>
      <c r="R430" s="5"/>
      <c r="T430" s="1"/>
      <c r="U430" s="1"/>
    </row>
    <row r="431" spans="1:21" x14ac:dyDescent="0.25">
      <c r="A431" s="1" t="s">
        <v>190</v>
      </c>
      <c r="B431" s="8" t="s">
        <v>38</v>
      </c>
      <c r="C431" s="33">
        <v>20.54054054054054</v>
      </c>
      <c r="D431" s="5">
        <v>0.13999999999999999</v>
      </c>
      <c r="E431" s="5">
        <v>0.21875</v>
      </c>
      <c r="F431" s="5">
        <v>0.21875</v>
      </c>
      <c r="G431" s="33">
        <v>1.2593456705021475</v>
      </c>
      <c r="H431" s="33">
        <v>21.553142857142856</v>
      </c>
      <c r="I431" s="5">
        <v>0.54959349593495943</v>
      </c>
      <c r="J431" s="1">
        <v>0.123</v>
      </c>
      <c r="K431" s="5">
        <v>0.35000000000000003</v>
      </c>
      <c r="L431" s="1">
        <v>19.523809523809522</v>
      </c>
      <c r="M431" s="1">
        <v>1.5</v>
      </c>
      <c r="O431" s="5"/>
      <c r="R431" s="5"/>
      <c r="T431" s="8"/>
      <c r="U431" s="1"/>
    </row>
    <row r="432" spans="1:21" x14ac:dyDescent="0.25">
      <c r="A432" s="1" t="s">
        <v>205</v>
      </c>
      <c r="B432" s="4" t="s">
        <v>24</v>
      </c>
      <c r="C432" s="33">
        <v>40</v>
      </c>
      <c r="D432" s="5">
        <v>0.1132258064516129</v>
      </c>
      <c r="E432" s="5">
        <v>0.24946695095948829</v>
      </c>
      <c r="F432" s="5">
        <v>0.28159884767734961</v>
      </c>
      <c r="G432" s="33">
        <v>10.342936585336933</v>
      </c>
      <c r="H432" s="33">
        <v>240.27849002849004</v>
      </c>
      <c r="I432" s="5">
        <v>0.34944524843222385</v>
      </c>
      <c r="J432" s="1">
        <v>2.073</v>
      </c>
      <c r="K432" s="5">
        <v>0.34341463414634149</v>
      </c>
      <c r="L432" s="1">
        <v>18.859374999999996</v>
      </c>
      <c r="M432" s="1">
        <v>10.199999999999999</v>
      </c>
      <c r="O432" s="5"/>
      <c r="R432" s="5"/>
      <c r="T432" s="8"/>
      <c r="U432" s="1"/>
    </row>
    <row r="433" spans="1:21" x14ac:dyDescent="0.25">
      <c r="A433" s="1" t="s">
        <v>205</v>
      </c>
      <c r="B433" s="4" t="s">
        <v>19</v>
      </c>
      <c r="C433" s="33">
        <v>7.1428571428571406</v>
      </c>
      <c r="D433" s="5">
        <v>0.16704545454545455</v>
      </c>
      <c r="E433" s="5">
        <v>0.35020845741512807</v>
      </c>
      <c r="F433" s="5">
        <v>0.35020845741512807</v>
      </c>
      <c r="G433" s="33">
        <v>10.926466344714189</v>
      </c>
      <c r="H433" s="33">
        <v>99.957006802721097</v>
      </c>
      <c r="I433" s="5">
        <v>0.46446700507614208</v>
      </c>
      <c r="J433" s="1">
        <v>0.19700000000000001</v>
      </c>
      <c r="K433" s="5">
        <v>0.42985074626865671</v>
      </c>
      <c r="L433" s="1">
        <v>10.361111111111111</v>
      </c>
      <c r="M433" s="1">
        <v>5.7</v>
      </c>
      <c r="O433" s="5"/>
      <c r="R433" s="5"/>
      <c r="T433" s="4"/>
      <c r="U433" s="1"/>
    </row>
    <row r="434" spans="1:21" x14ac:dyDescent="0.25">
      <c r="A434" s="1" t="s">
        <v>206</v>
      </c>
      <c r="B434" s="4" t="s">
        <v>25</v>
      </c>
      <c r="C434" s="33">
        <v>42.19653179190751</v>
      </c>
      <c r="D434" s="5">
        <v>0.23142144638403986</v>
      </c>
      <c r="E434" s="5">
        <v>0.30426229508196717</v>
      </c>
      <c r="F434" s="5">
        <v>0.35423857981799434</v>
      </c>
      <c r="G434" s="33">
        <v>7.0527633677687902</v>
      </c>
      <c r="H434" s="33">
        <v>19.946632543103448</v>
      </c>
      <c r="I434" s="5">
        <v>0.52149497183536642</v>
      </c>
      <c r="J434" s="1">
        <v>28.937000000000001</v>
      </c>
      <c r="K434" s="5">
        <v>0.461376404494382</v>
      </c>
      <c r="L434" s="1">
        <v>3.68751902587519</v>
      </c>
      <c r="M434" s="1">
        <v>37</v>
      </c>
      <c r="O434" s="5"/>
      <c r="R434" s="5"/>
      <c r="T434" s="4"/>
      <c r="U434" s="1"/>
    </row>
    <row r="435" spans="1:21" x14ac:dyDescent="0.25">
      <c r="A435" s="1" t="s">
        <v>206</v>
      </c>
      <c r="B435" s="4" t="s">
        <v>23</v>
      </c>
      <c r="C435" s="33">
        <v>35.294117647058819</v>
      </c>
      <c r="D435" s="5">
        <v>0.13333333333333333</v>
      </c>
      <c r="E435" s="5">
        <v>0.27586206896551729</v>
      </c>
      <c r="F435" s="5">
        <v>0.27586206896551729</v>
      </c>
      <c r="G435" s="33">
        <v>5.3046681079349822</v>
      </c>
      <c r="H435" s="33">
        <v>156.11250000000001</v>
      </c>
      <c r="I435" s="5">
        <v>0.48488745980707393</v>
      </c>
      <c r="J435" s="1">
        <v>0.311</v>
      </c>
      <c r="K435" s="5">
        <v>0.46785714285714292</v>
      </c>
      <c r="L435" s="1">
        <v>26.351145038167935</v>
      </c>
      <c r="M435" s="1">
        <v>16.5</v>
      </c>
      <c r="O435" s="5"/>
      <c r="R435" s="5"/>
      <c r="T435" s="8"/>
      <c r="U435" s="1"/>
    </row>
    <row r="436" spans="1:21" x14ac:dyDescent="0.25">
      <c r="A436" s="1" t="s">
        <v>206</v>
      </c>
      <c r="B436" s="4" t="s">
        <v>24</v>
      </c>
      <c r="C436" s="33">
        <v>32.835820895522396</v>
      </c>
      <c r="D436" s="5">
        <v>8.7551867219917021E-2</v>
      </c>
      <c r="E436" s="5">
        <v>0.25148986889153757</v>
      </c>
      <c r="F436" s="5">
        <v>0.25148986889153757</v>
      </c>
      <c r="G436" s="33">
        <v>11.780143405858196</v>
      </c>
      <c r="H436" s="33">
        <v>206.81037914691942</v>
      </c>
      <c r="I436" s="5">
        <v>0.50690127970749543</v>
      </c>
      <c r="J436" s="1">
        <v>6.5640000000000001</v>
      </c>
      <c r="K436" s="5">
        <v>0.35021834061135365</v>
      </c>
      <c r="L436" s="1">
        <v>22.130922693266836</v>
      </c>
      <c r="M436" s="1">
        <v>21.5</v>
      </c>
      <c r="O436" s="5"/>
      <c r="R436" s="5"/>
      <c r="T436" s="8"/>
      <c r="U436" s="1"/>
    </row>
    <row r="437" spans="1:21" x14ac:dyDescent="0.25">
      <c r="A437" s="1" t="s">
        <v>206</v>
      </c>
      <c r="B437" s="8" t="s">
        <v>26</v>
      </c>
      <c r="C437" s="33">
        <v>8.6956521739130483</v>
      </c>
      <c r="D437" s="5">
        <v>0.25432098765432098</v>
      </c>
      <c r="E437" s="5">
        <v>0.22787610619469029</v>
      </c>
      <c r="F437" s="5">
        <v>0.21748878923766815</v>
      </c>
      <c r="G437" s="33">
        <v>2.7624102029020317</v>
      </c>
      <c r="H437" s="33">
        <v>16.167111650485438</v>
      </c>
      <c r="I437" s="5">
        <v>0.21624365482233504</v>
      </c>
      <c r="J437" s="1">
        <v>0.59099999999999997</v>
      </c>
      <c r="K437" s="5">
        <v>0.22380952380952382</v>
      </c>
      <c r="L437" s="1">
        <v>17.125531914893617</v>
      </c>
      <c r="M437" s="1">
        <v>2.5</v>
      </c>
      <c r="O437" s="5"/>
      <c r="R437" s="5"/>
      <c r="T437" s="1"/>
      <c r="U437" s="1"/>
    </row>
    <row r="438" spans="1:21" x14ac:dyDescent="0.25">
      <c r="A438" s="1" t="s">
        <v>206</v>
      </c>
      <c r="B438" s="4" t="s">
        <v>50</v>
      </c>
      <c r="D438" s="5"/>
      <c r="E438" s="5"/>
      <c r="F438" s="5"/>
      <c r="G438" s="33"/>
      <c r="H438" s="33"/>
      <c r="I438" s="5"/>
      <c r="K438" s="5"/>
      <c r="O438" s="5"/>
      <c r="R438" s="5"/>
      <c r="T438" s="4"/>
      <c r="U438" s="1"/>
    </row>
    <row r="439" spans="1:21" x14ac:dyDescent="0.25">
      <c r="A439" s="1" t="s">
        <v>207</v>
      </c>
      <c r="B439" s="4" t="s">
        <v>24</v>
      </c>
      <c r="C439" s="33">
        <v>30.232558139534884</v>
      </c>
      <c r="D439" s="5">
        <v>0.10673076923076924</v>
      </c>
      <c r="E439" s="5">
        <v>0.26682692307692313</v>
      </c>
      <c r="F439" s="5">
        <v>0.26682692307692313</v>
      </c>
      <c r="G439" s="33">
        <v>6.5772652034073928</v>
      </c>
      <c r="H439" s="33">
        <v>214.22414414414416</v>
      </c>
      <c r="I439" s="5">
        <v>0.35412026726057905</v>
      </c>
      <c r="J439" s="1">
        <v>0.44900000000000001</v>
      </c>
      <c r="K439" s="5">
        <v>0.34782608695652173</v>
      </c>
      <c r="L439" s="1">
        <v>15.992857142857142</v>
      </c>
      <c r="M439" s="1">
        <v>9.5</v>
      </c>
      <c r="O439" s="5"/>
      <c r="R439" s="5"/>
      <c r="T439" s="4"/>
      <c r="U439" s="1"/>
    </row>
    <row r="440" spans="1:21" x14ac:dyDescent="0.25">
      <c r="A440" s="1" t="s">
        <v>207</v>
      </c>
      <c r="B440" s="4" t="s">
        <v>23</v>
      </c>
      <c r="C440" s="33">
        <v>20.202020202020201</v>
      </c>
      <c r="D440" s="5">
        <v>0.23999999999999996</v>
      </c>
      <c r="E440" s="5">
        <v>0.28816466552315606</v>
      </c>
      <c r="F440" s="5">
        <v>0.28816466552315606</v>
      </c>
      <c r="G440" s="33">
        <v>5.5413331146956999</v>
      </c>
      <c r="H440" s="33">
        <v>42.107797619047624</v>
      </c>
      <c r="I440" s="5">
        <v>0.40229132569558101</v>
      </c>
      <c r="J440" s="1">
        <v>0.61099999999999999</v>
      </c>
      <c r="K440" s="5">
        <v>0.31</v>
      </c>
      <c r="L440" s="1">
        <v>22.383064516129032</v>
      </c>
      <c r="M440" s="1">
        <v>9.5</v>
      </c>
      <c r="O440" s="5"/>
      <c r="R440" s="5"/>
      <c r="T440" s="4"/>
      <c r="U440" s="1"/>
    </row>
    <row r="441" spans="1:21" x14ac:dyDescent="0.25">
      <c r="A441" s="1" t="s">
        <v>207</v>
      </c>
      <c r="B441" s="4" t="s">
        <v>27</v>
      </c>
      <c r="C441" s="33">
        <v>6.8292682926829356</v>
      </c>
      <c r="D441" s="5">
        <v>0.17826086956521739</v>
      </c>
      <c r="E441" s="5">
        <v>0.1775660459073192</v>
      </c>
      <c r="F441" s="5">
        <v>0.1775660459073192</v>
      </c>
      <c r="G441" s="33">
        <v>2.0263867628835923</v>
      </c>
      <c r="H441" s="33">
        <v>16.730487804878049</v>
      </c>
      <c r="I441" s="5">
        <v>0.24894003634161113</v>
      </c>
      <c r="J441" s="1">
        <v>1.651</v>
      </c>
      <c r="K441" s="5">
        <v>0.23933649289099526</v>
      </c>
      <c r="L441" s="1">
        <v>17.340594059405941</v>
      </c>
      <c r="M441" s="1">
        <v>1.8</v>
      </c>
      <c r="O441" s="5"/>
      <c r="R441" s="5"/>
      <c r="T441" s="4"/>
      <c r="U441" s="1"/>
    </row>
    <row r="442" spans="1:21" x14ac:dyDescent="0.25">
      <c r="A442" s="1" t="s">
        <v>207</v>
      </c>
      <c r="B442" s="8" t="s">
        <v>26</v>
      </c>
      <c r="C442" s="33">
        <v>6.4777327935222706</v>
      </c>
      <c r="D442" s="5">
        <v>0.24946236559139784</v>
      </c>
      <c r="E442" s="5">
        <v>0.24839400428265523</v>
      </c>
      <c r="F442" s="5">
        <v>0.23684210526315788</v>
      </c>
      <c r="G442" s="33">
        <v>2.3218799737852263</v>
      </c>
      <c r="H442" s="33">
        <v>11.509698275862069</v>
      </c>
      <c r="I442" s="5">
        <v>0.21420118343195266</v>
      </c>
      <c r="J442" s="1">
        <v>0.67600000000000005</v>
      </c>
      <c r="K442" s="5">
        <v>0.2125448028673835</v>
      </c>
      <c r="L442" s="1">
        <v>24.266441821247895</v>
      </c>
      <c r="M442" s="1">
        <v>4.5</v>
      </c>
      <c r="O442" s="5"/>
      <c r="R442" s="5"/>
      <c r="T442" s="4"/>
      <c r="U442" s="1"/>
    </row>
    <row r="443" spans="1:21" x14ac:dyDescent="0.25">
      <c r="A443" s="1" t="s">
        <v>208</v>
      </c>
      <c r="B443" s="4" t="s">
        <v>23</v>
      </c>
      <c r="C443" s="33">
        <v>27.160493827160494</v>
      </c>
      <c r="D443" s="5">
        <v>0.15648148148148147</v>
      </c>
      <c r="E443" s="5">
        <v>0.27933884297520661</v>
      </c>
      <c r="F443" s="5">
        <v>0.27933884297520661</v>
      </c>
      <c r="G443" s="33">
        <v>7.2662152272500657</v>
      </c>
      <c r="H443" s="33">
        <v>90.79875739644973</v>
      </c>
      <c r="I443" s="5">
        <v>0.51863605671843349</v>
      </c>
      <c r="J443" s="1">
        <v>1.4810000000000001</v>
      </c>
      <c r="K443" s="5">
        <v>0.43305785123966944</v>
      </c>
      <c r="L443" s="1">
        <v>10.595419847328241</v>
      </c>
      <c r="M443" s="1">
        <v>34.5</v>
      </c>
      <c r="O443" s="5"/>
      <c r="R443" s="5"/>
      <c r="T443" s="4"/>
      <c r="U443" s="1"/>
    </row>
    <row r="444" spans="1:21" x14ac:dyDescent="0.25">
      <c r="A444" s="1" t="s">
        <v>208</v>
      </c>
      <c r="B444" s="4" t="s">
        <v>24</v>
      </c>
      <c r="C444" s="33">
        <v>5.8823529411764754</v>
      </c>
      <c r="D444" s="5">
        <v>0.12875536480686695</v>
      </c>
      <c r="E444" s="5">
        <v>0.25906735751295334</v>
      </c>
      <c r="F444" s="5">
        <v>0.25906735751295334</v>
      </c>
      <c r="G444" s="33">
        <v>8.120697064998831</v>
      </c>
      <c r="H444" s="33">
        <v>131.31056666666666</v>
      </c>
      <c r="I444" s="5">
        <v>0.41003584229390677</v>
      </c>
      <c r="J444" s="1">
        <v>1.1160000000000001</v>
      </c>
      <c r="K444" s="5">
        <v>0.41081081081081078</v>
      </c>
      <c r="L444" s="1">
        <v>17.36513157894737</v>
      </c>
      <c r="M444" s="1">
        <v>20.3</v>
      </c>
      <c r="O444" s="5"/>
      <c r="R444" s="5"/>
      <c r="T444" s="4"/>
      <c r="U444" s="1"/>
    </row>
    <row r="445" spans="1:21" x14ac:dyDescent="0.25">
      <c r="A445" s="1" t="s">
        <v>209</v>
      </c>
      <c r="B445" s="4" t="s">
        <v>30</v>
      </c>
      <c r="C445" s="33">
        <v>17.158176943699729</v>
      </c>
      <c r="D445" s="5">
        <v>0.7313559322033899</v>
      </c>
      <c r="E445" s="5">
        <v>0.45589012150026414</v>
      </c>
      <c r="F445" s="5">
        <v>0.45589012150026414</v>
      </c>
      <c r="G445" s="33">
        <v>2.2707126107518243</v>
      </c>
      <c r="H445" s="33">
        <v>2.6535689455388183</v>
      </c>
      <c r="I445" s="5">
        <v>0.56850393700787394</v>
      </c>
      <c r="J445" s="1">
        <v>0.63500000000000001</v>
      </c>
      <c r="K445" s="5">
        <v>0.63658536585365855</v>
      </c>
      <c r="L445" s="1">
        <v>8.6053639846743284</v>
      </c>
      <c r="M445" s="1">
        <v>11.3</v>
      </c>
      <c r="O445" s="5"/>
      <c r="R445" s="5"/>
      <c r="T445" s="4"/>
      <c r="U445" s="1"/>
    </row>
    <row r="446" spans="1:21" x14ac:dyDescent="0.25">
      <c r="A446" s="1" t="s">
        <v>209</v>
      </c>
      <c r="B446" s="4" t="s">
        <v>23</v>
      </c>
      <c r="C446" s="33">
        <v>16.049382716049383</v>
      </c>
      <c r="D446" s="5">
        <v>0.10360824742268041</v>
      </c>
      <c r="E446" s="5">
        <v>0.28551136363636359</v>
      </c>
      <c r="F446" s="5">
        <v>0.27668161434977578</v>
      </c>
      <c r="G446" s="33">
        <v>10.054398931003284</v>
      </c>
      <c r="H446" s="33">
        <v>198.67049751243781</v>
      </c>
      <c r="I446" s="5">
        <v>0.52010851135978298</v>
      </c>
      <c r="J446" s="1">
        <v>2.9489999999999998</v>
      </c>
      <c r="K446" s="5">
        <v>0.44358974358974362</v>
      </c>
      <c r="L446" s="1">
        <v>18.742774566473987</v>
      </c>
      <c r="M446" s="1">
        <v>25.4</v>
      </c>
      <c r="O446" s="5"/>
      <c r="R446" s="5"/>
      <c r="T446" s="4"/>
      <c r="U446" s="1"/>
    </row>
    <row r="447" spans="1:21" x14ac:dyDescent="0.25">
      <c r="A447" s="1" t="s">
        <v>209</v>
      </c>
      <c r="B447" s="4" t="s">
        <v>24</v>
      </c>
      <c r="C447" s="33">
        <v>13.207547169811322</v>
      </c>
      <c r="D447" s="5">
        <v>0.10331753554502369</v>
      </c>
      <c r="E447" s="5">
        <v>0.26328502415458938</v>
      </c>
      <c r="F447" s="5">
        <v>0.29815395332636707</v>
      </c>
      <c r="G447" s="33">
        <v>10.285044237881548</v>
      </c>
      <c r="H447" s="33">
        <v>206.94518348623853</v>
      </c>
      <c r="I447" s="5">
        <v>0.35581678151601137</v>
      </c>
      <c r="J447" s="1">
        <v>2.4670000000000001</v>
      </c>
      <c r="K447" s="5">
        <v>0.77500000000000013</v>
      </c>
      <c r="L447" s="1">
        <v>20.423963133640548</v>
      </c>
      <c r="M447" s="1">
        <v>22.5</v>
      </c>
      <c r="O447" s="5"/>
      <c r="R447" s="5"/>
      <c r="T447" s="4"/>
      <c r="U447" s="1"/>
    </row>
    <row r="448" spans="1:21" x14ac:dyDescent="0.25">
      <c r="A448" s="1" t="s">
        <v>209</v>
      </c>
      <c r="B448" s="8" t="s">
        <v>26</v>
      </c>
      <c r="C448" s="33">
        <v>10.798122065727698</v>
      </c>
      <c r="D448" s="5">
        <v>0.32840909090909087</v>
      </c>
      <c r="E448" s="5">
        <v>0.27255580006287333</v>
      </c>
      <c r="F448" s="5">
        <v>0.28067961165048544</v>
      </c>
      <c r="G448" s="33">
        <v>3.0858367303973662</v>
      </c>
      <c r="H448" s="33">
        <v>7.9987427912341413</v>
      </c>
      <c r="I448" s="5">
        <v>0.22826086956521741</v>
      </c>
      <c r="J448" s="1">
        <v>1.472</v>
      </c>
      <c r="K448" s="5">
        <v>0.24225621414913959</v>
      </c>
      <c r="L448" s="1">
        <v>16.139700078926598</v>
      </c>
      <c r="M448" s="1">
        <v>2</v>
      </c>
      <c r="O448" s="5"/>
      <c r="R448" s="5"/>
      <c r="T448" s="4"/>
      <c r="U448" s="1"/>
    </row>
    <row r="449" spans="1:21" x14ac:dyDescent="0.25">
      <c r="A449" s="1" t="s">
        <v>209</v>
      </c>
      <c r="B449" s="4" t="s">
        <v>27</v>
      </c>
      <c r="C449" s="33">
        <v>4.0485829959514206</v>
      </c>
      <c r="D449" s="5">
        <v>0.15845410628019327</v>
      </c>
      <c r="E449" s="5">
        <v>0.17691477885652643</v>
      </c>
      <c r="F449" s="5">
        <v>0.17691477885652643</v>
      </c>
      <c r="G449" s="33">
        <v>2.4818206636388456</v>
      </c>
      <c r="H449" s="33">
        <v>30.711128048780488</v>
      </c>
      <c r="I449" s="5">
        <v>0.23932448733413755</v>
      </c>
      <c r="J449" s="1">
        <v>0.82899999999999996</v>
      </c>
      <c r="K449" s="5">
        <v>0.23133640552995394</v>
      </c>
      <c r="L449" s="1">
        <v>16.413346613545816</v>
      </c>
      <c r="M449" s="1">
        <v>8.6999999999999993</v>
      </c>
      <c r="O449" s="5"/>
      <c r="R449" s="5"/>
      <c r="T449" s="4"/>
      <c r="U449" s="1"/>
    </row>
    <row r="450" spans="1:21" x14ac:dyDescent="0.25">
      <c r="A450" s="1" t="s">
        <v>191</v>
      </c>
      <c r="B450" s="4" t="s">
        <v>10</v>
      </c>
      <c r="C450" s="33">
        <v>56.92307692307692</v>
      </c>
      <c r="D450" s="5">
        <v>8.9230769230769225E-2</v>
      </c>
      <c r="E450" s="5">
        <v>0.22730241672109727</v>
      </c>
      <c r="F450" s="5">
        <v>0.30270270270270272</v>
      </c>
      <c r="G450" s="33">
        <v>4.1164940306252484</v>
      </c>
      <c r="H450" s="33">
        <v>31.342931034482763</v>
      </c>
      <c r="I450" s="5">
        <v>0.40620884289745995</v>
      </c>
      <c r="J450" s="1">
        <v>1.0630000000000002</v>
      </c>
      <c r="K450" s="5">
        <v>0.40189035916824201</v>
      </c>
      <c r="L450" s="1">
        <v>5.4139228598306675</v>
      </c>
      <c r="M450" s="1">
        <v>31</v>
      </c>
      <c r="O450" s="5"/>
      <c r="R450" s="5"/>
      <c r="T450" s="1"/>
      <c r="U450" s="1"/>
    </row>
    <row r="451" spans="1:21" x14ac:dyDescent="0.25">
      <c r="A451" s="1" t="s">
        <v>191</v>
      </c>
      <c r="B451" s="4" t="s">
        <v>38</v>
      </c>
      <c r="C451" s="33">
        <v>42.1875</v>
      </c>
      <c r="D451" s="5">
        <v>9.9999999999999992E-2</v>
      </c>
      <c r="E451" s="5">
        <v>0.23300970873786406</v>
      </c>
      <c r="F451" s="5">
        <v>0.23300970873786406</v>
      </c>
      <c r="G451" s="33">
        <v>1.6864354376299961</v>
      </c>
      <c r="H451" s="33">
        <v>29.648333333333333</v>
      </c>
      <c r="I451" s="5">
        <v>0.31</v>
      </c>
      <c r="J451" s="1">
        <v>0.01</v>
      </c>
      <c r="K451" s="5"/>
      <c r="M451" s="1">
        <v>2</v>
      </c>
      <c r="O451" s="5"/>
      <c r="R451" s="5"/>
      <c r="T451" s="4"/>
      <c r="U451" s="1"/>
    </row>
    <row r="452" spans="1:21" x14ac:dyDescent="0.25">
      <c r="A452" s="1" t="s">
        <v>191</v>
      </c>
      <c r="B452" s="8" t="s">
        <v>13</v>
      </c>
      <c r="C452" s="33">
        <v>29.62962962962963</v>
      </c>
      <c r="D452" s="5">
        <v>7.8653295128939829E-2</v>
      </c>
      <c r="E452" s="5">
        <v>0.12392776523702032</v>
      </c>
      <c r="F452" s="5">
        <v>0.12392776523702032</v>
      </c>
      <c r="G452" s="33">
        <v>5.014242892950568</v>
      </c>
      <c r="H452" s="33">
        <v>31.313351548269583</v>
      </c>
      <c r="I452" s="5">
        <v>0.10375939849624059</v>
      </c>
      <c r="J452" s="1">
        <v>0.26600000000000001</v>
      </c>
      <c r="K452" s="5">
        <v>9.9999999999999992E-2</v>
      </c>
      <c r="L452" s="1">
        <v>36.534883720930232</v>
      </c>
      <c r="M452" s="1">
        <v>2.8</v>
      </c>
      <c r="O452" s="5"/>
      <c r="R452" s="5"/>
      <c r="T452" s="1"/>
      <c r="U452" s="1"/>
    </row>
    <row r="453" spans="1:21" x14ac:dyDescent="0.25">
      <c r="A453" s="1" t="s">
        <v>191</v>
      </c>
      <c r="B453" s="4" t="s">
        <v>13</v>
      </c>
      <c r="C453" s="33">
        <v>22.834645669291337</v>
      </c>
      <c r="D453" s="5">
        <v>8.2065217391304346E-2</v>
      </c>
      <c r="E453" s="5">
        <v>0.14818449460255151</v>
      </c>
      <c r="F453" s="5">
        <v>0.14818449460255151</v>
      </c>
      <c r="G453" s="33">
        <v>2.8493933316982383</v>
      </c>
      <c r="H453" s="33">
        <v>18.361059602649007</v>
      </c>
      <c r="I453" s="5">
        <v>0.15664335664335666</v>
      </c>
      <c r="J453" s="1">
        <v>0.14299999999999999</v>
      </c>
      <c r="K453" s="5">
        <v>0.13098591549295774</v>
      </c>
      <c r="L453" s="1">
        <v>23.139784946236563</v>
      </c>
      <c r="M453" s="1">
        <v>2.5</v>
      </c>
      <c r="O453" s="5"/>
      <c r="R453" s="5"/>
      <c r="T453" s="4"/>
      <c r="U453" s="1"/>
    </row>
    <row r="454" spans="1:21" x14ac:dyDescent="0.25">
      <c r="A454" s="1" t="s">
        <v>191</v>
      </c>
      <c r="B454" s="4" t="s">
        <v>15</v>
      </c>
      <c r="C454" s="33">
        <v>22.058823529411761</v>
      </c>
      <c r="D454" s="5">
        <v>0.11789473684210526</v>
      </c>
      <c r="E454" s="5">
        <v>0.25225225225225223</v>
      </c>
      <c r="F454" s="5">
        <v>0.25225225225225223</v>
      </c>
      <c r="G454" s="33">
        <v>3.2679615098359975</v>
      </c>
      <c r="H454" s="33">
        <v>94.532499999999999</v>
      </c>
      <c r="I454" s="5">
        <v>0.35534482758620684</v>
      </c>
      <c r="J454" s="1">
        <v>0.58000000000000007</v>
      </c>
      <c r="K454" s="5">
        <v>0.2864864864864865</v>
      </c>
      <c r="L454" s="1">
        <v>19.056603773584907</v>
      </c>
      <c r="M454" s="1">
        <v>4.5999999999999996</v>
      </c>
      <c r="O454" s="5"/>
      <c r="R454" s="5"/>
      <c r="T454" s="1"/>
      <c r="U454" s="1"/>
    </row>
    <row r="455" spans="1:21" x14ac:dyDescent="0.25">
      <c r="A455" s="1" t="s">
        <v>191</v>
      </c>
      <c r="B455" s="4" t="s">
        <v>12</v>
      </c>
      <c r="C455" s="33">
        <v>11.111111111111123</v>
      </c>
      <c r="D455" s="5">
        <v>0.28518518518518521</v>
      </c>
      <c r="E455" s="5">
        <v>0.43258426966292135</v>
      </c>
      <c r="F455" s="5">
        <v>0.43258426966292135</v>
      </c>
      <c r="G455" s="33">
        <v>8.8794893914134576</v>
      </c>
      <c r="H455" s="33">
        <v>51.33675324675324</v>
      </c>
      <c r="I455" s="5">
        <v>0.42040816326530611</v>
      </c>
      <c r="J455" s="1">
        <v>4.9000000000000002E-2</v>
      </c>
      <c r="K455" s="5">
        <v>0.4</v>
      </c>
      <c r="L455" s="1">
        <v>22.305555555555557</v>
      </c>
      <c r="M455" s="1">
        <v>2.7</v>
      </c>
      <c r="O455" s="5"/>
      <c r="R455" s="5"/>
      <c r="T455" s="8"/>
      <c r="U455" s="1"/>
    </row>
    <row r="456" spans="1:21" x14ac:dyDescent="0.25">
      <c r="A456" s="1" t="s">
        <v>191</v>
      </c>
      <c r="B456" s="4" t="s">
        <v>14</v>
      </c>
      <c r="C456" s="33">
        <v>10.92896174863389</v>
      </c>
      <c r="D456" s="5">
        <v>5.5696202531645575E-2</v>
      </c>
      <c r="E456" s="5">
        <v>9.5032397408207347E-2</v>
      </c>
      <c r="F456" s="5">
        <v>9.5032397408207347E-2</v>
      </c>
      <c r="G456" s="33">
        <v>2.2759741169220424</v>
      </c>
      <c r="H456" s="33">
        <v>64.907272727272726</v>
      </c>
      <c r="I456" s="5">
        <v>0.16874999999999998</v>
      </c>
      <c r="J456" s="1">
        <v>0.128</v>
      </c>
      <c r="K456" s="5">
        <v>0.2</v>
      </c>
      <c r="L456" s="1">
        <v>38.952380952380949</v>
      </c>
      <c r="M456" s="1">
        <v>2.8</v>
      </c>
      <c r="O456" s="5"/>
      <c r="R456" s="5"/>
      <c r="T456" s="4"/>
      <c r="U456" s="1"/>
    </row>
    <row r="457" spans="1:21" x14ac:dyDescent="0.25">
      <c r="A457" s="1" t="s">
        <v>191</v>
      </c>
      <c r="B457" s="4" t="s">
        <v>39</v>
      </c>
      <c r="D457" s="5"/>
      <c r="E457" s="5"/>
      <c r="F457" s="5"/>
      <c r="G457" s="33"/>
      <c r="H457" s="33"/>
      <c r="I457" s="5">
        <v>0.16111111111111112</v>
      </c>
      <c r="J457" s="1">
        <v>3.5999999999999997E-2</v>
      </c>
      <c r="K457" s="5">
        <v>0.16666666666666666</v>
      </c>
      <c r="L457" s="1">
        <v>34.800000000000004</v>
      </c>
      <c r="M457" s="1">
        <v>2.5</v>
      </c>
      <c r="O457" s="5"/>
      <c r="R457" s="5"/>
      <c r="T457" s="8"/>
      <c r="U457" s="1"/>
    </row>
    <row r="458" spans="1:21" x14ac:dyDescent="0.25">
      <c r="A458" s="1" t="s">
        <v>210</v>
      </c>
      <c r="B458" s="4" t="s">
        <v>23</v>
      </c>
      <c r="C458" s="33">
        <v>15.702479338842966</v>
      </c>
      <c r="D458" s="5">
        <v>0.1090909090909091</v>
      </c>
      <c r="E458" s="5">
        <v>0.22556390977443611</v>
      </c>
      <c r="F458" s="5">
        <v>0.22556390977443611</v>
      </c>
      <c r="G458" s="33">
        <v>5.8192738915424274</v>
      </c>
      <c r="H458" s="33">
        <v>73.033166666666659</v>
      </c>
      <c r="I458" s="5">
        <v>0.4689655172413793</v>
      </c>
      <c r="J458" s="1">
        <v>0.46400000000000002</v>
      </c>
      <c r="K458" s="5">
        <v>0.36956521739130432</v>
      </c>
      <c r="L458" s="1">
        <v>15.305882352941175</v>
      </c>
      <c r="M458" s="1">
        <v>17</v>
      </c>
      <c r="O458" s="5"/>
      <c r="R458" s="5"/>
      <c r="T458" s="8"/>
      <c r="U458" s="1"/>
    </row>
    <row r="459" spans="1:21" x14ac:dyDescent="0.25">
      <c r="A459" s="1" t="s">
        <v>210</v>
      </c>
      <c r="B459" s="4" t="s">
        <v>30</v>
      </c>
      <c r="C459" s="33">
        <v>11.764705882352933</v>
      </c>
      <c r="D459" s="5">
        <v>5.5E-2</v>
      </c>
      <c r="E459" s="5">
        <v>0.1</v>
      </c>
      <c r="F459" s="5">
        <v>0.1</v>
      </c>
      <c r="G459" s="33">
        <v>7.2575385778777033</v>
      </c>
      <c r="H459" s="33">
        <v>358.24818181818176</v>
      </c>
      <c r="I459" s="5">
        <v>0.49296482412060294</v>
      </c>
      <c r="J459" s="1">
        <v>0.19900000000000001</v>
      </c>
      <c r="K459" s="5">
        <v>0.56086956521739129</v>
      </c>
      <c r="L459" s="1">
        <v>7.1007751937984498</v>
      </c>
      <c r="M459" s="1">
        <v>4.5</v>
      </c>
      <c r="O459" s="5"/>
      <c r="R459" s="5"/>
      <c r="T459" s="1"/>
      <c r="U459" s="1"/>
    </row>
    <row r="460" spans="1:21" x14ac:dyDescent="0.25">
      <c r="A460" s="1" t="s">
        <v>210</v>
      </c>
      <c r="B460" s="4" t="s">
        <v>27</v>
      </c>
      <c r="C460" s="33">
        <v>10.945273631840799</v>
      </c>
      <c r="D460" s="5">
        <v>3.553719008264463E-2</v>
      </c>
      <c r="E460" s="5">
        <v>0.35390946502057613</v>
      </c>
      <c r="F460" s="5">
        <v>0.35390946502057613</v>
      </c>
      <c r="G460" s="33">
        <v>1.6763363810454657</v>
      </c>
      <c r="H460" s="33">
        <v>81.850697674418598</v>
      </c>
      <c r="I460" s="5">
        <v>0.30835073068893532</v>
      </c>
      <c r="J460" s="1">
        <v>0.47899999999999998</v>
      </c>
      <c r="K460" s="5">
        <v>0.29906542056074764</v>
      </c>
      <c r="L460" s="1">
        <v>10.453125</v>
      </c>
      <c r="M460" s="1">
        <v>0.9</v>
      </c>
      <c r="O460" s="5"/>
      <c r="R460" s="5"/>
      <c r="T460" s="1"/>
      <c r="U460" s="1"/>
    </row>
    <row r="461" spans="1:21" x14ac:dyDescent="0.25">
      <c r="A461" s="1" t="s">
        <v>210</v>
      </c>
      <c r="B461" s="8" t="s">
        <v>30</v>
      </c>
      <c r="C461" s="33">
        <v>10.15490533562822</v>
      </c>
      <c r="D461" s="5">
        <v>0.77077464788732408</v>
      </c>
      <c r="E461" s="5">
        <v>0.41458333333333336</v>
      </c>
      <c r="F461" s="5">
        <v>0.41458333333333336</v>
      </c>
      <c r="G461" s="33">
        <v>8.3318648228358025</v>
      </c>
      <c r="H461" s="33">
        <v>5.9105893101873006</v>
      </c>
      <c r="I461" s="5">
        <v>0.54507772020725387</v>
      </c>
      <c r="J461" s="1">
        <v>0.57899999999999996</v>
      </c>
      <c r="K461" s="5">
        <v>0.58055555555555549</v>
      </c>
      <c r="L461" s="1">
        <v>7.8181818181818175</v>
      </c>
      <c r="M461" s="1">
        <v>5.5</v>
      </c>
      <c r="O461" s="5"/>
      <c r="R461" s="5"/>
      <c r="T461" s="4"/>
      <c r="U461" s="1"/>
    </row>
    <row r="462" spans="1:21" x14ac:dyDescent="0.25">
      <c r="A462" s="1" t="s">
        <v>210</v>
      </c>
      <c r="B462" s="4" t="s">
        <v>24</v>
      </c>
      <c r="C462" s="33">
        <v>6.2500000000000027</v>
      </c>
      <c r="D462" s="5">
        <v>0.12560975609756098</v>
      </c>
      <c r="E462" s="5">
        <v>0.29985443959243085</v>
      </c>
      <c r="F462" s="5">
        <v>0.30984400215169444</v>
      </c>
      <c r="G462" s="33">
        <v>7.5012209635892058</v>
      </c>
      <c r="H462" s="33">
        <v>153.56723300970873</v>
      </c>
      <c r="I462" s="5">
        <v>0.68869489305979914</v>
      </c>
      <c r="J462" s="1">
        <v>2.2909999999999999</v>
      </c>
      <c r="K462" s="5">
        <v>0.29090909090909095</v>
      </c>
      <c r="L462" s="1">
        <v>26.519886363636363</v>
      </c>
      <c r="M462" s="1">
        <v>10.5</v>
      </c>
      <c r="O462" s="5"/>
      <c r="R462" s="5"/>
      <c r="T462" s="4"/>
      <c r="U462" s="1"/>
    </row>
    <row r="463" spans="1:21" x14ac:dyDescent="0.25">
      <c r="A463" s="1" t="s">
        <v>210</v>
      </c>
      <c r="B463" s="10" t="s">
        <v>45</v>
      </c>
      <c r="C463" s="33">
        <v>4.6272493573264804</v>
      </c>
      <c r="D463" s="5">
        <v>0.30956521739130438</v>
      </c>
      <c r="E463" s="5">
        <v>0.30679076180627368</v>
      </c>
      <c r="F463" s="5">
        <v>0.30679076180627368</v>
      </c>
      <c r="G463" s="33">
        <v>0.71826180642844306</v>
      </c>
      <c r="H463" s="33">
        <v>2.0336235955056181</v>
      </c>
      <c r="I463" s="5">
        <v>0.37827130852340934</v>
      </c>
      <c r="J463" s="1">
        <v>0.83299999999999996</v>
      </c>
      <c r="K463" s="5">
        <v>0.4011764705882353</v>
      </c>
      <c r="L463" s="1">
        <v>4.7214076246334304</v>
      </c>
      <c r="M463" s="1">
        <v>3.9</v>
      </c>
      <c r="O463" s="5"/>
      <c r="R463" s="5"/>
      <c r="T463" s="4"/>
      <c r="U463" s="1"/>
    </row>
    <row r="464" spans="1:21" x14ac:dyDescent="0.25">
      <c r="A464" s="1" t="s">
        <v>211</v>
      </c>
      <c r="B464" s="4" t="s">
        <v>45</v>
      </c>
      <c r="C464" s="33">
        <v>43.457943925233643</v>
      </c>
      <c r="D464" s="5">
        <v>3.6956521739130437E-2</v>
      </c>
      <c r="E464" s="5">
        <v>0.465753424657534</v>
      </c>
      <c r="F464" s="5">
        <v>4.6575342465753428E-2</v>
      </c>
      <c r="G464" s="33">
        <v>3.1540766440624508</v>
      </c>
      <c r="H464" s="33">
        <v>26.11</v>
      </c>
      <c r="I464" s="5">
        <v>0.33526734926052332</v>
      </c>
      <c r="J464" s="1">
        <v>0.879</v>
      </c>
      <c r="K464" s="5">
        <v>0.34968944099378885</v>
      </c>
      <c r="L464" s="1">
        <v>4.6056838365896979</v>
      </c>
      <c r="M464" s="1">
        <v>7.6</v>
      </c>
      <c r="O464" s="5"/>
      <c r="R464" s="5"/>
      <c r="T464" s="8"/>
      <c r="U464" s="1"/>
    </row>
    <row r="465" spans="1:21" x14ac:dyDescent="0.25">
      <c r="A465" s="1" t="s">
        <v>211</v>
      </c>
      <c r="B465" s="4" t="s">
        <v>23</v>
      </c>
      <c r="C465" s="33">
        <v>17.054263565891478</v>
      </c>
      <c r="D465" s="5">
        <v>0.15774058577405858</v>
      </c>
      <c r="E465" s="5">
        <v>0.33333333333333331</v>
      </c>
      <c r="F465" s="5">
        <v>0.33333333333333331</v>
      </c>
      <c r="G465" s="33">
        <v>11.253467670703607</v>
      </c>
      <c r="H465" s="33">
        <v>95.166657824933694</v>
      </c>
      <c r="I465" s="5">
        <v>0.57248539909149909</v>
      </c>
      <c r="J465" s="1">
        <v>1.5409999999999999</v>
      </c>
      <c r="K465" s="5">
        <v>0.43809523809523804</v>
      </c>
      <c r="L465" s="1">
        <v>14.043478260869568</v>
      </c>
      <c r="M465" s="1">
        <v>15.9</v>
      </c>
      <c r="O465" s="5"/>
      <c r="R465" s="5"/>
      <c r="T465" s="4"/>
      <c r="U465" s="1"/>
    </row>
    <row r="466" spans="1:21" x14ac:dyDescent="0.25">
      <c r="A466" s="1" t="s">
        <v>211</v>
      </c>
      <c r="B466" s="4" t="s">
        <v>29</v>
      </c>
      <c r="C466" s="33">
        <v>16.279069767441861</v>
      </c>
      <c r="D466" s="5">
        <v>0.22937062937062941</v>
      </c>
      <c r="E466" s="5">
        <v>0.36363636363636365</v>
      </c>
      <c r="F466" s="5">
        <v>0.36363636363636365</v>
      </c>
      <c r="G466" s="33">
        <v>4.228382174980716</v>
      </c>
      <c r="H466" s="33">
        <v>34.465121951219508</v>
      </c>
      <c r="I466" s="5">
        <v>0.57433155080213905</v>
      </c>
      <c r="J466" s="1">
        <v>0.374</v>
      </c>
      <c r="K466" s="5">
        <v>0.69523809523809521</v>
      </c>
      <c r="L466" s="1">
        <v>6.904109589041096</v>
      </c>
      <c r="M466" s="1">
        <v>2.2000000000000002</v>
      </c>
      <c r="O466" s="5"/>
      <c r="R466" s="5"/>
      <c r="T466" s="8"/>
      <c r="U466" s="1"/>
    </row>
    <row r="467" spans="1:21" x14ac:dyDescent="0.25">
      <c r="A467" s="1" t="s">
        <v>211</v>
      </c>
      <c r="B467" s="4" t="s">
        <v>28</v>
      </c>
      <c r="C467" s="33">
        <v>14.285714285714286</v>
      </c>
      <c r="D467" s="5">
        <v>0.21090909090909091</v>
      </c>
      <c r="E467" s="5">
        <v>0.39388794567062813</v>
      </c>
      <c r="F467" s="5">
        <v>0.39304203768896251</v>
      </c>
      <c r="G467" s="33">
        <v>4.6443478286924815</v>
      </c>
      <c r="H467" s="33">
        <v>28.770603448275864</v>
      </c>
      <c r="I467" s="5">
        <v>0.4834136269786648</v>
      </c>
      <c r="J467" s="1">
        <v>4.359</v>
      </c>
      <c r="K467" s="5">
        <v>0.46416184971098262</v>
      </c>
      <c r="L467" s="1">
        <v>6.9613947696139498</v>
      </c>
      <c r="M467" s="1">
        <v>17</v>
      </c>
      <c r="O467" s="5"/>
      <c r="R467" s="5"/>
      <c r="T467" s="4"/>
      <c r="U467" s="1"/>
    </row>
    <row r="468" spans="1:21" x14ac:dyDescent="0.25">
      <c r="A468" s="1" t="s">
        <v>211</v>
      </c>
      <c r="B468" s="8" t="s">
        <v>30</v>
      </c>
      <c r="C468" s="33">
        <v>8.3333333333333321</v>
      </c>
      <c r="D468" s="5">
        <v>0.83750000000000002</v>
      </c>
      <c r="E468" s="5">
        <v>0.5234375</v>
      </c>
      <c r="F468" s="5">
        <v>0.5234375</v>
      </c>
      <c r="G468" s="33">
        <v>2.2044559402739403</v>
      </c>
      <c r="H468" s="33">
        <v>4.0623283582089549</v>
      </c>
      <c r="I468" s="5">
        <v>0.6505190311418686</v>
      </c>
      <c r="J468" s="1">
        <v>0.57799999999999996</v>
      </c>
      <c r="K468" s="5">
        <v>0.66097560975609748</v>
      </c>
      <c r="L468" s="1">
        <v>6.3837638376383765</v>
      </c>
      <c r="M468" s="1">
        <v>4</v>
      </c>
      <c r="O468" s="5"/>
      <c r="R468" s="5"/>
      <c r="T468" s="8"/>
      <c r="U468" s="1"/>
    </row>
    <row r="469" spans="1:21" x14ac:dyDescent="0.25">
      <c r="A469" s="1" t="s">
        <v>211</v>
      </c>
      <c r="B469" s="4" t="s">
        <v>30</v>
      </c>
      <c r="C469" s="33">
        <v>6.1696658097686363</v>
      </c>
      <c r="D469" s="5">
        <v>0.21755725190839695</v>
      </c>
      <c r="E469" s="5">
        <v>0.25088028169014087</v>
      </c>
      <c r="F469" s="5">
        <v>0.25088028169014087</v>
      </c>
      <c r="G469" s="33">
        <v>3.7221189911064192</v>
      </c>
      <c r="H469" s="33">
        <v>32.271122807017541</v>
      </c>
      <c r="I469" s="5">
        <v>0.60798548094373861</v>
      </c>
      <c r="J469" s="1">
        <v>0.55100000000000005</v>
      </c>
      <c r="K469" s="5">
        <v>0.69512195121951215</v>
      </c>
      <c r="L469" s="1">
        <v>6.4140350877192986</v>
      </c>
      <c r="M469" s="1">
        <v>3.4</v>
      </c>
      <c r="O469" s="5"/>
      <c r="R469" s="5"/>
      <c r="T469" s="4"/>
      <c r="U469" s="1"/>
    </row>
    <row r="470" spans="1:21" x14ac:dyDescent="0.25">
      <c r="A470" s="1" t="s">
        <v>211</v>
      </c>
      <c r="B470" s="4" t="s">
        <v>27</v>
      </c>
      <c r="C470" s="33">
        <v>3.1073446327683723</v>
      </c>
      <c r="D470" s="5">
        <v>0.2411764705882353</v>
      </c>
      <c r="E470" s="5">
        <v>0.21808510638297873</v>
      </c>
      <c r="F470" s="5">
        <v>0.21808510638297873</v>
      </c>
      <c r="G470" s="33">
        <v>2.0617544548623044</v>
      </c>
      <c r="H470" s="33">
        <v>12.421341463414633</v>
      </c>
      <c r="I470" s="5">
        <v>0.30265486725663715</v>
      </c>
      <c r="J470" s="1">
        <v>0.113</v>
      </c>
      <c r="K470" s="5">
        <v>0.28351648351648351</v>
      </c>
      <c r="L470" s="1">
        <v>13.558139534883718</v>
      </c>
      <c r="M470" s="1">
        <v>0.7</v>
      </c>
      <c r="O470" s="5"/>
      <c r="R470" s="5"/>
      <c r="T470" s="4"/>
      <c r="U470" s="1"/>
    </row>
    <row r="471" spans="1:21" x14ac:dyDescent="0.25">
      <c r="A471" s="1" t="s">
        <v>211</v>
      </c>
      <c r="B471" s="4" t="s">
        <v>52</v>
      </c>
      <c r="D471" s="5"/>
      <c r="E471" s="5"/>
      <c r="F471" s="5"/>
      <c r="G471" s="33"/>
      <c r="H471" s="33"/>
      <c r="I471" s="5"/>
      <c r="K471" s="5"/>
      <c r="R471" s="5"/>
      <c r="T471" s="4"/>
      <c r="U471" s="1"/>
    </row>
    <row r="472" spans="1:21" x14ac:dyDescent="0.25">
      <c r="A472" s="1" t="s">
        <v>211</v>
      </c>
      <c r="B472" s="4" t="s">
        <v>51</v>
      </c>
      <c r="D472" s="5"/>
      <c r="E472" s="5"/>
      <c r="F472" s="5"/>
      <c r="G472" s="33"/>
      <c r="H472" s="33"/>
      <c r="I472" s="5"/>
      <c r="K472" s="5"/>
      <c r="O472" s="5"/>
      <c r="R472" s="5"/>
      <c r="T472" s="4"/>
      <c r="U472" s="1"/>
    </row>
    <row r="473" spans="1:21" x14ac:dyDescent="0.25">
      <c r="A473" s="1" t="s">
        <v>212</v>
      </c>
      <c r="B473" s="4" t="s">
        <v>30</v>
      </c>
      <c r="C473" s="33">
        <v>18.181818181818183</v>
      </c>
      <c r="D473" s="5">
        <v>0.5892857142857143</v>
      </c>
      <c r="E473" s="5">
        <v>0.49549549549549549</v>
      </c>
      <c r="F473" s="5">
        <v>0.49549549549549549</v>
      </c>
      <c r="G473" s="33">
        <v>3.2066355979306507</v>
      </c>
      <c r="H473" s="33">
        <v>2.8350303030303028</v>
      </c>
      <c r="I473" s="5">
        <v>0.52746478873239433</v>
      </c>
      <c r="J473" s="1">
        <v>0.14199999999999999</v>
      </c>
      <c r="K473" s="5">
        <v>0.61071428571428577</v>
      </c>
      <c r="L473" s="1">
        <v>6.8538011695906418</v>
      </c>
      <c r="M473" s="1">
        <v>2.6</v>
      </c>
      <c r="O473" s="5"/>
      <c r="R473" s="5"/>
      <c r="T473" s="1"/>
      <c r="U473" s="1"/>
    </row>
    <row r="474" spans="1:21" x14ac:dyDescent="0.25">
      <c r="A474" s="1" t="s">
        <v>212</v>
      </c>
      <c r="B474" s="4" t="s">
        <v>23</v>
      </c>
      <c r="C474" s="33">
        <v>13.605442176870749</v>
      </c>
      <c r="D474" s="5">
        <v>0.13037974683544304</v>
      </c>
      <c r="E474" s="5">
        <v>0.29855072463768112</v>
      </c>
      <c r="F474" s="5">
        <v>0.30967570441254649</v>
      </c>
      <c r="G474" s="33">
        <v>6.7635856279602766</v>
      </c>
      <c r="H474" s="33">
        <v>75.3607281553398</v>
      </c>
      <c r="I474" s="5">
        <v>0.54254658385093169</v>
      </c>
      <c r="J474" s="1">
        <v>0.64400000000000002</v>
      </c>
      <c r="K474" s="5">
        <v>0.453125</v>
      </c>
      <c r="L474" s="1">
        <v>9.8482758620689648</v>
      </c>
      <c r="M474" s="1">
        <v>9.4</v>
      </c>
      <c r="O474" s="5"/>
      <c r="R474" s="5"/>
      <c r="T474" s="8"/>
      <c r="U474" s="1"/>
    </row>
    <row r="475" spans="1:21" x14ac:dyDescent="0.25">
      <c r="A475" s="1" t="s">
        <v>212</v>
      </c>
      <c r="B475" s="4" t="s">
        <v>34</v>
      </c>
      <c r="C475" s="33">
        <v>9.6202531645569564</v>
      </c>
      <c r="D475" s="5">
        <v>0.36317689530685915</v>
      </c>
      <c r="E475" s="5">
        <v>0.28338028169014085</v>
      </c>
      <c r="F475" s="5">
        <v>0.25953510436432636</v>
      </c>
      <c r="G475" s="33">
        <v>4.2334603371434483</v>
      </c>
      <c r="H475" s="33">
        <v>2.982017892644135</v>
      </c>
      <c r="I475" s="5">
        <v>0.44229763061514316</v>
      </c>
      <c r="J475" s="1">
        <v>13.379</v>
      </c>
      <c r="K475" s="5">
        <v>0.39692307692307693</v>
      </c>
      <c r="L475" s="1">
        <v>7.9689922480620154</v>
      </c>
      <c r="M475" s="1">
        <v>3.2</v>
      </c>
      <c r="O475" s="5"/>
      <c r="R475" s="5"/>
      <c r="T475" s="8"/>
      <c r="U475" s="1"/>
    </row>
    <row r="476" spans="1:21" x14ac:dyDescent="0.25">
      <c r="A476" s="1" t="s">
        <v>212</v>
      </c>
      <c r="B476" s="4" t="s">
        <v>27</v>
      </c>
      <c r="C476" s="33">
        <v>6.0606060606060641</v>
      </c>
      <c r="D476" s="5">
        <v>0.54999999999999993</v>
      </c>
      <c r="E476" s="5">
        <v>0.53639575971731446</v>
      </c>
      <c r="F476" s="5">
        <v>0.53639575971731446</v>
      </c>
      <c r="G476" s="33">
        <v>1.8977904297139758</v>
      </c>
      <c r="H476" s="33">
        <v>3.4017786561264827</v>
      </c>
      <c r="I476" s="5">
        <v>0.34757281553398056</v>
      </c>
      <c r="J476" s="1">
        <v>0.20599999999999999</v>
      </c>
      <c r="K476" s="5">
        <v>0.3350877192982456</v>
      </c>
      <c r="L476" s="1">
        <v>8.020942408376964</v>
      </c>
      <c r="M476" s="1">
        <v>2.6</v>
      </c>
      <c r="O476" s="5"/>
      <c r="R476" s="5"/>
      <c r="T476" s="4"/>
      <c r="U476" s="1"/>
    </row>
    <row r="477" spans="1:21" x14ac:dyDescent="0.25">
      <c r="A477" s="1" t="s">
        <v>212</v>
      </c>
      <c r="B477" s="8" t="s">
        <v>30</v>
      </c>
      <c r="C477" s="33">
        <v>5.7471264367815946</v>
      </c>
      <c r="D477" s="5">
        <v>0.50941176470588234</v>
      </c>
      <c r="E477" s="5">
        <v>0.53456790123456788</v>
      </c>
      <c r="F477" s="5">
        <v>0.53456790123456788</v>
      </c>
      <c r="G477" s="33">
        <v>4.0298902718448835</v>
      </c>
      <c r="H477" s="33">
        <v>2.0057967667436492</v>
      </c>
      <c r="I477" s="5">
        <v>0.55563909774436093</v>
      </c>
      <c r="J477" s="1">
        <v>0.53200000000000003</v>
      </c>
      <c r="K477" s="5">
        <v>0.62413793103448278</v>
      </c>
      <c r="L477" s="1">
        <v>8.9337016574585615</v>
      </c>
      <c r="M477" s="1">
        <v>5</v>
      </c>
      <c r="O477" s="5"/>
      <c r="R477" s="5"/>
      <c r="T477" s="4"/>
      <c r="U477" s="1"/>
    </row>
    <row r="478" spans="1:21" x14ac:dyDescent="0.25">
      <c r="A478" s="1" t="s">
        <v>212</v>
      </c>
      <c r="B478" s="4" t="s">
        <v>28</v>
      </c>
      <c r="C478" s="33">
        <v>4.7781569965870254</v>
      </c>
      <c r="D478" s="5">
        <v>0.23363636363636364</v>
      </c>
      <c r="E478" s="5">
        <v>0.29023150762281197</v>
      </c>
      <c r="F478" s="5">
        <v>0.36906725306945209</v>
      </c>
      <c r="G478" s="33">
        <v>3.7704169215400158</v>
      </c>
      <c r="H478" s="33">
        <v>17.079513618677044</v>
      </c>
      <c r="I478" s="5">
        <v>0.67686510926902788</v>
      </c>
      <c r="J478" s="1">
        <v>2.6539999999999999</v>
      </c>
      <c r="K478" s="5">
        <v>0.69</v>
      </c>
      <c r="L478" s="1">
        <v>6.7127799736495399</v>
      </c>
      <c r="M478" s="1">
        <v>18</v>
      </c>
      <c r="O478" s="5"/>
      <c r="R478" s="5"/>
      <c r="T478" s="4"/>
      <c r="U478" s="1"/>
    </row>
    <row r="479" spans="1:21" x14ac:dyDescent="0.25">
      <c r="A479" s="1" t="s">
        <v>213</v>
      </c>
      <c r="B479" s="4" t="s">
        <v>29</v>
      </c>
      <c r="C479" s="33">
        <v>12.765957446808507</v>
      </c>
      <c r="D479" s="5">
        <v>0.17463768115942027</v>
      </c>
      <c r="E479" s="5">
        <v>0.43267504488330344</v>
      </c>
      <c r="F479" s="5">
        <v>0.43267504488330344</v>
      </c>
      <c r="G479" s="33">
        <v>5.6595774249325528</v>
      </c>
      <c r="H479" s="33">
        <v>41.203609958506235</v>
      </c>
      <c r="I479" s="5">
        <v>0.60909090909090902</v>
      </c>
      <c r="J479" s="1">
        <v>0.13200000000000001</v>
      </c>
      <c r="K479" s="5">
        <v>0.6</v>
      </c>
      <c r="L479" s="1">
        <v>7.1363636363636358</v>
      </c>
      <c r="M479" s="1">
        <v>2.8</v>
      </c>
      <c r="O479" s="5"/>
      <c r="R479" s="5"/>
      <c r="T479" s="4"/>
      <c r="U479" s="1"/>
    </row>
    <row r="480" spans="1:21" x14ac:dyDescent="0.25">
      <c r="A480" s="1" t="s">
        <v>213</v>
      </c>
      <c r="B480" s="4" t="s">
        <v>27</v>
      </c>
      <c r="C480" s="33">
        <v>9.8696461824953428</v>
      </c>
      <c r="D480" s="5">
        <v>0.17463768115942027</v>
      </c>
      <c r="E480" s="5">
        <v>0.22110091743119267</v>
      </c>
      <c r="F480" s="5">
        <v>0.22110091743119267</v>
      </c>
      <c r="G480" s="33">
        <v>1.8977904297139758</v>
      </c>
      <c r="H480" s="33">
        <v>10.713485477178423</v>
      </c>
      <c r="I480" s="5">
        <v>0.38397790055248626</v>
      </c>
      <c r="J480" s="1">
        <v>0.18099999999999999</v>
      </c>
      <c r="K480" s="5">
        <v>0.3</v>
      </c>
      <c r="L480" s="1">
        <v>11.005128205128205</v>
      </c>
      <c r="M480" s="1">
        <v>2</v>
      </c>
      <c r="O480" s="5"/>
      <c r="R480" s="5"/>
      <c r="T480" s="4"/>
      <c r="U480" s="1"/>
    </row>
    <row r="481" spans="1:21" x14ac:dyDescent="0.25">
      <c r="A481" s="1" t="s">
        <v>213</v>
      </c>
      <c r="B481" s="4" t="s">
        <v>45</v>
      </c>
      <c r="C481" s="33">
        <v>6.8833652007648158</v>
      </c>
      <c r="D481" s="5">
        <v>0.22484848484848485</v>
      </c>
      <c r="E481" s="5"/>
      <c r="F481" s="5">
        <v>0.24236607921828648</v>
      </c>
      <c r="G481" s="33">
        <v>4.8414498961597561</v>
      </c>
      <c r="H481" s="33">
        <v>18.260997304582212</v>
      </c>
      <c r="I481" s="5">
        <v>0.40625</v>
      </c>
      <c r="J481" s="1">
        <v>0.30399999999999999</v>
      </c>
      <c r="K481" s="5">
        <v>0.38333333333333336</v>
      </c>
      <c r="L481" s="1">
        <v>4.2845849802371543</v>
      </c>
      <c r="M481" s="1">
        <v>3.8</v>
      </c>
      <c r="O481" s="5"/>
      <c r="R481" s="5"/>
      <c r="T481" s="1"/>
      <c r="U481" s="1"/>
    </row>
    <row r="482" spans="1:21" x14ac:dyDescent="0.25">
      <c r="A482" s="1" t="s">
        <v>214</v>
      </c>
      <c r="B482" s="4" t="s">
        <v>29</v>
      </c>
      <c r="C482" s="33">
        <v>18.181818181818191</v>
      </c>
      <c r="D482" s="5">
        <v>0.18431372549019609</v>
      </c>
      <c r="E482" s="5">
        <v>0.47236180904522612</v>
      </c>
      <c r="F482" s="5">
        <v>0.47236180904522612</v>
      </c>
      <c r="G482" s="33">
        <v>3.4031516766790975</v>
      </c>
      <c r="H482" s="33">
        <v>59.394255319148932</v>
      </c>
      <c r="I482" s="5">
        <v>0.48786982248520705</v>
      </c>
      <c r="J482" s="1">
        <v>0.33800000000000002</v>
      </c>
      <c r="K482" s="5">
        <v>0.56666666666666676</v>
      </c>
      <c r="L482" s="1">
        <v>9.7254901960784306</v>
      </c>
      <c r="M482" s="1">
        <v>1.8</v>
      </c>
      <c r="O482" s="5"/>
      <c r="R482" s="5"/>
      <c r="T482" s="4"/>
      <c r="U482" s="1"/>
    </row>
    <row r="483" spans="1:21" x14ac:dyDescent="0.25">
      <c r="A483" s="1" t="s">
        <v>214</v>
      </c>
      <c r="B483" s="4" t="s">
        <v>23</v>
      </c>
      <c r="C483" s="33">
        <v>14.179104477611943</v>
      </c>
      <c r="D483" s="5">
        <v>0.12373737373737374</v>
      </c>
      <c r="E483" s="5">
        <v>0.26147278548559233</v>
      </c>
      <c r="F483" s="5">
        <v>0.26147278548559233</v>
      </c>
      <c r="G483" s="33">
        <v>8.7589951195522442</v>
      </c>
      <c r="H483" s="33">
        <v>100.25844897959183</v>
      </c>
      <c r="I483" s="5">
        <v>0.38281990521327014</v>
      </c>
      <c r="J483" s="1">
        <v>0.84399999999999997</v>
      </c>
      <c r="K483" s="5">
        <v>0.31489361702127661</v>
      </c>
      <c r="L483" s="1">
        <v>18.101351351351354</v>
      </c>
      <c r="M483" s="1">
        <v>3.4</v>
      </c>
      <c r="O483" s="5"/>
      <c r="R483" s="5"/>
      <c r="T483" s="4"/>
      <c r="U483" s="1"/>
    </row>
    <row r="484" spans="1:21" x14ac:dyDescent="0.25">
      <c r="A484" s="1" t="s">
        <v>214</v>
      </c>
      <c r="B484" s="4" t="s">
        <v>30</v>
      </c>
      <c r="C484" s="33">
        <v>5.9574468085106318</v>
      </c>
      <c r="D484" s="5">
        <v>0.60084745762711866</v>
      </c>
      <c r="E484" s="5">
        <v>0.42152199762187875</v>
      </c>
      <c r="F484" s="5">
        <v>0.42152199762187875</v>
      </c>
      <c r="G484" s="33">
        <v>2.2707126107518243</v>
      </c>
      <c r="H484" s="33">
        <v>3.229943582510578</v>
      </c>
      <c r="I484" s="5">
        <v>0.52647058823529413</v>
      </c>
      <c r="J484" s="1">
        <v>0.40799999999999997</v>
      </c>
      <c r="K484" s="5">
        <v>0.55185185185185182</v>
      </c>
      <c r="L484" s="1">
        <v>7.7919463087248326</v>
      </c>
      <c r="M484" s="1">
        <v>3.8</v>
      </c>
      <c r="O484" s="5"/>
      <c r="R484" s="5"/>
      <c r="T484" s="1"/>
      <c r="U484" s="1"/>
    </row>
    <row r="485" spans="1:21" x14ac:dyDescent="0.25">
      <c r="A485" s="1" t="s">
        <v>214</v>
      </c>
      <c r="B485" s="4" t="s">
        <v>27</v>
      </c>
      <c r="C485" s="33">
        <v>5.5813953488372068</v>
      </c>
      <c r="D485" s="5">
        <v>0.16571428571428568</v>
      </c>
      <c r="E485" s="5">
        <v>0.17682926829268289</v>
      </c>
      <c r="F485" s="5">
        <v>0.26569956098492076</v>
      </c>
      <c r="G485" s="33">
        <v>1.3753266400770183</v>
      </c>
      <c r="H485" s="33">
        <v>15.670258620689657</v>
      </c>
      <c r="I485" s="5">
        <v>0.30549450549450546</v>
      </c>
      <c r="J485" s="1">
        <v>9.0999999999999998E-2</v>
      </c>
      <c r="K485" s="5">
        <v>0.29843749999999997</v>
      </c>
      <c r="L485" s="1">
        <v>9.1727748691099489</v>
      </c>
      <c r="M485" s="1">
        <v>1.9</v>
      </c>
      <c r="O485" s="5"/>
      <c r="R485" s="5"/>
      <c r="T485" s="4"/>
      <c r="U485" s="1"/>
    </row>
    <row r="486" spans="1:21" x14ac:dyDescent="0.25">
      <c r="A486" s="1" t="s">
        <v>214</v>
      </c>
      <c r="B486" s="4" t="s">
        <v>45</v>
      </c>
      <c r="C486" s="33">
        <v>3.5260930888575488</v>
      </c>
      <c r="D486" s="5">
        <v>0.2299145299145299</v>
      </c>
      <c r="E486" s="5">
        <v>0.22472848788638261</v>
      </c>
      <c r="F486" s="5">
        <v>0.22472848788638261</v>
      </c>
      <c r="G486" s="33">
        <v>1.8070112034694616</v>
      </c>
      <c r="H486" s="33">
        <v>3.7030483271375463</v>
      </c>
      <c r="I486" s="5">
        <v>0.36518324607329838</v>
      </c>
      <c r="J486" s="1">
        <v>0.76400000000000001</v>
      </c>
      <c r="K486" s="5">
        <v>0.42</v>
      </c>
      <c r="L486" s="1">
        <v>3.8553113553113554</v>
      </c>
      <c r="M486" s="1">
        <v>6</v>
      </c>
      <c r="O486" s="5"/>
      <c r="R486" s="5"/>
      <c r="T486" s="8"/>
      <c r="U486" s="1"/>
    </row>
    <row r="487" spans="1:21" x14ac:dyDescent="0.25">
      <c r="A487" s="1" t="s">
        <v>215</v>
      </c>
      <c r="B487" s="4" t="s">
        <v>23</v>
      </c>
      <c r="C487" s="33">
        <v>30.681818181818183</v>
      </c>
      <c r="D487" s="5">
        <v>0.11306306306306306</v>
      </c>
      <c r="E487" s="5">
        <v>0.31852791878172593</v>
      </c>
      <c r="F487" s="5">
        <v>0.31852791878172593</v>
      </c>
      <c r="G487" s="33">
        <v>8.9185168824345364</v>
      </c>
      <c r="H487" s="33">
        <v>119.0503984063745</v>
      </c>
      <c r="I487" s="5">
        <v>0.47883495145631072</v>
      </c>
      <c r="J487" s="1">
        <v>0.51500000000000001</v>
      </c>
      <c r="K487" s="5">
        <v>0.38333333333333336</v>
      </c>
      <c r="L487" s="1">
        <v>19.73291925465838</v>
      </c>
      <c r="M487" s="1">
        <v>4.8</v>
      </c>
      <c r="O487" s="5"/>
      <c r="R487" s="5"/>
      <c r="T487" s="4"/>
      <c r="U487" s="1"/>
    </row>
    <row r="488" spans="1:21" x14ac:dyDescent="0.25">
      <c r="A488" s="1" t="s">
        <v>215</v>
      </c>
      <c r="B488" s="4" t="s">
        <v>27</v>
      </c>
      <c r="C488" s="33">
        <v>7.1428571428571486</v>
      </c>
      <c r="D488" s="5">
        <v>0.20684210526315791</v>
      </c>
      <c r="E488" s="5">
        <v>0.21979865771812082</v>
      </c>
      <c r="F488" s="5">
        <v>0.21979865771812082</v>
      </c>
      <c r="G488" s="33">
        <v>2.0889822896081487</v>
      </c>
      <c r="H488" s="33">
        <v>12.180712468193382</v>
      </c>
      <c r="I488" s="5">
        <v>0.25403225806451613</v>
      </c>
      <c r="J488" s="1">
        <v>0.124</v>
      </c>
      <c r="K488" s="5">
        <v>0.30714285714285716</v>
      </c>
      <c r="L488" s="1">
        <v>9.2651162790697672</v>
      </c>
      <c r="M488" s="1">
        <v>1</v>
      </c>
      <c r="O488" s="5"/>
      <c r="R488" s="5"/>
      <c r="T488" s="4"/>
      <c r="U488" s="1"/>
    </row>
    <row r="489" spans="1:21" x14ac:dyDescent="0.25">
      <c r="A489" s="1" t="s">
        <v>215</v>
      </c>
      <c r="B489" s="4" t="s">
        <v>29</v>
      </c>
      <c r="C489" s="33">
        <v>4.6511627906976667</v>
      </c>
      <c r="D489" s="5">
        <v>0.16476190476190478</v>
      </c>
      <c r="E489" s="5">
        <v>0.3574380165289256</v>
      </c>
      <c r="F489" s="5">
        <v>0.3574380165289256</v>
      </c>
      <c r="G489" s="33">
        <v>5.3360731416481677</v>
      </c>
      <c r="H489" s="33">
        <v>49.39658959537573</v>
      </c>
      <c r="I489" s="5">
        <v>0.61121495327102804</v>
      </c>
      <c r="J489" s="1">
        <v>0.214</v>
      </c>
      <c r="K489" s="5">
        <v>0.7142857142857143</v>
      </c>
      <c r="L489" s="1">
        <v>9.7399999999999984</v>
      </c>
      <c r="M489" s="1">
        <v>1.6</v>
      </c>
      <c r="O489" s="5"/>
      <c r="R489" s="5"/>
      <c r="T489" s="4"/>
      <c r="U489" s="1"/>
    </row>
    <row r="490" spans="1:21" x14ac:dyDescent="0.25">
      <c r="A490" s="1" t="s">
        <v>192</v>
      </c>
      <c r="B490" s="4" t="s">
        <v>12</v>
      </c>
      <c r="C490" s="33">
        <v>40</v>
      </c>
      <c r="D490" s="5">
        <v>4.736842105263158E-2</v>
      </c>
      <c r="E490" s="5">
        <v>0.1607142857142857</v>
      </c>
      <c r="F490" s="5">
        <v>0.32835820895522388</v>
      </c>
      <c r="G490" s="33">
        <v>5.9184994816347771</v>
      </c>
      <c r="H490" s="33">
        <v>559.45111111111112</v>
      </c>
      <c r="I490" s="5">
        <v>0.59599999999999997</v>
      </c>
      <c r="J490" s="1">
        <v>2.5000000000000001E-2</v>
      </c>
      <c r="K490" s="5">
        <v>0.57999999999999996</v>
      </c>
      <c r="L490" s="1">
        <v>18.827586206896552</v>
      </c>
      <c r="M490" s="1">
        <v>4</v>
      </c>
      <c r="O490" s="5"/>
      <c r="R490" s="5"/>
      <c r="T490" s="4"/>
      <c r="U490" s="1"/>
    </row>
    <row r="491" spans="1:21" x14ac:dyDescent="0.25">
      <c r="A491" s="1" t="s">
        <v>192</v>
      </c>
      <c r="B491" s="4" t="s">
        <v>14</v>
      </c>
      <c r="C491" s="33">
        <v>24.074074074074073</v>
      </c>
      <c r="D491" s="5">
        <v>0.04</v>
      </c>
      <c r="E491" s="5">
        <v>7.2072072072072071E-2</v>
      </c>
      <c r="F491" s="5">
        <v>7.2072072072072071E-2</v>
      </c>
      <c r="G491" s="33">
        <v>1.6172301603911796</v>
      </c>
      <c r="H491" s="33">
        <v>131.39749999999998</v>
      </c>
      <c r="I491" s="5">
        <v>0.26046511627906976</v>
      </c>
      <c r="J491" s="1">
        <v>4.3000000000000003E-2</v>
      </c>
      <c r="K491" s="5">
        <v>0.32500000000000001</v>
      </c>
      <c r="L491" s="1">
        <v>26.923076923076923</v>
      </c>
      <c r="M491" s="1">
        <v>1.2</v>
      </c>
      <c r="O491" s="5"/>
      <c r="R491" s="5"/>
      <c r="T491" s="1"/>
      <c r="U491" s="1"/>
    </row>
    <row r="492" spans="1:21" x14ac:dyDescent="0.25">
      <c r="A492" s="1" t="s">
        <v>192</v>
      </c>
      <c r="B492" s="8" t="s">
        <v>13</v>
      </c>
      <c r="C492" s="33">
        <v>23.428571428571434</v>
      </c>
      <c r="D492" s="5">
        <v>7.2205438066465261E-2</v>
      </c>
      <c r="E492" s="5">
        <v>0.10622222222222222</v>
      </c>
      <c r="F492" s="5">
        <v>0.10622222222222222</v>
      </c>
      <c r="G492" s="33">
        <v>3.3209015290781516</v>
      </c>
      <c r="H492" s="33">
        <v>37.167907949790795</v>
      </c>
      <c r="I492" s="5">
        <v>0.14974619289340099</v>
      </c>
      <c r="J492" s="1">
        <v>0.19700000000000001</v>
      </c>
      <c r="K492" s="5">
        <v>0.11739130434782609</v>
      </c>
      <c r="L492" s="1">
        <v>23.851851851851851</v>
      </c>
      <c r="M492" s="1">
        <v>3.7</v>
      </c>
      <c r="O492" s="5"/>
      <c r="R492" s="5"/>
      <c r="T492" s="4"/>
      <c r="U492" s="1"/>
    </row>
    <row r="493" spans="1:21" x14ac:dyDescent="0.25">
      <c r="A493" s="1" t="s">
        <v>192</v>
      </c>
      <c r="B493" s="4" t="s">
        <v>38</v>
      </c>
      <c r="C493" s="33">
        <v>23.333333333333329</v>
      </c>
      <c r="D493" s="5">
        <v>9.2647058823529402E-2</v>
      </c>
      <c r="E493" s="5">
        <v>0.16321243523316062</v>
      </c>
      <c r="F493" s="5">
        <v>0.16321243523316062</v>
      </c>
      <c r="G493" s="33">
        <v>3.6149413491083657</v>
      </c>
      <c r="H493" s="33">
        <v>51.813174603174602</v>
      </c>
      <c r="I493" s="5">
        <v>0.25242424242424238</v>
      </c>
      <c r="J493" s="1">
        <v>0.33</v>
      </c>
      <c r="K493" s="5">
        <v>0.44000000000000006</v>
      </c>
      <c r="L493" s="1">
        <v>13.772727272727272</v>
      </c>
      <c r="M493" s="1">
        <v>5</v>
      </c>
      <c r="O493" s="5"/>
      <c r="R493" s="5"/>
      <c r="T493" s="8"/>
      <c r="U493" s="1"/>
    </row>
    <row r="494" spans="1:21" x14ac:dyDescent="0.25">
      <c r="A494" s="1" t="s">
        <v>192</v>
      </c>
      <c r="B494" s="8" t="s">
        <v>13</v>
      </c>
      <c r="C494" s="33">
        <v>19.736842105263154</v>
      </c>
      <c r="D494" s="5">
        <v>2.7E-2</v>
      </c>
      <c r="E494" s="5">
        <v>5.6250000000000001E-2</v>
      </c>
      <c r="F494" s="5">
        <v>5.6250000000000001E-2</v>
      </c>
      <c r="G494" s="33">
        <v>1.6722831732840095</v>
      </c>
      <c r="H494" s="33">
        <v>219.26111111111109</v>
      </c>
      <c r="I494" s="5">
        <v>0.21691176470588233</v>
      </c>
      <c r="J494" s="1">
        <v>0.13600000000000001</v>
      </c>
      <c r="K494" s="5">
        <v>0.1</v>
      </c>
      <c r="L494" s="1">
        <v>23.37037037037037</v>
      </c>
      <c r="M494" s="1">
        <v>1.4</v>
      </c>
      <c r="O494" s="5"/>
      <c r="R494" s="5"/>
      <c r="T494" s="8"/>
      <c r="U494" s="1"/>
    </row>
    <row r="495" spans="1:21" x14ac:dyDescent="0.25">
      <c r="A495" s="1" t="s">
        <v>192</v>
      </c>
      <c r="B495" s="4" t="s">
        <v>13</v>
      </c>
      <c r="C495" s="33">
        <v>19.488817891373802</v>
      </c>
      <c r="D495" s="5">
        <v>9.2156862745098031E-2</v>
      </c>
      <c r="E495" s="5">
        <v>0.11363636363636363</v>
      </c>
      <c r="F495" s="5">
        <v>0.11363636363636363</v>
      </c>
      <c r="G495" s="33">
        <v>3.2037156596645691</v>
      </c>
      <c r="H495" s="33">
        <v>26.166425531914896</v>
      </c>
      <c r="I495" s="5">
        <v>0.17252252252252254</v>
      </c>
      <c r="J495" s="1">
        <v>0.222</v>
      </c>
      <c r="K495" s="5">
        <v>0.1391304347826087</v>
      </c>
      <c r="L495" s="1">
        <v>21.796875</v>
      </c>
      <c r="M495" s="1">
        <v>2</v>
      </c>
      <c r="O495" s="5"/>
      <c r="R495" s="5"/>
      <c r="T495" s="4"/>
      <c r="U495" s="1"/>
    </row>
    <row r="496" spans="1:21" x14ac:dyDescent="0.25">
      <c r="A496" s="1" t="s">
        <v>192</v>
      </c>
      <c r="B496" s="4" t="s">
        <v>39</v>
      </c>
      <c r="C496" s="33">
        <v>14.814814814814822</v>
      </c>
      <c r="D496" s="5">
        <v>6.1538461538461542E-2</v>
      </c>
      <c r="E496" s="5">
        <v>0.124031007751938</v>
      </c>
      <c r="F496" s="5">
        <v>0.124031007751938</v>
      </c>
      <c r="G496" s="33">
        <v>3.6849408749576731</v>
      </c>
      <c r="H496" s="33">
        <v>188.26624999999996</v>
      </c>
      <c r="I496" s="5">
        <v>0.20561797752808991</v>
      </c>
      <c r="J496" s="1">
        <v>8.8999999999999996E-2</v>
      </c>
      <c r="K496" s="5">
        <v>0.19310344827586207</v>
      </c>
      <c r="L496" s="1">
        <v>22.803571428571427</v>
      </c>
      <c r="M496" s="1">
        <v>2</v>
      </c>
      <c r="O496" s="5"/>
      <c r="R496" s="5"/>
      <c r="T496" s="8"/>
      <c r="U496" s="1"/>
    </row>
    <row r="497" spans="1:21" x14ac:dyDescent="0.25">
      <c r="A497" s="1" t="s">
        <v>192</v>
      </c>
      <c r="B497" s="4" t="s">
        <v>15</v>
      </c>
      <c r="C497" s="33">
        <v>10.958904109589048</v>
      </c>
      <c r="D497" s="5">
        <v>0.12321428571428572</v>
      </c>
      <c r="E497" s="5">
        <v>0.18918918918918917</v>
      </c>
      <c r="F497" s="5">
        <v>0.23308585172017149</v>
      </c>
      <c r="G497" s="33">
        <v>6.9334752006665799</v>
      </c>
      <c r="H497" s="33">
        <v>61.722339544513453</v>
      </c>
      <c r="I497" s="5">
        <v>0.45725409836065578</v>
      </c>
      <c r="J497" s="1">
        <v>9.76</v>
      </c>
      <c r="K497" s="5">
        <v>0.37343750000000003</v>
      </c>
      <c r="L497" s="1">
        <v>10.02510460251046</v>
      </c>
      <c r="M497" s="1">
        <v>4.5</v>
      </c>
      <c r="O497" s="5"/>
      <c r="R497" s="5"/>
      <c r="T497" s="4"/>
      <c r="U497" s="1"/>
    </row>
    <row r="498" spans="1:21" x14ac:dyDescent="0.25">
      <c r="A498" s="1" t="s">
        <v>193</v>
      </c>
      <c r="B498" s="8" t="s">
        <v>39</v>
      </c>
      <c r="C498" s="33">
        <v>31.03448275862068</v>
      </c>
      <c r="D498" s="5">
        <v>0.12105263157894737</v>
      </c>
      <c r="E498" s="5">
        <v>0.13690476190476192</v>
      </c>
      <c r="F498" s="5">
        <v>0.13690476190476192</v>
      </c>
      <c r="G498" s="33">
        <v>2.6017355106288549</v>
      </c>
      <c r="H498" s="33">
        <v>85.227391304347819</v>
      </c>
      <c r="I498" s="5">
        <v>0.2257142857142857</v>
      </c>
      <c r="J498" s="1">
        <v>0.105</v>
      </c>
      <c r="K498" s="5">
        <v>0.24705882352941178</v>
      </c>
      <c r="L498" s="1">
        <v>17.666666666666668</v>
      </c>
      <c r="M498" s="1">
        <v>1.5</v>
      </c>
      <c r="O498" s="5"/>
      <c r="R498" s="5"/>
      <c r="T498" s="8"/>
      <c r="U498" s="1"/>
    </row>
    <row r="499" spans="1:21" x14ac:dyDescent="0.25">
      <c r="A499" s="1" t="s">
        <v>193</v>
      </c>
      <c r="B499" s="8" t="s">
        <v>38</v>
      </c>
      <c r="C499" s="33">
        <v>28.444444444444443</v>
      </c>
      <c r="D499" s="5">
        <v>0.13097345132743363</v>
      </c>
      <c r="E499" s="5">
        <v>0.20555555555555557</v>
      </c>
      <c r="F499" s="5">
        <v>0.20555555555555557</v>
      </c>
      <c r="G499" s="33">
        <v>2.8610025450483509</v>
      </c>
      <c r="H499" s="33">
        <v>27.159256756756758</v>
      </c>
      <c r="I499" s="5">
        <v>0.2560606060606061</v>
      </c>
      <c r="J499" s="1">
        <v>0.26400000000000001</v>
      </c>
      <c r="K499" s="5">
        <v>0.70000000000000007</v>
      </c>
      <c r="L499" s="1">
        <v>12.761904761904761</v>
      </c>
      <c r="M499" s="1">
        <v>0.9</v>
      </c>
      <c r="O499" s="5"/>
      <c r="R499" s="5"/>
      <c r="T499" s="4"/>
      <c r="U499" s="1"/>
    </row>
    <row r="500" spans="1:21" x14ac:dyDescent="0.25">
      <c r="A500" s="1" t="s">
        <v>193</v>
      </c>
      <c r="B500" s="8" t="s">
        <v>18</v>
      </c>
      <c r="C500" s="33">
        <v>19.801980198019805</v>
      </c>
      <c r="D500" s="5">
        <v>0.15206611570247935</v>
      </c>
      <c r="E500" s="5">
        <v>0.23589743589743589</v>
      </c>
      <c r="F500" s="5">
        <v>0.23589743589743589</v>
      </c>
      <c r="G500" s="33">
        <v>6.100429419918342</v>
      </c>
      <c r="H500" s="33">
        <v>86.415869565217406</v>
      </c>
      <c r="I500" s="5">
        <v>0.2551373954599761</v>
      </c>
      <c r="J500" s="1">
        <v>1.6739999999999999</v>
      </c>
      <c r="K500" s="5">
        <v>0.29499999999999998</v>
      </c>
      <c r="L500" s="1">
        <v>19.491525423728813</v>
      </c>
      <c r="M500" s="1">
        <v>4.8</v>
      </c>
      <c r="O500" s="5"/>
      <c r="R500" s="5"/>
      <c r="T500" s="4"/>
      <c r="U500" s="1"/>
    </row>
    <row r="501" spans="1:21" x14ac:dyDescent="0.25">
      <c r="A501" s="1" t="s">
        <v>193</v>
      </c>
      <c r="B501" s="8" t="s">
        <v>18</v>
      </c>
      <c r="C501" s="33">
        <v>14.912280701754387</v>
      </c>
      <c r="D501" s="5">
        <v>0.16940298507462687</v>
      </c>
      <c r="E501" s="5"/>
      <c r="F501" s="5">
        <v>0.31347962382445144</v>
      </c>
      <c r="G501" s="33">
        <v>4.2303134053199889</v>
      </c>
      <c r="H501" s="33">
        <v>26.762995594713658</v>
      </c>
      <c r="I501" s="5"/>
      <c r="J501" s="1">
        <v>0.874</v>
      </c>
      <c r="K501" s="5">
        <v>0.23934426229508196</v>
      </c>
      <c r="L501" s="1">
        <v>16.876712328767123</v>
      </c>
      <c r="O501" s="5"/>
      <c r="R501" s="5"/>
      <c r="T501" s="4"/>
      <c r="U501" s="1"/>
    </row>
    <row r="502" spans="1:21" x14ac:dyDescent="0.25">
      <c r="A502" s="1" t="s">
        <v>194</v>
      </c>
      <c r="B502" s="4" t="s">
        <v>21</v>
      </c>
      <c r="C502" s="33">
        <v>45.901639344262293</v>
      </c>
      <c r="D502" s="5">
        <v>0.10491228070175439</v>
      </c>
      <c r="E502" s="5">
        <v>0.19117647058823528</v>
      </c>
      <c r="F502" s="5">
        <v>0.19117647058823528</v>
      </c>
      <c r="G502" s="33">
        <v>5.6710364420336292</v>
      </c>
      <c r="H502" s="33">
        <v>43.110568561872903</v>
      </c>
      <c r="I502" s="5">
        <v>0.27439862542955329</v>
      </c>
      <c r="J502" s="1">
        <v>1.1639999999999999</v>
      </c>
      <c r="K502" s="5">
        <v>0.30454545454545456</v>
      </c>
      <c r="L502" s="1">
        <v>6.4527363184079594</v>
      </c>
      <c r="M502" s="1">
        <v>6.5</v>
      </c>
      <c r="O502" s="5"/>
      <c r="R502" s="5"/>
      <c r="T502" s="4"/>
      <c r="U502" s="1"/>
    </row>
    <row r="503" spans="1:21" x14ac:dyDescent="0.25">
      <c r="A503" s="1" t="s">
        <v>194</v>
      </c>
      <c r="B503" s="4" t="s">
        <v>10</v>
      </c>
      <c r="C503" s="33">
        <v>44.117647058823536</v>
      </c>
      <c r="D503" s="5">
        <v>0.14912280701754385</v>
      </c>
      <c r="E503" s="5">
        <v>0.25373134328358204</v>
      </c>
      <c r="F503" s="5">
        <v>0.31858037578288101</v>
      </c>
      <c r="G503" s="33">
        <v>7.1391193386358696</v>
      </c>
      <c r="H503" s="33">
        <v>48.448882352941183</v>
      </c>
      <c r="I503" s="5">
        <v>0.55910267471958586</v>
      </c>
      <c r="J503" s="1">
        <v>2.3180000000000001</v>
      </c>
      <c r="K503" s="5">
        <v>0.3899038461538461</v>
      </c>
      <c r="L503" s="1">
        <v>4.8006576243321009</v>
      </c>
      <c r="M503" s="1">
        <v>26</v>
      </c>
      <c r="O503" s="5"/>
      <c r="R503" s="5"/>
      <c r="T503" s="4"/>
      <c r="U503" s="1"/>
    </row>
    <row r="504" spans="1:21" x14ac:dyDescent="0.25">
      <c r="A504" s="1" t="s">
        <v>194</v>
      </c>
      <c r="B504" s="4" t="s">
        <v>13</v>
      </c>
      <c r="C504" s="33">
        <v>23.529411764705891</v>
      </c>
      <c r="D504" s="5">
        <v>4.6534653465346534E-2</v>
      </c>
      <c r="E504" s="5">
        <v>7.5562700964630233E-2</v>
      </c>
      <c r="F504" s="5">
        <v>7.5562700964630233E-2</v>
      </c>
      <c r="G504" s="33">
        <v>4.4480920191205309</v>
      </c>
      <c r="H504" s="33">
        <v>33.961489361702121</v>
      </c>
      <c r="I504" s="5">
        <v>0.10714285714285715</v>
      </c>
      <c r="J504" s="1">
        <v>4.2000000000000003E-2</v>
      </c>
      <c r="K504" s="5">
        <v>0.11212121212121212</v>
      </c>
      <c r="L504" s="1">
        <v>31.810810810810811</v>
      </c>
      <c r="M504" s="1">
        <v>3.5</v>
      </c>
      <c r="O504" s="5"/>
      <c r="R504" s="5"/>
      <c r="T504" s="8"/>
      <c r="U504" s="1"/>
    </row>
    <row r="505" spans="1:21" x14ac:dyDescent="0.25">
      <c r="A505" s="1" t="s">
        <v>194</v>
      </c>
      <c r="B505" s="4" t="s">
        <v>15</v>
      </c>
      <c r="C505" s="33">
        <v>7.0588235294117627</v>
      </c>
      <c r="D505" s="5">
        <v>0.14454545454545456</v>
      </c>
      <c r="E505" s="5">
        <v>0.25728155339805825</v>
      </c>
      <c r="F505" s="5">
        <v>0.25728155339805825</v>
      </c>
      <c r="G505" s="33">
        <v>6.6995665812652021</v>
      </c>
      <c r="H505" s="33">
        <v>58.203333333333333</v>
      </c>
      <c r="I505" s="5">
        <v>0.42411725516322457</v>
      </c>
      <c r="J505" s="1">
        <v>1.5009999999999999</v>
      </c>
      <c r="K505" s="5">
        <v>0.29189189189189191</v>
      </c>
      <c r="L505" s="1">
        <v>11.5</v>
      </c>
      <c r="M505" s="1">
        <v>5.5</v>
      </c>
      <c r="O505" s="5"/>
      <c r="R505" s="5"/>
      <c r="T505" s="4"/>
      <c r="U505" s="1"/>
    </row>
    <row r="506" spans="1:21" x14ac:dyDescent="0.25">
      <c r="A506" s="1" t="s">
        <v>194</v>
      </c>
      <c r="B506" s="4" t="s">
        <v>14</v>
      </c>
      <c r="D506" s="5">
        <v>3.3333333333333333E-2</v>
      </c>
      <c r="E506" s="5">
        <v>7.1428571428571425E-2</v>
      </c>
      <c r="F506" s="5">
        <v>7.1428571428571425E-2</v>
      </c>
      <c r="G506" s="33">
        <v>3.5349845639007378</v>
      </c>
      <c r="H506" s="33">
        <v>141.44333333333333</v>
      </c>
      <c r="I506" s="5">
        <v>0.19411764705882351</v>
      </c>
      <c r="J506" s="1">
        <v>6.8000000000000005E-2</v>
      </c>
      <c r="K506" s="5">
        <v>0.25</v>
      </c>
      <c r="L506" s="1">
        <v>18.222222222222221</v>
      </c>
      <c r="M506" s="1">
        <v>1.5</v>
      </c>
      <c r="O506" s="5"/>
      <c r="R506" s="5"/>
      <c r="T506" s="4"/>
      <c r="U506" s="1"/>
    </row>
    <row r="507" spans="1:21" x14ac:dyDescent="0.25">
      <c r="A507" s="1" t="s">
        <v>216</v>
      </c>
      <c r="B507" s="4" t="s">
        <v>10</v>
      </c>
      <c r="C507" s="33">
        <v>51.985559566787003</v>
      </c>
      <c r="D507" s="5">
        <v>0.13458646616541353</v>
      </c>
      <c r="E507" s="5">
        <v>0.23978566644340255</v>
      </c>
      <c r="F507" s="5">
        <v>0.29909090909090907</v>
      </c>
      <c r="G507" s="33">
        <v>5.5428317798490898</v>
      </c>
      <c r="H507" s="33">
        <v>39.333100558659218</v>
      </c>
      <c r="I507" s="5">
        <v>0.29236000000000006</v>
      </c>
      <c r="J507" s="1">
        <v>5</v>
      </c>
      <c r="K507" s="5">
        <v>0.29449064449064449</v>
      </c>
      <c r="L507" s="1">
        <v>4.5040593010942462</v>
      </c>
      <c r="M507" s="1">
        <v>34.4</v>
      </c>
      <c r="O507" s="5"/>
      <c r="R507" s="5"/>
      <c r="T507" s="4"/>
      <c r="U507" s="1"/>
    </row>
    <row r="508" spans="1:21" x14ac:dyDescent="0.25">
      <c r="A508" s="1" t="s">
        <v>216</v>
      </c>
      <c r="B508" s="4" t="s">
        <v>15</v>
      </c>
      <c r="C508" s="33">
        <v>21.072796934865906</v>
      </c>
      <c r="D508" s="5">
        <v>0.16028880866425993</v>
      </c>
      <c r="E508" s="5">
        <v>0.24288840262582057</v>
      </c>
      <c r="F508" s="5">
        <v>0.26774193548387093</v>
      </c>
      <c r="G508" s="33">
        <v>6.5564330167641147</v>
      </c>
      <c r="H508" s="33">
        <v>63.516463963963957</v>
      </c>
      <c r="I508" s="5">
        <v>0.26420454545454547</v>
      </c>
      <c r="J508" s="1">
        <v>0.35199999999999998</v>
      </c>
      <c r="K508" s="5">
        <v>0.31212121212121213</v>
      </c>
      <c r="L508" s="1">
        <v>27.508090614886729</v>
      </c>
      <c r="M508" s="1">
        <v>21.5</v>
      </c>
      <c r="O508" s="5"/>
      <c r="R508" s="5"/>
      <c r="T508" s="4"/>
      <c r="U508" s="1"/>
    </row>
    <row r="509" spans="1:21" x14ac:dyDescent="0.25">
      <c r="A509" s="1" t="s">
        <v>221</v>
      </c>
      <c r="B509" s="4" t="s">
        <v>10</v>
      </c>
      <c r="C509" s="33">
        <v>51.546391752577321</v>
      </c>
      <c r="D509" s="5">
        <v>0.1213068181818182</v>
      </c>
      <c r="E509" s="5">
        <v>0.21044849679645147</v>
      </c>
      <c r="F509" s="5">
        <v>0.30551004166471607</v>
      </c>
      <c r="G509" s="33">
        <v>7.4403865386237387</v>
      </c>
      <c r="H509" s="33">
        <v>62.196159250585481</v>
      </c>
      <c r="I509" s="5">
        <v>0.41461828141047591</v>
      </c>
      <c r="J509" s="1">
        <v>5.8419999999999996</v>
      </c>
      <c r="K509" s="5">
        <v>0.32645631067961167</v>
      </c>
      <c r="M509" s="1">
        <v>36.5</v>
      </c>
      <c r="O509" s="5"/>
      <c r="R509" s="5"/>
      <c r="T509" s="4"/>
      <c r="U509" s="1"/>
    </row>
    <row r="510" spans="1:21" x14ac:dyDescent="0.25">
      <c r="A510" s="1" t="s">
        <v>222</v>
      </c>
      <c r="B510" s="4" t="s">
        <v>10</v>
      </c>
      <c r="C510" s="33">
        <v>48.553054662379417</v>
      </c>
      <c r="D510" s="5">
        <v>0.13692307692307693</v>
      </c>
      <c r="E510" s="5">
        <v>0.23261892315734448</v>
      </c>
      <c r="F510" s="5">
        <v>0.35383504782530223</v>
      </c>
      <c r="G510" s="33">
        <v>9.6077746198327727</v>
      </c>
      <c r="H510" s="33">
        <v>62.636539325842698</v>
      </c>
      <c r="I510" s="5">
        <v>0.39319387153800817</v>
      </c>
      <c r="J510" s="1">
        <v>3.3940000000000001</v>
      </c>
      <c r="K510" s="5">
        <v>0.36484098939929327</v>
      </c>
      <c r="L510" s="1">
        <v>4.6803874092009679</v>
      </c>
      <c r="M510" s="1">
        <v>32.1</v>
      </c>
      <c r="O510" s="5"/>
      <c r="R510" s="5"/>
      <c r="T510" s="4"/>
      <c r="U510" s="1"/>
    </row>
    <row r="511" spans="1:21" x14ac:dyDescent="0.25">
      <c r="A511" s="1" t="s">
        <v>222</v>
      </c>
      <c r="B511" s="4" t="s">
        <v>17</v>
      </c>
      <c r="C511" s="33">
        <v>33.962264150943398</v>
      </c>
      <c r="D511" s="5">
        <v>0.14753694581280788</v>
      </c>
      <c r="E511" s="5">
        <v>0.26758990395354032</v>
      </c>
      <c r="F511" s="5">
        <v>0.30014951746635854</v>
      </c>
      <c r="G511" s="33">
        <v>12.442382314017832</v>
      </c>
      <c r="H511" s="33">
        <v>78.035826377295493</v>
      </c>
      <c r="I511" s="5">
        <v>0.41927427226273178</v>
      </c>
      <c r="J511" s="1">
        <v>17.417000000000002</v>
      </c>
      <c r="K511" s="5">
        <v>0.39429824561403504</v>
      </c>
      <c r="L511" s="1">
        <v>18.420467185761957</v>
      </c>
      <c r="M511" s="1">
        <v>35</v>
      </c>
      <c r="O511" s="5"/>
      <c r="R511" s="5"/>
      <c r="T511" s="8"/>
      <c r="U511" s="1"/>
    </row>
    <row r="512" spans="1:21" x14ac:dyDescent="0.25">
      <c r="A512" s="1" t="s">
        <v>223</v>
      </c>
      <c r="B512" s="4" t="s">
        <v>10</v>
      </c>
      <c r="C512" s="33">
        <v>56.451612903225815</v>
      </c>
      <c r="D512" s="5">
        <v>0.14853801169590641</v>
      </c>
      <c r="E512" s="5">
        <v>0.30937880633373932</v>
      </c>
      <c r="F512" s="5">
        <v>0.40073855243722301</v>
      </c>
      <c r="G512" s="33">
        <v>5.4625704671590265</v>
      </c>
      <c r="H512" s="33">
        <v>48.64889763779528</v>
      </c>
      <c r="I512" s="5">
        <v>0.35321390937829289</v>
      </c>
      <c r="J512" s="1">
        <v>0.94900000000000007</v>
      </c>
      <c r="K512" s="5">
        <v>0.31565495207667732</v>
      </c>
      <c r="L512" s="1">
        <v>5.7591093117408905</v>
      </c>
      <c r="M512" s="1">
        <v>31</v>
      </c>
      <c r="O512" s="5"/>
      <c r="R512" s="5"/>
      <c r="T512" s="8"/>
      <c r="U512" s="1"/>
    </row>
    <row r="513" spans="1:21" x14ac:dyDescent="0.25">
      <c r="A513" s="1" t="s">
        <v>223</v>
      </c>
      <c r="B513" s="4" t="s">
        <v>21</v>
      </c>
      <c r="C513" s="33">
        <v>46.261682242990652</v>
      </c>
      <c r="D513" s="5">
        <v>0.12991913746630729</v>
      </c>
      <c r="E513" s="5">
        <v>0.23644836889870002</v>
      </c>
      <c r="F513" s="5">
        <v>0.30836693548387101</v>
      </c>
      <c r="G513" s="33">
        <v>3.8034659893871829</v>
      </c>
      <c r="H513" s="33">
        <v>20.809802904564318</v>
      </c>
      <c r="I513" s="5">
        <v>0.37919184737528144</v>
      </c>
      <c r="J513" s="1">
        <v>8.4390000000000001</v>
      </c>
      <c r="K513" s="5">
        <v>0.42124352331606219</v>
      </c>
      <c r="L513" s="1">
        <v>4.9815498154981555</v>
      </c>
      <c r="M513" s="1">
        <v>20.100000000000001</v>
      </c>
      <c r="O513" s="5"/>
      <c r="R513" s="5"/>
      <c r="T513" s="4"/>
      <c r="U513" s="1"/>
    </row>
    <row r="514" spans="1:21" x14ac:dyDescent="0.25">
      <c r="A514" s="1" t="s">
        <v>223</v>
      </c>
      <c r="B514" s="4" t="s">
        <v>18</v>
      </c>
      <c r="C514" s="33">
        <v>27.777777777777786</v>
      </c>
      <c r="D514" s="5">
        <v>0.11756272401433691</v>
      </c>
      <c r="E514" s="5">
        <v>0.27018121911037896</v>
      </c>
      <c r="F514" s="5">
        <v>0.47331536388140166</v>
      </c>
      <c r="G514" s="33">
        <v>3.5386081901433486</v>
      </c>
      <c r="H514" s="33">
        <v>57.122499999999988</v>
      </c>
      <c r="I514" s="5">
        <v>0.5915607985480944</v>
      </c>
      <c r="J514" s="1">
        <v>1.1020000000000001</v>
      </c>
      <c r="K514" s="5">
        <v>0.40294117647058825</v>
      </c>
      <c r="L514" s="1">
        <v>23.138686131386859</v>
      </c>
      <c r="M514" s="1">
        <v>12.4</v>
      </c>
      <c r="O514" s="5"/>
      <c r="R514" s="5"/>
      <c r="T514" s="4"/>
      <c r="U514" s="1"/>
    </row>
    <row r="515" spans="1:21" x14ac:dyDescent="0.25">
      <c r="A515" s="1" t="s">
        <v>223</v>
      </c>
      <c r="B515" s="4" t="s">
        <v>15</v>
      </c>
      <c r="C515" s="33">
        <v>14.999999999999996</v>
      </c>
      <c r="D515" s="5">
        <v>0.11982758620689657</v>
      </c>
      <c r="E515" s="5">
        <v>0.18169934640522875</v>
      </c>
      <c r="F515" s="5">
        <v>0.26083995459704878</v>
      </c>
      <c r="G515" s="33">
        <v>5.6869406934856706</v>
      </c>
      <c r="H515" s="33">
        <v>134.43227817745802</v>
      </c>
      <c r="I515" s="5">
        <v>0.39286640726329441</v>
      </c>
      <c r="J515" s="1">
        <v>1.542</v>
      </c>
      <c r="K515" s="5">
        <v>0.38714285714285712</v>
      </c>
      <c r="L515" s="1">
        <v>18.56088560885609</v>
      </c>
      <c r="M515" s="1">
        <v>17.399999999999999</v>
      </c>
      <c r="O515" s="5"/>
      <c r="R515" s="5"/>
      <c r="T515" s="4"/>
      <c r="U515" s="1"/>
    </row>
    <row r="516" spans="1:21" x14ac:dyDescent="0.25">
      <c r="A516" s="1" t="s">
        <v>223</v>
      </c>
      <c r="B516" s="4" t="s">
        <v>20</v>
      </c>
      <c r="D516" s="5">
        <v>0.2</v>
      </c>
      <c r="E516" s="5">
        <v>0.5</v>
      </c>
      <c r="F516" s="5">
        <v>0.5</v>
      </c>
      <c r="G516" s="33">
        <v>1.9747235387045816</v>
      </c>
      <c r="H516" s="33">
        <v>40.512</v>
      </c>
      <c r="I516" s="5">
        <v>0.22631578947368419</v>
      </c>
      <c r="J516" s="1">
        <v>5.7000000000000002E-2</v>
      </c>
      <c r="K516" s="5">
        <v>0.22000000000000003</v>
      </c>
      <c r="L516" s="1">
        <v>26.409090909090903</v>
      </c>
      <c r="M516" s="1">
        <v>10</v>
      </c>
      <c r="O516" s="5"/>
      <c r="R516" s="5"/>
      <c r="T516" s="8"/>
      <c r="U516" s="1"/>
    </row>
    <row r="517" spans="1:21" x14ac:dyDescent="0.25">
      <c r="A517" s="1" t="s">
        <v>224</v>
      </c>
      <c r="B517" s="4" t="s">
        <v>10</v>
      </c>
      <c r="C517" s="33">
        <v>47.69874476987448</v>
      </c>
      <c r="D517" s="5">
        <v>0.15853658536585366</v>
      </c>
      <c r="E517" s="5">
        <v>0.27590511860174782</v>
      </c>
      <c r="F517" s="5">
        <v>0.27590511860174782</v>
      </c>
      <c r="G517" s="33">
        <v>9.2821091808092397</v>
      </c>
      <c r="H517" s="33">
        <v>60.838099547511312</v>
      </c>
      <c r="I517" s="5">
        <v>0.49009497964721843</v>
      </c>
      <c r="J517" s="1">
        <v>1.474</v>
      </c>
      <c r="K517" s="5">
        <v>0.33125000000000004</v>
      </c>
      <c r="L517" s="1">
        <v>7.4360587002096432</v>
      </c>
      <c r="M517" s="1">
        <v>25</v>
      </c>
      <c r="O517" s="5"/>
      <c r="R517" s="5"/>
      <c r="T517" s="4"/>
      <c r="U517" s="1"/>
    </row>
    <row r="518" spans="1:21" x14ac:dyDescent="0.25">
      <c r="A518" s="1" t="s">
        <v>224</v>
      </c>
      <c r="B518" s="4" t="s">
        <v>19</v>
      </c>
      <c r="C518" s="33">
        <v>3.2786885245901725</v>
      </c>
      <c r="D518" s="5">
        <v>0.1891891891891892</v>
      </c>
      <c r="E518" s="5">
        <v>0.3039073806078148</v>
      </c>
      <c r="F518" s="5">
        <v>0.33197969543147204</v>
      </c>
      <c r="G518" s="33">
        <v>7.9483301358935723</v>
      </c>
      <c r="H518" s="33">
        <v>49.96557142857143</v>
      </c>
      <c r="I518" s="5">
        <v>0.33458980044345893</v>
      </c>
      <c r="J518" s="1">
        <v>0.45100000000000001</v>
      </c>
      <c r="K518" s="5">
        <v>0.35280898876404493</v>
      </c>
      <c r="L518" s="1">
        <v>8.433121019108281</v>
      </c>
      <c r="M518" s="1">
        <v>14.5</v>
      </c>
      <c r="O518" s="5"/>
      <c r="R518" s="5"/>
      <c r="T518" s="4"/>
      <c r="U518" s="1"/>
    </row>
    <row r="519" spans="1:21" x14ac:dyDescent="0.25">
      <c r="A519" s="1" t="s">
        <v>225</v>
      </c>
      <c r="B519" s="4" t="s">
        <v>10</v>
      </c>
      <c r="C519" s="33">
        <v>52.906976744186046</v>
      </c>
      <c r="D519" s="5">
        <v>0.14044117647058821</v>
      </c>
      <c r="E519" s="5">
        <v>0.2290167865707434</v>
      </c>
      <c r="F519" s="5">
        <v>0.3262766945218199</v>
      </c>
      <c r="G519" s="33">
        <v>5.5259055811080771</v>
      </c>
      <c r="H519" s="33">
        <v>46.28366492146597</v>
      </c>
      <c r="I519" s="5">
        <v>0.2889864864864865</v>
      </c>
      <c r="J519" s="1">
        <v>1.48</v>
      </c>
      <c r="K519" s="5"/>
      <c r="M519" s="1">
        <v>14.2</v>
      </c>
      <c r="O519" s="5"/>
      <c r="R519" s="5"/>
      <c r="T519" s="4"/>
      <c r="U519" s="1"/>
    </row>
    <row r="520" spans="1:21" x14ac:dyDescent="0.25">
      <c r="A520" s="1" t="s">
        <v>225</v>
      </c>
      <c r="B520" s="4" t="s">
        <v>15</v>
      </c>
      <c r="C520" s="33">
        <v>48.82352941176471</v>
      </c>
      <c r="D520" s="5">
        <v>0.10682593856655291</v>
      </c>
      <c r="E520" s="5">
        <v>0.17683615819209042</v>
      </c>
      <c r="F520" s="5">
        <v>0.24918699186991869</v>
      </c>
      <c r="G520" s="33">
        <v>7.3310258483446402</v>
      </c>
      <c r="H520" s="33">
        <v>131.91777955271564</v>
      </c>
      <c r="I520" s="5">
        <v>0.49744942832014072</v>
      </c>
      <c r="J520" s="1">
        <v>3.411</v>
      </c>
      <c r="K520" s="5">
        <v>0.55849056603773584</v>
      </c>
      <c r="L520" s="1">
        <v>9.3243243243243246</v>
      </c>
      <c r="M520" s="1">
        <v>16</v>
      </c>
      <c r="O520" s="5"/>
      <c r="R520" s="5"/>
      <c r="T520" s="4"/>
      <c r="U520" s="1"/>
    </row>
    <row r="521" spans="1:21" x14ac:dyDescent="0.25">
      <c r="A521" s="1" t="s">
        <v>225</v>
      </c>
      <c r="B521" s="4" t="s">
        <v>46</v>
      </c>
      <c r="C521" s="33">
        <v>42.372881355932201</v>
      </c>
      <c r="D521" s="5">
        <v>0.20578703703703705</v>
      </c>
      <c r="E521" s="5">
        <v>0.23897849462365595</v>
      </c>
      <c r="F521" s="5">
        <v>0.26793934965290461</v>
      </c>
      <c r="G521" s="33">
        <v>6.7492023421082692</v>
      </c>
      <c r="H521" s="33">
        <v>30.816456692913384</v>
      </c>
      <c r="I521" s="5">
        <v>0.48134567144210938</v>
      </c>
      <c r="J521" s="1">
        <v>17.939</v>
      </c>
      <c r="K521" s="5">
        <v>0.37722710163111667</v>
      </c>
      <c r="L521" s="1">
        <v>2.8147347413936474</v>
      </c>
      <c r="M521" s="1">
        <v>55.1</v>
      </c>
      <c r="O521" s="5"/>
      <c r="R521" s="5"/>
      <c r="T521" s="8"/>
      <c r="U521" s="1"/>
    </row>
    <row r="522" spans="1:21" x14ac:dyDescent="0.25">
      <c r="A522" s="1" t="s">
        <v>225</v>
      </c>
      <c r="B522" s="4" t="s">
        <v>20</v>
      </c>
      <c r="C522" s="33">
        <v>27.90697674418605</v>
      </c>
      <c r="D522" s="5">
        <v>0.12</v>
      </c>
      <c r="E522" s="5">
        <v>0.38709677419354843</v>
      </c>
      <c r="F522" s="5">
        <v>0.38709677419354843</v>
      </c>
      <c r="G522" s="33">
        <v>4.0444845436074406</v>
      </c>
      <c r="H522" s="33">
        <v>116.07027777777778</v>
      </c>
      <c r="I522" s="5">
        <v>0.20493827160493827</v>
      </c>
      <c r="J522" s="1">
        <v>8.1000000000000003E-2</v>
      </c>
      <c r="K522" s="5">
        <v>0.22857142857142859</v>
      </c>
      <c r="L522" s="1">
        <v>17.874999999999996</v>
      </c>
      <c r="M522" s="1">
        <v>7.1</v>
      </c>
      <c r="O522" s="5"/>
      <c r="R522" s="5"/>
      <c r="T522" s="4"/>
      <c r="U522" s="1"/>
    </row>
    <row r="523" spans="1:21" x14ac:dyDescent="0.25">
      <c r="A523" s="1" t="s">
        <v>225</v>
      </c>
      <c r="B523" s="8" t="s">
        <v>21</v>
      </c>
      <c r="C523" s="33">
        <v>26.022304832713754</v>
      </c>
      <c r="D523" s="5">
        <v>0.15857687420584496</v>
      </c>
      <c r="E523" s="5">
        <v>0.2709803495820215</v>
      </c>
      <c r="F523" s="5">
        <v>0.2709803495820215</v>
      </c>
      <c r="G523" s="33">
        <v>10.352923602547529</v>
      </c>
      <c r="H523" s="33">
        <v>25.533169070512823</v>
      </c>
      <c r="I523" s="5">
        <v>0.41405161047278205</v>
      </c>
      <c r="J523" s="1">
        <v>5.3090000000000002</v>
      </c>
      <c r="K523" s="5">
        <v>0.30295566502463056</v>
      </c>
      <c r="L523" s="1">
        <v>8.0211382113821124</v>
      </c>
      <c r="M523" s="1">
        <v>15.2</v>
      </c>
      <c r="O523" s="5"/>
      <c r="R523" s="5"/>
      <c r="T523" s="8"/>
      <c r="U523" s="1"/>
    </row>
    <row r="524" spans="1:21" x14ac:dyDescent="0.25">
      <c r="A524" s="1" t="s">
        <v>225</v>
      </c>
      <c r="B524" s="4" t="s">
        <v>17</v>
      </c>
      <c r="C524" s="33">
        <v>21.717171717171723</v>
      </c>
      <c r="D524" s="5">
        <v>0.15756578947368421</v>
      </c>
      <c r="E524" s="5">
        <v>0.28838049367850693</v>
      </c>
      <c r="F524" s="5">
        <v>0.30845341018251682</v>
      </c>
      <c r="G524" s="33">
        <v>7.7814931090510946</v>
      </c>
      <c r="H524" s="33">
        <v>52.101565762004178</v>
      </c>
      <c r="I524" s="5">
        <v>0.41137546468401487</v>
      </c>
      <c r="J524" s="1">
        <v>2.69</v>
      </c>
      <c r="K524" s="5">
        <v>0.39948717948717943</v>
      </c>
      <c r="L524" s="1">
        <v>18.806161745827985</v>
      </c>
      <c r="M524" s="1">
        <v>25.5</v>
      </c>
      <c r="O524" s="5"/>
      <c r="R524" s="5"/>
      <c r="T524" s="4"/>
      <c r="U524" s="1"/>
    </row>
    <row r="525" spans="1:21" x14ac:dyDescent="0.25">
      <c r="A525" s="1" t="s">
        <v>225</v>
      </c>
      <c r="B525" s="4" t="s">
        <v>18</v>
      </c>
      <c r="C525" s="33">
        <v>19.402985074626866</v>
      </c>
      <c r="D525" s="5">
        <v>9.0613718411552344E-2</v>
      </c>
      <c r="E525" s="5">
        <v>0.16383812010443866</v>
      </c>
      <c r="F525" s="5">
        <v>0.2134005763688761</v>
      </c>
      <c r="G525" s="33">
        <v>8.1462282193217916</v>
      </c>
      <c r="H525" s="33">
        <v>93.118645418326693</v>
      </c>
      <c r="I525" s="5">
        <v>0.41862595419847326</v>
      </c>
      <c r="J525" s="1">
        <v>4.585</v>
      </c>
      <c r="K525" s="5">
        <v>0.53666666666666674</v>
      </c>
      <c r="L525" s="1">
        <v>18.509316770186334</v>
      </c>
      <c r="M525" s="1">
        <v>18</v>
      </c>
      <c r="O525" s="5"/>
      <c r="R525" s="5"/>
      <c r="T525" s="4"/>
      <c r="U525" s="1"/>
    </row>
    <row r="526" spans="1:21" x14ac:dyDescent="0.25">
      <c r="A526" s="1" t="s">
        <v>225</v>
      </c>
      <c r="B526" s="4" t="s">
        <v>19</v>
      </c>
      <c r="C526" s="33">
        <v>17.905405405405414</v>
      </c>
      <c r="D526" s="5">
        <v>0.15662650602409639</v>
      </c>
      <c r="E526" s="5">
        <v>0.31100478468899517</v>
      </c>
      <c r="F526" s="5">
        <v>0.34873417721518984</v>
      </c>
      <c r="G526" s="33">
        <v>9.1741050455698581</v>
      </c>
      <c r="H526" s="33">
        <v>68.224358974358978</v>
      </c>
      <c r="I526" s="5">
        <v>0.36815920398009949</v>
      </c>
      <c r="J526" s="1">
        <v>0.60299999999999998</v>
      </c>
      <c r="K526" s="5">
        <v>0.40379746835443031</v>
      </c>
      <c r="L526" s="1">
        <v>1.7345872518286314</v>
      </c>
      <c r="M526" s="1">
        <v>18.5</v>
      </c>
      <c r="O526" s="5"/>
      <c r="R526" s="5"/>
      <c r="T526" s="8"/>
      <c r="U526" s="1"/>
    </row>
    <row r="527" spans="1:21" x14ac:dyDescent="0.25">
      <c r="A527" s="1" t="s">
        <v>225</v>
      </c>
      <c r="B527" s="4" t="s">
        <v>43</v>
      </c>
      <c r="D527" s="5"/>
      <c r="E527" s="5"/>
      <c r="F527" s="5"/>
      <c r="G527" s="33"/>
      <c r="H527" s="33"/>
      <c r="I527" s="5"/>
      <c r="K527" s="5"/>
      <c r="O527" s="5"/>
      <c r="R527" s="5"/>
      <c r="T527" s="4"/>
      <c r="U527" s="1"/>
    </row>
    <row r="528" spans="1:21" x14ac:dyDescent="0.25">
      <c r="A528" s="1" t="s">
        <v>217</v>
      </c>
      <c r="B528" s="4" t="s">
        <v>10</v>
      </c>
      <c r="C528" s="33">
        <v>32.8125</v>
      </c>
      <c r="D528" s="5">
        <v>0.13792452830188678</v>
      </c>
      <c r="E528" s="5">
        <v>0.22124697336561741</v>
      </c>
      <c r="F528" s="5">
        <v>0.29959969098953576</v>
      </c>
      <c r="G528" s="33">
        <v>6.197594143181691</v>
      </c>
      <c r="H528" s="33">
        <v>37.236990424076609</v>
      </c>
      <c r="I528" s="5">
        <v>0.34912469287469289</v>
      </c>
      <c r="J528" s="1">
        <v>6.5119999999999996</v>
      </c>
      <c r="K528" s="5">
        <v>0.32426095820591228</v>
      </c>
      <c r="L528" s="1">
        <v>4.6475950958817984</v>
      </c>
      <c r="M528" s="1">
        <v>28.5</v>
      </c>
      <c r="O528" s="5"/>
      <c r="R528" s="5"/>
      <c r="T528" s="4"/>
      <c r="U528" s="1"/>
    </row>
    <row r="529" spans="1:21" x14ac:dyDescent="0.25">
      <c r="A529" s="1" t="s">
        <v>226</v>
      </c>
      <c r="B529" s="4" t="s">
        <v>10</v>
      </c>
      <c r="C529" s="33">
        <v>57.560975609756106</v>
      </c>
      <c r="D529" s="5">
        <v>0.1529182879377432</v>
      </c>
      <c r="E529" s="5">
        <v>0.26807639836289221</v>
      </c>
      <c r="F529" s="5">
        <v>0.40855172413793106</v>
      </c>
      <c r="G529" s="33">
        <v>5.1722804195058174</v>
      </c>
      <c r="H529" s="33">
        <v>50.326997455470739</v>
      </c>
      <c r="I529" s="5">
        <v>0.30687789799072646</v>
      </c>
      <c r="J529" s="1">
        <v>1.2939999999999998</v>
      </c>
      <c r="K529" s="5">
        <v>0.3127147766323024</v>
      </c>
      <c r="L529" s="1">
        <v>5.8461538461538458</v>
      </c>
      <c r="M529" s="1">
        <v>17.600000000000001</v>
      </c>
      <c r="O529" s="5"/>
      <c r="R529" s="5"/>
      <c r="T529" s="4"/>
      <c r="U529" s="1"/>
    </row>
    <row r="530" spans="1:21" x14ac:dyDescent="0.25">
      <c r="A530" s="1" t="s">
        <v>226</v>
      </c>
      <c r="B530" s="8" t="s">
        <v>11</v>
      </c>
      <c r="C530" s="33">
        <v>25.454545454545443</v>
      </c>
      <c r="D530" s="5">
        <v>0.11341463414634145</v>
      </c>
      <c r="E530" s="5">
        <v>0.27352941176470585</v>
      </c>
      <c r="F530" s="5">
        <v>0.27352941176470585</v>
      </c>
      <c r="G530" s="33">
        <v>6.8951031473752966</v>
      </c>
      <c r="H530" s="33">
        <v>121.32655913978495</v>
      </c>
      <c r="I530" s="5">
        <v>0.34272300469483569</v>
      </c>
      <c r="J530" s="1">
        <v>0.21299999999999999</v>
      </c>
      <c r="K530" s="5">
        <v>0.26500000000000001</v>
      </c>
      <c r="L530" s="1">
        <v>21.018867924528305</v>
      </c>
      <c r="M530" s="1">
        <v>5.4</v>
      </c>
      <c r="O530" s="5"/>
      <c r="R530" s="5"/>
      <c r="T530" s="4"/>
      <c r="U530" s="1"/>
    </row>
    <row r="531" spans="1:21" x14ac:dyDescent="0.25">
      <c r="A531" s="1" t="s">
        <v>226</v>
      </c>
      <c r="B531" s="4" t="s">
        <v>18</v>
      </c>
      <c r="C531" s="33">
        <v>24</v>
      </c>
      <c r="D531" s="5">
        <v>0.15384615384615385</v>
      </c>
      <c r="E531" s="5">
        <v>0.29411764705882354</v>
      </c>
      <c r="F531" s="5">
        <v>0.29411764705882354</v>
      </c>
      <c r="G531" s="33">
        <v>7.0243608259963031</v>
      </c>
      <c r="H531" s="33">
        <v>145.92075</v>
      </c>
      <c r="I531" s="5">
        <v>0.26970509383378016</v>
      </c>
      <c r="J531" s="1">
        <v>0.373</v>
      </c>
      <c r="K531" s="5">
        <v>0.34657534246575344</v>
      </c>
      <c r="L531" s="1">
        <v>28.300395256916996</v>
      </c>
      <c r="M531" s="1">
        <v>11.3</v>
      </c>
      <c r="O531" s="5"/>
      <c r="R531" s="5"/>
      <c r="T531" s="4"/>
      <c r="U531" s="1"/>
    </row>
    <row r="532" spans="1:21" x14ac:dyDescent="0.25">
      <c r="A532" s="1" t="s">
        <v>226</v>
      </c>
      <c r="B532" s="4" t="s">
        <v>19</v>
      </c>
      <c r="C532" s="33">
        <v>14.417177914110418</v>
      </c>
      <c r="D532" s="5">
        <v>0.29032258064516131</v>
      </c>
      <c r="E532" s="5">
        <v>0.38091573682185453</v>
      </c>
      <c r="F532" s="5">
        <v>0.36101351351351352</v>
      </c>
      <c r="G532" s="33">
        <v>10.925888960835577</v>
      </c>
      <c r="H532" s="33">
        <v>49.793696969696967</v>
      </c>
      <c r="I532" s="5">
        <v>0.37418738049713196</v>
      </c>
      <c r="J532" s="1">
        <v>0.52300000000000002</v>
      </c>
      <c r="K532" s="5">
        <v>0.34659090909090912</v>
      </c>
      <c r="L532" s="1">
        <v>13.360655737704919</v>
      </c>
      <c r="M532" s="1">
        <v>10.9</v>
      </c>
      <c r="O532" s="5"/>
      <c r="R532" s="5"/>
      <c r="T532" s="1"/>
      <c r="U532" s="1"/>
    </row>
    <row r="533" spans="1:21" x14ac:dyDescent="0.25">
      <c r="A533" s="1" t="s">
        <v>226</v>
      </c>
      <c r="B533" s="4" t="s">
        <v>22</v>
      </c>
      <c r="C533" s="33">
        <v>13.157894736842103</v>
      </c>
      <c r="D533" s="5">
        <v>0.1037037037037037</v>
      </c>
      <c r="E533" s="5">
        <v>0.16470588235294117</v>
      </c>
      <c r="F533" s="5">
        <v>0.16470588235294117</v>
      </c>
      <c r="G533" s="33">
        <v>3.7917479184077751</v>
      </c>
      <c r="H533" s="33">
        <v>46.152857142857144</v>
      </c>
      <c r="I533" s="5">
        <v>0.17449392712550607</v>
      </c>
      <c r="J533" s="1">
        <v>0.247</v>
      </c>
      <c r="K533" s="5">
        <v>0.19021739130434784</v>
      </c>
      <c r="L533" s="1">
        <v>21.342857142857145</v>
      </c>
      <c r="M533" s="1">
        <v>4.9000000000000004</v>
      </c>
      <c r="O533" s="5"/>
      <c r="R533" s="5"/>
      <c r="T533" s="4"/>
      <c r="U533" s="1"/>
    </row>
    <row r="534" spans="1:21" x14ac:dyDescent="0.25">
      <c r="A534" s="1" t="s">
        <v>226</v>
      </c>
      <c r="B534" s="4" t="s">
        <v>53</v>
      </c>
      <c r="D534" s="5">
        <v>0.11761363636363636</v>
      </c>
      <c r="E534" s="5">
        <v>0.23337091319052988</v>
      </c>
      <c r="F534" s="5">
        <v>0.17295597484276728</v>
      </c>
      <c r="G534" s="33">
        <v>6.01437615434505</v>
      </c>
      <c r="H534" s="33">
        <v>107.63260869565218</v>
      </c>
      <c r="I534" s="5">
        <v>0.20253476067429554</v>
      </c>
      <c r="J534" s="1">
        <v>8.1270000000000007</v>
      </c>
      <c r="K534" s="5">
        <v>0.19166666666666665</v>
      </c>
      <c r="L534" s="1">
        <v>31.304347826086957</v>
      </c>
      <c r="M534" s="1">
        <v>14</v>
      </c>
      <c r="O534" s="5"/>
      <c r="R534" s="5"/>
      <c r="T534" s="1"/>
      <c r="U534" s="1"/>
    </row>
    <row r="535" spans="1:21" x14ac:dyDescent="0.25">
      <c r="A535" s="1" t="s">
        <v>227</v>
      </c>
      <c r="B535" s="4" t="s">
        <v>23</v>
      </c>
      <c r="C535" s="33">
        <v>26.21359223300971</v>
      </c>
      <c r="D535" s="5">
        <v>0.15314009661835748</v>
      </c>
      <c r="E535" s="5">
        <v>0.26505016722408026</v>
      </c>
      <c r="F535" s="5">
        <v>0.27712805329385642</v>
      </c>
      <c r="G535" s="33">
        <v>6.381168869532198</v>
      </c>
      <c r="H535" s="33">
        <v>109.99438485804417</v>
      </c>
      <c r="I535" s="5">
        <v>0.42179688615912014</v>
      </c>
      <c r="J535" s="1">
        <v>7.0009999999999994</v>
      </c>
      <c r="K535" s="5">
        <v>0.43509433962264149</v>
      </c>
      <c r="L535" s="1">
        <v>18.13529921942758</v>
      </c>
      <c r="M535" s="1">
        <v>28.5</v>
      </c>
      <c r="O535" s="5"/>
      <c r="R535" s="5"/>
      <c r="T535" s="4"/>
      <c r="U535" s="1"/>
    </row>
    <row r="536" spans="1:21" x14ac:dyDescent="0.25">
      <c r="A536" s="1" t="s">
        <v>227</v>
      </c>
      <c r="B536" s="8" t="s">
        <v>21</v>
      </c>
      <c r="C536" s="33">
        <v>20.720720720720731</v>
      </c>
      <c r="D536" s="5">
        <v>0.20638297872340428</v>
      </c>
      <c r="E536" s="5">
        <v>0.24884556182657774</v>
      </c>
      <c r="F536" s="5">
        <v>0.33774759479343519</v>
      </c>
      <c r="G536" s="33">
        <v>9.395216783519901</v>
      </c>
      <c r="H536" s="33">
        <v>76.108041237113397</v>
      </c>
      <c r="I536" s="5">
        <v>0.52453488372093027</v>
      </c>
      <c r="J536" s="1">
        <v>0.86</v>
      </c>
      <c r="K536" s="5">
        <v>0.3833333333333333</v>
      </c>
      <c r="L536" s="1">
        <v>8.2463768115942031</v>
      </c>
      <c r="M536" s="1">
        <v>8.4</v>
      </c>
      <c r="O536" s="5"/>
      <c r="R536" s="5"/>
      <c r="T536" s="4"/>
      <c r="U536" s="1"/>
    </row>
    <row r="537" spans="1:21" x14ac:dyDescent="0.25">
      <c r="A537" s="1" t="s">
        <v>227</v>
      </c>
      <c r="B537" s="4" t="s">
        <v>19</v>
      </c>
      <c r="C537" s="33">
        <v>16.666666666666664</v>
      </c>
      <c r="D537" s="5">
        <v>0.25679999999999997</v>
      </c>
      <c r="E537" s="5">
        <v>0.34405144694533762</v>
      </c>
      <c r="F537" s="5">
        <v>0.38062953995157384</v>
      </c>
      <c r="G537" s="33">
        <v>6.5566323630354013</v>
      </c>
      <c r="H537" s="33">
        <v>49.651277258566978</v>
      </c>
      <c r="I537" s="5">
        <v>0.33157894736842108</v>
      </c>
      <c r="J537" s="1">
        <v>0.49399999999999999</v>
      </c>
      <c r="K537" s="5">
        <v>0.35801526717557253</v>
      </c>
      <c r="L537" s="1">
        <v>12.289978678038379</v>
      </c>
      <c r="M537" s="1">
        <v>11.5</v>
      </c>
      <c r="O537" s="5"/>
      <c r="R537" s="5"/>
      <c r="T537" s="4"/>
      <c r="U537" s="1"/>
    </row>
    <row r="538" spans="1:21" x14ac:dyDescent="0.25">
      <c r="A538" s="1" t="s">
        <v>228</v>
      </c>
      <c r="B538" s="8" t="s">
        <v>11</v>
      </c>
      <c r="C538" s="33">
        <v>14.102564102564097</v>
      </c>
      <c r="D538" s="5">
        <v>0.10165289256198348</v>
      </c>
      <c r="E538" s="5">
        <v>0.20918367346938777</v>
      </c>
      <c r="F538" s="5">
        <v>0.20918367346938777</v>
      </c>
      <c r="G538" s="33">
        <v>8.2616689294359471</v>
      </c>
      <c r="H538" s="33">
        <v>134.91634146341462</v>
      </c>
      <c r="I538" s="5">
        <v>0.49701986754966881</v>
      </c>
      <c r="J538" s="1">
        <v>0.60399999999999998</v>
      </c>
      <c r="K538" s="5">
        <v>0.29285714285714287</v>
      </c>
      <c r="L538" s="1">
        <v>18.109756097560972</v>
      </c>
      <c r="M538" s="1">
        <v>6.9</v>
      </c>
      <c r="O538" s="5"/>
      <c r="R538" s="5"/>
      <c r="T538" s="4"/>
      <c r="U538" s="1"/>
    </row>
    <row r="539" spans="1:21" x14ac:dyDescent="0.25">
      <c r="A539" s="1" t="s">
        <v>229</v>
      </c>
      <c r="B539" s="4" t="s">
        <v>23</v>
      </c>
      <c r="C539" s="33">
        <v>42.452830188679243</v>
      </c>
      <c r="D539" s="5">
        <v>0.17445255474452553</v>
      </c>
      <c r="E539" s="5"/>
      <c r="F539" s="5">
        <v>0.47300613496932514</v>
      </c>
      <c r="G539" s="33">
        <v>5.6575348928769555</v>
      </c>
      <c r="H539" s="33">
        <v>51.436569037656902</v>
      </c>
      <c r="I539" s="5">
        <v>0.50054684651841053</v>
      </c>
      <c r="J539" s="1">
        <v>2.7429999999999999</v>
      </c>
      <c r="K539" s="5">
        <v>0.38942307692307693</v>
      </c>
      <c r="L539" s="1">
        <v>23.234567901234566</v>
      </c>
      <c r="M539" s="1">
        <v>17.899999999999999</v>
      </c>
      <c r="O539" s="5"/>
      <c r="R539" s="5"/>
      <c r="T539" s="8"/>
      <c r="U539" s="1"/>
    </row>
    <row r="540" spans="1:21" x14ac:dyDescent="0.25">
      <c r="A540" s="1" t="s">
        <v>229</v>
      </c>
      <c r="B540" s="8" t="s">
        <v>21</v>
      </c>
      <c r="C540" s="33">
        <v>37.463976945244958</v>
      </c>
      <c r="D540" s="5">
        <v>0.22178217821782178</v>
      </c>
      <c r="E540" s="5">
        <v>0.22826086956521738</v>
      </c>
      <c r="F540" s="5">
        <v>0.33995584988962468</v>
      </c>
      <c r="G540" s="33">
        <v>7.0087063003997976</v>
      </c>
      <c r="H540" s="33">
        <v>28.217455357142857</v>
      </c>
      <c r="I540" s="5">
        <v>0.46398981717195098</v>
      </c>
      <c r="J540" s="1">
        <v>4.3209999999999997</v>
      </c>
      <c r="K540" s="5">
        <v>0.3540540540540541</v>
      </c>
      <c r="L540" s="1">
        <v>8.4503816793893129</v>
      </c>
      <c r="M540" s="1">
        <v>19</v>
      </c>
      <c r="O540" s="5"/>
      <c r="R540" s="5"/>
      <c r="T540" s="8"/>
      <c r="U540" s="1"/>
    </row>
    <row r="541" spans="1:21" x14ac:dyDescent="0.25">
      <c r="A541" s="1" t="s">
        <v>229</v>
      </c>
      <c r="B541" s="4" t="s">
        <v>19</v>
      </c>
      <c r="C541" s="33">
        <v>18.918918918918919</v>
      </c>
      <c r="D541" s="5">
        <v>0.19051724137931034</v>
      </c>
      <c r="E541" s="5">
        <v>0.37842465753424659</v>
      </c>
      <c r="F541" s="5">
        <v>0.3686305732484077</v>
      </c>
      <c r="G541" s="33">
        <v>10.36182697929063</v>
      </c>
      <c r="H541" s="33">
        <v>90.285271493212662</v>
      </c>
      <c r="I541" s="5">
        <v>0.38496732026143793</v>
      </c>
      <c r="J541" s="1">
        <v>0.45899999999999996</v>
      </c>
      <c r="K541" s="5">
        <v>0.38425925925925924</v>
      </c>
      <c r="M541" s="1">
        <v>9.5</v>
      </c>
      <c r="O541" s="5"/>
      <c r="R541" s="5"/>
      <c r="T541" s="4"/>
      <c r="U541" s="1"/>
    </row>
    <row r="542" spans="1:21" x14ac:dyDescent="0.25">
      <c r="A542" s="1" t="s">
        <v>229</v>
      </c>
      <c r="B542" s="8" t="s">
        <v>22</v>
      </c>
      <c r="C542" s="33">
        <v>18.103448275862064</v>
      </c>
      <c r="D542" s="5"/>
      <c r="E542" s="5"/>
      <c r="F542" s="5"/>
      <c r="G542" s="33">
        <v>5.3332699073675967</v>
      </c>
      <c r="H542" s="33"/>
      <c r="I542" s="5">
        <v>0.27694081475787857</v>
      </c>
      <c r="J542" s="1">
        <v>1.3009999999999999</v>
      </c>
      <c r="K542" s="5">
        <v>0.2896103896103896</v>
      </c>
      <c r="L542" s="1">
        <v>17.36322869955157</v>
      </c>
      <c r="M542" s="1">
        <v>5.2</v>
      </c>
      <c r="O542" s="5"/>
      <c r="R542" s="5"/>
      <c r="T542" s="4"/>
      <c r="U542" s="1"/>
    </row>
    <row r="543" spans="1:21" x14ac:dyDescent="0.25">
      <c r="A543" s="1" t="s">
        <v>229</v>
      </c>
      <c r="B543" s="4" t="s">
        <v>22</v>
      </c>
      <c r="C543" s="33">
        <v>6.5934065934065913</v>
      </c>
      <c r="D543" s="5">
        <v>0.2696629213483146</v>
      </c>
      <c r="E543" s="5"/>
      <c r="F543" s="5">
        <v>0.55999999999999994</v>
      </c>
      <c r="G543" s="33">
        <v>4.3428971071793168</v>
      </c>
      <c r="H543" s="33">
        <v>22.162624999999998</v>
      </c>
      <c r="I543" s="5">
        <v>0.1982089552238806</v>
      </c>
      <c r="J543" s="1">
        <v>1.34</v>
      </c>
      <c r="K543" s="5">
        <v>0.24508196721311473</v>
      </c>
      <c r="L543" s="1">
        <v>20.207357859531772</v>
      </c>
      <c r="M543" s="1">
        <v>4</v>
      </c>
      <c r="O543" s="5"/>
      <c r="R543" s="5"/>
      <c r="T543" s="8"/>
      <c r="U543" s="1"/>
    </row>
    <row r="544" spans="1:21" x14ac:dyDescent="0.25">
      <c r="A544" s="1" t="s">
        <v>229</v>
      </c>
      <c r="B544" s="4" t="s">
        <v>20</v>
      </c>
      <c r="D544" s="5">
        <v>0.12222222222222223</v>
      </c>
      <c r="E544" s="5">
        <v>0.27500000000000002</v>
      </c>
      <c r="F544" s="5">
        <v>0.27500000000000002</v>
      </c>
      <c r="G544" s="33">
        <v>5.3861991677453549</v>
      </c>
      <c r="H544" s="33">
        <v>104.64454545454544</v>
      </c>
      <c r="I544" s="5">
        <v>0.11153846153846153</v>
      </c>
      <c r="J544" s="1">
        <v>2.5999999999999999E-2</v>
      </c>
      <c r="K544" s="5">
        <v>0.1142857142857143</v>
      </c>
      <c r="L544" s="1">
        <v>50.25</v>
      </c>
      <c r="M544" s="1">
        <v>6.2</v>
      </c>
      <c r="O544" s="5"/>
      <c r="R544" s="5"/>
      <c r="T544" s="4"/>
      <c r="U544" s="1"/>
    </row>
    <row r="545" spans="1:21" x14ac:dyDescent="0.25">
      <c r="A545" s="1" t="s">
        <v>230</v>
      </c>
      <c r="B545" s="4" t="s">
        <v>23</v>
      </c>
      <c r="C545" s="33">
        <v>43.02325581395349</v>
      </c>
      <c r="D545" s="5">
        <v>0.15900621118012423</v>
      </c>
      <c r="E545" s="5"/>
      <c r="F545" s="5">
        <v>0.27850267379679144</v>
      </c>
      <c r="G545" s="33">
        <v>7.3613222955597966</v>
      </c>
      <c r="H545" s="33">
        <v>86.601289062500001</v>
      </c>
      <c r="I545" s="5">
        <v>0.39532754538279402</v>
      </c>
      <c r="J545" s="1">
        <v>6.335</v>
      </c>
      <c r="K545" s="5">
        <v>0.4089430894308943</v>
      </c>
      <c r="M545" s="1">
        <v>10.199999999999999</v>
      </c>
      <c r="R545" s="5"/>
      <c r="T545" s="1"/>
      <c r="U545" s="1"/>
    </row>
    <row r="546" spans="1:21" x14ac:dyDescent="0.25">
      <c r="A546" s="1" t="s">
        <v>230</v>
      </c>
      <c r="B546" s="4" t="s">
        <v>19</v>
      </c>
      <c r="C546" s="33">
        <v>22.471910112359542</v>
      </c>
      <c r="D546" s="5">
        <v>0.2759842519685039</v>
      </c>
      <c r="E546" s="5">
        <v>0.35710646968925114</v>
      </c>
      <c r="F546" s="5">
        <v>0.37812499999999999</v>
      </c>
      <c r="G546" s="33">
        <v>8.384149004112361</v>
      </c>
      <c r="H546" s="33">
        <v>44.918673323823114</v>
      </c>
      <c r="I546" s="5">
        <v>0.38614457831325305</v>
      </c>
      <c r="J546" s="1">
        <v>0.83</v>
      </c>
      <c r="K546" s="5">
        <v>0.36438356164383556</v>
      </c>
      <c r="L546" s="1">
        <v>13.214285714285715</v>
      </c>
      <c r="M546" s="1">
        <v>7.8</v>
      </c>
      <c r="O546" s="5"/>
      <c r="R546" s="5"/>
      <c r="T546" s="4"/>
      <c r="U546" s="1"/>
    </row>
    <row r="547" spans="1:21" x14ac:dyDescent="0.25">
      <c r="A547" s="1" t="s">
        <v>231</v>
      </c>
      <c r="B547" s="4" t="s">
        <v>23</v>
      </c>
      <c r="C547" s="33">
        <v>33.587786259541993</v>
      </c>
      <c r="D547" s="5">
        <v>0.14336283185840706</v>
      </c>
      <c r="E547" s="5">
        <v>0.28321678321678317</v>
      </c>
      <c r="F547" s="5">
        <v>0.26806167400881059</v>
      </c>
      <c r="G547" s="33">
        <v>5.081592341548574</v>
      </c>
      <c r="H547" s="33">
        <v>52.719938271604946</v>
      </c>
      <c r="I547" s="5">
        <v>0.34572368421052635</v>
      </c>
      <c r="J547" s="1">
        <v>1.8240000000000001</v>
      </c>
      <c r="K547" s="5">
        <v>0.15982142857142856</v>
      </c>
      <c r="L547" s="1">
        <v>34.245810055865924</v>
      </c>
      <c r="M547" s="1">
        <v>17.5</v>
      </c>
      <c r="O547" s="5"/>
      <c r="R547" s="5"/>
      <c r="T547" s="4"/>
      <c r="U547" s="1"/>
    </row>
    <row r="548" spans="1:21" x14ac:dyDescent="0.25">
      <c r="A548" s="1" t="s">
        <v>231</v>
      </c>
      <c r="B548" s="4" t="s">
        <v>19</v>
      </c>
      <c r="C548" s="33">
        <v>22.033898305084747</v>
      </c>
      <c r="D548" s="5">
        <v>0.23999999999999996</v>
      </c>
      <c r="E548" s="5">
        <v>0.44036697247706419</v>
      </c>
      <c r="F548" s="5">
        <v>0.41341463414634144</v>
      </c>
      <c r="G548" s="33">
        <v>6.1969625988104209</v>
      </c>
      <c r="H548" s="33">
        <v>70.262916666666669</v>
      </c>
      <c r="I548" s="5">
        <v>0.32949308755760365</v>
      </c>
      <c r="J548" s="1">
        <v>0.217</v>
      </c>
      <c r="K548" s="5">
        <v>0.36888888888888888</v>
      </c>
      <c r="L548" s="1">
        <v>12.078313253012048</v>
      </c>
      <c r="M548" s="1">
        <v>15.3</v>
      </c>
      <c r="O548" s="5"/>
      <c r="R548" s="5"/>
      <c r="T548" s="4"/>
      <c r="U548" s="1"/>
    </row>
    <row r="549" spans="1:21" x14ac:dyDescent="0.25">
      <c r="A549" s="1" t="s">
        <v>232</v>
      </c>
      <c r="B549" s="4" t="s">
        <v>19</v>
      </c>
      <c r="C549" s="33">
        <v>34.042553191489368</v>
      </c>
      <c r="D549" s="5">
        <v>0.18548387096774194</v>
      </c>
      <c r="E549" s="5">
        <v>0.40925266903914592</v>
      </c>
      <c r="F549" s="5">
        <v>0.37006802721088433</v>
      </c>
      <c r="G549" s="33">
        <v>7.2404447992352789</v>
      </c>
      <c r="H549" s="33">
        <v>85.51</v>
      </c>
      <c r="I549" s="5">
        <v>0.29999999999999993</v>
      </c>
      <c r="J549" s="1">
        <v>0.19800000000000001</v>
      </c>
      <c r="K549" s="5">
        <v>0.33697478991596636</v>
      </c>
      <c r="L549" s="1">
        <v>13.411471321695762</v>
      </c>
      <c r="M549" s="1">
        <v>12</v>
      </c>
      <c r="O549" s="5"/>
      <c r="R549" s="5"/>
      <c r="T549" s="4"/>
      <c r="U549" s="1"/>
    </row>
    <row r="550" spans="1:21" x14ac:dyDescent="0.25">
      <c r="A550" s="1" t="s">
        <v>232</v>
      </c>
      <c r="B550" s="4" t="s">
        <v>23</v>
      </c>
      <c r="C550" s="33">
        <v>25.252525252525256</v>
      </c>
      <c r="D550" s="5">
        <v>0.14972067039106146</v>
      </c>
      <c r="E550" s="5">
        <v>0.25211665098777047</v>
      </c>
      <c r="F550" s="5">
        <v>0.27586206896551724</v>
      </c>
      <c r="G550" s="33">
        <v>5.6933979021371277</v>
      </c>
      <c r="H550" s="33">
        <v>79.825373134328345</v>
      </c>
      <c r="I550" s="5">
        <v>0.40591145833333336</v>
      </c>
      <c r="J550" s="1">
        <v>3.84</v>
      </c>
      <c r="K550" s="5">
        <v>0.42285714285714282</v>
      </c>
      <c r="L550" s="1">
        <v>17.599099099099099</v>
      </c>
      <c r="M550" s="1">
        <v>12.3</v>
      </c>
      <c r="O550" s="5"/>
      <c r="R550" s="5"/>
      <c r="T550" s="1"/>
      <c r="U550" s="1"/>
    </row>
    <row r="551" spans="1:21" x14ac:dyDescent="0.25">
      <c r="A551" s="1" t="s">
        <v>233</v>
      </c>
      <c r="B551" s="4" t="s">
        <v>23</v>
      </c>
      <c r="C551" s="33">
        <v>25</v>
      </c>
      <c r="D551" s="5">
        <v>0.16008064516129031</v>
      </c>
      <c r="E551" s="5">
        <v>0.25729099157485419</v>
      </c>
      <c r="F551" s="5">
        <v>0.32274412855377005</v>
      </c>
      <c r="G551" s="33">
        <v>8.0992545004380272</v>
      </c>
      <c r="H551" s="33">
        <v>110.84143576826196</v>
      </c>
      <c r="I551" s="5">
        <v>0.38078407475116799</v>
      </c>
      <c r="J551" s="1">
        <v>4.923</v>
      </c>
      <c r="K551" s="5">
        <v>0.38148148148148148</v>
      </c>
      <c r="L551" s="1">
        <v>20.233009708737864</v>
      </c>
      <c r="M551" s="1">
        <v>31</v>
      </c>
      <c r="O551" s="5"/>
      <c r="R551" s="5"/>
      <c r="T551" s="4"/>
      <c r="U551" s="1"/>
    </row>
    <row r="552" spans="1:21" x14ac:dyDescent="0.25">
      <c r="A552" s="1" t="s">
        <v>233</v>
      </c>
      <c r="B552" s="4" t="s">
        <v>19</v>
      </c>
      <c r="C552" s="33">
        <v>20.408163265306126</v>
      </c>
      <c r="D552" s="5">
        <v>0.14482758620689654</v>
      </c>
      <c r="E552" s="5">
        <v>0.43298969072164945</v>
      </c>
      <c r="F552" s="5">
        <v>0.38842105263157894</v>
      </c>
      <c r="G552" s="33">
        <v>5.7008131802800728</v>
      </c>
      <c r="H552" s="33">
        <v>116.94238095238096</v>
      </c>
      <c r="I552" s="5">
        <v>0.31210937499999997</v>
      </c>
      <c r="J552" s="1">
        <v>0.25600000000000001</v>
      </c>
      <c r="K552" s="5">
        <v>0.23684210526315788</v>
      </c>
      <c r="L552" s="1">
        <v>23.606349206349208</v>
      </c>
      <c r="M552" s="1">
        <v>14.9</v>
      </c>
      <c r="O552" s="5"/>
      <c r="R552" s="5"/>
      <c r="T552" s="8"/>
      <c r="U552" s="1"/>
    </row>
    <row r="553" spans="1:21" x14ac:dyDescent="0.25">
      <c r="A553" s="1" t="s">
        <v>234</v>
      </c>
      <c r="B553" s="4" t="s">
        <v>23</v>
      </c>
      <c r="C553" s="33">
        <v>28.124999999999993</v>
      </c>
      <c r="D553" s="5">
        <v>0.14925373134328357</v>
      </c>
      <c r="E553" s="5">
        <v>0.30441400304414007</v>
      </c>
      <c r="F553" s="5">
        <v>0.3317492231767501</v>
      </c>
      <c r="G553" s="33">
        <v>9.1357016849183008</v>
      </c>
      <c r="H553" s="33">
        <v>107.490375</v>
      </c>
      <c r="I553" s="5">
        <v>0.59911871435977182</v>
      </c>
      <c r="J553" s="1">
        <v>1.929</v>
      </c>
      <c r="K553" s="5">
        <v>0.3444444444444445</v>
      </c>
      <c r="L553" s="1">
        <v>16.903225806451612</v>
      </c>
      <c r="M553" s="1">
        <v>18.8</v>
      </c>
      <c r="O553" s="5"/>
      <c r="R553" s="5"/>
      <c r="T553" s="4"/>
      <c r="U553" s="1"/>
    </row>
    <row r="554" spans="1:21" x14ac:dyDescent="0.25">
      <c r="A554" s="1" t="s">
        <v>234</v>
      </c>
      <c r="B554" s="4" t="s">
        <v>24</v>
      </c>
      <c r="C554" s="33">
        <v>14.400000000000009</v>
      </c>
      <c r="D554" s="5">
        <v>0.10533117932148627</v>
      </c>
      <c r="E554" s="5">
        <v>0.22199523323118825</v>
      </c>
      <c r="F554" s="5">
        <v>0.24405850091407677</v>
      </c>
      <c r="G554" s="33">
        <v>11.465265189327312</v>
      </c>
      <c r="H554" s="33">
        <v>142.73573619631904</v>
      </c>
      <c r="I554" s="5">
        <v>0.51762953153451408</v>
      </c>
      <c r="J554" s="1">
        <v>6.0410000000000004</v>
      </c>
      <c r="K554" s="5">
        <v>0.28614864864864864</v>
      </c>
      <c r="L554" s="1">
        <v>36.835891381345924</v>
      </c>
      <c r="M554" s="1">
        <v>20</v>
      </c>
      <c r="O554" s="5"/>
      <c r="R554" s="5"/>
      <c r="T554" s="8"/>
      <c r="U554" s="1"/>
    </row>
    <row r="555" spans="1:21" x14ac:dyDescent="0.25">
      <c r="A555" s="1" t="s">
        <v>235</v>
      </c>
      <c r="B555" s="4" t="s">
        <v>23</v>
      </c>
      <c r="C555" s="33">
        <v>18.439716312056738</v>
      </c>
      <c r="D555" s="5">
        <v>0.15280898876404495</v>
      </c>
      <c r="E555" s="5">
        <v>0.25904761904761903</v>
      </c>
      <c r="F555" s="5">
        <v>0.25904761904761903</v>
      </c>
      <c r="G555" s="33">
        <v>8.7240402407835109</v>
      </c>
      <c r="H555" s="33">
        <v>112.09727941176472</v>
      </c>
      <c r="I555" s="5">
        <v>0.39569420035149389</v>
      </c>
      <c r="J555" s="1">
        <v>1.1379999999999999</v>
      </c>
      <c r="K555" s="5">
        <v>0.42218045112781954</v>
      </c>
      <c r="L555" s="1">
        <v>17.203918076580589</v>
      </c>
      <c r="M555" s="1">
        <v>30.4</v>
      </c>
      <c r="O555" s="5"/>
      <c r="R555" s="5"/>
      <c r="T555" s="4"/>
      <c r="U555" s="1"/>
    </row>
    <row r="556" spans="1:21" x14ac:dyDescent="0.25">
      <c r="A556" s="1" t="s">
        <v>235</v>
      </c>
      <c r="B556" s="4" t="s">
        <v>24</v>
      </c>
      <c r="C556" s="33">
        <v>12.389380530973439</v>
      </c>
      <c r="D556" s="5">
        <v>8.479221927497789E-2</v>
      </c>
      <c r="E556" s="5">
        <v>0.28247422680412371</v>
      </c>
      <c r="F556" s="5">
        <v>0.31390507910074938</v>
      </c>
      <c r="G556" s="33">
        <v>16.318767708296797</v>
      </c>
      <c r="H556" s="33">
        <v>151.02527632950989</v>
      </c>
      <c r="I556" s="5">
        <v>0.45834388549940519</v>
      </c>
      <c r="J556" s="1">
        <v>26.061</v>
      </c>
      <c r="K556" s="5">
        <v>0.33885869565217391</v>
      </c>
      <c r="L556" s="1">
        <v>19.081796311146753</v>
      </c>
      <c r="M556" s="1">
        <v>42</v>
      </c>
      <c r="O556" s="5"/>
      <c r="R556" s="5"/>
      <c r="T556" s="4"/>
      <c r="U556" s="1"/>
    </row>
    <row r="557" spans="1:21" x14ac:dyDescent="0.25">
      <c r="A557" s="1" t="s">
        <v>236</v>
      </c>
      <c r="B557" s="4" t="s">
        <v>23</v>
      </c>
      <c r="C557" s="33">
        <v>18.478260869565219</v>
      </c>
      <c r="D557" s="5">
        <v>0.11869158878504672</v>
      </c>
      <c r="E557" s="5">
        <v>0.28668171557562078</v>
      </c>
      <c r="F557" s="5">
        <v>0.31249999999999994</v>
      </c>
      <c r="G557" s="33">
        <v>8.9000062270670632</v>
      </c>
      <c r="H557" s="33">
        <v>134.03511811023623</v>
      </c>
      <c r="I557" s="5">
        <v>0.41363326516700749</v>
      </c>
      <c r="J557" s="1">
        <v>1.4670000000000001</v>
      </c>
      <c r="K557" s="5">
        <v>0.38396946564885492</v>
      </c>
      <c r="M557" s="1">
        <v>32.9</v>
      </c>
      <c r="O557" s="5"/>
      <c r="R557" s="5"/>
      <c r="T557" s="4"/>
      <c r="U557" s="1"/>
    </row>
    <row r="558" spans="1:21" x14ac:dyDescent="0.25">
      <c r="A558" s="1" t="s">
        <v>236</v>
      </c>
      <c r="B558" s="4" t="s">
        <v>24</v>
      </c>
      <c r="C558" s="33">
        <v>10.000000000000005</v>
      </c>
      <c r="D558" s="5">
        <v>7.8489951113525247E-2</v>
      </c>
      <c r="E558" s="5">
        <v>0.25279916025192439</v>
      </c>
      <c r="F558" s="5">
        <v>0.30962122211957238</v>
      </c>
      <c r="G558" s="33">
        <v>14.985910877302977</v>
      </c>
      <c r="H558" s="33">
        <v>184.81950173010381</v>
      </c>
      <c r="I558" s="5">
        <v>0.40574203724714281</v>
      </c>
      <c r="J558" s="1">
        <v>36.137</v>
      </c>
      <c r="K558" s="5">
        <v>0.31693121693121695</v>
      </c>
      <c r="L558" s="1">
        <v>22.116861435726207</v>
      </c>
      <c r="M558" s="1">
        <v>34</v>
      </c>
      <c r="O558" s="5"/>
      <c r="R558" s="5"/>
      <c r="T558" s="8"/>
      <c r="U558" s="1"/>
    </row>
    <row r="559" spans="1:21" x14ac:dyDescent="0.25">
      <c r="A559" s="1" t="s">
        <v>218</v>
      </c>
      <c r="B559" s="4" t="s">
        <v>10</v>
      </c>
      <c r="C559" s="33">
        <v>51.92307692307692</v>
      </c>
      <c r="D559" s="5">
        <v>0.11417910447761193</v>
      </c>
      <c r="E559" s="5">
        <v>0.23493282149712091</v>
      </c>
      <c r="F559" s="5">
        <v>0.34016443361753962</v>
      </c>
      <c r="G559" s="33">
        <v>7.0132578440502265</v>
      </c>
      <c r="H559" s="33">
        <v>63.325441176470584</v>
      </c>
      <c r="I559" s="5">
        <v>0.33068100358422942</v>
      </c>
      <c r="J559" s="1">
        <v>5.58</v>
      </c>
      <c r="K559" s="5">
        <v>0.29040074557315931</v>
      </c>
      <c r="L559" s="1">
        <v>4.0468549422336331</v>
      </c>
      <c r="M559" s="1">
        <v>38</v>
      </c>
      <c r="O559" s="5"/>
      <c r="R559" s="5"/>
      <c r="T559" s="4"/>
      <c r="U559" s="1"/>
    </row>
    <row r="560" spans="1:21" x14ac:dyDescent="0.25">
      <c r="A560" s="1" t="s">
        <v>237</v>
      </c>
      <c r="B560" s="4" t="s">
        <v>24</v>
      </c>
      <c r="C560" s="33">
        <v>50</v>
      </c>
      <c r="D560" s="5">
        <v>0.10535714285714286</v>
      </c>
      <c r="E560" s="5">
        <v>0.3460004691531785</v>
      </c>
      <c r="F560" s="5">
        <v>0.3460004691531785</v>
      </c>
      <c r="G560" s="33">
        <v>13.049013693727103</v>
      </c>
      <c r="H560" s="33">
        <v>152.02655593220342</v>
      </c>
      <c r="I560" s="5">
        <v>0.44298683778758163</v>
      </c>
      <c r="J560" s="1">
        <v>27.427</v>
      </c>
      <c r="K560" s="5">
        <v>0.3196136701337296</v>
      </c>
      <c r="L560" s="1">
        <v>6.831241283124128</v>
      </c>
      <c r="M560" s="1">
        <v>26</v>
      </c>
      <c r="O560" s="5"/>
      <c r="R560" s="5"/>
      <c r="T560" s="4"/>
      <c r="U560" s="1"/>
    </row>
    <row r="561" spans="1:21" x14ac:dyDescent="0.25">
      <c r="A561" s="1" t="s">
        <v>237</v>
      </c>
      <c r="B561" s="4" t="s">
        <v>23</v>
      </c>
      <c r="C561" s="33">
        <v>17.567567567567568</v>
      </c>
      <c r="D561" s="5">
        <v>0.16137566137566137</v>
      </c>
      <c r="E561" s="5">
        <v>0.32866379310344829</v>
      </c>
      <c r="F561" s="5">
        <v>0.34449760765550241</v>
      </c>
      <c r="G561" s="33">
        <v>6.1529290284120552</v>
      </c>
      <c r="H561" s="33">
        <v>107.7988524590164</v>
      </c>
      <c r="I561" s="5">
        <v>0.40187515420676045</v>
      </c>
      <c r="J561" s="1">
        <v>4.0529999999999999</v>
      </c>
      <c r="K561" s="5">
        <v>0.41530944625407168</v>
      </c>
      <c r="L561" s="1">
        <v>17.411764705882351</v>
      </c>
      <c r="M561" s="1">
        <v>32</v>
      </c>
      <c r="O561" s="5"/>
      <c r="R561" s="5"/>
      <c r="T561" s="4"/>
      <c r="U561" s="1"/>
    </row>
    <row r="562" spans="1:21" x14ac:dyDescent="0.25">
      <c r="A562" s="1" t="s">
        <v>238</v>
      </c>
      <c r="B562" s="4" t="s">
        <v>24</v>
      </c>
      <c r="C562" s="33">
        <v>20</v>
      </c>
      <c r="D562" s="5">
        <v>9.2982456140350875E-2</v>
      </c>
      <c r="E562" s="5">
        <v>0.31085043988269795</v>
      </c>
      <c r="F562" s="5">
        <v>0.34893617021276591</v>
      </c>
      <c r="G562" s="33">
        <v>5.4555445078235385</v>
      </c>
      <c r="H562" s="33">
        <v>216.32830188679245</v>
      </c>
      <c r="I562" s="5">
        <v>0.52297655453618752</v>
      </c>
      <c r="J562" s="1">
        <v>4.9050000000000002</v>
      </c>
      <c r="K562" s="5">
        <v>0.32750000000000001</v>
      </c>
      <c r="L562" s="1">
        <v>22.471374045801525</v>
      </c>
      <c r="M562" s="1">
        <v>30.1</v>
      </c>
      <c r="O562" s="5"/>
      <c r="R562" s="5"/>
      <c r="T562" s="4"/>
      <c r="U562" s="1"/>
    </row>
    <row r="563" spans="1:21" x14ac:dyDescent="0.25">
      <c r="A563" s="1" t="s">
        <v>238</v>
      </c>
      <c r="B563" s="4" t="s">
        <v>23</v>
      </c>
      <c r="D563" s="5"/>
      <c r="E563" s="5"/>
      <c r="F563" s="5">
        <v>0.40714285714285708</v>
      </c>
      <c r="G563" s="33">
        <v>4.1095024340899036</v>
      </c>
      <c r="H563" s="33"/>
      <c r="I563" s="5">
        <v>0.51219702892885055</v>
      </c>
      <c r="J563" s="1">
        <v>1.2790000000000001</v>
      </c>
      <c r="K563" s="5">
        <v>0.46540880503144655</v>
      </c>
      <c r="M563" s="1">
        <v>34.6</v>
      </c>
      <c r="O563" s="5"/>
      <c r="R563" s="5"/>
      <c r="T563" s="4"/>
      <c r="U563" s="1"/>
    </row>
    <row r="564" spans="1:21" x14ac:dyDescent="0.25">
      <c r="A564" s="1" t="s">
        <v>239</v>
      </c>
      <c r="B564" s="4" t="s">
        <v>47</v>
      </c>
      <c r="C564" s="33">
        <v>27.848101265822788</v>
      </c>
      <c r="D564" s="5">
        <v>0.1</v>
      </c>
      <c r="E564" s="5">
        <v>0.23104693140794225</v>
      </c>
      <c r="F564" s="5">
        <v>0.31330376940133031</v>
      </c>
      <c r="G564" s="33">
        <v>3.3199929978329501</v>
      </c>
      <c r="H564" s="33">
        <v>77.654531250000005</v>
      </c>
      <c r="I564" s="5">
        <v>0.34532133137952692</v>
      </c>
      <c r="J564" s="1">
        <v>4.7769999999999992</v>
      </c>
      <c r="K564" s="5">
        <v>0.36346153846153845</v>
      </c>
      <c r="L564" s="1">
        <v>10.793650793650794</v>
      </c>
      <c r="M564" s="1">
        <v>3.8</v>
      </c>
      <c r="O564" s="5"/>
      <c r="R564" s="5"/>
      <c r="T564" s="8"/>
      <c r="U564" s="1"/>
    </row>
    <row r="565" spans="1:21" x14ac:dyDescent="0.25">
      <c r="A565" s="1" t="s">
        <v>239</v>
      </c>
      <c r="B565" s="4" t="s">
        <v>23</v>
      </c>
      <c r="C565" s="33">
        <v>11.111111111111104</v>
      </c>
      <c r="D565" s="5">
        <v>0.19599999999999998</v>
      </c>
      <c r="E565" s="5">
        <v>0.53260869565217395</v>
      </c>
      <c r="F565" s="5">
        <v>0.2944444444444444</v>
      </c>
      <c r="G565" s="33">
        <v>4.1143251511350893</v>
      </c>
      <c r="H565" s="33">
        <v>61.507346938775505</v>
      </c>
      <c r="I565" s="5">
        <v>0.40734824281150162</v>
      </c>
      <c r="J565" s="1">
        <v>0.313</v>
      </c>
      <c r="K565" s="5">
        <v>0.41249999999999998</v>
      </c>
      <c r="L565" s="1">
        <v>16.878787878787879</v>
      </c>
      <c r="M565" s="1">
        <v>13.4</v>
      </c>
      <c r="O565" s="5"/>
      <c r="R565" s="5"/>
      <c r="T565" s="4"/>
      <c r="U565" s="1"/>
    </row>
    <row r="566" spans="1:21" x14ac:dyDescent="0.25">
      <c r="A566" s="1" t="s">
        <v>239</v>
      </c>
      <c r="B566" s="4" t="s">
        <v>52</v>
      </c>
      <c r="C566" s="33">
        <v>10.958904109589048</v>
      </c>
      <c r="D566" s="5">
        <v>0.26725663716814158</v>
      </c>
      <c r="E566" s="5"/>
      <c r="F566" s="5">
        <v>0.32226890756302523</v>
      </c>
      <c r="G566" s="33">
        <v>3.3674669967784112</v>
      </c>
      <c r="H566" s="33">
        <v>24.287715231788081</v>
      </c>
      <c r="I566" s="5">
        <v>0.3773224518145511</v>
      </c>
      <c r="J566" s="1">
        <v>5.7590000000000003</v>
      </c>
      <c r="K566" s="5">
        <v>0.35434782608695647</v>
      </c>
      <c r="L566" s="1">
        <v>9.9754601226993884</v>
      </c>
      <c r="M566" s="1">
        <v>1</v>
      </c>
      <c r="O566" s="5"/>
      <c r="R566" s="5"/>
      <c r="T566" s="4"/>
      <c r="U566" s="1"/>
    </row>
    <row r="567" spans="1:21" x14ac:dyDescent="0.25">
      <c r="A567" s="1" t="s">
        <v>239</v>
      </c>
      <c r="B567" s="4" t="s">
        <v>30</v>
      </c>
      <c r="C567" s="33">
        <v>7.6470588235294263</v>
      </c>
      <c r="D567" s="5">
        <v>0.47343750000000001</v>
      </c>
      <c r="E567" s="5">
        <v>0.46048632218844987</v>
      </c>
      <c r="F567" s="5">
        <v>0.48319999999999996</v>
      </c>
      <c r="G567" s="33">
        <v>3.7340792439507915</v>
      </c>
      <c r="H567" s="33">
        <v>9.7222442244224414</v>
      </c>
      <c r="I567" s="5">
        <v>0.20686274509803923</v>
      </c>
      <c r="J567" s="1">
        <v>0.10199999999999999</v>
      </c>
      <c r="K567" s="5">
        <v>0.60000000000000009</v>
      </c>
      <c r="L567" s="1">
        <v>9.1388888888888875</v>
      </c>
      <c r="M567" s="1">
        <v>5.0999999999999996</v>
      </c>
      <c r="O567" s="5"/>
      <c r="R567" s="5"/>
      <c r="T567" s="4"/>
      <c r="U567" s="1"/>
    </row>
    <row r="568" spans="1:21" x14ac:dyDescent="0.25">
      <c r="A568" s="1" t="s">
        <v>239</v>
      </c>
      <c r="B568" s="4" t="s">
        <v>27</v>
      </c>
      <c r="C568" s="33">
        <v>7.3459715639810383</v>
      </c>
      <c r="D568" s="5">
        <v>0.16835443037974682</v>
      </c>
      <c r="E568" s="5">
        <v>0.21011058451816747</v>
      </c>
      <c r="F568" s="5">
        <v>0.27368421052631581</v>
      </c>
      <c r="G568" s="33">
        <v>0.82679769441557216</v>
      </c>
      <c r="H568" s="33">
        <v>12.731428571428573</v>
      </c>
      <c r="I568" s="5">
        <v>0.22983293556085918</v>
      </c>
      <c r="J568" s="1">
        <v>0.41899999999999998</v>
      </c>
      <c r="K568" s="5">
        <v>0.36666666666666664</v>
      </c>
      <c r="L568" s="1">
        <v>8.8636363636363633</v>
      </c>
      <c r="M568" s="1">
        <v>1.3</v>
      </c>
      <c r="O568" s="5"/>
      <c r="R568" s="5"/>
      <c r="T568" s="4"/>
      <c r="U568" s="1"/>
    </row>
    <row r="569" spans="1:21" x14ac:dyDescent="0.25">
      <c r="A569" s="1" t="s">
        <v>239</v>
      </c>
      <c r="B569" s="4" t="s">
        <v>45</v>
      </c>
      <c r="C569" s="33">
        <v>3.8135593220338899</v>
      </c>
      <c r="D569" s="5">
        <v>0.25412844036697246</v>
      </c>
      <c r="E569" s="5">
        <v>0.28854166666666664</v>
      </c>
      <c r="F569" s="5">
        <v>0.28854166666666664</v>
      </c>
      <c r="G569" s="33">
        <v>1.0234058948179541</v>
      </c>
      <c r="H569" s="33">
        <v>5.9968231046931404</v>
      </c>
      <c r="I569" s="5">
        <v>0.2701492537313433</v>
      </c>
      <c r="J569" s="1">
        <v>0.46899999999999997</v>
      </c>
      <c r="K569" s="5">
        <v>0.31730769230769229</v>
      </c>
      <c r="L569" s="1">
        <v>7.022222222222223</v>
      </c>
      <c r="M569" s="1">
        <v>10.6</v>
      </c>
      <c r="O569" s="5"/>
      <c r="R569" s="5"/>
      <c r="T569" s="8"/>
      <c r="U569" s="1"/>
    </row>
    <row r="570" spans="1:21" x14ac:dyDescent="0.25">
      <c r="A570" s="1" t="s">
        <v>239</v>
      </c>
      <c r="B570" s="4" t="s">
        <v>28</v>
      </c>
      <c r="C570" s="33">
        <v>1.5151515151515191</v>
      </c>
      <c r="D570" s="5">
        <v>0.15654008438818567</v>
      </c>
      <c r="E570" s="5">
        <v>0.27080291970802917</v>
      </c>
      <c r="F570" s="5">
        <v>0.35430622009569379</v>
      </c>
      <c r="G570" s="33">
        <v>6.4945840750686417</v>
      </c>
      <c r="H570" s="33">
        <v>71.467385444743925</v>
      </c>
      <c r="I570" s="5">
        <v>0.55693940963231481</v>
      </c>
      <c r="J570" s="1">
        <v>3.8620000000000001</v>
      </c>
      <c r="K570" s="5">
        <v>0.48395061728395056</v>
      </c>
      <c r="L570" s="1">
        <v>6.229591836734695</v>
      </c>
      <c r="M570" s="1">
        <v>18.5</v>
      </c>
      <c r="O570" s="5"/>
      <c r="R570" s="5"/>
      <c r="T570" s="4"/>
      <c r="U570" s="1"/>
    </row>
    <row r="571" spans="1:21" x14ac:dyDescent="0.25">
      <c r="A571" s="1" t="s">
        <v>240</v>
      </c>
      <c r="B571" s="4" t="s">
        <v>54</v>
      </c>
      <c r="C571" s="33">
        <v>28.571428571428573</v>
      </c>
      <c r="D571" s="5">
        <v>0.15820895522388059</v>
      </c>
      <c r="E571" s="5">
        <v>0.34868421052631582</v>
      </c>
      <c r="F571" s="5">
        <v>0.34868421052631582</v>
      </c>
      <c r="G571" s="33">
        <v>4.6817868174812505</v>
      </c>
      <c r="H571" s="33">
        <v>73.145754716981131</v>
      </c>
      <c r="I571" s="5">
        <v>0.44527220630372488</v>
      </c>
      <c r="J571" s="1">
        <v>0.34899999999999998</v>
      </c>
      <c r="K571" s="5">
        <v>0.45238095238095238</v>
      </c>
      <c r="M571" s="1">
        <v>5.0999999999999996</v>
      </c>
      <c r="O571" s="5"/>
      <c r="R571" s="5"/>
      <c r="T571" s="1"/>
      <c r="U571" s="1"/>
    </row>
    <row r="572" spans="1:21" x14ac:dyDescent="0.25">
      <c r="A572" s="1" t="s">
        <v>240</v>
      </c>
      <c r="B572" s="4" t="s">
        <v>23</v>
      </c>
      <c r="C572" s="33">
        <v>19.230769230769234</v>
      </c>
      <c r="D572" s="5">
        <v>0.10232558139534885</v>
      </c>
      <c r="E572" s="5">
        <v>0.26035502958579887</v>
      </c>
      <c r="F572" s="5">
        <v>0.19075829383886256</v>
      </c>
      <c r="G572" s="33">
        <v>4.8557428176626951</v>
      </c>
      <c r="H572" s="33">
        <v>81.908636363636361</v>
      </c>
      <c r="I572" s="5">
        <v>0.49130434782608695</v>
      </c>
      <c r="J572" s="1">
        <v>0.23</v>
      </c>
      <c r="K572" s="5">
        <v>0.44230769230769229</v>
      </c>
      <c r="L572" s="1">
        <v>7.2956521739130427</v>
      </c>
      <c r="M572" s="1">
        <v>15.2</v>
      </c>
      <c r="O572" s="5"/>
      <c r="R572" s="5"/>
      <c r="T572" s="4"/>
      <c r="U572" s="1"/>
    </row>
    <row r="573" spans="1:21" x14ac:dyDescent="0.25">
      <c r="A573" s="1" t="s">
        <v>240</v>
      </c>
      <c r="B573" s="4" t="s">
        <v>28</v>
      </c>
      <c r="C573" s="33">
        <v>14.42307692307692</v>
      </c>
      <c r="D573" s="5">
        <v>0.17415730337078653</v>
      </c>
      <c r="E573" s="5">
        <v>0.35469107551487411</v>
      </c>
      <c r="F573" s="5">
        <v>0.35469107551487411</v>
      </c>
      <c r="G573" s="33">
        <v>6.0958517061710484</v>
      </c>
      <c r="H573" s="33">
        <v>21.749322580645163</v>
      </c>
      <c r="I573" s="5">
        <v>0.4834316353887399</v>
      </c>
      <c r="J573" s="1">
        <v>1.865</v>
      </c>
      <c r="K573" s="5">
        <v>0.51931818181818179</v>
      </c>
      <c r="L573" s="1">
        <v>6.5295404814004376</v>
      </c>
      <c r="M573" s="1">
        <v>15.5</v>
      </c>
      <c r="O573" s="5"/>
      <c r="R573" s="5"/>
      <c r="T573" s="4"/>
      <c r="U573" s="1"/>
    </row>
    <row r="574" spans="1:21" x14ac:dyDescent="0.25">
      <c r="A574" s="1" t="s">
        <v>240</v>
      </c>
      <c r="B574" s="8" t="s">
        <v>30</v>
      </c>
      <c r="C574" s="33">
        <v>10.909090909090907</v>
      </c>
      <c r="D574" s="5">
        <v>0.61632653061224485</v>
      </c>
      <c r="E574" s="5">
        <v>0.53928571428571426</v>
      </c>
      <c r="F574" s="5">
        <v>0.53928571428571426</v>
      </c>
      <c r="G574" s="33">
        <v>6.5454885479924574</v>
      </c>
      <c r="H574" s="33">
        <v>6.3741390728476821</v>
      </c>
      <c r="I574" s="5">
        <v>0.5788461538461539</v>
      </c>
      <c r="J574" s="1">
        <v>0.156</v>
      </c>
      <c r="K574" s="5">
        <v>0.48666666666666664</v>
      </c>
      <c r="L574" s="1">
        <v>11.315068493150685</v>
      </c>
      <c r="M574" s="1">
        <v>2.7</v>
      </c>
      <c r="O574" s="5"/>
      <c r="R574" s="5"/>
      <c r="T574" s="4"/>
      <c r="U574" s="1"/>
    </row>
    <row r="575" spans="1:21" x14ac:dyDescent="0.25">
      <c r="A575" s="1" t="s">
        <v>240</v>
      </c>
      <c r="B575" s="4" t="s">
        <v>27</v>
      </c>
      <c r="C575" s="33">
        <v>5.9633027522935729</v>
      </c>
      <c r="D575" s="5">
        <v>0.14765624999999999</v>
      </c>
      <c r="E575" s="5">
        <v>0.1793168880455408</v>
      </c>
      <c r="F575" s="5">
        <v>0.22500000000000001</v>
      </c>
      <c r="G575" s="33">
        <v>1.2429453142903752</v>
      </c>
      <c r="H575" s="33">
        <v>13.621851851851853</v>
      </c>
      <c r="I575" s="5">
        <v>0.16118721461187213</v>
      </c>
      <c r="J575" s="1">
        <v>0.219</v>
      </c>
      <c r="K575" s="5">
        <v>0.22710280373831773</v>
      </c>
      <c r="L575" s="1">
        <v>11.646090534979425</v>
      </c>
      <c r="M575" s="1">
        <v>1.1000000000000001</v>
      </c>
      <c r="O575" s="5"/>
      <c r="R575" s="5"/>
      <c r="T575" s="4"/>
      <c r="U575" s="1"/>
    </row>
    <row r="576" spans="1:21" x14ac:dyDescent="0.25">
      <c r="A576" s="1" t="s">
        <v>240</v>
      </c>
      <c r="B576" s="4" t="s">
        <v>30</v>
      </c>
      <c r="C576" s="33">
        <v>5.4054054054053919</v>
      </c>
      <c r="D576" s="5">
        <v>0.34499999999999997</v>
      </c>
      <c r="E576" s="5">
        <v>0.37297297297297299</v>
      </c>
      <c r="F576" s="5">
        <v>0.37297297297297299</v>
      </c>
      <c r="G576" s="33">
        <v>1.5676087248622745</v>
      </c>
      <c r="H576" s="33">
        <v>6.47159420289855</v>
      </c>
      <c r="I576" s="5">
        <v>0.44222222222222224</v>
      </c>
      <c r="J576" s="1">
        <v>4.4999999999999998E-2</v>
      </c>
      <c r="K576" s="5">
        <v>0.48749999999999999</v>
      </c>
      <c r="L576" s="1">
        <v>12.217948717948717</v>
      </c>
      <c r="M576" s="1">
        <v>1.6</v>
      </c>
      <c r="O576" s="5"/>
      <c r="R576" s="5"/>
      <c r="T576" s="8"/>
      <c r="U576" s="1"/>
    </row>
    <row r="577" spans="1:21" x14ac:dyDescent="0.25">
      <c r="A577" s="1" t="s">
        <v>240</v>
      </c>
      <c r="B577" s="4" t="s">
        <v>28</v>
      </c>
      <c r="C577" s="33">
        <v>4.8780487804878039</v>
      </c>
      <c r="D577" s="5">
        <v>0.14868421052631578</v>
      </c>
      <c r="E577" s="5">
        <v>0.37417218543046354</v>
      </c>
      <c r="F577" s="5">
        <v>0.37417218543046354</v>
      </c>
      <c r="G577" s="33">
        <v>4.5962500727739597</v>
      </c>
      <c r="H577" s="33">
        <v>28.880796460176995</v>
      </c>
      <c r="I577" s="5">
        <v>0.45139977603583425</v>
      </c>
      <c r="J577" s="1">
        <v>0.89300000000000002</v>
      </c>
      <c r="K577" s="5">
        <v>0.55000000000000004</v>
      </c>
      <c r="O577" s="5"/>
      <c r="R577" s="5"/>
      <c r="T577" s="4"/>
      <c r="U577" s="1"/>
    </row>
    <row r="578" spans="1:21" x14ac:dyDescent="0.25">
      <c r="A578" s="1" t="s">
        <v>240</v>
      </c>
      <c r="B578" s="4" t="s">
        <v>52</v>
      </c>
      <c r="D578" s="5"/>
      <c r="E578" s="5"/>
      <c r="F578" s="5"/>
      <c r="G578" s="33"/>
      <c r="H578" s="33"/>
      <c r="I578" s="5"/>
      <c r="K578" s="5"/>
      <c r="O578" s="5"/>
      <c r="R578" s="5"/>
      <c r="T578" s="1"/>
      <c r="U578" s="1"/>
    </row>
    <row r="579" spans="1:21" x14ac:dyDescent="0.25">
      <c r="A579" s="1" t="s">
        <v>241</v>
      </c>
      <c r="B579" s="4" t="s">
        <v>23</v>
      </c>
      <c r="C579" s="33">
        <v>16.393442622950818</v>
      </c>
      <c r="D579" s="5">
        <v>0.15</v>
      </c>
      <c r="E579" s="5">
        <v>0.31367292225201071</v>
      </c>
      <c r="F579" s="5">
        <v>0.34554216867469884</v>
      </c>
      <c r="G579" s="33">
        <v>3.8795923578606129</v>
      </c>
      <c r="H579" s="33">
        <v>77.988632478632482</v>
      </c>
      <c r="I579" s="5">
        <v>0.45127993393889354</v>
      </c>
      <c r="J579" s="1">
        <v>1.2109999999999999</v>
      </c>
      <c r="K579" s="5">
        <v>0.3797101449275363</v>
      </c>
      <c r="L579" s="1">
        <v>10.858778625954198</v>
      </c>
      <c r="M579" s="1">
        <v>19.8</v>
      </c>
      <c r="O579" s="5"/>
      <c r="R579" s="5"/>
      <c r="T579" s="4"/>
      <c r="U579" s="1"/>
    </row>
    <row r="580" spans="1:21" x14ac:dyDescent="0.25">
      <c r="A580" s="1" t="s">
        <v>241</v>
      </c>
      <c r="B580" s="4" t="s">
        <v>54</v>
      </c>
      <c r="C580" s="33">
        <v>8.4905660377358458</v>
      </c>
      <c r="D580" s="5">
        <v>0.14761904761904759</v>
      </c>
      <c r="E580" s="5">
        <v>0.36151603498542279</v>
      </c>
      <c r="F580" s="5">
        <v>0.36151603498542279</v>
      </c>
      <c r="G580" s="33">
        <v>5.1700489166166728</v>
      </c>
      <c r="H580" s="33">
        <v>47.653508064516124</v>
      </c>
      <c r="I580" s="5">
        <v>0.4432733504712939</v>
      </c>
      <c r="J580" s="1">
        <v>1.167</v>
      </c>
      <c r="K580" s="5">
        <v>0.44117647058823528</v>
      </c>
      <c r="L580" s="1">
        <v>8.2933333333333348</v>
      </c>
      <c r="M580" s="1">
        <v>4.4000000000000004</v>
      </c>
      <c r="O580" s="5"/>
      <c r="R580" s="5"/>
      <c r="T580" s="1"/>
      <c r="U580" s="1"/>
    </row>
    <row r="581" spans="1:21" x14ac:dyDescent="0.25">
      <c r="A581" s="1" t="s">
        <v>241</v>
      </c>
      <c r="B581" s="4" t="s">
        <v>28</v>
      </c>
      <c r="C581" s="33">
        <v>8.3333333333333197</v>
      </c>
      <c r="D581" s="5">
        <v>0.22341772151898734</v>
      </c>
      <c r="E581" s="5">
        <v>0.45607235142118863</v>
      </c>
      <c r="F581" s="5">
        <v>0.45607235142118863</v>
      </c>
      <c r="G581" s="33">
        <v>3.5869038421858277</v>
      </c>
      <c r="H581" s="33">
        <v>23.614390934844195</v>
      </c>
      <c r="I581" s="5">
        <v>0.43905160390516046</v>
      </c>
      <c r="J581" s="1">
        <v>2.1509999999999998</v>
      </c>
      <c r="K581" s="5">
        <v>0.51555555555555554</v>
      </c>
      <c r="L581" s="1">
        <v>7.6724137931034475</v>
      </c>
      <c r="M581" s="1">
        <v>18.8</v>
      </c>
      <c r="O581" s="5"/>
      <c r="R581" s="5"/>
      <c r="T581" s="4"/>
      <c r="U581" s="1"/>
    </row>
    <row r="582" spans="1:21" x14ac:dyDescent="0.25">
      <c r="A582" s="1" t="s">
        <v>241</v>
      </c>
      <c r="B582" s="8" t="s">
        <v>30</v>
      </c>
      <c r="C582" s="33">
        <v>8.0000000000000036</v>
      </c>
      <c r="D582" s="5">
        <v>0.39166666666666666</v>
      </c>
      <c r="E582" s="5">
        <v>0.4272727272727273</v>
      </c>
      <c r="F582" s="5">
        <v>0.4272727272727273</v>
      </c>
      <c r="G582" s="33">
        <v>4.6202956989247319</v>
      </c>
      <c r="H582" s="33">
        <v>5.0655319148936169</v>
      </c>
      <c r="I582" s="5">
        <v>0.62046783625730995</v>
      </c>
      <c r="J582" s="1">
        <v>0.17100000000000001</v>
      </c>
      <c r="K582" s="5">
        <v>0.46666666666666662</v>
      </c>
      <c r="L582" s="1">
        <v>13.482142857142858</v>
      </c>
      <c r="M582" s="1">
        <v>2.4</v>
      </c>
      <c r="O582" s="5"/>
      <c r="R582" s="5"/>
      <c r="T582" s="4"/>
      <c r="U582" s="1"/>
    </row>
    <row r="583" spans="1:21" x14ac:dyDescent="0.25">
      <c r="A583" s="1" t="s">
        <v>241</v>
      </c>
      <c r="B583" s="4" t="s">
        <v>30</v>
      </c>
      <c r="C583" s="33">
        <v>5.3333333333333242</v>
      </c>
      <c r="D583" s="5">
        <v>0.49166666666666664</v>
      </c>
      <c r="E583" s="5">
        <v>0.59</v>
      </c>
      <c r="F583" s="5">
        <v>0.59</v>
      </c>
      <c r="G583" s="33">
        <v>7.3878306435028982</v>
      </c>
      <c r="H583" s="33">
        <v>22.253728813559324</v>
      </c>
      <c r="I583" s="5">
        <v>0.57971014492753614</v>
      </c>
      <c r="J583" s="1">
        <v>0.13800000000000001</v>
      </c>
      <c r="K583" s="5">
        <v>0.49411764705882355</v>
      </c>
      <c r="L583" s="1">
        <v>9.8214285714285712</v>
      </c>
      <c r="M583" s="1">
        <v>2.8</v>
      </c>
      <c r="O583" s="5"/>
      <c r="R583" s="5"/>
      <c r="T583" s="1"/>
      <c r="U583" s="1"/>
    </row>
    <row r="584" spans="1:21" x14ac:dyDescent="0.25">
      <c r="A584" s="1" t="s">
        <v>241</v>
      </c>
      <c r="B584" s="4" t="s">
        <v>27</v>
      </c>
      <c r="C584" s="33">
        <v>2.3529411764705941</v>
      </c>
      <c r="D584" s="5">
        <v>0.21007194244604316</v>
      </c>
      <c r="E584" s="5"/>
      <c r="F584" s="5">
        <v>0.27544910179640719</v>
      </c>
      <c r="G584" s="33">
        <v>1.6921024372783182</v>
      </c>
      <c r="H584" s="33">
        <v>10.524315068493152</v>
      </c>
      <c r="I584" s="5">
        <v>0.28820754716981134</v>
      </c>
      <c r="J584" s="1">
        <v>0.21199999999999999</v>
      </c>
      <c r="K584" s="5">
        <v>0.30700000000000005</v>
      </c>
      <c r="L584" s="1">
        <v>9.1726384364820834</v>
      </c>
      <c r="M584" s="1">
        <v>0.4</v>
      </c>
      <c r="O584" s="5"/>
      <c r="R584" s="5"/>
      <c r="T584" s="1"/>
      <c r="U584" s="1"/>
    </row>
    <row r="585" spans="1:21" x14ac:dyDescent="0.25">
      <c r="A585" s="1" t="s">
        <v>241</v>
      </c>
      <c r="B585" s="4" t="s">
        <v>45</v>
      </c>
      <c r="C585" s="33">
        <v>1.9169329073482422</v>
      </c>
      <c r="D585" s="5">
        <v>0.32</v>
      </c>
      <c r="E585" s="5">
        <v>0.32128514056224899</v>
      </c>
      <c r="F585" s="5">
        <v>0.64257028112449799</v>
      </c>
      <c r="G585" s="33">
        <v>4.7676941047462398</v>
      </c>
      <c r="H585" s="33">
        <v>5.2436249999999998</v>
      </c>
      <c r="I585" s="5">
        <v>0.36719197707736395</v>
      </c>
      <c r="J585" s="1">
        <v>0.69799999999999995</v>
      </c>
      <c r="K585" s="5">
        <v>0.3466101694915254</v>
      </c>
      <c r="L585" s="1">
        <v>6.4621026894865521</v>
      </c>
      <c r="M585" s="1">
        <v>6.8</v>
      </c>
      <c r="O585" s="5"/>
      <c r="R585" s="5"/>
      <c r="T585" s="4"/>
      <c r="U585" s="1"/>
    </row>
    <row r="586" spans="1:21" x14ac:dyDescent="0.25">
      <c r="A586" s="1" t="s">
        <v>242</v>
      </c>
      <c r="B586" s="4" t="s">
        <v>47</v>
      </c>
      <c r="C586" s="33">
        <v>27.586206896551722</v>
      </c>
      <c r="D586" s="5">
        <v>0.11111111111111112</v>
      </c>
      <c r="E586" s="5">
        <v>0.23529411764705882</v>
      </c>
      <c r="F586" s="5">
        <v>0.3958955223880597</v>
      </c>
      <c r="G586" s="33">
        <v>2.2241027643969971</v>
      </c>
      <c r="H586" s="33">
        <v>92.172000000000011</v>
      </c>
      <c r="I586" s="5">
        <v>0.37012054372916131</v>
      </c>
      <c r="J586" s="1">
        <v>7.798</v>
      </c>
      <c r="K586" s="5">
        <v>0.39137931034482765</v>
      </c>
      <c r="L586" s="1">
        <v>9.3303964757709235</v>
      </c>
      <c r="M586" s="1">
        <v>1.2</v>
      </c>
      <c r="O586" s="5"/>
      <c r="R586" s="5"/>
      <c r="T586" s="4"/>
      <c r="U586" s="1"/>
    </row>
    <row r="587" spans="1:21" x14ac:dyDescent="0.25">
      <c r="A587" s="1" t="s">
        <v>242</v>
      </c>
      <c r="B587" s="4" t="s">
        <v>23</v>
      </c>
      <c r="C587" s="33">
        <v>26.984126984126984</v>
      </c>
      <c r="D587" s="5">
        <v>9.375E-2</v>
      </c>
      <c r="E587" s="5">
        <v>0.2125506072874494</v>
      </c>
      <c r="F587" s="5">
        <v>0.26028481012658222</v>
      </c>
      <c r="G587" s="33">
        <v>6.4619169878089924</v>
      </c>
      <c r="H587" s="33">
        <v>93.441238095238077</v>
      </c>
      <c r="I587" s="5">
        <v>0.63898305084745777</v>
      </c>
      <c r="J587" s="1">
        <v>0.41299999999999998</v>
      </c>
      <c r="K587" s="5">
        <v>0.43170731707317073</v>
      </c>
      <c r="L587" s="1">
        <v>16.757062146892657</v>
      </c>
      <c r="M587" s="1">
        <v>8.6</v>
      </c>
      <c r="O587" s="5"/>
      <c r="R587" s="5"/>
      <c r="T587" s="8"/>
      <c r="U587" s="1"/>
    </row>
    <row r="588" spans="1:21" x14ac:dyDescent="0.25">
      <c r="A588" s="1" t="s">
        <v>242</v>
      </c>
      <c r="B588" s="4" t="s">
        <v>34</v>
      </c>
      <c r="C588" s="33">
        <v>19.411764705882355</v>
      </c>
      <c r="D588" s="5">
        <v>9.3518518518518515E-2</v>
      </c>
      <c r="E588" s="5">
        <v>0.17108977978543197</v>
      </c>
      <c r="F588" s="5">
        <v>0.17108977978543197</v>
      </c>
      <c r="G588" s="33">
        <v>1.7250963178777481</v>
      </c>
      <c r="H588" s="33">
        <v>1.7218151815181519</v>
      </c>
      <c r="I588" s="5">
        <v>0.39470198675496687</v>
      </c>
      <c r="J588" s="1">
        <v>0.45300000000000001</v>
      </c>
      <c r="K588" s="5">
        <v>0.37567567567567561</v>
      </c>
      <c r="L588" s="1">
        <v>11.258992805755398</v>
      </c>
      <c r="M588" s="1">
        <v>3.3</v>
      </c>
      <c r="O588" s="5"/>
      <c r="R588" s="5"/>
      <c r="T588" s="8"/>
      <c r="U588" s="1"/>
    </row>
    <row r="589" spans="1:21" x14ac:dyDescent="0.25">
      <c r="A589" s="1" t="s">
        <v>242</v>
      </c>
      <c r="B589" s="4" t="s">
        <v>54</v>
      </c>
      <c r="C589" s="33">
        <v>16.326530612244888</v>
      </c>
      <c r="D589" s="5">
        <v>0.19906832298136648</v>
      </c>
      <c r="E589" s="5">
        <v>0.35375275938189849</v>
      </c>
      <c r="F589" s="5">
        <v>0.35375275938189849</v>
      </c>
      <c r="G589" s="33">
        <v>4.8722207507923034</v>
      </c>
      <c r="H589" s="33">
        <v>37.815070202808108</v>
      </c>
      <c r="I589" s="5">
        <v>0.55713166144200621</v>
      </c>
      <c r="J589" s="1">
        <v>2.552</v>
      </c>
      <c r="K589" s="5">
        <v>0.43391304347826087</v>
      </c>
      <c r="L589" s="1">
        <v>7.1262525050100205</v>
      </c>
      <c r="M589" s="1">
        <v>9.1999999999999993</v>
      </c>
      <c r="O589" s="5"/>
      <c r="R589" s="5"/>
      <c r="T589" s="4"/>
      <c r="U589" s="1"/>
    </row>
    <row r="590" spans="1:21" x14ac:dyDescent="0.25">
      <c r="A590" s="1" t="s">
        <v>242</v>
      </c>
      <c r="B590" s="4" t="s">
        <v>48</v>
      </c>
      <c r="C590" s="33">
        <v>13.178294573643411</v>
      </c>
      <c r="D590" s="5">
        <v>0.16888888888888889</v>
      </c>
      <c r="E590" s="5">
        <v>0.25165562913907286</v>
      </c>
      <c r="F590" s="5">
        <v>0.29142857142857148</v>
      </c>
      <c r="G590" s="33">
        <v>2.290800798507707</v>
      </c>
      <c r="H590" s="33">
        <v>28.144605263157896</v>
      </c>
      <c r="I590" s="5">
        <v>0.34623287671232877</v>
      </c>
      <c r="J590" s="1">
        <v>0.29199999999999998</v>
      </c>
      <c r="K590" s="5">
        <v>0.35487804878048784</v>
      </c>
      <c r="L590" s="1">
        <v>7.8487972508591053</v>
      </c>
      <c r="M590" s="1">
        <v>1</v>
      </c>
      <c r="O590" s="5"/>
      <c r="R590" s="5"/>
      <c r="T590" s="4"/>
      <c r="U590" s="1"/>
    </row>
    <row r="591" spans="1:21" x14ac:dyDescent="0.25">
      <c r="A591" s="1" t="s">
        <v>242</v>
      </c>
      <c r="B591" s="4" t="s">
        <v>45</v>
      </c>
      <c r="C591" s="33">
        <v>5.0549450549450476</v>
      </c>
      <c r="D591" s="5">
        <v>0.23168316831683167</v>
      </c>
      <c r="E591" s="5">
        <v>0.23975409836065573</v>
      </c>
      <c r="F591" s="5">
        <v>0.23975409836065573</v>
      </c>
      <c r="G591" s="33">
        <v>0.72081307715102627</v>
      </c>
      <c r="H591" s="33">
        <v>5.3358547008547008</v>
      </c>
      <c r="I591" s="5">
        <v>0.32568578553615957</v>
      </c>
      <c r="J591" s="1">
        <v>0.40100000000000002</v>
      </c>
      <c r="K591" s="5">
        <v>0.34090909090909088</v>
      </c>
      <c r="L591" s="1">
        <v>8.1226666666666656</v>
      </c>
      <c r="M591" s="1">
        <v>7.3</v>
      </c>
      <c r="O591" s="5"/>
      <c r="R591" s="5"/>
      <c r="T591" s="4"/>
      <c r="U591" s="1"/>
    </row>
    <row r="592" spans="1:21" x14ac:dyDescent="0.25">
      <c r="A592" s="1" t="s">
        <v>242</v>
      </c>
      <c r="B592" s="4" t="s">
        <v>27</v>
      </c>
      <c r="C592" s="33">
        <v>3.676470588235297</v>
      </c>
      <c r="D592" s="5">
        <v>0.20454545454545453</v>
      </c>
      <c r="E592" s="5">
        <v>0.20769230769230768</v>
      </c>
      <c r="F592" s="5">
        <v>0.27663934426229508</v>
      </c>
      <c r="G592" s="33">
        <v>1.5300161347156025</v>
      </c>
      <c r="H592" s="33">
        <v>7.988296296296296</v>
      </c>
      <c r="I592" s="5">
        <v>0.32863436123348017</v>
      </c>
      <c r="J592" s="1">
        <v>0.22700000000000001</v>
      </c>
      <c r="K592" s="5">
        <v>0.32586206896551723</v>
      </c>
      <c r="L592" s="1">
        <v>9.0740740740740744</v>
      </c>
      <c r="M592" s="1">
        <v>2.1</v>
      </c>
      <c r="O592" s="5"/>
      <c r="R592" s="5"/>
      <c r="T592" s="4"/>
      <c r="U592" s="1"/>
    </row>
    <row r="593" spans="1:21" x14ac:dyDescent="0.25">
      <c r="A593" s="1" t="s">
        <v>242</v>
      </c>
      <c r="B593" s="8" t="s">
        <v>30</v>
      </c>
      <c r="D593" s="5">
        <v>0.54406779661016946</v>
      </c>
      <c r="E593" s="5">
        <v>0.45211267605633804</v>
      </c>
      <c r="F593" s="5">
        <v>0.45211267605633804</v>
      </c>
      <c r="G593" s="33">
        <v>1.001401962747847</v>
      </c>
      <c r="H593" s="33">
        <v>2.1776323987538944</v>
      </c>
      <c r="I593" s="5">
        <v>0.55461393596986819</v>
      </c>
      <c r="J593" s="1">
        <v>0.53100000000000003</v>
      </c>
      <c r="K593" s="5">
        <v>0.58064516129032262</v>
      </c>
      <c r="L593" s="1">
        <v>8.9277777777777771</v>
      </c>
      <c r="M593" s="1">
        <v>4.9000000000000004</v>
      </c>
      <c r="O593" s="5"/>
      <c r="R593" s="5"/>
      <c r="T593" s="4"/>
      <c r="U593" s="1"/>
    </row>
    <row r="594" spans="1:21" x14ac:dyDescent="0.25">
      <c r="A594" s="1" t="s">
        <v>242</v>
      </c>
      <c r="B594" s="4" t="s">
        <v>30</v>
      </c>
      <c r="D594" s="5">
        <v>0.41666666666666669</v>
      </c>
      <c r="E594" s="5">
        <v>0.43859649122807015</v>
      </c>
      <c r="F594" s="5">
        <v>0.43859649122807015</v>
      </c>
      <c r="G594" s="33">
        <v>0.61564981838330357</v>
      </c>
      <c r="H594" s="33">
        <v>1.6243000000000001</v>
      </c>
      <c r="I594" s="5">
        <v>0.4678632478632479</v>
      </c>
      <c r="J594" s="1">
        <v>0.58499999999999996</v>
      </c>
      <c r="K594" s="5">
        <v>0.70952380952380956</v>
      </c>
      <c r="L594" s="1">
        <v>9.8657718120805367</v>
      </c>
      <c r="M594" s="1">
        <v>1.1000000000000001</v>
      </c>
      <c r="O594" s="5"/>
      <c r="R594" s="5"/>
      <c r="T594" s="8"/>
      <c r="U594" s="1"/>
    </row>
    <row r="595" spans="1:21" x14ac:dyDescent="0.25">
      <c r="A595" s="1" t="s">
        <v>219</v>
      </c>
      <c r="B595" s="4" t="s">
        <v>10</v>
      </c>
      <c r="C595" s="33">
        <v>51.882845188284527</v>
      </c>
      <c r="D595" s="5">
        <v>0.13851132686084142</v>
      </c>
      <c r="E595" s="5">
        <v>0.21282943809050223</v>
      </c>
      <c r="F595" s="5">
        <v>0.32077562326869802</v>
      </c>
      <c r="G595" s="33">
        <v>7.861361475311039</v>
      </c>
      <c r="H595" s="33">
        <v>52.338084112149538</v>
      </c>
      <c r="I595" s="5">
        <v>0.43365817091454278</v>
      </c>
      <c r="J595" s="1">
        <v>4.0019999999999998</v>
      </c>
      <c r="K595" s="5">
        <v>0.366610455311973</v>
      </c>
      <c r="L595" s="1">
        <v>5.6200551977920883</v>
      </c>
      <c r="M595" s="1">
        <v>29.3</v>
      </c>
      <c r="O595" s="5"/>
      <c r="R595" s="5"/>
      <c r="T595" s="8"/>
      <c r="U595" s="1"/>
    </row>
    <row r="596" spans="1:21" x14ac:dyDescent="0.25">
      <c r="A596" s="1" t="s">
        <v>220</v>
      </c>
      <c r="B596" s="4" t="s">
        <v>10</v>
      </c>
      <c r="C596" s="33">
        <v>57.322175732217573</v>
      </c>
      <c r="D596" s="5">
        <v>0.15292153589315527</v>
      </c>
      <c r="E596" s="5">
        <v>0.24597207303974222</v>
      </c>
      <c r="F596" s="5">
        <v>0.31721439749608765</v>
      </c>
      <c r="G596" s="33">
        <v>7.6598161506604701</v>
      </c>
      <c r="H596" s="33">
        <v>47.631320960698694</v>
      </c>
      <c r="I596" s="5">
        <v>0.37612053444518151</v>
      </c>
      <c r="J596" s="1">
        <v>10.552999999999999</v>
      </c>
      <c r="K596" s="5">
        <v>0.31120186697782964</v>
      </c>
      <c r="L596" s="1">
        <v>4.4619422572178475</v>
      </c>
      <c r="M596" s="1">
        <v>45</v>
      </c>
      <c r="O596" s="5"/>
      <c r="R596" s="5"/>
      <c r="T596" s="8"/>
      <c r="U596" s="1"/>
    </row>
    <row r="597" spans="1:21" x14ac:dyDescent="0.25">
      <c r="A597" s="1" t="s">
        <v>243</v>
      </c>
      <c r="B597" s="8" t="s">
        <v>38</v>
      </c>
      <c r="C597" s="33">
        <v>40.782122905027926</v>
      </c>
      <c r="D597" s="5">
        <v>0.12909090909090909</v>
      </c>
      <c r="E597" s="5">
        <v>0.14421123899796887</v>
      </c>
      <c r="F597" s="5">
        <v>0.14421123899796887</v>
      </c>
      <c r="G597" s="33">
        <v>2.7148641701468912</v>
      </c>
      <c r="H597" s="33">
        <v>24.383239436619718</v>
      </c>
      <c r="I597" s="5"/>
      <c r="J597" s="1">
        <v>8.7999999999999995E-2</v>
      </c>
      <c r="K597" s="5">
        <v>0.21666666666666667</v>
      </c>
      <c r="L597" s="1">
        <v>31.61538461538461</v>
      </c>
      <c r="M597" s="1">
        <v>1</v>
      </c>
      <c r="O597" s="5"/>
      <c r="R597" s="5"/>
      <c r="T597" s="8"/>
      <c r="U597" s="1"/>
    </row>
    <row r="598" spans="1:21" x14ac:dyDescent="0.25">
      <c r="A598" s="1" t="s">
        <v>243</v>
      </c>
      <c r="B598" s="4" t="s">
        <v>13</v>
      </c>
      <c r="C598" s="33">
        <v>36.764705882352942</v>
      </c>
      <c r="D598" s="5">
        <v>7.2164948453608241E-2</v>
      </c>
      <c r="E598" s="5">
        <v>0.13207547169811321</v>
      </c>
      <c r="F598" s="5">
        <v>0.13207547169811321</v>
      </c>
      <c r="G598" s="33">
        <v>3.671304899605675</v>
      </c>
      <c r="H598" s="33">
        <v>31.518571428571427</v>
      </c>
      <c r="I598" s="5">
        <v>0.12307692307692308</v>
      </c>
      <c r="J598" s="1">
        <v>5.1999999999999998E-2</v>
      </c>
      <c r="K598" s="5">
        <v>0.13829787234042554</v>
      </c>
      <c r="L598" s="1">
        <v>4.4615384615384608</v>
      </c>
      <c r="M598" s="1">
        <v>4.5</v>
      </c>
      <c r="O598" s="5"/>
      <c r="R598" s="5"/>
      <c r="T598" s="1"/>
      <c r="U598" s="1"/>
    </row>
    <row r="599" spans="1:21" x14ac:dyDescent="0.25">
      <c r="A599" s="1" t="s">
        <v>243</v>
      </c>
      <c r="B599" s="4" t="s">
        <v>10</v>
      </c>
      <c r="C599" s="33">
        <v>32.941176470588239</v>
      </c>
      <c r="D599" s="5">
        <v>0.32105263157894737</v>
      </c>
      <c r="E599" s="5">
        <v>0.32568072610784837</v>
      </c>
      <c r="F599" s="5">
        <v>0.32568072610784837</v>
      </c>
      <c r="G599" s="33">
        <v>4.71879547788709</v>
      </c>
      <c r="H599" s="33">
        <v>8.2682950819672136</v>
      </c>
      <c r="I599" s="5">
        <v>0.31314102564102564</v>
      </c>
      <c r="J599" s="1">
        <v>0.312</v>
      </c>
      <c r="K599" s="5">
        <v>0.31314102564102558</v>
      </c>
      <c r="L599" s="1">
        <v>4.3705220061412486</v>
      </c>
      <c r="M599" s="1">
        <v>15</v>
      </c>
      <c r="O599" s="5"/>
      <c r="R599" s="5"/>
      <c r="T599" s="4"/>
      <c r="U599" s="1"/>
    </row>
    <row r="600" spans="1:21" x14ac:dyDescent="0.25">
      <c r="A600" s="1" t="s">
        <v>243</v>
      </c>
      <c r="B600" s="4" t="s">
        <v>35</v>
      </c>
      <c r="C600" s="33">
        <v>26.815642458100552</v>
      </c>
      <c r="D600" s="5">
        <v>3.7209302325581402E-2</v>
      </c>
      <c r="E600" s="5">
        <v>6.6666666666666666E-2</v>
      </c>
      <c r="F600" s="5">
        <v>6.6666666666666666E-2</v>
      </c>
      <c r="G600" s="33">
        <v>0.83368070029178831</v>
      </c>
      <c r="H600" s="33">
        <v>37.484374999999993</v>
      </c>
      <c r="I600" s="5">
        <v>0.3125</v>
      </c>
      <c r="J600" s="1">
        <v>2.4E-2</v>
      </c>
      <c r="K600" s="5">
        <v>0.30666666666666664</v>
      </c>
      <c r="L600" s="1">
        <v>19.782608695652176</v>
      </c>
      <c r="M600" s="1">
        <v>0.7</v>
      </c>
      <c r="O600" s="5"/>
      <c r="R600" s="5"/>
      <c r="T600" s="8"/>
      <c r="U600" s="1"/>
    </row>
    <row r="601" spans="1:21" x14ac:dyDescent="0.25">
      <c r="A601" s="1" t="s">
        <v>243</v>
      </c>
      <c r="B601" s="4" t="s">
        <v>11</v>
      </c>
      <c r="C601" s="33">
        <v>26.785714285714281</v>
      </c>
      <c r="D601" s="5">
        <v>0.21063829787234045</v>
      </c>
      <c r="E601" s="5">
        <v>0.26756756756756761</v>
      </c>
      <c r="F601" s="5">
        <v>0.26756756756756761</v>
      </c>
      <c r="G601" s="33">
        <v>4.9290156885380929</v>
      </c>
      <c r="H601" s="33">
        <v>31.14929292929293</v>
      </c>
      <c r="I601" s="5">
        <v>0.19999999999999998</v>
      </c>
      <c r="J601" s="1">
        <v>3.5000000000000003E-2</v>
      </c>
      <c r="K601" s="5">
        <v>0.36249999999999999</v>
      </c>
      <c r="L601" s="1">
        <v>5.5172413793103452</v>
      </c>
      <c r="M601" s="1">
        <v>6.8</v>
      </c>
      <c r="O601" s="5"/>
      <c r="R601" s="5"/>
      <c r="T601" s="4"/>
      <c r="U601" s="1"/>
    </row>
    <row r="602" spans="1:21" x14ac:dyDescent="0.25">
      <c r="A602" s="1" t="s">
        <v>243</v>
      </c>
      <c r="B602" s="4" t="s">
        <v>38</v>
      </c>
      <c r="C602" s="33">
        <v>16.15384615384615</v>
      </c>
      <c r="D602" s="5">
        <v>8.7499999999999994E-2</v>
      </c>
      <c r="E602" s="5">
        <v>0.13999999999999999</v>
      </c>
      <c r="F602" s="5">
        <v>0.13999999999999999</v>
      </c>
      <c r="G602" s="33">
        <v>1.987548011706658</v>
      </c>
      <c r="H602" s="33">
        <v>47.917380952380952</v>
      </c>
      <c r="I602" s="5">
        <v>0.21182432432432435</v>
      </c>
      <c r="J602" s="1">
        <v>0.29599999999999999</v>
      </c>
      <c r="K602" s="5">
        <v>0.3</v>
      </c>
      <c r="M602" s="1">
        <v>6.4</v>
      </c>
      <c r="O602" s="5"/>
      <c r="R602" s="5"/>
      <c r="T602" s="4"/>
      <c r="U602" s="1"/>
    </row>
    <row r="603" spans="1:21" x14ac:dyDescent="0.25">
      <c r="A603" s="1" t="s">
        <v>243</v>
      </c>
      <c r="B603" s="4" t="s">
        <v>12</v>
      </c>
      <c r="C603" s="33">
        <v>14.285714285714294</v>
      </c>
      <c r="D603" s="5">
        <v>0.14374999999999999</v>
      </c>
      <c r="E603" s="5">
        <v>0.33333333333333331</v>
      </c>
      <c r="F603" s="5">
        <v>0.33333333333333331</v>
      </c>
      <c r="G603" s="33">
        <v>9.3911895942352785</v>
      </c>
      <c r="H603" s="33">
        <v>44.367826086956519</v>
      </c>
      <c r="I603" s="5">
        <v>0.48125000000000001</v>
      </c>
      <c r="J603" s="1">
        <v>1.6E-2</v>
      </c>
      <c r="K603" s="5">
        <v>0.51818181818181819</v>
      </c>
      <c r="M603" s="1">
        <v>3</v>
      </c>
      <c r="O603" s="5"/>
      <c r="R603" s="5"/>
      <c r="T603" s="4"/>
      <c r="U603" s="1"/>
    </row>
    <row r="604" spans="1:21" x14ac:dyDescent="0.25">
      <c r="A604" s="1" t="s">
        <v>243</v>
      </c>
      <c r="B604" s="4" t="s">
        <v>15</v>
      </c>
      <c r="C604" s="33">
        <v>9.2436974789915975</v>
      </c>
      <c r="D604" s="5">
        <v>0.27037037037037037</v>
      </c>
      <c r="E604" s="5">
        <v>0.25172413793103449</v>
      </c>
      <c r="F604" s="5">
        <v>0.25172413793103449</v>
      </c>
      <c r="G604" s="33">
        <v>5.5825205080093667</v>
      </c>
      <c r="H604" s="33">
        <v>22.084589041095889</v>
      </c>
      <c r="I604" s="5">
        <v>0.48461538461538461</v>
      </c>
      <c r="J604" s="1">
        <v>0.11700000000000001</v>
      </c>
      <c r="K604" s="5">
        <v>0.51333333333333331</v>
      </c>
      <c r="L604" s="1">
        <v>5.7142857142857144</v>
      </c>
      <c r="M604" s="1">
        <v>3.3</v>
      </c>
      <c r="R604" s="5"/>
      <c r="T604" s="4"/>
      <c r="U604" s="1"/>
    </row>
    <row r="605" spans="1:21" x14ac:dyDescent="0.25">
      <c r="A605" s="1" t="s">
        <v>243</v>
      </c>
      <c r="B605" s="4" t="s">
        <v>14</v>
      </c>
      <c r="D605" s="5">
        <v>6.25E-2</v>
      </c>
      <c r="E605" s="5">
        <v>0.1</v>
      </c>
      <c r="F605" s="5">
        <v>0.1</v>
      </c>
      <c r="G605" s="33">
        <v>1.6295089252647952</v>
      </c>
      <c r="H605" s="33">
        <v>67.504999999999995</v>
      </c>
      <c r="I605" s="5">
        <v>0.16444444444444445</v>
      </c>
      <c r="J605" s="1">
        <v>4.4999999999999998E-2</v>
      </c>
      <c r="K605" s="5">
        <v>0.19473684210526318</v>
      </c>
      <c r="M605" s="1">
        <v>1.3</v>
      </c>
      <c r="O605" s="5"/>
      <c r="R605" s="5"/>
      <c r="T605" s="4"/>
      <c r="U605" s="1"/>
    </row>
    <row r="606" spans="1:21" x14ac:dyDescent="0.25">
      <c r="A606" s="1" t="s">
        <v>243</v>
      </c>
      <c r="B606" s="4" t="s">
        <v>39</v>
      </c>
      <c r="D606" s="5"/>
      <c r="E606" s="5"/>
      <c r="F606" s="5"/>
      <c r="G606" s="33">
        <v>3.9843523616343086</v>
      </c>
      <c r="H606" s="33"/>
      <c r="I606" s="5">
        <v>0.21020408163265306</v>
      </c>
      <c r="J606" s="1">
        <v>4.9000000000000002E-2</v>
      </c>
      <c r="K606" s="5">
        <v>0.21666666666666667</v>
      </c>
      <c r="M606" s="1">
        <v>2.5</v>
      </c>
      <c r="O606" s="5"/>
      <c r="R606" s="5"/>
      <c r="T606" s="4"/>
      <c r="U606" s="1"/>
    </row>
    <row r="607" spans="1:21" x14ac:dyDescent="0.25">
      <c r="A607" s="1" t="s">
        <v>243</v>
      </c>
      <c r="B607" s="4" t="s">
        <v>40</v>
      </c>
      <c r="D607" s="5"/>
      <c r="E607" s="5"/>
      <c r="F607" s="5"/>
      <c r="G607" s="33"/>
      <c r="H607" s="33"/>
      <c r="I607" s="5"/>
      <c r="K607" s="5"/>
      <c r="M607" s="1">
        <v>0.2</v>
      </c>
      <c r="O607" s="5"/>
      <c r="R607" s="5"/>
      <c r="T607" s="8"/>
      <c r="U607" s="1"/>
    </row>
    <row r="608" spans="1:21" x14ac:dyDescent="0.25">
      <c r="A608" s="1" t="s">
        <v>248</v>
      </c>
      <c r="B608" s="4" t="s">
        <v>11</v>
      </c>
      <c r="C608" s="33">
        <v>61.458333333333321</v>
      </c>
      <c r="D608" s="5">
        <v>8.2926829268292673E-2</v>
      </c>
      <c r="E608" s="5"/>
      <c r="F608" s="5">
        <v>0.2421875</v>
      </c>
      <c r="G608" s="33">
        <v>1.4079098937667989</v>
      </c>
      <c r="H608" s="33">
        <v>91.917647058823533</v>
      </c>
      <c r="I608" s="5">
        <v>0.3997198879551821</v>
      </c>
      <c r="J608" s="1">
        <v>0.35699999999999998</v>
      </c>
      <c r="K608" s="5">
        <v>0.61428571428571421</v>
      </c>
      <c r="L608" s="1">
        <v>15.453488372093025</v>
      </c>
      <c r="M608" s="1">
        <v>3.5</v>
      </c>
      <c r="O608" s="5"/>
      <c r="R608" s="5"/>
      <c r="T608" s="4"/>
      <c r="U608" s="1"/>
    </row>
    <row r="609" spans="1:21" x14ac:dyDescent="0.25">
      <c r="A609" s="1" t="s">
        <v>248</v>
      </c>
      <c r="B609" s="4" t="s">
        <v>14</v>
      </c>
      <c r="C609" s="33">
        <v>41.666666666666664</v>
      </c>
      <c r="D609" s="5">
        <v>4.1509433962264156E-2</v>
      </c>
      <c r="E609" s="5">
        <v>8.1481481481481488E-2</v>
      </c>
      <c r="F609" s="5">
        <v>8.1481481481481488E-2</v>
      </c>
      <c r="G609" s="33">
        <v>2.4214825255701324</v>
      </c>
      <c r="H609" s="33">
        <v>125.76818181818182</v>
      </c>
      <c r="I609" s="5">
        <v>0.14423076923076925</v>
      </c>
      <c r="J609" s="1">
        <v>5.1999999999999998E-2</v>
      </c>
      <c r="K609" s="5">
        <v>0.14210526315789473</v>
      </c>
      <c r="L609" s="1">
        <v>46.666666666666664</v>
      </c>
      <c r="M609" s="1">
        <v>1</v>
      </c>
      <c r="O609" s="5"/>
      <c r="R609" s="5"/>
      <c r="T609" s="8"/>
      <c r="U609" s="1"/>
    </row>
    <row r="610" spans="1:21" x14ac:dyDescent="0.25">
      <c r="A610" s="1" t="s">
        <v>248</v>
      </c>
      <c r="B610" s="4" t="s">
        <v>39</v>
      </c>
      <c r="C610" s="33">
        <v>33.333333333333336</v>
      </c>
      <c r="D610" s="5"/>
      <c r="E610" s="5"/>
      <c r="F610" s="5"/>
      <c r="G610" s="33">
        <v>2.8697297800390902</v>
      </c>
      <c r="H610" s="33"/>
      <c r="I610" s="5">
        <v>0.24166666666666667</v>
      </c>
      <c r="J610" s="1">
        <v>3.5999999999999997E-2</v>
      </c>
      <c r="K610" s="5">
        <v>0.20909090909090908</v>
      </c>
      <c r="L610" s="1">
        <v>22.173913043478262</v>
      </c>
      <c r="M610" s="1">
        <v>2</v>
      </c>
      <c r="O610" s="5"/>
      <c r="R610" s="5"/>
      <c r="T610" s="4"/>
      <c r="U610" s="1"/>
    </row>
    <row r="611" spans="1:21" x14ac:dyDescent="0.25">
      <c r="A611" s="1" t="s">
        <v>248</v>
      </c>
      <c r="B611" s="4" t="s">
        <v>35</v>
      </c>
      <c r="C611" s="33">
        <v>27.745664739884386</v>
      </c>
      <c r="D611" s="5">
        <v>0.10588235294117646</v>
      </c>
      <c r="E611" s="5">
        <v>0.12456747404844291</v>
      </c>
      <c r="F611" s="5">
        <v>0.12456747404844291</v>
      </c>
      <c r="G611" s="33"/>
      <c r="H611" s="33">
        <v>6.6749999999999998</v>
      </c>
      <c r="I611" s="5">
        <v>0.34199999999999997</v>
      </c>
      <c r="J611" s="1">
        <v>0.05</v>
      </c>
      <c r="K611" s="5">
        <v>0.42592592592592593</v>
      </c>
      <c r="L611" s="1">
        <v>16.904347826086958</v>
      </c>
      <c r="M611" s="1">
        <v>2</v>
      </c>
      <c r="O611" s="5"/>
      <c r="R611" s="5"/>
      <c r="T611" s="4"/>
      <c r="U611" s="1"/>
    </row>
    <row r="612" spans="1:21" x14ac:dyDescent="0.25">
      <c r="A612" s="1" t="s">
        <v>248</v>
      </c>
      <c r="B612" s="4" t="s">
        <v>36</v>
      </c>
      <c r="C612" s="33">
        <v>20.689655172413786</v>
      </c>
      <c r="D612" s="5">
        <v>6.4406779661016947E-2</v>
      </c>
      <c r="E612" s="5">
        <v>0.12666666666666668</v>
      </c>
      <c r="F612" s="5">
        <v>0.12666666666666668</v>
      </c>
      <c r="G612" s="33">
        <v>2.3376295173110941</v>
      </c>
      <c r="H612" s="33">
        <v>41.652631578947364</v>
      </c>
      <c r="I612" s="5">
        <v>0.21818181818181817</v>
      </c>
      <c r="J612" s="1">
        <v>3.3000000000000002E-2</v>
      </c>
      <c r="K612" s="5">
        <v>0.19523809523809527</v>
      </c>
      <c r="L612" s="1">
        <v>23.487804878048777</v>
      </c>
      <c r="M612" s="1">
        <v>0.8</v>
      </c>
      <c r="O612" s="5"/>
      <c r="R612" s="5"/>
      <c r="T612" s="8"/>
      <c r="U612" s="1"/>
    </row>
    <row r="613" spans="1:21" x14ac:dyDescent="0.25">
      <c r="A613" s="1" t="s">
        <v>248</v>
      </c>
      <c r="B613" s="4" t="s">
        <v>37</v>
      </c>
      <c r="C613" s="33">
        <v>16.666666666666661</v>
      </c>
      <c r="D613" s="5">
        <v>8.3720930232558138E-2</v>
      </c>
      <c r="E613" s="5">
        <v>0.1714285714285714</v>
      </c>
      <c r="F613" s="5">
        <v>0.1714285714285714</v>
      </c>
      <c r="G613" s="33">
        <v>1.8026088666506435</v>
      </c>
      <c r="H613" s="33">
        <v>50.852222222222217</v>
      </c>
      <c r="I613" s="5">
        <v>0.24166666666666664</v>
      </c>
      <c r="J613" s="1">
        <v>2.4E-2</v>
      </c>
      <c r="K613" s="5">
        <v>0.22173913043478263</v>
      </c>
      <c r="L613" s="1">
        <v>25.294117647058815</v>
      </c>
      <c r="M613" s="1">
        <v>0.1</v>
      </c>
      <c r="O613" s="5"/>
      <c r="R613" s="5"/>
      <c r="T613" s="4"/>
      <c r="U613" s="1"/>
    </row>
    <row r="614" spans="1:21" x14ac:dyDescent="0.25">
      <c r="A614" s="1" t="s">
        <v>248</v>
      </c>
      <c r="B614" s="4" t="s">
        <v>13</v>
      </c>
      <c r="C614" s="33">
        <v>15.887850467289722</v>
      </c>
      <c r="D614" s="5">
        <v>1.5813953488372098E-2</v>
      </c>
      <c r="E614" s="5"/>
      <c r="F614" s="5">
        <v>0.11666666666666667</v>
      </c>
      <c r="G614" s="33">
        <v>2.442136759658541</v>
      </c>
      <c r="H614" s="33">
        <v>133.68235294117648</v>
      </c>
      <c r="I614" s="5">
        <v>0.18450704225352116</v>
      </c>
      <c r="J614" s="1">
        <v>0.14199999999999999</v>
      </c>
      <c r="K614" s="5">
        <v>0.18450704225352116</v>
      </c>
      <c r="L614" s="1">
        <v>16.839694656488547</v>
      </c>
      <c r="M614" s="1">
        <v>8.3000000000000007</v>
      </c>
      <c r="O614" s="5"/>
      <c r="R614" s="5"/>
      <c r="T614" s="1"/>
      <c r="U614" s="1"/>
    </row>
    <row r="615" spans="1:21" x14ac:dyDescent="0.25">
      <c r="A615" s="1" t="s">
        <v>248</v>
      </c>
      <c r="B615" s="4" t="s">
        <v>12</v>
      </c>
      <c r="D615" s="5">
        <v>0.16486486486486487</v>
      </c>
      <c r="E615" s="5">
        <v>0.28372093023255818</v>
      </c>
      <c r="F615" s="5">
        <v>0.28372093023255818</v>
      </c>
      <c r="G615" s="33">
        <v>9.2273779721982514</v>
      </c>
      <c r="H615" s="33">
        <v>38.374754098360654</v>
      </c>
      <c r="I615" s="5">
        <v>0.71666666666666667</v>
      </c>
      <c r="J615" s="1">
        <v>6.0000000000000001E-3</v>
      </c>
      <c r="K615" s="5">
        <v>0.72499999999999998</v>
      </c>
      <c r="L615" s="1">
        <v>13.413793103448276</v>
      </c>
      <c r="M615" s="1">
        <v>2.2999999999999998</v>
      </c>
      <c r="O615" s="5"/>
      <c r="R615" s="5"/>
      <c r="T615" s="4"/>
      <c r="U615" s="1"/>
    </row>
    <row r="616" spans="1:21" x14ac:dyDescent="0.25">
      <c r="A616" s="1" t="s">
        <v>248</v>
      </c>
      <c r="B616" s="4" t="s">
        <v>55</v>
      </c>
      <c r="D616" s="5">
        <v>0.16</v>
      </c>
      <c r="E616" s="5">
        <v>0.32</v>
      </c>
      <c r="F616" s="5">
        <v>0.23124999999999998</v>
      </c>
      <c r="G616" s="33">
        <v>3.132530120481928</v>
      </c>
      <c r="H616" s="33">
        <v>77.812499999999986</v>
      </c>
      <c r="I616" s="5">
        <v>0.6</v>
      </c>
      <c r="J616" s="1">
        <v>5.0000000000000001E-3</v>
      </c>
      <c r="K616" s="5">
        <v>0.6</v>
      </c>
      <c r="L616" s="1">
        <v>15.100000000000001</v>
      </c>
      <c r="M616" s="1">
        <v>1.8</v>
      </c>
      <c r="O616" s="5"/>
      <c r="R616" s="5"/>
      <c r="T616" s="4"/>
      <c r="U616" s="1"/>
    </row>
    <row r="617" spans="1:21" x14ac:dyDescent="0.25">
      <c r="A617" s="1" t="s">
        <v>248</v>
      </c>
      <c r="B617" s="4" t="s">
        <v>40</v>
      </c>
      <c r="D617" s="5"/>
      <c r="E617" s="5"/>
      <c r="F617" s="5"/>
      <c r="G617" s="33"/>
      <c r="H617" s="33"/>
      <c r="I617" s="5"/>
      <c r="K617" s="5"/>
      <c r="O617" s="5"/>
      <c r="R617" s="5"/>
      <c r="T617" s="4"/>
      <c r="U617" s="1"/>
    </row>
    <row r="618" spans="1:21" x14ac:dyDescent="0.25">
      <c r="A618" s="1" t="s">
        <v>249</v>
      </c>
      <c r="B618" s="4" t="s">
        <v>37</v>
      </c>
      <c r="C618" s="33">
        <v>52.941176470588225</v>
      </c>
      <c r="D618" s="5">
        <v>5.5555555555555559E-2</v>
      </c>
      <c r="E618" s="5">
        <v>0.16666666666666666</v>
      </c>
      <c r="F618" s="5">
        <v>0.16666666666666666</v>
      </c>
      <c r="G618" s="33">
        <v>0.37519228604659893</v>
      </c>
      <c r="H618" s="33">
        <v>106.61199999999999</v>
      </c>
      <c r="I618" s="5">
        <v>0.19615384615384618</v>
      </c>
      <c r="J618" s="1">
        <v>7.8E-2</v>
      </c>
      <c r="K618" s="5">
        <v>0.19565217391304349</v>
      </c>
      <c r="L618" s="1">
        <v>27.799999999999997</v>
      </c>
      <c r="M618" s="1">
        <v>0.7</v>
      </c>
      <c r="O618" s="5"/>
      <c r="R618" s="5"/>
      <c r="T618" s="4"/>
      <c r="U618" s="1"/>
    </row>
    <row r="619" spans="1:21" x14ac:dyDescent="0.25">
      <c r="A619" s="1" t="s">
        <v>249</v>
      </c>
      <c r="B619" s="4" t="s">
        <v>13</v>
      </c>
      <c r="C619" s="33">
        <v>38.738738738738746</v>
      </c>
      <c r="D619" s="5">
        <v>8.2943143812709036E-2</v>
      </c>
      <c r="E619" s="5">
        <v>0.14631268436578171</v>
      </c>
      <c r="F619" s="5">
        <v>9.2193308550185871E-2</v>
      </c>
      <c r="G619" s="33">
        <v>2.2026466126888065</v>
      </c>
      <c r="H619" s="33">
        <v>25.812056451612907</v>
      </c>
      <c r="I619" s="5">
        <v>0.15098039215686276</v>
      </c>
      <c r="J619" s="1">
        <v>5.0999999999999997E-2</v>
      </c>
      <c r="K619" s="5">
        <v>0.15098039215686274</v>
      </c>
      <c r="L619" s="1">
        <v>21.818181818181817</v>
      </c>
      <c r="M619" s="1">
        <v>6.2</v>
      </c>
      <c r="O619" s="5"/>
      <c r="R619" s="5"/>
      <c r="T619" s="4"/>
      <c r="U619" s="1"/>
    </row>
    <row r="620" spans="1:21" x14ac:dyDescent="0.25">
      <c r="A620" s="1" t="s">
        <v>249</v>
      </c>
      <c r="B620" s="4" t="s">
        <v>12</v>
      </c>
      <c r="C620" s="33">
        <v>30.555555555555554</v>
      </c>
      <c r="D620" s="5">
        <v>0.22500000000000001</v>
      </c>
      <c r="E620" s="5">
        <v>0.3073170731707317</v>
      </c>
      <c r="F620" s="5">
        <v>0.3073170731707317</v>
      </c>
      <c r="G620" s="33">
        <v>10.327320085874465</v>
      </c>
      <c r="H620" s="33">
        <v>46.801428571428566</v>
      </c>
      <c r="I620" s="5">
        <v>0.35714285714285715</v>
      </c>
      <c r="J620" s="1">
        <v>1.4E-2</v>
      </c>
      <c r="K620" s="5">
        <v>0.33636363636363636</v>
      </c>
      <c r="L620" s="1">
        <v>22.54054054054054</v>
      </c>
      <c r="M620" s="1">
        <v>4.8</v>
      </c>
      <c r="O620" s="5"/>
      <c r="R620" s="5"/>
      <c r="T620" s="4"/>
      <c r="U620" s="1"/>
    </row>
    <row r="621" spans="1:21" x14ac:dyDescent="0.25">
      <c r="A621" s="1" t="s">
        <v>249</v>
      </c>
      <c r="B621" s="4" t="s">
        <v>36</v>
      </c>
      <c r="C621" s="33">
        <v>29.687500000000007</v>
      </c>
      <c r="D621" s="5">
        <v>3.888888888888889E-2</v>
      </c>
      <c r="E621" s="5">
        <v>7.3684210526315796E-2</v>
      </c>
      <c r="F621" s="5">
        <v>7.3684210526315796E-2</v>
      </c>
      <c r="G621" s="33">
        <v>1.8114553650430918</v>
      </c>
      <c r="H621" s="33">
        <v>102.52214285714287</v>
      </c>
      <c r="I621" s="5">
        <v>0.13802816901408452</v>
      </c>
      <c r="J621" s="1">
        <v>7.0999999999999994E-2</v>
      </c>
      <c r="K621" s="5">
        <v>0.12692307692307692</v>
      </c>
      <c r="L621" s="1">
        <v>31.242424242424242</v>
      </c>
      <c r="M621" s="1">
        <v>0.8</v>
      </c>
      <c r="O621" s="5"/>
      <c r="R621" s="5"/>
      <c r="T621" s="8"/>
      <c r="U621" s="1"/>
    </row>
    <row r="622" spans="1:21" x14ac:dyDescent="0.25">
      <c r="A622" s="1" t="s">
        <v>249</v>
      </c>
      <c r="B622" s="4" t="s">
        <v>11</v>
      </c>
      <c r="C622" s="33">
        <v>19.277108433734938</v>
      </c>
      <c r="D622" s="5">
        <v>0.1621359223300971</v>
      </c>
      <c r="E622" s="5">
        <v>0.25403103133556437</v>
      </c>
      <c r="F622" s="5">
        <v>0.25403103133556437</v>
      </c>
      <c r="G622" s="33">
        <v>6.1573155888761653</v>
      </c>
      <c r="H622" s="33">
        <v>37.57761676646706</v>
      </c>
      <c r="I622" s="5">
        <v>0.34150485436893213</v>
      </c>
      <c r="J622" s="1">
        <v>0.41199999999999998</v>
      </c>
      <c r="K622" s="5">
        <v>0.48076923076923078</v>
      </c>
      <c r="L622" s="1">
        <v>15.888</v>
      </c>
      <c r="M622" s="1">
        <v>7</v>
      </c>
      <c r="O622" s="5"/>
      <c r="R622" s="5"/>
      <c r="T622" s="4"/>
      <c r="U622" s="1"/>
    </row>
    <row r="623" spans="1:21" x14ac:dyDescent="0.25">
      <c r="A623" s="1" t="s">
        <v>249</v>
      </c>
      <c r="B623" s="4" t="s">
        <v>38</v>
      </c>
      <c r="C623" s="33">
        <v>14.000000000000002</v>
      </c>
      <c r="D623" s="5">
        <v>4.8936170212765959E-2</v>
      </c>
      <c r="E623" s="5">
        <v>8.8461538461538466E-2</v>
      </c>
      <c r="F623" s="5">
        <v>8.8461538461538466E-2</v>
      </c>
      <c r="G623" s="33">
        <v>1.9314046394372495</v>
      </c>
      <c r="H623" s="33">
        <v>85.542608695652177</v>
      </c>
      <c r="I623" s="5">
        <v>0.24769230769230768</v>
      </c>
      <c r="J623" s="1">
        <v>6.5000000000000002E-2</v>
      </c>
      <c r="K623" s="5">
        <v>0.26428571428571429</v>
      </c>
      <c r="L623" s="1">
        <v>19.45945945945946</v>
      </c>
      <c r="M623" s="1">
        <v>1.5</v>
      </c>
      <c r="O623" s="5"/>
      <c r="R623" s="5"/>
      <c r="T623" s="4"/>
      <c r="U623" s="1"/>
    </row>
    <row r="624" spans="1:21" x14ac:dyDescent="0.25">
      <c r="A624" s="1" t="s">
        <v>249</v>
      </c>
      <c r="B624" s="4" t="s">
        <v>14</v>
      </c>
      <c r="C624" s="33">
        <v>12.499999999999998</v>
      </c>
      <c r="D624" s="5">
        <v>3.7499999999999999E-2</v>
      </c>
      <c r="E624" s="5">
        <v>7.4999999999999997E-2</v>
      </c>
      <c r="F624" s="5">
        <v>7.4999999999999997E-2</v>
      </c>
      <c r="G624" s="33">
        <v>0.2989054083944595</v>
      </c>
      <c r="H624" s="33">
        <v>139.39750000000001</v>
      </c>
      <c r="I624" s="5">
        <v>0.17812500000000001</v>
      </c>
      <c r="J624" s="1">
        <v>3.2000000000000001E-2</v>
      </c>
      <c r="K624" s="5">
        <v>0.2</v>
      </c>
      <c r="L624" s="1">
        <v>31.861111111111111</v>
      </c>
      <c r="M624" s="1">
        <v>0.7</v>
      </c>
      <c r="O624" s="5"/>
      <c r="R624" s="5"/>
      <c r="T624" s="4"/>
      <c r="U624" s="1"/>
    </row>
    <row r="625" spans="1:21" x14ac:dyDescent="0.25">
      <c r="A625" s="1" t="s">
        <v>249</v>
      </c>
      <c r="B625" s="4" t="s">
        <v>35</v>
      </c>
      <c r="C625" s="33">
        <v>7.0312499999999973</v>
      </c>
      <c r="D625" s="5">
        <v>0.13999999999999999</v>
      </c>
      <c r="E625" s="5">
        <v>0.13124999999999998</v>
      </c>
      <c r="F625" s="5">
        <v>0.13124999999999998</v>
      </c>
      <c r="G625" s="33">
        <v>3.2380999825640768</v>
      </c>
      <c r="H625" s="33">
        <v>19.117619047619051</v>
      </c>
      <c r="I625" s="5">
        <v>0.23870967741935484</v>
      </c>
      <c r="J625" s="1">
        <v>3.1E-2</v>
      </c>
      <c r="K625" s="5">
        <v>0.27826086956521739</v>
      </c>
      <c r="L625" s="1">
        <v>18.9375</v>
      </c>
      <c r="M625" s="1">
        <v>1.2</v>
      </c>
      <c r="O625" s="5"/>
      <c r="R625" s="5"/>
      <c r="T625" s="4"/>
      <c r="U625" s="1"/>
    </row>
    <row r="626" spans="1:21" x14ac:dyDescent="0.25">
      <c r="A626" s="1" t="s">
        <v>249</v>
      </c>
      <c r="B626" s="4" t="s">
        <v>39</v>
      </c>
      <c r="C626" s="33">
        <v>3.8461538461538396</v>
      </c>
      <c r="D626" s="5">
        <v>4.0909090909090909E-2</v>
      </c>
      <c r="E626" s="5">
        <v>0.1</v>
      </c>
      <c r="F626" s="5">
        <v>0.1</v>
      </c>
      <c r="G626" s="33">
        <v>1.7864160920361569</v>
      </c>
      <c r="H626" s="33">
        <v>248.79111111111112</v>
      </c>
      <c r="I626" s="5">
        <v>0.22999999999999998</v>
      </c>
      <c r="J626" s="1">
        <v>0.1</v>
      </c>
      <c r="K626" s="5">
        <v>0.22999999999999998</v>
      </c>
      <c r="L626" s="1">
        <v>32.782608695652179</v>
      </c>
      <c r="M626" s="1">
        <v>0.9</v>
      </c>
      <c r="O626" s="5"/>
      <c r="R626" s="5"/>
      <c r="T626" s="4"/>
      <c r="U626" s="1"/>
    </row>
    <row r="627" spans="1:21" x14ac:dyDescent="0.25">
      <c r="A627" s="1" t="s">
        <v>249</v>
      </c>
      <c r="B627" s="8" t="s">
        <v>18</v>
      </c>
      <c r="D627" s="5">
        <v>0.1434402332361516</v>
      </c>
      <c r="E627" s="5">
        <v>0.27257617728531858</v>
      </c>
      <c r="F627" s="5">
        <v>0.27257617728531858</v>
      </c>
      <c r="G627" s="33">
        <v>5.8994467135258359</v>
      </c>
      <c r="H627" s="33">
        <v>54.779837398373985</v>
      </c>
      <c r="I627" s="5">
        <v>0.43711467324290998</v>
      </c>
      <c r="J627" s="1">
        <v>2.4329999999999998</v>
      </c>
      <c r="K627" s="5">
        <v>0.39322033898305081</v>
      </c>
      <c r="L627" s="1">
        <v>17.469827586206897</v>
      </c>
      <c r="M627" s="1">
        <v>6.2</v>
      </c>
      <c r="O627" s="5"/>
      <c r="R627" s="5"/>
      <c r="T627" s="4"/>
      <c r="U627" s="1"/>
    </row>
    <row r="628" spans="1:21" x14ac:dyDescent="0.25">
      <c r="A628" s="1" t="s">
        <v>249</v>
      </c>
      <c r="B628" s="4" t="s">
        <v>40</v>
      </c>
      <c r="D628" s="5"/>
      <c r="E628" s="5"/>
      <c r="F628" s="5"/>
      <c r="G628" s="33"/>
      <c r="H628" s="33"/>
      <c r="I628" s="5"/>
      <c r="K628" s="5"/>
      <c r="M628" s="1">
        <v>1.4</v>
      </c>
      <c r="O628" s="5"/>
      <c r="R628" s="5"/>
      <c r="T628" s="4"/>
      <c r="U628" s="1"/>
    </row>
    <row r="629" spans="1:21" x14ac:dyDescent="0.25">
      <c r="A629" s="1" t="s">
        <v>249</v>
      </c>
      <c r="B629" s="4" t="s">
        <v>27</v>
      </c>
      <c r="D629" s="5"/>
      <c r="E629" s="5"/>
      <c r="F629" s="5"/>
      <c r="G629" s="33"/>
      <c r="H629" s="33"/>
      <c r="I629" s="5"/>
      <c r="K629" s="5"/>
      <c r="O629" s="5"/>
      <c r="R629" s="5"/>
      <c r="T629" s="4"/>
      <c r="U629" s="1"/>
    </row>
    <row r="630" spans="1:21" x14ac:dyDescent="0.25">
      <c r="A630" s="1" t="s">
        <v>250</v>
      </c>
      <c r="B630" s="4" t="s">
        <v>10</v>
      </c>
      <c r="C630" s="33">
        <v>41.549295774647888</v>
      </c>
      <c r="D630" s="5">
        <v>0.13804100227790433</v>
      </c>
      <c r="E630" s="5">
        <v>0.39530332681017616</v>
      </c>
      <c r="F630" s="5"/>
      <c r="G630" s="33">
        <v>4.7108227177040618</v>
      </c>
      <c r="H630" s="33">
        <v>36.325313531353139</v>
      </c>
      <c r="I630" s="5">
        <v>0.32889204545454542</v>
      </c>
      <c r="J630" s="1">
        <v>3.52</v>
      </c>
      <c r="K630" s="5">
        <v>0.32819787985865723</v>
      </c>
      <c r="L630" s="1">
        <v>5.9547803617571056</v>
      </c>
      <c r="M630" s="1">
        <v>17.399999999999999</v>
      </c>
      <c r="O630" s="5"/>
      <c r="R630" s="5"/>
      <c r="T630" s="4"/>
      <c r="U630" s="1"/>
    </row>
    <row r="631" spans="1:21" x14ac:dyDescent="0.25">
      <c r="A631" s="1" t="s">
        <v>250</v>
      </c>
      <c r="B631" s="4" t="s">
        <v>14</v>
      </c>
      <c r="C631" s="33">
        <v>39.1891891891892</v>
      </c>
      <c r="D631" s="5">
        <v>5.0515463917525767E-2</v>
      </c>
      <c r="E631" s="5">
        <v>8.0327868852459017E-2</v>
      </c>
      <c r="F631" s="5">
        <v>8.0327868852459017E-2</v>
      </c>
      <c r="G631" s="33">
        <v>2.6581245032968881</v>
      </c>
      <c r="H631" s="33">
        <v>75.241020408163266</v>
      </c>
      <c r="I631" s="5">
        <v>0.22222222222222224</v>
      </c>
      <c r="J631" s="1">
        <v>2.7E-2</v>
      </c>
      <c r="K631" s="5">
        <v>0.27333333333333337</v>
      </c>
      <c r="L631" s="1">
        <v>28.536585365853654</v>
      </c>
      <c r="M631" s="1">
        <v>1.5</v>
      </c>
      <c r="O631" s="5"/>
      <c r="R631" s="5"/>
      <c r="T631" s="4"/>
      <c r="U631" s="1"/>
    </row>
    <row r="632" spans="1:21" x14ac:dyDescent="0.25">
      <c r="A632" s="1" t="s">
        <v>250</v>
      </c>
      <c r="B632" s="4" t="s">
        <v>59</v>
      </c>
      <c r="C632" s="33">
        <v>38.461538461538453</v>
      </c>
      <c r="D632" s="5">
        <v>6.4705882352941183E-2</v>
      </c>
      <c r="E632" s="5">
        <v>0.12222222222222223</v>
      </c>
      <c r="F632" s="5">
        <v>0.12222222222222223</v>
      </c>
      <c r="G632" s="33">
        <v>3.0028284706885193</v>
      </c>
      <c r="H632" s="33">
        <v>93.850909090909099</v>
      </c>
      <c r="I632" s="5">
        <v>0.22142857142857142</v>
      </c>
      <c r="J632" s="1">
        <v>2.8000000000000001E-2</v>
      </c>
      <c r="K632" s="5">
        <v>0.25384615384615383</v>
      </c>
      <c r="L632" s="1">
        <v>14.636363636363637</v>
      </c>
      <c r="M632" s="1">
        <v>1.9</v>
      </c>
      <c r="O632" s="5"/>
      <c r="R632" s="5"/>
      <c r="T632" s="1"/>
      <c r="U632" s="1"/>
    </row>
    <row r="633" spans="1:21" x14ac:dyDescent="0.25">
      <c r="A633" s="1" t="s">
        <v>250</v>
      </c>
      <c r="B633" s="4" t="s">
        <v>13</v>
      </c>
      <c r="C633" s="33">
        <v>38.095238095238095</v>
      </c>
      <c r="D633" s="5">
        <v>8.3030303030303024E-2</v>
      </c>
      <c r="E633" s="5">
        <v>0.16506024096385541</v>
      </c>
      <c r="F633" s="5">
        <v>0.16506024096385541</v>
      </c>
      <c r="G633" s="33">
        <v>4.5959920246020749</v>
      </c>
      <c r="H633" s="33">
        <v>43.198540145985397</v>
      </c>
      <c r="I633" s="5">
        <v>0.16</v>
      </c>
      <c r="J633" s="1">
        <v>0.05</v>
      </c>
      <c r="K633" s="5">
        <v>0.16</v>
      </c>
      <c r="L633" s="1">
        <v>6.0625</v>
      </c>
      <c r="M633" s="1">
        <v>3.9</v>
      </c>
      <c r="O633" s="5"/>
      <c r="R633" s="5"/>
      <c r="T633" s="8"/>
      <c r="U633" s="1"/>
    </row>
    <row r="634" spans="1:21" x14ac:dyDescent="0.25">
      <c r="A634" s="1" t="s">
        <v>250</v>
      </c>
      <c r="B634" s="4" t="s">
        <v>37</v>
      </c>
      <c r="C634" s="33">
        <v>25.423728813559318</v>
      </c>
      <c r="D634" s="5">
        <v>0.08</v>
      </c>
      <c r="E634" s="5">
        <v>0.19999999999999998</v>
      </c>
      <c r="F634" s="5">
        <v>0.19999999999999998</v>
      </c>
      <c r="G634" s="33">
        <v>3.1943190264698473</v>
      </c>
      <c r="H634" s="33">
        <v>67.828750000000014</v>
      </c>
      <c r="I634" s="5">
        <v>0.28222222222222221</v>
      </c>
      <c r="J634" s="1">
        <v>4.4999999999999998E-2</v>
      </c>
      <c r="K634" s="5">
        <v>0.30555555555555558</v>
      </c>
      <c r="L634" s="1">
        <v>18.981818181818177</v>
      </c>
      <c r="M634" s="1">
        <v>0.2</v>
      </c>
      <c r="O634" s="5"/>
      <c r="R634" s="5"/>
      <c r="T634" s="8"/>
      <c r="U634" s="1"/>
    </row>
    <row r="635" spans="1:21" x14ac:dyDescent="0.25">
      <c r="A635" s="1" t="s">
        <v>250</v>
      </c>
      <c r="B635" s="8" t="s">
        <v>11</v>
      </c>
      <c r="C635" s="33">
        <v>23.287671232876715</v>
      </c>
      <c r="D635" s="5">
        <v>0.13125000000000001</v>
      </c>
      <c r="E635" s="5">
        <v>0.2402745995423341</v>
      </c>
      <c r="F635" s="5">
        <v>0.34955752212389379</v>
      </c>
      <c r="G635" s="33">
        <v>4.1389220587342388</v>
      </c>
      <c r="H635" s="33">
        <v>94.112380952380931</v>
      </c>
      <c r="I635" s="5">
        <v>0.41230769230769232</v>
      </c>
      <c r="J635" s="1">
        <v>0.32500000000000001</v>
      </c>
      <c r="K635" s="5">
        <v>0.34782608695652173</v>
      </c>
      <c r="L635" s="1">
        <v>13.525</v>
      </c>
      <c r="M635" s="1">
        <v>2.4</v>
      </c>
      <c r="O635" s="5"/>
      <c r="R635" s="5"/>
      <c r="T635" s="8"/>
      <c r="U635" s="1"/>
    </row>
    <row r="636" spans="1:21" x14ac:dyDescent="0.25">
      <c r="A636" s="1" t="s">
        <v>250</v>
      </c>
      <c r="B636" s="4" t="s">
        <v>35</v>
      </c>
      <c r="C636" s="33">
        <v>22.727272727272716</v>
      </c>
      <c r="D636" s="5">
        <v>0.27230769230769231</v>
      </c>
      <c r="E636" s="5">
        <v>0.28320000000000001</v>
      </c>
      <c r="F636" s="5">
        <v>0.28320000000000001</v>
      </c>
      <c r="G636" s="33">
        <v>2.3354321694333144</v>
      </c>
      <c r="H636" s="33">
        <v>6.1687853107344628</v>
      </c>
      <c r="I636" s="5">
        <v>0.36739130434782613</v>
      </c>
      <c r="J636" s="1">
        <v>4.5999999999999999E-2</v>
      </c>
      <c r="K636" s="5">
        <v>0.41515151515151516</v>
      </c>
      <c r="L636" s="1">
        <v>13.664233576642335</v>
      </c>
      <c r="M636" s="1">
        <v>2.1</v>
      </c>
      <c r="O636" s="5"/>
      <c r="R636" s="5"/>
      <c r="T636" s="4"/>
      <c r="U636" s="1"/>
    </row>
    <row r="637" spans="1:21" x14ac:dyDescent="0.25">
      <c r="A637" s="1" t="s">
        <v>250</v>
      </c>
      <c r="B637" s="4" t="s">
        <v>12</v>
      </c>
      <c r="C637" s="33">
        <v>20.370370370370374</v>
      </c>
      <c r="D637" s="5">
        <v>0.19642857142857142</v>
      </c>
      <c r="E637" s="5">
        <v>0.3666666666666667</v>
      </c>
      <c r="F637" s="5">
        <v>0.3666666666666667</v>
      </c>
      <c r="G637" s="33">
        <v>8.5804568222547282</v>
      </c>
      <c r="H637" s="33">
        <v>57.424363636363644</v>
      </c>
      <c r="I637" s="5">
        <v>0.53714285714285714</v>
      </c>
      <c r="J637" s="1">
        <v>3.5000000000000003E-2</v>
      </c>
      <c r="K637" s="5">
        <v>0.5636363636363636</v>
      </c>
      <c r="L637" s="1">
        <v>15.93548387096774</v>
      </c>
      <c r="M637" s="1">
        <v>3</v>
      </c>
      <c r="O637" s="5"/>
      <c r="R637" s="5"/>
      <c r="T637" s="4"/>
      <c r="U637" s="1"/>
    </row>
    <row r="638" spans="1:21" x14ac:dyDescent="0.25">
      <c r="A638" s="1" t="s">
        <v>250</v>
      </c>
      <c r="B638" s="4" t="s">
        <v>38</v>
      </c>
      <c r="C638" s="33">
        <v>18.348623853211009</v>
      </c>
      <c r="D638" s="5">
        <v>7.2727272727272738E-2</v>
      </c>
      <c r="E638" s="5">
        <v>0.16</v>
      </c>
      <c r="F638" s="5">
        <v>0.16</v>
      </c>
      <c r="G638" s="33">
        <v>4.1107759247664761</v>
      </c>
      <c r="H638" s="33">
        <v>49.412812499999994</v>
      </c>
      <c r="I638" s="5">
        <v>0.22142857142857142</v>
      </c>
      <c r="J638" s="1">
        <v>7.0000000000000007E-2</v>
      </c>
      <c r="K638" s="5">
        <v>0.26153846153846155</v>
      </c>
      <c r="L638" s="1">
        <v>17.647058823529413</v>
      </c>
      <c r="M638" s="1">
        <v>2.1</v>
      </c>
      <c r="O638" s="5"/>
      <c r="R638" s="5"/>
      <c r="T638" s="1"/>
      <c r="U638" s="1"/>
    </row>
    <row r="639" spans="1:21" x14ac:dyDescent="0.25">
      <c r="A639" s="1" t="s">
        <v>250</v>
      </c>
      <c r="B639" s="4" t="s">
        <v>11</v>
      </c>
      <c r="C639" s="33">
        <v>13.157894736842106</v>
      </c>
      <c r="D639" s="5">
        <v>0.12901785714285713</v>
      </c>
      <c r="E639" s="5">
        <v>0.42437591776798828</v>
      </c>
      <c r="F639" s="5"/>
      <c r="G639" s="33">
        <v>6.1976801738793599</v>
      </c>
      <c r="H639" s="33">
        <v>64.316955017301041</v>
      </c>
      <c r="I639" s="5">
        <v>0.34090909090909088</v>
      </c>
      <c r="J639" s="1">
        <v>0.50600000000000001</v>
      </c>
      <c r="K639" s="5">
        <v>0.47727272727272729</v>
      </c>
      <c r="L639" s="1">
        <v>12.009523809523809</v>
      </c>
      <c r="M639" s="1">
        <v>6.5</v>
      </c>
      <c r="O639" s="5"/>
      <c r="R639" s="5"/>
      <c r="T639" s="8"/>
      <c r="U639" s="1"/>
    </row>
    <row r="640" spans="1:21" x14ac:dyDescent="0.25">
      <c r="A640" s="1" t="s">
        <v>250</v>
      </c>
      <c r="B640" s="4" t="s">
        <v>55</v>
      </c>
      <c r="D640" s="5">
        <v>0.14680851063829786</v>
      </c>
      <c r="E640" s="5">
        <v>0.25555555555555554</v>
      </c>
      <c r="F640" s="5">
        <v>0.25555555555555554</v>
      </c>
      <c r="G640" s="33">
        <v>5.8126930363937426</v>
      </c>
      <c r="H640" s="33">
        <v>46.125942028985513</v>
      </c>
      <c r="I640" s="5">
        <v>0.66666666666666663</v>
      </c>
      <c r="J640" s="1">
        <v>6.0000000000000001E-3</v>
      </c>
      <c r="K640" s="5">
        <v>0.6166666666666667</v>
      </c>
      <c r="L640" s="1">
        <v>16.216216216216214</v>
      </c>
      <c r="M640" s="1">
        <v>1.4</v>
      </c>
      <c r="O640" s="5"/>
      <c r="R640" s="5"/>
      <c r="T640" s="8"/>
      <c r="U640" s="1"/>
    </row>
    <row r="641" spans="1:21" x14ac:dyDescent="0.25">
      <c r="A641" s="1" t="s">
        <v>250</v>
      </c>
      <c r="B641" s="4" t="s">
        <v>39</v>
      </c>
      <c r="D641" s="5">
        <v>0.11428571428571428</v>
      </c>
      <c r="E641" s="5">
        <v>0.11428571428571428</v>
      </c>
      <c r="F641" s="5">
        <v>0.11428571428571428</v>
      </c>
      <c r="G641" s="33">
        <v>2.5829585511121915</v>
      </c>
      <c r="H641" s="33">
        <v>82.27</v>
      </c>
      <c r="I641" s="5">
        <v>0.24565217391304348</v>
      </c>
      <c r="J641" s="1">
        <v>4.5999999999999999E-2</v>
      </c>
      <c r="K641" s="5">
        <v>0.22999999999999998</v>
      </c>
      <c r="L641" s="1">
        <v>23.478260869565219</v>
      </c>
      <c r="M641" s="1">
        <v>0.6</v>
      </c>
      <c r="O641" s="5"/>
      <c r="R641" s="5"/>
      <c r="T641" s="4"/>
      <c r="U641" s="1"/>
    </row>
    <row r="642" spans="1:21" x14ac:dyDescent="0.25">
      <c r="A642" s="1" t="s">
        <v>250</v>
      </c>
      <c r="B642" s="4" t="s">
        <v>40</v>
      </c>
      <c r="D642" s="5"/>
      <c r="E642" s="5"/>
      <c r="F642" s="5"/>
      <c r="G642" s="33"/>
      <c r="H642" s="33"/>
      <c r="I642" s="5"/>
      <c r="K642" s="5"/>
      <c r="M642" s="1">
        <v>0.5</v>
      </c>
      <c r="O642" s="5"/>
      <c r="R642" s="5"/>
      <c r="T642" s="4"/>
      <c r="U642" s="1"/>
    </row>
    <row r="643" spans="1:21" x14ac:dyDescent="0.25">
      <c r="A643" s="1" t="s">
        <v>251</v>
      </c>
      <c r="B643" s="4" t="s">
        <v>10</v>
      </c>
      <c r="C643" s="33">
        <v>50.757575757575758</v>
      </c>
      <c r="D643" s="5">
        <v>0.20107238605898123</v>
      </c>
      <c r="E643" s="5">
        <v>0.30966143682906688</v>
      </c>
      <c r="F643" s="5">
        <v>0.30966143682906688</v>
      </c>
      <c r="G643" s="33">
        <v>10.627181415583216</v>
      </c>
      <c r="H643" s="33">
        <v>15.005546666666667</v>
      </c>
      <c r="I643" s="5">
        <v>0.37459867799811142</v>
      </c>
      <c r="J643" s="1">
        <v>1.0589999999999999</v>
      </c>
      <c r="K643" s="5">
        <v>0.34161220043572982</v>
      </c>
      <c r="L643" s="1">
        <v>6.9049744897959195</v>
      </c>
      <c r="M643" s="1">
        <v>13</v>
      </c>
      <c r="O643" s="5"/>
      <c r="R643" s="5"/>
      <c r="T643" s="4"/>
      <c r="U643" s="1"/>
    </row>
    <row r="644" spans="1:21" x14ac:dyDescent="0.25">
      <c r="A644" s="1" t="s">
        <v>251</v>
      </c>
      <c r="B644" s="4" t="s">
        <v>12</v>
      </c>
      <c r="C644" s="33">
        <v>48.936170212765965</v>
      </c>
      <c r="D644" s="5">
        <v>0.18684210526315792</v>
      </c>
      <c r="E644" s="5">
        <v>0.30212765957446808</v>
      </c>
      <c r="F644" s="5">
        <v>0.30212765957446808</v>
      </c>
      <c r="G644" s="33">
        <v>8.377426211153491</v>
      </c>
      <c r="H644" s="33">
        <v>53.211408450704219</v>
      </c>
      <c r="I644" s="5">
        <v>0.15</v>
      </c>
      <c r="J644" s="1">
        <v>6.2E-2</v>
      </c>
      <c r="K644" s="5">
        <v>0.88</v>
      </c>
      <c r="M644" s="1">
        <v>6</v>
      </c>
      <c r="O644" s="5"/>
      <c r="R644" s="5"/>
      <c r="T644" s="8"/>
      <c r="U644" s="1"/>
    </row>
    <row r="645" spans="1:21" x14ac:dyDescent="0.25">
      <c r="A645" s="1" t="s">
        <v>251</v>
      </c>
      <c r="B645" s="4" t="s">
        <v>11</v>
      </c>
      <c r="C645" s="33">
        <v>33.333333333333343</v>
      </c>
      <c r="D645" s="5">
        <v>7.4999999999999997E-2</v>
      </c>
      <c r="E645" s="5">
        <v>6.6666666666666666E-2</v>
      </c>
      <c r="F645" s="5">
        <v>6.6666666666666666E-2</v>
      </c>
      <c r="G645" s="33">
        <v>2.2161591453152276</v>
      </c>
      <c r="H645" s="33">
        <v>159.435</v>
      </c>
      <c r="I645" s="5">
        <v>0.32790697674418606</v>
      </c>
      <c r="J645" s="1">
        <v>4.2999999999999997E-2</v>
      </c>
      <c r="K645" s="5">
        <v>0.27142857142857141</v>
      </c>
      <c r="L645" s="1">
        <v>21.973684210526322</v>
      </c>
      <c r="M645" s="1">
        <v>5.2</v>
      </c>
      <c r="O645" s="5"/>
      <c r="R645" s="5"/>
      <c r="T645" s="4"/>
      <c r="U645" s="1"/>
    </row>
    <row r="646" spans="1:21" x14ac:dyDescent="0.25">
      <c r="A646" s="1" t="s">
        <v>251</v>
      </c>
      <c r="B646" s="4" t="s">
        <v>35</v>
      </c>
      <c r="C646" s="33">
        <v>29.629629629629626</v>
      </c>
      <c r="D646" s="5">
        <v>0.13452380952380952</v>
      </c>
      <c r="E646" s="5">
        <v>0.20360360360360358</v>
      </c>
      <c r="F646" s="5">
        <v>0.20360360360360358</v>
      </c>
      <c r="G646" s="33">
        <v>2.0761066080743245</v>
      </c>
      <c r="H646" s="33">
        <v>10.230176991150444</v>
      </c>
      <c r="I646" s="5">
        <v>0.28030303030303028</v>
      </c>
      <c r="J646" s="1">
        <v>6.6000000000000003E-2</v>
      </c>
      <c r="K646" s="5">
        <v>0.33999999999999997</v>
      </c>
      <c r="L646" s="1">
        <v>26.823529411764707</v>
      </c>
      <c r="M646" s="1">
        <v>1.5</v>
      </c>
      <c r="O646" s="5"/>
      <c r="R646" s="5"/>
      <c r="T646" s="4"/>
      <c r="U646" s="1"/>
    </row>
    <row r="647" spans="1:21" x14ac:dyDescent="0.25">
      <c r="A647" s="1" t="s">
        <v>251</v>
      </c>
      <c r="B647" s="4" t="s">
        <v>20</v>
      </c>
      <c r="C647" s="33">
        <v>26.666666666666661</v>
      </c>
      <c r="D647" s="5">
        <v>0.11333333333333333</v>
      </c>
      <c r="E647" s="5">
        <v>0.16999999999999998</v>
      </c>
      <c r="F647" s="5">
        <v>0.16999999999999998</v>
      </c>
      <c r="G647" s="33">
        <v>2.190555248109205</v>
      </c>
      <c r="H647" s="33">
        <v>51.021176470588244</v>
      </c>
      <c r="I647" s="5">
        <v>0.22812499999999999</v>
      </c>
      <c r="J647" s="1">
        <v>6.4000000000000001E-2</v>
      </c>
      <c r="K647" s="5">
        <v>0.24285714285714285</v>
      </c>
      <c r="L647" s="1">
        <v>22.941176470588232</v>
      </c>
      <c r="M647" s="1">
        <v>1.8</v>
      </c>
      <c r="O647" s="5"/>
      <c r="R647" s="5"/>
      <c r="T647" s="4"/>
      <c r="U647" s="1"/>
    </row>
    <row r="648" spans="1:21" x14ac:dyDescent="0.25">
      <c r="A648" s="1" t="s">
        <v>251</v>
      </c>
      <c r="B648" s="8" t="s">
        <v>11</v>
      </c>
      <c r="C648" s="33">
        <v>18.095238095238098</v>
      </c>
      <c r="D648" s="5">
        <v>0.12911392405063291</v>
      </c>
      <c r="E648" s="5">
        <v>0.20987654320987656</v>
      </c>
      <c r="F648" s="5">
        <v>0.25600000000000001</v>
      </c>
      <c r="G648" s="33">
        <v>5.5079133920725258</v>
      </c>
      <c r="H648" s="33">
        <v>82.501617647058822</v>
      </c>
      <c r="I648" s="5">
        <v>0.34102564102564104</v>
      </c>
      <c r="J648" s="1">
        <v>0.39</v>
      </c>
      <c r="K648" s="5">
        <v>0.34</v>
      </c>
      <c r="L648" s="1">
        <v>13.30252100840336</v>
      </c>
      <c r="M648" s="1">
        <v>5.0999999999999996</v>
      </c>
      <c r="O648" s="5"/>
      <c r="R648" s="5"/>
      <c r="T648" s="4"/>
      <c r="U648" s="1"/>
    </row>
    <row r="649" spans="1:21" x14ac:dyDescent="0.25">
      <c r="A649" s="1" t="s">
        <v>251</v>
      </c>
      <c r="B649" s="4" t="s">
        <v>37</v>
      </c>
      <c r="C649" s="33">
        <v>17.391304347826086</v>
      </c>
      <c r="D649" s="5">
        <v>7.857142857142857E-2</v>
      </c>
      <c r="E649" s="5">
        <v>0.24444444444444446</v>
      </c>
      <c r="F649" s="5">
        <v>0.24444444444444446</v>
      </c>
      <c r="G649" s="33">
        <v>1.6262513100357774</v>
      </c>
      <c r="H649" s="33">
        <v>25.155454545454546</v>
      </c>
      <c r="I649" s="5">
        <v>0.32857142857142863</v>
      </c>
      <c r="J649" s="1">
        <v>2.0999999999999998E-2</v>
      </c>
      <c r="K649" s="5">
        <v>0.24000000000000002</v>
      </c>
      <c r="L649" s="1">
        <v>27.777777777777779</v>
      </c>
      <c r="M649" s="1">
        <v>0.7</v>
      </c>
      <c r="O649" s="5"/>
      <c r="R649" s="5"/>
      <c r="T649" s="4"/>
      <c r="U649" s="1"/>
    </row>
    <row r="650" spans="1:21" x14ac:dyDescent="0.25">
      <c r="A650" s="1" t="s">
        <v>251</v>
      </c>
      <c r="B650" s="8" t="s">
        <v>13</v>
      </c>
      <c r="C650" s="33">
        <v>14.843750000000004</v>
      </c>
      <c r="D650" s="5">
        <v>6.4220183486238536E-2</v>
      </c>
      <c r="E650" s="5">
        <v>9.7222222222222238E-2</v>
      </c>
      <c r="F650" s="5">
        <v>9.7222222222222238E-2</v>
      </c>
      <c r="G650" s="33">
        <v>2.5420864038942601</v>
      </c>
      <c r="H650" s="33">
        <v>52.825000000000003</v>
      </c>
      <c r="I650" s="5">
        <v>0.15000000000000002</v>
      </c>
      <c r="J650" s="1">
        <v>0.06</v>
      </c>
      <c r="K650" s="5">
        <v>0.11190476190476191</v>
      </c>
      <c r="L650" s="1">
        <v>29.893617021276594</v>
      </c>
      <c r="M650" s="1">
        <v>2.2000000000000002</v>
      </c>
      <c r="O650" s="5"/>
      <c r="R650" s="5"/>
      <c r="T650" s="4"/>
      <c r="U650" s="1"/>
    </row>
    <row r="651" spans="1:21" x14ac:dyDescent="0.25">
      <c r="A651" s="1" t="s">
        <v>251</v>
      </c>
      <c r="B651" s="4" t="s">
        <v>14</v>
      </c>
      <c r="C651" s="33">
        <v>11.999999999999996</v>
      </c>
      <c r="D651" s="5">
        <v>7.1874999999999994E-2</v>
      </c>
      <c r="E651" s="5">
        <v>0.11499999999999999</v>
      </c>
      <c r="F651" s="5">
        <v>0.11499999999999999</v>
      </c>
      <c r="G651" s="33">
        <v>3.0070846915332523</v>
      </c>
      <c r="H651" s="33">
        <v>54.219782608695652</v>
      </c>
      <c r="I651" s="5">
        <v>0.18441558441558442</v>
      </c>
      <c r="J651" s="1">
        <v>7.6999999999999999E-2</v>
      </c>
      <c r="K651" s="5">
        <v>0.27777777777777779</v>
      </c>
      <c r="L651" s="1">
        <v>44.64</v>
      </c>
      <c r="M651" s="1">
        <v>1.8</v>
      </c>
      <c r="O651" s="5"/>
      <c r="R651" s="5"/>
      <c r="T651" s="1"/>
      <c r="U651" s="1"/>
    </row>
    <row r="652" spans="1:21" x14ac:dyDescent="0.25">
      <c r="A652" s="1" t="s">
        <v>251</v>
      </c>
      <c r="B652" s="4" t="s">
        <v>38</v>
      </c>
      <c r="C652" s="33">
        <v>8.2191780821917781</v>
      </c>
      <c r="D652" s="5">
        <v>8.513513513513514E-2</v>
      </c>
      <c r="E652" s="5">
        <v>0.19090909090909089</v>
      </c>
      <c r="F652" s="5">
        <v>0.19090909090909089</v>
      </c>
      <c r="G652" s="33">
        <v>2.1182370356504219</v>
      </c>
      <c r="H652" s="33">
        <v>32.222063492063491</v>
      </c>
      <c r="I652" s="5">
        <v>0.238403041825095</v>
      </c>
      <c r="J652" s="1">
        <v>0.26300000000000001</v>
      </c>
      <c r="K652" s="5">
        <v>0.3666666666666667</v>
      </c>
      <c r="L652" s="1">
        <v>23.18181818181818</v>
      </c>
      <c r="M652" s="1">
        <v>1.8</v>
      </c>
      <c r="O652" s="5"/>
      <c r="R652" s="5"/>
      <c r="T652" s="4"/>
      <c r="U652" s="1"/>
    </row>
    <row r="653" spans="1:21" x14ac:dyDescent="0.25">
      <c r="A653" s="1" t="s">
        <v>251</v>
      </c>
      <c r="B653" s="4" t="s">
        <v>13</v>
      </c>
      <c r="D653" s="5">
        <v>4.7619047619047616E-2</v>
      </c>
      <c r="E653" s="5">
        <v>9.5238095238095233E-2</v>
      </c>
      <c r="F653" s="5">
        <v>9.5238095238095233E-2</v>
      </c>
      <c r="G653" s="33">
        <v>3.0912048089635427</v>
      </c>
      <c r="H653" s="33">
        <v>52.5685</v>
      </c>
      <c r="I653" s="5">
        <v>0.23999999999999996</v>
      </c>
      <c r="J653" s="1">
        <v>0.02</v>
      </c>
      <c r="K653" s="5">
        <v>0.24</v>
      </c>
      <c r="L653" s="1">
        <v>23.104166666666668</v>
      </c>
      <c r="M653" s="1">
        <v>2.8</v>
      </c>
      <c r="O653" s="5"/>
      <c r="R653" s="5"/>
      <c r="T653" s="4"/>
      <c r="U653" s="1"/>
    </row>
    <row r="654" spans="1:21" x14ac:dyDescent="0.25">
      <c r="A654" s="1" t="s">
        <v>251</v>
      </c>
      <c r="B654" s="4" t="s">
        <v>59</v>
      </c>
      <c r="D654" s="5">
        <v>2.3809523809523808E-2</v>
      </c>
      <c r="E654" s="5">
        <v>0.125</v>
      </c>
      <c r="F654" s="5">
        <v>0.125</v>
      </c>
      <c r="G654" s="33">
        <v>1.584768114465537</v>
      </c>
      <c r="H654" s="33">
        <v>88.34099999999998</v>
      </c>
      <c r="I654" s="5">
        <v>0.19024390243902436</v>
      </c>
      <c r="J654" s="1">
        <v>4.1000000000000002E-2</v>
      </c>
      <c r="K654" s="5">
        <v>0.22222222222222221</v>
      </c>
      <c r="L654" s="1">
        <v>18.75</v>
      </c>
      <c r="M654" s="1">
        <v>1.7</v>
      </c>
      <c r="O654" s="5"/>
      <c r="R654" s="5"/>
      <c r="T654" s="8"/>
      <c r="U654" s="1"/>
    </row>
    <row r="655" spans="1:21" x14ac:dyDescent="0.25">
      <c r="A655" s="1" t="s">
        <v>251</v>
      </c>
      <c r="B655" s="4" t="s">
        <v>60</v>
      </c>
      <c r="D655" s="5"/>
      <c r="E655" s="5"/>
      <c r="F655" s="5"/>
      <c r="G655" s="33"/>
      <c r="H655" s="33"/>
      <c r="I655" s="5"/>
      <c r="K655" s="5"/>
      <c r="O655" s="5"/>
      <c r="R655" s="5"/>
      <c r="T655" s="4"/>
      <c r="U655" s="1"/>
    </row>
    <row r="656" spans="1:21" x14ac:dyDescent="0.25">
      <c r="A656" s="1" t="s">
        <v>252</v>
      </c>
      <c r="B656" s="4" t="s">
        <v>37</v>
      </c>
      <c r="C656" s="33">
        <v>42.465753424657542</v>
      </c>
      <c r="D656" s="5">
        <v>3.2352941176470591E-2</v>
      </c>
      <c r="E656" s="5">
        <v>0.13750000000000001</v>
      </c>
      <c r="F656" s="5">
        <v>0.13750000000000001</v>
      </c>
      <c r="G656" s="33">
        <v>1.0548364250086648</v>
      </c>
      <c r="H656" s="33">
        <v>60.328181818181811</v>
      </c>
      <c r="I656" s="5">
        <v>0.22978723404255319</v>
      </c>
      <c r="J656" s="1">
        <v>4.7E-2</v>
      </c>
      <c r="K656" s="5">
        <v>0.22608695652173913</v>
      </c>
      <c r="M656" s="1">
        <v>0.5</v>
      </c>
      <c r="O656" s="5"/>
      <c r="R656" s="5"/>
      <c r="T656" s="8"/>
      <c r="U656" s="1"/>
    </row>
    <row r="657" spans="1:21" x14ac:dyDescent="0.25">
      <c r="A657" s="1" t="s">
        <v>252</v>
      </c>
      <c r="B657" s="4" t="s">
        <v>14</v>
      </c>
      <c r="C657" s="33">
        <v>36.000000000000007</v>
      </c>
      <c r="D657" s="5">
        <v>2.9896907216494843E-2</v>
      </c>
      <c r="E657" s="5">
        <v>5.4716981132075466E-2</v>
      </c>
      <c r="F657" s="5">
        <v>5.4716981132075466E-2</v>
      </c>
      <c r="G657" s="33">
        <v>2.4503728270749101</v>
      </c>
      <c r="H657" s="33">
        <v>121.02310344827588</v>
      </c>
      <c r="I657" s="5">
        <v>0.22333333333333333</v>
      </c>
      <c r="J657" s="1">
        <v>0.09</v>
      </c>
      <c r="K657" s="5">
        <v>0.23571428571428571</v>
      </c>
      <c r="L657" s="1">
        <v>42.424242424242429</v>
      </c>
      <c r="M657" s="1">
        <v>0.5</v>
      </c>
      <c r="O657" s="5"/>
      <c r="R657" s="5"/>
      <c r="T657" s="4"/>
      <c r="U657" s="1"/>
    </row>
    <row r="658" spans="1:21" x14ac:dyDescent="0.25">
      <c r="A658" s="1" t="s">
        <v>252</v>
      </c>
      <c r="B658" s="4" t="s">
        <v>11</v>
      </c>
      <c r="C658" s="33">
        <v>27.90697674418605</v>
      </c>
      <c r="D658" s="5">
        <v>0.14107142857142857</v>
      </c>
      <c r="E658" s="5">
        <v>0.23442136498516322</v>
      </c>
      <c r="F658" s="5">
        <v>0.23442136498516322</v>
      </c>
      <c r="G658" s="33">
        <v>7.478683751659708</v>
      </c>
      <c r="H658" s="33">
        <v>63.302278481012657</v>
      </c>
      <c r="I658" s="5">
        <v>0.56279069767441858</v>
      </c>
      <c r="J658" s="1">
        <v>4.2999999999999997E-2</v>
      </c>
      <c r="K658" s="5">
        <v>0.79166666666666663</v>
      </c>
      <c r="L658" s="1">
        <v>18.463157894736842</v>
      </c>
      <c r="M658" s="1">
        <v>4.0999999999999996</v>
      </c>
      <c r="O658" s="5"/>
      <c r="R658" s="5"/>
      <c r="T658" s="8"/>
      <c r="U658" s="1"/>
    </row>
    <row r="659" spans="1:21" x14ac:dyDescent="0.25">
      <c r="A659" s="1" t="s">
        <v>252</v>
      </c>
      <c r="B659" s="4" t="s">
        <v>13</v>
      </c>
      <c r="C659" s="33">
        <v>26.254826254826256</v>
      </c>
      <c r="D659" s="5">
        <v>8.1632653061224483E-2</v>
      </c>
      <c r="E659" s="5">
        <v>0.12785388127853881</v>
      </c>
      <c r="F659" s="5">
        <v>0.12785388127853881</v>
      </c>
      <c r="G659" s="33">
        <v>3.1470263948469115</v>
      </c>
      <c r="H659" s="33">
        <v>32.003</v>
      </c>
      <c r="I659" s="5">
        <v>0.16875000000000001</v>
      </c>
      <c r="J659" s="1">
        <v>0.112</v>
      </c>
      <c r="K659" s="5">
        <v>0.1673076923076923</v>
      </c>
      <c r="L659" s="1">
        <v>19.373563218390807</v>
      </c>
      <c r="M659" s="1">
        <v>5</v>
      </c>
      <c r="O659" s="5"/>
      <c r="R659" s="5"/>
      <c r="T659" s="1"/>
      <c r="U659" s="1"/>
    </row>
    <row r="660" spans="1:21" x14ac:dyDescent="0.25">
      <c r="A660" s="1" t="s">
        <v>252</v>
      </c>
      <c r="B660" s="8" t="s">
        <v>13</v>
      </c>
      <c r="C660" s="33">
        <v>20.103092783505158</v>
      </c>
      <c r="D660" s="5">
        <v>9.4427244582043338E-2</v>
      </c>
      <c r="E660" s="5">
        <v>0.1150943396226415</v>
      </c>
      <c r="F660" s="5">
        <v>0.1150943396226415</v>
      </c>
      <c r="G660" s="33">
        <v>3.1135495119920815</v>
      </c>
      <c r="H660" s="33">
        <v>40.015475409836064</v>
      </c>
      <c r="I660" s="5">
        <v>0.19475806451612901</v>
      </c>
      <c r="J660" s="1">
        <v>0.248</v>
      </c>
      <c r="K660" s="5">
        <v>0.12619047619047619</v>
      </c>
      <c r="L660" s="1">
        <v>29.452830188679247</v>
      </c>
      <c r="M660" s="1">
        <v>2.8</v>
      </c>
      <c r="O660" s="5"/>
      <c r="R660" s="5"/>
      <c r="T660" s="4"/>
      <c r="U660" s="1"/>
    </row>
    <row r="661" spans="1:21" x14ac:dyDescent="0.25">
      <c r="A661" s="1" t="s">
        <v>252</v>
      </c>
      <c r="B661" s="4" t="s">
        <v>38</v>
      </c>
      <c r="C661" s="33">
        <v>13.939393939393938</v>
      </c>
      <c r="D661" s="5">
        <v>7.2631578947368422E-2</v>
      </c>
      <c r="E661" s="5">
        <v>0.15681818181818183</v>
      </c>
      <c r="F661" s="5">
        <v>0.15681818181818183</v>
      </c>
      <c r="G661" s="33">
        <v>3.5747399935207835</v>
      </c>
      <c r="H661" s="33">
        <v>25.946956521739136</v>
      </c>
      <c r="I661" s="5">
        <v>0.27361963190184047</v>
      </c>
      <c r="J661" s="1">
        <v>0.16300000000000001</v>
      </c>
      <c r="K661" s="5">
        <v>0.66666666666666663</v>
      </c>
      <c r="L661" s="1">
        <v>19.8</v>
      </c>
      <c r="M661" s="1">
        <v>4.5999999999999996</v>
      </c>
      <c r="O661" s="5"/>
      <c r="R661" s="5"/>
      <c r="T661" s="4"/>
      <c r="U661" s="1"/>
    </row>
    <row r="662" spans="1:21" x14ac:dyDescent="0.25">
      <c r="A662" s="1" t="s">
        <v>252</v>
      </c>
      <c r="B662" s="4" t="s">
        <v>15</v>
      </c>
      <c r="C662" s="33">
        <v>10.526315789473681</v>
      </c>
      <c r="D662" s="5">
        <v>0.13787878787878788</v>
      </c>
      <c r="E662" s="5">
        <v>0.37448559670781895</v>
      </c>
      <c r="F662" s="5">
        <v>0.34869848156182209</v>
      </c>
      <c r="G662" s="33">
        <v>5.0819877578368686</v>
      </c>
      <c r="H662" s="33">
        <v>111.36076923076924</v>
      </c>
      <c r="I662" s="5">
        <v>0.58265993265993277</v>
      </c>
      <c r="J662" s="1">
        <v>1.1879999999999999</v>
      </c>
      <c r="K662" s="5">
        <v>0.57567567567567568</v>
      </c>
      <c r="M662" s="1">
        <v>8.6</v>
      </c>
      <c r="O662" s="5"/>
      <c r="R662" s="5"/>
      <c r="T662" s="8"/>
      <c r="U662" s="1"/>
    </row>
    <row r="663" spans="1:21" x14ac:dyDescent="0.25">
      <c r="A663" s="1" t="s">
        <v>252</v>
      </c>
      <c r="B663" s="4" t="s">
        <v>12</v>
      </c>
      <c r="D663" s="5">
        <v>0.245</v>
      </c>
      <c r="E663" s="5">
        <v>0.32666666666666666</v>
      </c>
      <c r="F663" s="5">
        <v>0.32666666666666666</v>
      </c>
      <c r="G663" s="33">
        <v>7.7920887381399817</v>
      </c>
      <c r="H663" s="33">
        <v>17.80979591836735</v>
      </c>
      <c r="I663" s="5">
        <v>0.48000000000000004</v>
      </c>
      <c r="J663" s="1">
        <v>0.01</v>
      </c>
      <c r="K663" s="5">
        <v>0.8</v>
      </c>
      <c r="L663" s="1">
        <v>27.1875</v>
      </c>
      <c r="M663" s="1">
        <v>3.4</v>
      </c>
      <c r="O663" s="5"/>
      <c r="R663" s="5"/>
      <c r="T663" s="4"/>
      <c r="U663" s="1"/>
    </row>
    <row r="664" spans="1:21" x14ac:dyDescent="0.25">
      <c r="A664" s="1" t="s">
        <v>252</v>
      </c>
      <c r="B664" s="4" t="s">
        <v>55</v>
      </c>
      <c r="D664" s="5">
        <v>0.2314606741573034</v>
      </c>
      <c r="E664" s="5">
        <v>0.2314606741573034</v>
      </c>
      <c r="F664" s="5">
        <v>0.2314606741573034</v>
      </c>
      <c r="G664" s="33">
        <v>7.1117842008388328</v>
      </c>
      <c r="H664" s="33">
        <v>37.951504854368935</v>
      </c>
      <c r="I664" s="5">
        <v>0.49615384615384617</v>
      </c>
      <c r="J664" s="1">
        <v>2.5999999999999999E-2</v>
      </c>
      <c r="K664" s="5">
        <v>0.52727272727272723</v>
      </c>
      <c r="L664" s="1">
        <v>20.068965517241377</v>
      </c>
      <c r="M664" s="1">
        <v>3</v>
      </c>
      <c r="O664" s="5"/>
      <c r="R664" s="5"/>
      <c r="T664" s="4"/>
      <c r="U664" s="1"/>
    </row>
    <row r="665" spans="1:21" x14ac:dyDescent="0.25">
      <c r="A665" s="1" t="s">
        <v>244</v>
      </c>
      <c r="B665" s="4" t="s">
        <v>35</v>
      </c>
      <c r="C665" s="33">
        <v>53.653846153846146</v>
      </c>
      <c r="D665" s="5">
        <v>6.1445783132530123E-2</v>
      </c>
      <c r="E665" s="5">
        <v>9.1891891891891897E-2</v>
      </c>
      <c r="F665" s="5">
        <v>9.1891891891891897E-2</v>
      </c>
      <c r="G665" s="33">
        <v>1.8670121582094787</v>
      </c>
      <c r="H665" s="33">
        <v>17.328725490196078</v>
      </c>
      <c r="I665" s="5">
        <v>0.34210526315789475</v>
      </c>
      <c r="J665" s="1">
        <v>5.7000000000000002E-2</v>
      </c>
      <c r="K665" s="5">
        <v>0.45</v>
      </c>
      <c r="L665" s="1">
        <v>16.75925925925926</v>
      </c>
      <c r="M665" s="1">
        <v>1.5</v>
      </c>
      <c r="O665" s="5"/>
      <c r="R665" s="5"/>
      <c r="T665" s="1"/>
      <c r="U665" s="1"/>
    </row>
    <row r="666" spans="1:21" x14ac:dyDescent="0.25">
      <c r="A666" s="1" t="s">
        <v>244</v>
      </c>
      <c r="B666" s="4" t="s">
        <v>10</v>
      </c>
      <c r="C666" s="33">
        <v>45.39007092198581</v>
      </c>
      <c r="D666" s="5">
        <v>0.16603053435114501</v>
      </c>
      <c r="E666" s="5"/>
      <c r="F666" s="5">
        <v>0.29451137884872819</v>
      </c>
      <c r="G666" s="33">
        <v>3.4655245692614507</v>
      </c>
      <c r="H666" s="33">
        <v>24.610229885057475</v>
      </c>
      <c r="I666" s="5">
        <v>0.34251700680272112</v>
      </c>
      <c r="J666" s="1">
        <v>0.29399999999999998</v>
      </c>
      <c r="K666" s="5">
        <v>0.34579439252336447</v>
      </c>
      <c r="L666" s="1">
        <v>5.9189189189189193</v>
      </c>
      <c r="M666" s="1">
        <v>19.399999999999999</v>
      </c>
      <c r="O666" s="5"/>
      <c r="R666" s="5"/>
      <c r="T666" s="8"/>
      <c r="U666" s="1"/>
    </row>
    <row r="667" spans="1:21" x14ac:dyDescent="0.25">
      <c r="A667" s="1" t="s">
        <v>244</v>
      </c>
      <c r="B667" s="4" t="s">
        <v>13</v>
      </c>
      <c r="C667" s="33">
        <v>39.999999999999993</v>
      </c>
      <c r="D667" s="5">
        <v>5.6069364161849718E-2</v>
      </c>
      <c r="E667" s="5">
        <v>0.11022727272727274</v>
      </c>
      <c r="F667" s="5">
        <v>0.11022727272727274</v>
      </c>
      <c r="G667" s="33">
        <v>3.145658826125767</v>
      </c>
      <c r="H667" s="33">
        <v>62.596494845360823</v>
      </c>
      <c r="I667" s="5">
        <v>0.1025974025974026</v>
      </c>
      <c r="J667" s="1">
        <v>7.6999999999999999E-2</v>
      </c>
      <c r="K667" s="5">
        <v>0.1025974025974026</v>
      </c>
      <c r="L667" s="1">
        <v>19.240506329113924</v>
      </c>
      <c r="M667" s="1">
        <v>8.5</v>
      </c>
      <c r="O667" s="5"/>
      <c r="R667" s="5"/>
      <c r="T667" s="4"/>
      <c r="U667" s="1"/>
    </row>
    <row r="668" spans="1:21" x14ac:dyDescent="0.25">
      <c r="A668" s="1" t="s">
        <v>244</v>
      </c>
      <c r="B668" s="4" t="s">
        <v>11</v>
      </c>
      <c r="C668" s="33">
        <v>33.986928104575163</v>
      </c>
      <c r="D668" s="5">
        <v>0.16478873239436623</v>
      </c>
      <c r="E668" s="5">
        <v>0.23877551020408164</v>
      </c>
      <c r="F668" s="5">
        <v>0.23877551020408164</v>
      </c>
      <c r="G668" s="33">
        <v>6.6514214075939959</v>
      </c>
      <c r="H668" s="33">
        <v>36.814957264957265</v>
      </c>
      <c r="I668" s="5">
        <v>0.36054216867469879</v>
      </c>
      <c r="J668" s="1">
        <v>0.33200000000000002</v>
      </c>
      <c r="K668" s="5">
        <v>0.48500000000000004</v>
      </c>
      <c r="L668" s="1">
        <v>8.2474226804123703</v>
      </c>
      <c r="M668" s="1">
        <v>5.5</v>
      </c>
      <c r="O668" s="5"/>
      <c r="R668" s="5"/>
      <c r="T668" s="8"/>
      <c r="U668" s="1"/>
    </row>
    <row r="669" spans="1:21" x14ac:dyDescent="0.25">
      <c r="A669" s="1" t="s">
        <v>244</v>
      </c>
      <c r="B669" s="8" t="s">
        <v>38</v>
      </c>
      <c r="C669" s="33">
        <v>21.348314606741571</v>
      </c>
      <c r="D669" s="5">
        <v>0.12183908045977013</v>
      </c>
      <c r="E669" s="5">
        <v>0.19272727272727272</v>
      </c>
      <c r="F669" s="5">
        <v>0.19272727272727272</v>
      </c>
      <c r="G669" s="33">
        <v>3.4310567407923025</v>
      </c>
      <c r="H669" s="33">
        <v>38.21915094339623</v>
      </c>
      <c r="I669" s="5">
        <v>0.26528497409326424</v>
      </c>
      <c r="J669" s="1">
        <v>0.193</v>
      </c>
      <c r="K669" s="5">
        <v>0.45714285714285718</v>
      </c>
      <c r="L669" s="1">
        <v>12.03125</v>
      </c>
      <c r="M669" s="1">
        <v>0.4</v>
      </c>
      <c r="O669" s="5"/>
      <c r="R669" s="5"/>
      <c r="T669" s="4"/>
      <c r="U669" s="1"/>
    </row>
    <row r="670" spans="1:21" x14ac:dyDescent="0.25">
      <c r="A670" s="1" t="s">
        <v>244</v>
      </c>
      <c r="B670" s="4" t="s">
        <v>31</v>
      </c>
      <c r="C670" s="33">
        <v>17</v>
      </c>
      <c r="D670" s="5">
        <v>0.13489736070381231</v>
      </c>
      <c r="E670" s="5">
        <v>0.27544910179640719</v>
      </c>
      <c r="F670" s="5">
        <v>0.27544910179640719</v>
      </c>
      <c r="G670" s="33">
        <v>4.5351499283658807</v>
      </c>
      <c r="H670" s="33">
        <v>38.875086956521741</v>
      </c>
      <c r="I670" s="5">
        <v>0.39861231569817868</v>
      </c>
      <c r="J670" s="1">
        <v>1.153</v>
      </c>
      <c r="K670" s="5">
        <v>0.43624999999999997</v>
      </c>
      <c r="L670" s="1">
        <v>7.2492836676217758</v>
      </c>
      <c r="M670" s="1">
        <v>22.5</v>
      </c>
      <c r="O670" s="5"/>
      <c r="R670" s="5"/>
      <c r="T670" s="4"/>
      <c r="U670" s="1"/>
    </row>
    <row r="671" spans="1:21" x14ac:dyDescent="0.25">
      <c r="A671" s="1" t="s">
        <v>244</v>
      </c>
      <c r="B671" s="8" t="s">
        <v>31</v>
      </c>
      <c r="C671" s="33">
        <v>13.903743315508029</v>
      </c>
      <c r="D671" s="5">
        <v>0.12000000000000001</v>
      </c>
      <c r="E671" s="5">
        <v>0.16300129366106081</v>
      </c>
      <c r="F671" s="5">
        <v>0.16300129366106081</v>
      </c>
      <c r="G671" s="33">
        <v>4.4375904013496479</v>
      </c>
      <c r="H671" s="33">
        <v>61.344603174603179</v>
      </c>
      <c r="I671" s="5">
        <v>0.30103734439834029</v>
      </c>
      <c r="J671" s="1">
        <v>0.96399999999999997</v>
      </c>
      <c r="K671" s="5">
        <v>0.32105263157894742</v>
      </c>
      <c r="L671" s="1">
        <v>11.311475409836065</v>
      </c>
      <c r="M671" s="1">
        <v>4.4000000000000004</v>
      </c>
      <c r="O671" s="5"/>
      <c r="R671" s="5"/>
      <c r="T671" s="8"/>
      <c r="U671" s="1"/>
    </row>
    <row r="672" spans="1:21" x14ac:dyDescent="0.25">
      <c r="A672" s="1" t="s">
        <v>244</v>
      </c>
      <c r="B672" s="4" t="s">
        <v>20</v>
      </c>
      <c r="C672" s="33">
        <v>13.888888888888889</v>
      </c>
      <c r="D672" s="5">
        <v>0.125</v>
      </c>
      <c r="E672" s="5">
        <v>0.5</v>
      </c>
      <c r="F672" s="5">
        <v>0.5</v>
      </c>
      <c r="G672" s="33">
        <v>1.6185813134787359</v>
      </c>
      <c r="H672" s="33">
        <v>49.425999999999995</v>
      </c>
      <c r="I672" s="5">
        <v>0.22307692307692306</v>
      </c>
      <c r="J672" s="1">
        <v>9.0999999999999998E-2</v>
      </c>
      <c r="K672" s="5">
        <v>0.3</v>
      </c>
      <c r="M672" s="1">
        <v>3.4</v>
      </c>
      <c r="O672" s="5"/>
      <c r="R672" s="5"/>
      <c r="T672" s="4"/>
      <c r="U672" s="1"/>
    </row>
    <row r="673" spans="1:21" x14ac:dyDescent="0.25">
      <c r="A673" s="1" t="s">
        <v>244</v>
      </c>
      <c r="B673" s="4" t="s">
        <v>37</v>
      </c>
      <c r="C673" s="33">
        <v>11.428571428571434</v>
      </c>
      <c r="D673" s="5">
        <v>5.1724137931034482E-2</v>
      </c>
      <c r="E673" s="5">
        <v>0.10714285714285714</v>
      </c>
      <c r="F673" s="5">
        <v>0.10714285714285714</v>
      </c>
      <c r="G673" s="33">
        <v>4.1254767650035031</v>
      </c>
      <c r="H673" s="33">
        <v>85.646666666666661</v>
      </c>
      <c r="I673" s="5">
        <v>0.25</v>
      </c>
      <c r="J673" s="1">
        <v>8.0000000000000002E-3</v>
      </c>
      <c r="K673" s="5">
        <v>0.5</v>
      </c>
      <c r="M673" s="1">
        <v>0.3</v>
      </c>
      <c r="O673" s="5"/>
      <c r="R673" s="5"/>
      <c r="T673" s="8"/>
      <c r="U673" s="1"/>
    </row>
    <row r="674" spans="1:21" x14ac:dyDescent="0.25">
      <c r="A674" s="1" t="s">
        <v>244</v>
      </c>
      <c r="B674" s="4" t="s">
        <v>36</v>
      </c>
      <c r="C674" s="33">
        <v>11.32075471698113</v>
      </c>
      <c r="D674" s="5">
        <v>2.777777777777778E-2</v>
      </c>
      <c r="E674" s="5">
        <v>5.5555555555555559E-2</v>
      </c>
      <c r="F674" s="5">
        <v>5.5555555555555559E-2</v>
      </c>
      <c r="G674" s="33">
        <v>2.2702211844068239</v>
      </c>
      <c r="H674" s="33">
        <v>92.501999999999995</v>
      </c>
      <c r="I674" s="5">
        <v>0.19565217391304346</v>
      </c>
      <c r="J674" s="1">
        <v>2.3E-2</v>
      </c>
      <c r="K674" s="5">
        <v>0.19333333333333333</v>
      </c>
      <c r="M674" s="1">
        <v>0.4</v>
      </c>
      <c r="O674" s="5"/>
      <c r="R674" s="5"/>
      <c r="T674" s="4"/>
      <c r="U674" s="1"/>
    </row>
    <row r="675" spans="1:21" x14ac:dyDescent="0.25">
      <c r="A675" s="1" t="s">
        <v>244</v>
      </c>
      <c r="B675" s="4" t="s">
        <v>12</v>
      </c>
      <c r="D675" s="5">
        <v>0.17941176470588235</v>
      </c>
      <c r="E675" s="5">
        <v>0.34463276836158191</v>
      </c>
      <c r="F675" s="5">
        <v>0.34463276836158191</v>
      </c>
      <c r="G675" s="33">
        <v>10.06009792178865</v>
      </c>
      <c r="H675" s="33">
        <v>62.41180327868851</v>
      </c>
      <c r="I675" s="5">
        <v>0.3125</v>
      </c>
      <c r="J675" s="1">
        <v>8.0000000000000002E-3</v>
      </c>
      <c r="K675" s="5">
        <v>0.3125</v>
      </c>
      <c r="L675" s="1">
        <v>6.4</v>
      </c>
      <c r="M675" s="1">
        <v>2</v>
      </c>
      <c r="O675" s="5"/>
      <c r="R675" s="5"/>
      <c r="T675" s="4"/>
      <c r="U675" s="1"/>
    </row>
    <row r="676" spans="1:21" x14ac:dyDescent="0.25">
      <c r="A676" s="1" t="s">
        <v>244</v>
      </c>
      <c r="B676" s="4" t="s">
        <v>55</v>
      </c>
      <c r="D676" s="5">
        <v>7.3684210526315796E-2</v>
      </c>
      <c r="E676" s="5">
        <v>0.15555555555555556</v>
      </c>
      <c r="F676" s="5">
        <v>0.15555555555555556</v>
      </c>
      <c r="G676" s="33">
        <v>4.9729729729729728</v>
      </c>
      <c r="H676" s="33">
        <v>198.21428571428572</v>
      </c>
      <c r="I676" s="5">
        <v>0.28333333333333333</v>
      </c>
      <c r="J676" s="1">
        <v>1.2E-2</v>
      </c>
      <c r="K676" s="5">
        <v>0.28333333333333333</v>
      </c>
      <c r="M676" s="1">
        <v>0.7</v>
      </c>
      <c r="O676" s="5"/>
      <c r="R676" s="5"/>
      <c r="T676" s="1"/>
      <c r="U676" s="1"/>
    </row>
    <row r="677" spans="1:21" x14ac:dyDescent="0.25">
      <c r="A677" s="1" t="s">
        <v>244</v>
      </c>
      <c r="B677" s="4" t="s">
        <v>14</v>
      </c>
      <c r="D677" s="5">
        <v>2.5000000000000001E-2</v>
      </c>
      <c r="E677" s="5">
        <v>0.05</v>
      </c>
      <c r="F677" s="5">
        <v>0.05</v>
      </c>
      <c r="G677" s="33">
        <v>2.1004133071346298</v>
      </c>
      <c r="H677" s="33">
        <v>163.98888888888891</v>
      </c>
      <c r="I677" s="5">
        <v>0.15238095238095237</v>
      </c>
      <c r="J677" s="1">
        <v>8.4000000000000005E-2</v>
      </c>
      <c r="K677" s="5">
        <v>0.22</v>
      </c>
      <c r="M677" s="1">
        <v>0.5</v>
      </c>
      <c r="O677" s="5"/>
      <c r="R677" s="5"/>
      <c r="T677" s="4"/>
      <c r="U677" s="1"/>
    </row>
    <row r="678" spans="1:21" x14ac:dyDescent="0.25">
      <c r="A678" s="1" t="s">
        <v>244</v>
      </c>
      <c r="B678" s="4" t="s">
        <v>38</v>
      </c>
      <c r="D678" s="5"/>
      <c r="E678" s="5"/>
      <c r="F678" s="5"/>
      <c r="G678" s="33">
        <v>1.7505109947536157</v>
      </c>
      <c r="H678" s="33"/>
      <c r="I678" s="5">
        <v>0.35826086956521735</v>
      </c>
      <c r="J678" s="1">
        <v>0.115</v>
      </c>
      <c r="K678" s="5">
        <v>0.6</v>
      </c>
      <c r="M678" s="1">
        <v>2</v>
      </c>
      <c r="O678" s="5"/>
      <c r="R678" s="5"/>
      <c r="T678" s="4"/>
      <c r="U678" s="1"/>
    </row>
    <row r="679" spans="1:21" x14ac:dyDescent="0.25">
      <c r="A679" s="1" t="s">
        <v>244</v>
      </c>
      <c r="B679" s="4" t="s">
        <v>39</v>
      </c>
      <c r="D679" s="5"/>
      <c r="E679" s="5"/>
      <c r="F679" s="5"/>
      <c r="G679" s="33"/>
      <c r="H679" s="33"/>
      <c r="I679" s="5">
        <v>0.19855072463768114</v>
      </c>
      <c r="J679" s="1">
        <v>6.9000000000000006E-2</v>
      </c>
      <c r="K679" s="5">
        <v>0.21176470588235294</v>
      </c>
      <c r="L679" s="1">
        <v>1.3888888888888899</v>
      </c>
      <c r="M679" s="1">
        <v>1.2</v>
      </c>
      <c r="O679" s="5"/>
      <c r="R679" s="5"/>
      <c r="T679" s="4"/>
      <c r="U679" s="1"/>
    </row>
    <row r="680" spans="1:21" x14ac:dyDescent="0.25">
      <c r="A680" s="1" t="s">
        <v>244</v>
      </c>
      <c r="B680" s="4" t="s">
        <v>40</v>
      </c>
      <c r="D680" s="5"/>
      <c r="E680" s="5"/>
      <c r="F680" s="5"/>
      <c r="G680" s="33"/>
      <c r="H680" s="33"/>
      <c r="I680" s="5"/>
      <c r="K680" s="5"/>
      <c r="O680" s="5"/>
      <c r="R680" s="5"/>
      <c r="T680" s="4"/>
      <c r="U680" s="1"/>
    </row>
    <row r="681" spans="1:21" x14ac:dyDescent="0.25">
      <c r="A681" s="1" t="s">
        <v>253</v>
      </c>
      <c r="B681" s="4" t="s">
        <v>12</v>
      </c>
      <c r="C681" s="33">
        <v>47.222222222222221</v>
      </c>
      <c r="D681" s="5">
        <v>0.1808988764044944</v>
      </c>
      <c r="E681" s="5">
        <v>0.27758620689655172</v>
      </c>
      <c r="F681" s="5">
        <v>0.27758620689655172</v>
      </c>
      <c r="G681" s="33">
        <v>9.9130245213675039</v>
      </c>
      <c r="H681" s="33">
        <v>60.401118012422366</v>
      </c>
      <c r="I681" s="5"/>
      <c r="J681" s="1">
        <v>1.2999999999999999E-2</v>
      </c>
      <c r="K681" s="5">
        <v>0.81666666666666654</v>
      </c>
      <c r="L681" s="1">
        <v>25.551020408163268</v>
      </c>
      <c r="M681" s="1">
        <v>2.1</v>
      </c>
      <c r="O681" s="5"/>
      <c r="R681" s="5"/>
      <c r="T681" s="4"/>
      <c r="U681" s="1"/>
    </row>
    <row r="682" spans="1:21" x14ac:dyDescent="0.25">
      <c r="A682" s="1" t="s">
        <v>253</v>
      </c>
      <c r="B682" s="4" t="s">
        <v>10</v>
      </c>
      <c r="C682" s="33">
        <v>30.742659758203803</v>
      </c>
      <c r="D682" s="5">
        <v>0.21686460807600952</v>
      </c>
      <c r="E682" s="5">
        <v>0.267663441805922</v>
      </c>
      <c r="F682" s="5">
        <v>0.2845827086456772</v>
      </c>
      <c r="G682" s="33">
        <v>4.7100293237309518</v>
      </c>
      <c r="H682" s="33">
        <v>7.2088718510405245</v>
      </c>
      <c r="I682" s="5">
        <v>0.36762661370407146</v>
      </c>
      <c r="J682" s="1">
        <v>5.0350000000000001</v>
      </c>
      <c r="K682" s="5">
        <v>0.32310783657066305</v>
      </c>
      <c r="L682" s="1">
        <v>4.1436567164179108</v>
      </c>
      <c r="M682" s="1">
        <v>20.5</v>
      </c>
      <c r="O682" s="5"/>
      <c r="R682" s="5"/>
      <c r="T682" s="4"/>
      <c r="U682" s="1"/>
    </row>
    <row r="683" spans="1:21" x14ac:dyDescent="0.25">
      <c r="A683" s="1" t="s">
        <v>253</v>
      </c>
      <c r="B683" s="4" t="s">
        <v>38</v>
      </c>
      <c r="C683" s="33">
        <v>21.505376344086017</v>
      </c>
      <c r="D683" s="5">
        <v>6.5789473684210523E-2</v>
      </c>
      <c r="E683" s="5">
        <v>0.13157894736842105</v>
      </c>
      <c r="F683" s="5">
        <v>0.13157894736842105</v>
      </c>
      <c r="G683" s="33">
        <v>1.4994002399040385</v>
      </c>
      <c r="H683" s="33">
        <v>80.031999999999996</v>
      </c>
      <c r="I683" s="5">
        <v>0.2846774193548387</v>
      </c>
      <c r="J683" s="1">
        <v>0.124</v>
      </c>
      <c r="K683" s="5">
        <v>0.26</v>
      </c>
      <c r="L683" s="1">
        <v>20.346153846153847</v>
      </c>
      <c r="M683" s="1">
        <v>0.9</v>
      </c>
      <c r="O683" s="5"/>
      <c r="R683" s="5"/>
      <c r="T683" s="4"/>
      <c r="U683" s="1"/>
    </row>
    <row r="684" spans="1:21" x14ac:dyDescent="0.25">
      <c r="A684" s="1" t="s">
        <v>253</v>
      </c>
      <c r="B684" s="8" t="s">
        <v>18</v>
      </c>
      <c r="C684" s="33">
        <v>18.867924528301888</v>
      </c>
      <c r="D684" s="5">
        <v>0.11168831168831168</v>
      </c>
      <c r="E684" s="5">
        <v>0.20476190476190476</v>
      </c>
      <c r="F684" s="5">
        <v>0.20476190476190476</v>
      </c>
      <c r="G684" s="33">
        <v>5.909076552152535</v>
      </c>
      <c r="H684" s="33">
        <v>88.354418604651158</v>
      </c>
      <c r="I684" s="5">
        <v>0.2934354485776805</v>
      </c>
      <c r="J684" s="1">
        <v>0.45700000000000002</v>
      </c>
      <c r="K684" s="5">
        <v>0.30303030303030304</v>
      </c>
      <c r="L684" s="1">
        <v>17.61</v>
      </c>
      <c r="M684" s="1">
        <v>6.5</v>
      </c>
      <c r="O684" s="5"/>
      <c r="R684" s="5"/>
      <c r="T684" s="4"/>
      <c r="U684" s="1"/>
    </row>
    <row r="685" spans="1:21" x14ac:dyDescent="0.25">
      <c r="A685" s="1" t="s">
        <v>253</v>
      </c>
      <c r="B685" s="4" t="s">
        <v>14</v>
      </c>
      <c r="C685" s="33">
        <v>16.47058823529412</v>
      </c>
      <c r="D685" s="5">
        <v>3.4210526315789476E-2</v>
      </c>
      <c r="E685" s="5">
        <v>6.0465116279069767E-2</v>
      </c>
      <c r="F685" s="5">
        <v>6.0465116279069767E-2</v>
      </c>
      <c r="G685" s="33">
        <v>1.7695704662621559</v>
      </c>
      <c r="H685" s="33">
        <v>97.807307692307688</v>
      </c>
      <c r="I685" s="5">
        <v>0.1779816513761468</v>
      </c>
      <c r="J685" s="1">
        <v>0.109</v>
      </c>
      <c r="K685" s="5">
        <v>0.2</v>
      </c>
      <c r="L685" s="1">
        <v>37</v>
      </c>
      <c r="M685" s="1">
        <v>1.5</v>
      </c>
      <c r="O685" s="5"/>
      <c r="R685" s="5"/>
      <c r="T685" s="8"/>
      <c r="U685" s="1"/>
    </row>
    <row r="686" spans="1:21" x14ac:dyDescent="0.25">
      <c r="A686" s="1" t="s">
        <v>253</v>
      </c>
      <c r="B686" s="4" t="s">
        <v>37</v>
      </c>
      <c r="C686" s="33">
        <v>13.333333333333343</v>
      </c>
      <c r="D686" s="5">
        <v>8.3064516129032262E-2</v>
      </c>
      <c r="E686" s="5">
        <v>0.16885245901639345</v>
      </c>
      <c r="F686" s="5">
        <v>0.16885245901639345</v>
      </c>
      <c r="G686" s="33">
        <v>4.07316892542398</v>
      </c>
      <c r="H686" s="33">
        <v>47.194951456310676</v>
      </c>
      <c r="I686" s="5">
        <v>0.23181818181818178</v>
      </c>
      <c r="J686" s="1">
        <v>6.6000000000000003E-2</v>
      </c>
      <c r="K686" s="5">
        <v>0.24000000000000002</v>
      </c>
      <c r="L686" s="1">
        <v>27.027777777777775</v>
      </c>
      <c r="M686" s="1">
        <v>0.9</v>
      </c>
      <c r="O686" s="5"/>
      <c r="R686" s="5"/>
      <c r="T686" s="4"/>
      <c r="U686" s="1"/>
    </row>
    <row r="687" spans="1:21" x14ac:dyDescent="0.25">
      <c r="A687" s="1" t="s">
        <v>253</v>
      </c>
      <c r="B687" s="8" t="s">
        <v>39</v>
      </c>
      <c r="C687" s="33">
        <v>13.043478260869563</v>
      </c>
      <c r="D687" s="5">
        <v>0.1357142857142857</v>
      </c>
      <c r="E687" s="5">
        <v>0.23749999999999999</v>
      </c>
      <c r="F687" s="5">
        <v>2.375E-2</v>
      </c>
      <c r="G687" s="33">
        <v>3.1815573984248684</v>
      </c>
      <c r="H687" s="33">
        <v>100.91052631578947</v>
      </c>
      <c r="I687" s="5">
        <v>0.20722222222222222</v>
      </c>
      <c r="J687" s="1">
        <v>0.18</v>
      </c>
      <c r="K687" s="5">
        <v>0.17857142857142858</v>
      </c>
      <c r="L687" s="1">
        <v>30.32</v>
      </c>
      <c r="M687" s="1">
        <v>1.7</v>
      </c>
      <c r="O687" s="5"/>
      <c r="R687" s="5"/>
      <c r="T687" s="1"/>
      <c r="U687" s="1"/>
    </row>
    <row r="688" spans="1:21" x14ac:dyDescent="0.25">
      <c r="A688" s="1" t="s">
        <v>253</v>
      </c>
      <c r="B688" s="8" t="s">
        <v>18</v>
      </c>
      <c r="C688" s="33">
        <v>12.371134020618554</v>
      </c>
      <c r="D688" s="5">
        <v>9.3150684931506855E-2</v>
      </c>
      <c r="E688" s="5">
        <v>0.17662337662337663</v>
      </c>
      <c r="F688" s="5">
        <v>0.17662337662337663</v>
      </c>
      <c r="G688" s="33">
        <v>6.3730789458306552</v>
      </c>
      <c r="H688" s="33">
        <v>80.531764705882338</v>
      </c>
      <c r="I688" s="5">
        <v>0.27337837837837836</v>
      </c>
      <c r="J688" s="1">
        <v>2.2200000000000002</v>
      </c>
      <c r="K688" s="5">
        <v>0.2736263736263736</v>
      </c>
      <c r="L688" s="1">
        <v>20.502008032128519</v>
      </c>
      <c r="M688" s="1">
        <v>9.9</v>
      </c>
      <c r="O688" s="5"/>
      <c r="R688" s="5"/>
      <c r="T688" s="4"/>
      <c r="U688" s="1"/>
    </row>
    <row r="689" spans="1:21" x14ac:dyDescent="0.25">
      <c r="A689" s="1" t="s">
        <v>253</v>
      </c>
      <c r="B689" s="4" t="s">
        <v>15</v>
      </c>
      <c r="C689" s="33">
        <v>11.312217194570145</v>
      </c>
      <c r="D689" s="5">
        <v>0.35580357142857139</v>
      </c>
      <c r="E689" s="5">
        <v>0.24020494273658829</v>
      </c>
      <c r="F689" s="5">
        <v>0.24020494273658829</v>
      </c>
      <c r="G689" s="33">
        <v>8.1157295888953929</v>
      </c>
      <c r="H689" s="33">
        <v>14.037829360100377</v>
      </c>
      <c r="I689" s="5">
        <v>0.39484029484029481</v>
      </c>
      <c r="J689" s="1">
        <v>0.40699999999999997</v>
      </c>
      <c r="K689" s="5">
        <v>0.36867469879518072</v>
      </c>
      <c r="L689" s="1">
        <v>10.702614379084968</v>
      </c>
      <c r="M689" s="1">
        <v>11.5</v>
      </c>
      <c r="O689" s="5"/>
      <c r="R689" s="5"/>
      <c r="T689" s="4"/>
      <c r="U689" s="1"/>
    </row>
    <row r="690" spans="1:21" x14ac:dyDescent="0.25">
      <c r="A690" s="1" t="s">
        <v>253</v>
      </c>
      <c r="B690" s="4" t="s">
        <v>13</v>
      </c>
      <c r="C690" s="33">
        <v>6.6666666666666705</v>
      </c>
      <c r="D690" s="5">
        <v>4.7524752475247518E-2</v>
      </c>
      <c r="E690" s="5">
        <v>7.6190476190476183E-2</v>
      </c>
      <c r="F690" s="5">
        <v>7.6190476190476183E-2</v>
      </c>
      <c r="G690" s="33">
        <v>2.176854188220644</v>
      </c>
      <c r="H690" s="33">
        <v>89.004583333333343</v>
      </c>
      <c r="I690" s="5">
        <v>0.13529411764705884</v>
      </c>
      <c r="J690" s="1">
        <v>5.0999999999999997E-2</v>
      </c>
      <c r="K690" s="5">
        <v>0.13529411764705881</v>
      </c>
      <c r="L690" s="1">
        <v>21.695652173913043</v>
      </c>
      <c r="M690" s="1">
        <v>4</v>
      </c>
      <c r="O690" s="5"/>
      <c r="R690" s="5"/>
      <c r="T690" s="8"/>
      <c r="U690" s="1"/>
    </row>
    <row r="691" spans="1:21" x14ac:dyDescent="0.25">
      <c r="A691" s="1" t="s">
        <v>253</v>
      </c>
      <c r="B691" s="4" t="s">
        <v>42</v>
      </c>
      <c r="C691" s="33">
        <v>5.7692307692307683</v>
      </c>
      <c r="D691" s="5">
        <v>7.6923076923076927E-2</v>
      </c>
      <c r="E691" s="5">
        <v>0.13953488372093026</v>
      </c>
      <c r="F691" s="5">
        <v>0.13953488372093026</v>
      </c>
      <c r="G691" s="33">
        <v>4.8776522233964714</v>
      </c>
      <c r="H691" s="33">
        <v>79.956499999999991</v>
      </c>
      <c r="I691" s="5">
        <v>0.12533333333333335</v>
      </c>
      <c r="J691" s="1">
        <v>7.4999999999999997E-2</v>
      </c>
      <c r="K691" s="5">
        <v>0.13191489361702127</v>
      </c>
      <c r="L691" s="1">
        <v>30.403225806451612</v>
      </c>
      <c r="M691" s="1">
        <v>0.5</v>
      </c>
      <c r="O691" s="5"/>
      <c r="R691" s="5"/>
      <c r="T691" s="4"/>
      <c r="U691" s="1"/>
    </row>
    <row r="692" spans="1:21" x14ac:dyDescent="0.25">
      <c r="A692" s="1" t="s">
        <v>253</v>
      </c>
      <c r="B692" s="4" t="s">
        <v>39</v>
      </c>
      <c r="D692" s="5">
        <v>6.9999999999999993E-2</v>
      </c>
      <c r="E692" s="5">
        <v>0.13999999999999999</v>
      </c>
      <c r="F692" s="5">
        <v>0.13999999999999999</v>
      </c>
      <c r="G692" s="33">
        <v>2.8430629264594391</v>
      </c>
      <c r="H692" s="33">
        <v>150.74285714285713</v>
      </c>
      <c r="I692" s="5">
        <v>0.17567567567567569</v>
      </c>
      <c r="J692" s="1">
        <v>3.6999999999999998E-2</v>
      </c>
      <c r="K692" s="5">
        <v>0.19999999999999998</v>
      </c>
      <c r="L692" s="1">
        <v>26.333333333333336</v>
      </c>
      <c r="M692" s="1">
        <v>1.6</v>
      </c>
      <c r="O692" s="5"/>
      <c r="R692" s="5"/>
      <c r="T692" s="4"/>
      <c r="U692" s="1"/>
    </row>
    <row r="693" spans="1:21" x14ac:dyDescent="0.25">
      <c r="A693" s="1" t="s">
        <v>254</v>
      </c>
      <c r="B693" s="4" t="s">
        <v>21</v>
      </c>
      <c r="C693" s="33">
        <v>50</v>
      </c>
      <c r="D693" s="5">
        <v>9.6272285251215561E-2</v>
      </c>
      <c r="E693" s="5">
        <v>0.28151658767772514</v>
      </c>
      <c r="F693" s="5">
        <v>0.2108355091383812</v>
      </c>
      <c r="G693" s="33">
        <v>6.2822929087016171</v>
      </c>
      <c r="H693" s="33">
        <v>24.948535353535352</v>
      </c>
      <c r="I693" s="5">
        <v>0.57778149014366897</v>
      </c>
      <c r="J693" s="1">
        <v>2.9929999999999999</v>
      </c>
      <c r="K693" s="5">
        <v>0.16853846153846153</v>
      </c>
      <c r="L693" s="1">
        <v>12.878442111668951</v>
      </c>
      <c r="M693" s="1">
        <v>14.6</v>
      </c>
      <c r="O693" s="5"/>
      <c r="R693" s="5"/>
      <c r="T693" s="4"/>
      <c r="U693" s="1"/>
    </row>
    <row r="694" spans="1:21" x14ac:dyDescent="0.25">
      <c r="A694" s="1" t="s">
        <v>254</v>
      </c>
      <c r="B694" s="4" t="s">
        <v>18</v>
      </c>
      <c r="C694" s="33">
        <v>49.462365591397841</v>
      </c>
      <c r="D694" s="5">
        <v>0.10905660377358489</v>
      </c>
      <c r="E694" s="5">
        <v>0.29399796541200407</v>
      </c>
      <c r="F694" s="5">
        <v>0.29399796541200407</v>
      </c>
      <c r="G694" s="33">
        <v>4.7561111694941509</v>
      </c>
      <c r="H694" s="33">
        <v>63.877024221453297</v>
      </c>
      <c r="I694" s="5">
        <v>0.46971830985915497</v>
      </c>
      <c r="J694" s="1">
        <v>0.71</v>
      </c>
      <c r="K694" s="5"/>
      <c r="M694" s="1">
        <v>7.2</v>
      </c>
      <c r="O694" s="5"/>
      <c r="R694" s="5"/>
      <c r="T694" s="4"/>
      <c r="U694" s="1"/>
    </row>
    <row r="695" spans="1:21" x14ac:dyDescent="0.25">
      <c r="A695" s="1" t="s">
        <v>254</v>
      </c>
      <c r="B695" s="4" t="s">
        <v>10</v>
      </c>
      <c r="C695" s="33">
        <v>46.639511201629318</v>
      </c>
      <c r="D695" s="5">
        <v>0.1543439716312057</v>
      </c>
      <c r="E695" s="5">
        <v>0.23166999334664007</v>
      </c>
      <c r="F695" s="5">
        <v>0.28384109188398737</v>
      </c>
      <c r="G695" s="33">
        <v>8.2231076109142123</v>
      </c>
      <c r="H695" s="33">
        <v>53.330333141872487</v>
      </c>
      <c r="I695" s="5">
        <v>0.33904499901748875</v>
      </c>
      <c r="J695" s="1">
        <v>5.0889999999999995</v>
      </c>
      <c r="K695" s="5">
        <v>0.29163150492264417</v>
      </c>
      <c r="L695" s="1">
        <v>5.0053050397877978</v>
      </c>
      <c r="M695" s="1">
        <v>29.3</v>
      </c>
      <c r="O695" s="5"/>
      <c r="R695" s="5"/>
      <c r="T695" s="1"/>
      <c r="U695" s="1"/>
    </row>
    <row r="696" spans="1:21" x14ac:dyDescent="0.25">
      <c r="A696" s="1" t="s">
        <v>254</v>
      </c>
      <c r="B696" s="8" t="s">
        <v>21</v>
      </c>
      <c r="C696" s="33">
        <v>38.132295719844358</v>
      </c>
      <c r="D696" s="5">
        <v>0.10744047619047618</v>
      </c>
      <c r="E696" s="5">
        <v>0.28203125000000001</v>
      </c>
      <c r="F696" s="5">
        <v>0.28203125000000001</v>
      </c>
      <c r="G696" s="33">
        <v>5.5670021228947402</v>
      </c>
      <c r="H696" s="33">
        <v>32.791163434903048</v>
      </c>
      <c r="I696" s="5">
        <v>0.3101375814627082</v>
      </c>
      <c r="J696" s="1">
        <v>1.381</v>
      </c>
      <c r="K696" s="5">
        <v>0.26272189349112424</v>
      </c>
      <c r="L696" s="1">
        <v>10.027027027027026</v>
      </c>
      <c r="M696" s="1">
        <v>9</v>
      </c>
      <c r="O696" s="5"/>
      <c r="R696" s="5"/>
      <c r="T696" s="4"/>
      <c r="U696" s="1"/>
    </row>
    <row r="697" spans="1:21" x14ac:dyDescent="0.25">
      <c r="A697" s="1" t="s">
        <v>254</v>
      </c>
      <c r="B697" s="8" t="s">
        <v>21</v>
      </c>
      <c r="C697" s="33">
        <v>33.920704845814988</v>
      </c>
      <c r="D697" s="5">
        <v>0.12310559006211179</v>
      </c>
      <c r="E697" s="5">
        <v>0.24547931632400297</v>
      </c>
      <c r="F697" s="5">
        <v>0.24547931632400297</v>
      </c>
      <c r="G697" s="33">
        <v>6.9356643968810774</v>
      </c>
      <c r="H697" s="33">
        <v>40.344853683148337</v>
      </c>
      <c r="I697" s="5">
        <v>0.25469953775038523</v>
      </c>
      <c r="J697" s="1">
        <v>3.2450000000000001</v>
      </c>
      <c r="K697" s="5">
        <v>0.28888888888888886</v>
      </c>
      <c r="L697" s="1">
        <v>9.3102564102564092</v>
      </c>
      <c r="M697" s="1">
        <v>12.7</v>
      </c>
      <c r="O697" s="5"/>
      <c r="R697" s="5"/>
      <c r="T697" s="4"/>
      <c r="U697" s="1"/>
    </row>
    <row r="698" spans="1:21" x14ac:dyDescent="0.25">
      <c r="A698" s="1" t="s">
        <v>254</v>
      </c>
      <c r="B698" s="4" t="s">
        <v>12</v>
      </c>
      <c r="C698" s="33">
        <v>26.315789473684212</v>
      </c>
      <c r="D698" s="5">
        <v>9.5238095238095233E-2</v>
      </c>
      <c r="E698" s="5"/>
      <c r="F698" s="5">
        <v>0.22823529411764704</v>
      </c>
      <c r="G698" s="33">
        <v>6.9558877684247333</v>
      </c>
      <c r="H698" s="33">
        <v>134.41849999999999</v>
      </c>
      <c r="I698" s="5">
        <v>0.33448275862068966</v>
      </c>
      <c r="J698" s="1">
        <v>2.9000000000000001E-2</v>
      </c>
      <c r="K698" s="5">
        <v>0.40833333333333327</v>
      </c>
      <c r="L698" s="1">
        <v>27.551020408163268</v>
      </c>
      <c r="M698" s="1">
        <v>2.2000000000000002</v>
      </c>
      <c r="O698" s="5"/>
      <c r="R698" s="5"/>
      <c r="T698" s="4"/>
      <c r="U698" s="1"/>
    </row>
    <row r="699" spans="1:21" x14ac:dyDescent="0.25">
      <c r="A699" s="1" t="s">
        <v>254</v>
      </c>
      <c r="B699" s="4" t="s">
        <v>53</v>
      </c>
      <c r="D699" s="5">
        <v>5.7142857142857141E-2</v>
      </c>
      <c r="E699" s="5">
        <v>5.7142857142857141E-2</v>
      </c>
      <c r="F699" s="5">
        <v>5.7142857142857141E-2</v>
      </c>
      <c r="G699" s="33">
        <v>5.6515752481555319</v>
      </c>
      <c r="H699" s="33">
        <v>48.658999999999999</v>
      </c>
      <c r="I699" s="5">
        <v>0.13333333333333336</v>
      </c>
      <c r="J699" s="1">
        <v>0.153</v>
      </c>
      <c r="K699" s="5">
        <v>0.13962264150943396</v>
      </c>
      <c r="L699" s="1">
        <v>32.533783783783775</v>
      </c>
      <c r="M699" s="1">
        <v>2</v>
      </c>
      <c r="O699" s="5"/>
      <c r="R699" s="5"/>
      <c r="T699" s="4"/>
      <c r="U699" s="1"/>
    </row>
    <row r="700" spans="1:21" x14ac:dyDescent="0.25">
      <c r="A700" s="1" t="s">
        <v>255</v>
      </c>
      <c r="B700" s="8" t="s">
        <v>21</v>
      </c>
      <c r="C700" s="33">
        <v>53.321976149914825</v>
      </c>
      <c r="D700" s="5">
        <v>0.15486935866983373</v>
      </c>
      <c r="E700" s="5">
        <v>0.25468749999999996</v>
      </c>
      <c r="F700" s="5">
        <v>0.30571929265572728</v>
      </c>
      <c r="G700" s="33">
        <v>6.3799888538244041</v>
      </c>
      <c r="H700" s="33">
        <v>22.429217791411041</v>
      </c>
      <c r="I700" s="5">
        <v>0.38913967073818373</v>
      </c>
      <c r="J700" s="1">
        <v>3.766</v>
      </c>
      <c r="K700" s="5">
        <v>0.2437037037037037</v>
      </c>
      <c r="L700" s="1">
        <v>9.6261398176291788</v>
      </c>
      <c r="M700" s="1">
        <v>21</v>
      </c>
      <c r="O700" s="5"/>
      <c r="R700" s="5"/>
      <c r="T700" s="4"/>
      <c r="U700" s="1"/>
    </row>
    <row r="701" spans="1:21" x14ac:dyDescent="0.25">
      <c r="A701" s="1" t="s">
        <v>255</v>
      </c>
      <c r="B701" s="4" t="s">
        <v>10</v>
      </c>
      <c r="C701" s="33">
        <v>52.194357366771158</v>
      </c>
      <c r="D701" s="5">
        <v>0.15040650406504064</v>
      </c>
      <c r="E701" s="5">
        <v>0.27366863905325445</v>
      </c>
      <c r="F701" s="5">
        <v>0.14943260448380846</v>
      </c>
      <c r="G701" s="33">
        <v>4.5245277028099693</v>
      </c>
      <c r="H701" s="33">
        <v>34.048648648648651</v>
      </c>
      <c r="I701" s="5">
        <v>0.32209660842754367</v>
      </c>
      <c r="J701" s="1">
        <v>4.8650000000000002</v>
      </c>
      <c r="K701" s="5">
        <v>0.32369230769230772</v>
      </c>
      <c r="L701" s="1">
        <v>6.5228136882129277</v>
      </c>
      <c r="M701" s="1">
        <v>35</v>
      </c>
      <c r="O701" s="5"/>
      <c r="R701" s="5"/>
      <c r="T701" s="1"/>
      <c r="U701" s="1"/>
    </row>
    <row r="702" spans="1:21" x14ac:dyDescent="0.25">
      <c r="A702" s="1" t="s">
        <v>255</v>
      </c>
      <c r="B702" s="4" t="s">
        <v>21</v>
      </c>
      <c r="C702" s="33">
        <v>45.714285714285715</v>
      </c>
      <c r="D702" s="5">
        <v>9.4462540716612378E-2</v>
      </c>
      <c r="E702" s="5">
        <v>8.5798816568047331E-2</v>
      </c>
      <c r="F702" s="5">
        <v>0.29791666666666666</v>
      </c>
      <c r="G702" s="33">
        <v>3.889514106892535</v>
      </c>
      <c r="H702" s="33">
        <v>34.930344827586204</v>
      </c>
      <c r="I702" s="5">
        <v>0.32294675090252711</v>
      </c>
      <c r="J702" s="1">
        <v>4.4319999999999995</v>
      </c>
      <c r="K702" s="5">
        <v>0.27024539877300613</v>
      </c>
      <c r="L702" s="1">
        <v>6.7173666288308755</v>
      </c>
      <c r="M702" s="1">
        <v>8.4</v>
      </c>
      <c r="O702" s="5"/>
      <c r="R702" s="5"/>
      <c r="T702" s="4"/>
      <c r="U702" s="1"/>
    </row>
    <row r="703" spans="1:21" x14ac:dyDescent="0.25">
      <c r="A703" s="1" t="s">
        <v>255</v>
      </c>
      <c r="B703" s="4" t="s">
        <v>18</v>
      </c>
      <c r="C703" s="33">
        <v>31.578947368421055</v>
      </c>
      <c r="D703" s="5">
        <v>0.11408450704225352</v>
      </c>
      <c r="E703" s="5">
        <v>0.40499999999999997</v>
      </c>
      <c r="F703" s="5">
        <v>0.40499999999999997</v>
      </c>
      <c r="G703" s="33">
        <v>5.5555369065562052</v>
      </c>
      <c r="H703" s="33">
        <v>73.555802469135813</v>
      </c>
      <c r="I703" s="5">
        <v>0.38070175438596493</v>
      </c>
      <c r="J703" s="1">
        <v>0.114</v>
      </c>
      <c r="K703" s="5">
        <v>0.35833333333333334</v>
      </c>
      <c r="L703" s="1">
        <v>26.162790697674417</v>
      </c>
      <c r="M703" s="1">
        <v>9.5</v>
      </c>
      <c r="O703" s="5"/>
      <c r="R703" s="5"/>
      <c r="T703" s="4"/>
      <c r="U703" s="1"/>
    </row>
    <row r="704" spans="1:21" x14ac:dyDescent="0.25">
      <c r="A704" s="1" t="s">
        <v>255</v>
      </c>
      <c r="B704" s="4" t="s">
        <v>39</v>
      </c>
      <c r="C704" s="33">
        <v>27.272727272727273</v>
      </c>
      <c r="D704" s="5">
        <v>0.11538461538461539</v>
      </c>
      <c r="E704" s="5">
        <v>0.25</v>
      </c>
      <c r="F704" s="5">
        <v>0.25</v>
      </c>
      <c r="G704" s="33">
        <v>2.7973891035033969</v>
      </c>
      <c r="H704" s="33">
        <v>100.09333333333332</v>
      </c>
      <c r="I704" s="5">
        <v>0.21153846153846156</v>
      </c>
      <c r="J704" s="1">
        <v>5.1999999999999998E-2</v>
      </c>
      <c r="K704" s="5">
        <v>0.2</v>
      </c>
      <c r="L704" s="1">
        <v>32.318181818181813</v>
      </c>
      <c r="M704" s="1">
        <v>2.6</v>
      </c>
      <c r="O704" s="5"/>
      <c r="R704" s="5"/>
      <c r="T704" s="8"/>
      <c r="U704" s="1"/>
    </row>
    <row r="705" spans="1:21" x14ac:dyDescent="0.25">
      <c r="A705" s="1" t="s">
        <v>255</v>
      </c>
      <c r="B705" s="4" t="s">
        <v>19</v>
      </c>
      <c r="C705" s="33">
        <v>18.568232662192383</v>
      </c>
      <c r="D705" s="5">
        <v>0.33826086956521734</v>
      </c>
      <c r="E705" s="5">
        <v>0.29923076923076919</v>
      </c>
      <c r="F705" s="5">
        <v>0.29923076923076919</v>
      </c>
      <c r="G705" s="33">
        <v>8.9956183290562546</v>
      </c>
      <c r="H705" s="33">
        <v>12.616825192802057</v>
      </c>
      <c r="I705" s="5">
        <v>0.30927419354838709</v>
      </c>
      <c r="J705" s="1">
        <v>0.248</v>
      </c>
      <c r="K705" s="5">
        <v>0.28059701492537314</v>
      </c>
      <c r="L705" s="1">
        <v>15.066489361702127</v>
      </c>
      <c r="M705" s="1">
        <v>8.5</v>
      </c>
      <c r="O705" s="5"/>
      <c r="R705" s="5"/>
      <c r="T705" s="4"/>
      <c r="U705" s="1"/>
    </row>
    <row r="706" spans="1:21" x14ac:dyDescent="0.25">
      <c r="A706" s="1" t="s">
        <v>255</v>
      </c>
      <c r="B706" s="4" t="s">
        <v>42</v>
      </c>
      <c r="C706" s="33">
        <v>17.391304347826086</v>
      </c>
      <c r="D706" s="5">
        <v>0.20588235294117646</v>
      </c>
      <c r="E706" s="5">
        <v>0.11666666666666667</v>
      </c>
      <c r="F706" s="5">
        <v>0.11666666666666667</v>
      </c>
      <c r="G706" s="33">
        <v>3.4586119437399128</v>
      </c>
      <c r="H706" s="33">
        <v>66.913714285714278</v>
      </c>
      <c r="I706" s="5">
        <v>0.15423728813559323</v>
      </c>
      <c r="J706" s="1">
        <v>5.8999999999999997E-2</v>
      </c>
      <c r="K706" s="5">
        <v>0.17647058823529413</v>
      </c>
      <c r="L706" s="1">
        <v>19.8</v>
      </c>
      <c r="M706" s="1">
        <v>0.9</v>
      </c>
      <c r="O706" s="5"/>
      <c r="R706" s="5"/>
      <c r="T706" s="4"/>
      <c r="U706" s="1"/>
    </row>
    <row r="707" spans="1:21" x14ac:dyDescent="0.25">
      <c r="A707" s="1" t="s">
        <v>255</v>
      </c>
      <c r="B707" s="8" t="s">
        <v>39</v>
      </c>
      <c r="C707" s="33">
        <v>5.0000000000000027</v>
      </c>
      <c r="D707" s="5">
        <v>0.1</v>
      </c>
      <c r="E707" s="5">
        <v>0.21666666666666665</v>
      </c>
      <c r="F707" s="5">
        <v>0.21666666666666665</v>
      </c>
      <c r="G707" s="33">
        <v>3.8894349281768537</v>
      </c>
      <c r="H707" s="33">
        <v>146.35307692307694</v>
      </c>
      <c r="I707" s="5">
        <v>0.24563758389261747</v>
      </c>
      <c r="J707" s="1">
        <v>0.14899999999999999</v>
      </c>
      <c r="K707" s="5">
        <v>0.2722222222222222</v>
      </c>
      <c r="L707" s="1">
        <v>16.571428571428573</v>
      </c>
      <c r="M707" s="1">
        <v>2.7</v>
      </c>
      <c r="O707" s="5"/>
      <c r="R707" s="5"/>
      <c r="T707" s="4"/>
      <c r="U707" s="1"/>
    </row>
    <row r="708" spans="1:21" x14ac:dyDescent="0.25">
      <c r="A708" s="1" t="s">
        <v>255</v>
      </c>
      <c r="B708" s="4" t="s">
        <v>12</v>
      </c>
      <c r="D708" s="5">
        <v>0.18524590163934426</v>
      </c>
      <c r="E708" s="5">
        <v>0.25681818181818183</v>
      </c>
      <c r="F708" s="5">
        <v>0.25681818181818183</v>
      </c>
      <c r="G708" s="33">
        <v>8.5901506947376145</v>
      </c>
      <c r="H708" s="33">
        <v>48.213274336283192</v>
      </c>
      <c r="I708" s="5">
        <v>0.37058823529411761</v>
      </c>
      <c r="J708" s="1">
        <v>1.7000000000000001E-2</v>
      </c>
      <c r="K708" s="5">
        <v>0.3125</v>
      </c>
      <c r="L708" s="1">
        <v>28.8</v>
      </c>
      <c r="M708" s="1">
        <v>2.6</v>
      </c>
      <c r="O708" s="5"/>
      <c r="R708" s="5"/>
      <c r="T708" s="8"/>
      <c r="U708" s="1"/>
    </row>
    <row r="709" spans="1:21" x14ac:dyDescent="0.25">
      <c r="A709" s="1" t="s">
        <v>255</v>
      </c>
      <c r="B709" s="4" t="s">
        <v>14</v>
      </c>
      <c r="D709" s="5">
        <v>2.9729729729729731E-2</v>
      </c>
      <c r="E709" s="5">
        <v>6.1111111111111116E-2</v>
      </c>
      <c r="F709" s="5">
        <v>6.1111111111111116E-2</v>
      </c>
      <c r="G709" s="33">
        <v>2.2230373359120565</v>
      </c>
      <c r="H709" s="33">
        <v>81.788181818181826</v>
      </c>
      <c r="I709" s="5">
        <v>0.12881355932203389</v>
      </c>
      <c r="J709" s="1">
        <v>5.8999999999999997E-2</v>
      </c>
      <c r="K709" s="5">
        <v>0.14000000000000001</v>
      </c>
      <c r="L709" s="1">
        <v>43.028571428571425</v>
      </c>
      <c r="M709" s="1">
        <v>1.2</v>
      </c>
      <c r="O709" s="5"/>
      <c r="R709" s="5"/>
      <c r="T709" s="4"/>
      <c r="U709" s="1"/>
    </row>
    <row r="710" spans="1:21" x14ac:dyDescent="0.25">
      <c r="A710" s="1" t="s">
        <v>255</v>
      </c>
      <c r="B710" s="4" t="s">
        <v>36</v>
      </c>
      <c r="D710" s="5">
        <v>2.9166666666666667E-2</v>
      </c>
      <c r="E710" s="5">
        <v>5.3846153846153849E-2</v>
      </c>
      <c r="F710" s="5">
        <v>5.3846153846153849E-2</v>
      </c>
      <c r="G710" s="33">
        <v>4.4003412509541553</v>
      </c>
      <c r="H710" s="33">
        <v>159.07857142857142</v>
      </c>
      <c r="I710" s="5">
        <v>0.18750000000000003</v>
      </c>
      <c r="J710" s="1">
        <v>2.4E-2</v>
      </c>
      <c r="K710" s="5">
        <v>0.19230769230769232</v>
      </c>
      <c r="L710" s="1">
        <v>34.64</v>
      </c>
      <c r="M710" s="1">
        <v>0.6</v>
      </c>
      <c r="O710" s="5"/>
      <c r="R710" s="5"/>
      <c r="T710" s="1"/>
      <c r="U710" s="1"/>
    </row>
    <row r="711" spans="1:21" x14ac:dyDescent="0.25">
      <c r="A711" s="1" t="s">
        <v>256</v>
      </c>
      <c r="B711" s="4" t="s">
        <v>21</v>
      </c>
      <c r="C711" s="33">
        <v>45.478036175710592</v>
      </c>
      <c r="D711" s="5">
        <v>0.12437810945273632</v>
      </c>
      <c r="E711" s="5">
        <v>0.2665245202558636</v>
      </c>
      <c r="F711" s="5">
        <v>0.30355912743972446</v>
      </c>
      <c r="G711" s="33">
        <v>6.2438220757825365</v>
      </c>
      <c r="H711" s="33">
        <v>48.56</v>
      </c>
      <c r="I711" s="5">
        <v>0.43149300155520992</v>
      </c>
      <c r="J711" s="1">
        <v>1.286</v>
      </c>
      <c r="K711" s="5">
        <v>0.4490909090909091</v>
      </c>
      <c r="L711" s="1">
        <v>8.6558704453441297</v>
      </c>
      <c r="M711" s="1">
        <v>22.4</v>
      </c>
      <c r="O711" s="5"/>
      <c r="R711" s="5"/>
      <c r="T711" s="8"/>
      <c r="U711" s="1"/>
    </row>
    <row r="712" spans="1:21" x14ac:dyDescent="0.25">
      <c r="A712" s="1" t="s">
        <v>256</v>
      </c>
      <c r="B712" s="8" t="s">
        <v>22</v>
      </c>
      <c r="C712" s="33">
        <v>20.754716981132081</v>
      </c>
      <c r="D712" s="5">
        <v>0.10714285714285712</v>
      </c>
      <c r="E712" s="5">
        <v>0.16513761467889906</v>
      </c>
      <c r="F712" s="5">
        <v>0.16513761467889906</v>
      </c>
      <c r="G712" s="33">
        <v>2.5928178944324221</v>
      </c>
      <c r="H712" s="33">
        <v>33.425666666666672</v>
      </c>
      <c r="I712" s="5">
        <v>0.22651715039577838</v>
      </c>
      <c r="J712" s="1">
        <v>0.75800000000000001</v>
      </c>
      <c r="K712" s="5">
        <v>0.26516853932584267</v>
      </c>
      <c r="L712" s="1">
        <v>15.084745762711865</v>
      </c>
      <c r="M712" s="1">
        <v>4.0999999999999996</v>
      </c>
      <c r="O712" s="5"/>
      <c r="R712" s="5"/>
      <c r="T712" s="8"/>
      <c r="U712" s="1"/>
    </row>
    <row r="713" spans="1:21" x14ac:dyDescent="0.25">
      <c r="A713" s="1" t="s">
        <v>256</v>
      </c>
      <c r="B713" s="4" t="s">
        <v>20</v>
      </c>
      <c r="C713" s="33">
        <v>16.949152542372882</v>
      </c>
      <c r="D713" s="5">
        <v>0.11086956521739132</v>
      </c>
      <c r="E713" s="5">
        <v>0.20400000000000001</v>
      </c>
      <c r="F713" s="5">
        <v>0.20400000000000001</v>
      </c>
      <c r="G713" s="33">
        <v>3.7624091189026379</v>
      </c>
      <c r="H713" s="33">
        <v>93.28607843137253</v>
      </c>
      <c r="I713" s="5">
        <v>0.23461538461538461</v>
      </c>
      <c r="J713" s="1">
        <v>5.1999999999999998E-2</v>
      </c>
      <c r="K713" s="5">
        <v>0.3</v>
      </c>
      <c r="L713" s="1">
        <v>35.666666666666664</v>
      </c>
      <c r="M713" s="1">
        <v>2.6</v>
      </c>
      <c r="O713" s="5"/>
      <c r="R713" s="5"/>
      <c r="T713" s="8"/>
      <c r="U713" s="1"/>
    </row>
    <row r="714" spans="1:21" x14ac:dyDescent="0.25">
      <c r="A714" s="1" t="s">
        <v>256</v>
      </c>
      <c r="B714" s="4" t="s">
        <v>14</v>
      </c>
      <c r="C714" s="33">
        <v>15.652173913043473</v>
      </c>
      <c r="D714" s="5">
        <v>0.12058823529411765</v>
      </c>
      <c r="E714" s="5">
        <v>0.15769230769230771</v>
      </c>
      <c r="F714" s="5">
        <v>0.15769230769230771</v>
      </c>
      <c r="G714" s="33">
        <v>2.9818532928179935</v>
      </c>
      <c r="H714" s="33">
        <v>17.177073170731706</v>
      </c>
      <c r="I714" s="5">
        <v>0.2</v>
      </c>
      <c r="J714" s="1">
        <v>0.109</v>
      </c>
      <c r="K714" s="5">
        <v>0.26666666666666666</v>
      </c>
      <c r="L714" s="1">
        <v>40.75</v>
      </c>
      <c r="M714" s="1">
        <v>4.2</v>
      </c>
      <c r="O714" s="5"/>
      <c r="R714" s="5"/>
      <c r="T714" s="4"/>
      <c r="U714" s="1"/>
    </row>
    <row r="715" spans="1:21" x14ac:dyDescent="0.25">
      <c r="A715" s="1" t="s">
        <v>256</v>
      </c>
      <c r="B715" s="4" t="s">
        <v>22</v>
      </c>
      <c r="C715" s="33">
        <v>14.503816793893133</v>
      </c>
      <c r="D715" s="5">
        <v>7.1874999999999994E-2</v>
      </c>
      <c r="E715" s="5">
        <v>0.10952380952380951</v>
      </c>
      <c r="F715" s="5">
        <v>0.10952380952380951</v>
      </c>
      <c r="G715" s="33">
        <v>2.3558807781545599</v>
      </c>
      <c r="H715" s="33">
        <v>60.902173913043477</v>
      </c>
      <c r="I715" s="5">
        <v>0.22342342342342345</v>
      </c>
      <c r="J715" s="1">
        <v>0.222</v>
      </c>
      <c r="K715" s="5">
        <v>0.2621621621621622</v>
      </c>
      <c r="L715" s="1">
        <v>22.840206185567009</v>
      </c>
      <c r="M715" s="1">
        <v>1</v>
      </c>
      <c r="O715" s="5"/>
      <c r="R715" s="5"/>
      <c r="T715" s="1"/>
      <c r="U715" s="1"/>
    </row>
    <row r="716" spans="1:21" x14ac:dyDescent="0.25">
      <c r="A716" s="1" t="s">
        <v>256</v>
      </c>
      <c r="B716" s="4" t="s">
        <v>19</v>
      </c>
      <c r="C716" s="33">
        <v>7.6086956521739051</v>
      </c>
      <c r="D716" s="5">
        <v>0.2392857142857143</v>
      </c>
      <c r="E716" s="5">
        <v>0.22333333333333336</v>
      </c>
      <c r="F716" s="5">
        <v>0.22333333333333336</v>
      </c>
      <c r="G716" s="33">
        <v>3.8612168349054001</v>
      </c>
      <c r="H716" s="33">
        <v>21.646567164179103</v>
      </c>
      <c r="I716" s="5">
        <v>0.43333333333333329</v>
      </c>
      <c r="J716" s="1">
        <v>3.9E-2</v>
      </c>
      <c r="K716" s="5">
        <v>0.42452830188679247</v>
      </c>
      <c r="L716" s="1">
        <v>10.595555555555555</v>
      </c>
      <c r="M716" s="1">
        <v>4.5999999999999996</v>
      </c>
      <c r="O716" s="5"/>
      <c r="R716" s="5"/>
      <c r="T716" s="8"/>
      <c r="U716" s="1"/>
    </row>
    <row r="717" spans="1:21" x14ac:dyDescent="0.25">
      <c r="A717" s="1" t="s">
        <v>256</v>
      </c>
      <c r="B717" s="4" t="s">
        <v>39</v>
      </c>
      <c r="D717" s="5">
        <v>9.1666666666666674E-2</v>
      </c>
      <c r="E717" s="5">
        <v>0.22</v>
      </c>
      <c r="F717" s="5">
        <v>0.22</v>
      </c>
      <c r="G717" s="33">
        <v>3.6469730123997079</v>
      </c>
      <c r="H717" s="33">
        <v>149.56363636363639</v>
      </c>
      <c r="I717" s="5"/>
      <c r="J717" s="1">
        <v>0.68</v>
      </c>
      <c r="K717" s="5">
        <v>0.24666666666666667</v>
      </c>
      <c r="L717" s="1">
        <v>22.729729729729726</v>
      </c>
      <c r="M717" s="1">
        <v>1.8</v>
      </c>
      <c r="O717" s="5"/>
      <c r="R717" s="5"/>
      <c r="T717" s="4"/>
      <c r="U717" s="1"/>
    </row>
    <row r="718" spans="1:21" x14ac:dyDescent="0.25">
      <c r="A718" s="1" t="s">
        <v>256</v>
      </c>
      <c r="B718" s="4" t="s">
        <v>43</v>
      </c>
      <c r="D718" s="5"/>
      <c r="E718" s="5"/>
      <c r="F718" s="5"/>
      <c r="G718" s="33"/>
      <c r="H718" s="33"/>
      <c r="I718" s="5"/>
      <c r="K718" s="5"/>
      <c r="O718" s="5"/>
      <c r="R718" s="5"/>
      <c r="T718" s="4"/>
      <c r="U718" s="1"/>
    </row>
    <row r="719" spans="1:21" x14ac:dyDescent="0.25">
      <c r="A719" s="1" t="s">
        <v>257</v>
      </c>
      <c r="B719" s="4" t="s">
        <v>21</v>
      </c>
      <c r="C719" s="33">
        <v>41.666666666666664</v>
      </c>
      <c r="D719" s="5">
        <v>0.10177304964539008</v>
      </c>
      <c r="E719" s="5">
        <v>0.25087412587412589</v>
      </c>
      <c r="F719" s="5">
        <v>0.25744125326370759</v>
      </c>
      <c r="G719" s="33">
        <v>6.5152058029936306</v>
      </c>
      <c r="H719" s="33">
        <v>47.650522648083623</v>
      </c>
      <c r="I719" s="5">
        <v>0.31588962892483352</v>
      </c>
      <c r="J719" s="1">
        <v>1.0509999999999999</v>
      </c>
      <c r="K719" s="5">
        <v>0.34343434343434343</v>
      </c>
      <c r="L719" s="1">
        <v>8.5588235294117645</v>
      </c>
      <c r="M719" s="1">
        <v>9.6999999999999993</v>
      </c>
      <c r="O719" s="5"/>
      <c r="R719" s="5"/>
      <c r="T719" s="8"/>
      <c r="U719" s="1"/>
    </row>
    <row r="720" spans="1:21" x14ac:dyDescent="0.25">
      <c r="A720" s="1" t="s">
        <v>257</v>
      </c>
      <c r="B720" s="4" t="s">
        <v>23</v>
      </c>
      <c r="C720" s="33">
        <v>36.363636363636367</v>
      </c>
      <c r="D720" s="5">
        <v>0.18333333333333335</v>
      </c>
      <c r="E720" s="5">
        <v>0.25647668393782386</v>
      </c>
      <c r="F720" s="5">
        <v>0.25647668393782386</v>
      </c>
      <c r="G720" s="33">
        <v>7.6622513472439175</v>
      </c>
      <c r="H720" s="33">
        <v>71.582727272727269</v>
      </c>
      <c r="I720" s="5">
        <v>0.35097024579560154</v>
      </c>
      <c r="J720" s="1">
        <v>0.77300000000000002</v>
      </c>
      <c r="K720" s="5">
        <v>0.39999999999999997</v>
      </c>
      <c r="L720" s="1">
        <v>19.505747126436784</v>
      </c>
      <c r="M720" s="1">
        <v>13.4</v>
      </c>
      <c r="O720" s="5"/>
      <c r="R720" s="5"/>
      <c r="T720" s="8"/>
      <c r="U720" s="1"/>
    </row>
    <row r="721" spans="1:21" x14ac:dyDescent="0.25">
      <c r="A721" s="1" t="s">
        <v>257</v>
      </c>
      <c r="B721" s="4" t="s">
        <v>20</v>
      </c>
      <c r="C721" s="33">
        <v>23.846153846153836</v>
      </c>
      <c r="D721" s="5">
        <v>9.696969696969697E-2</v>
      </c>
      <c r="E721" s="5">
        <v>0.14883720930232561</v>
      </c>
      <c r="F721" s="5">
        <v>0.14883720930232561</v>
      </c>
      <c r="G721" s="33">
        <v>4.7125081507156281</v>
      </c>
      <c r="H721" s="33">
        <v>81.233281250000005</v>
      </c>
      <c r="I721" s="5">
        <v>0.18717948717948715</v>
      </c>
      <c r="J721" s="1">
        <v>3.9E-2</v>
      </c>
      <c r="K721" s="5">
        <v>0.26250000000000001</v>
      </c>
      <c r="L721" s="1">
        <v>32.19047619047619</v>
      </c>
      <c r="M721" s="1">
        <v>2.9</v>
      </c>
      <c r="O721" s="5"/>
      <c r="R721" s="5"/>
      <c r="T721" s="4"/>
      <c r="U721" s="1"/>
    </row>
    <row r="722" spans="1:21" x14ac:dyDescent="0.25">
      <c r="A722" s="1" t="s">
        <v>257</v>
      </c>
      <c r="B722" s="4" t="s">
        <v>43</v>
      </c>
      <c r="C722" s="33">
        <v>23.645320197044331</v>
      </c>
      <c r="D722" s="5"/>
      <c r="E722" s="5">
        <v>0.28052516411378559</v>
      </c>
      <c r="F722" s="5">
        <v>0.28837638376383762</v>
      </c>
      <c r="G722" s="33">
        <v>4.6463868566294444</v>
      </c>
      <c r="H722" s="33">
        <v>6.0772230889235566</v>
      </c>
      <c r="I722" s="5">
        <v>0.16930946291560101</v>
      </c>
      <c r="J722" s="1">
        <v>1.173</v>
      </c>
      <c r="K722" s="5">
        <v>0.15113268608414238</v>
      </c>
      <c r="L722" s="1">
        <v>10.610278372591008</v>
      </c>
      <c r="M722" s="1">
        <v>3.2</v>
      </c>
      <c r="O722" s="5"/>
      <c r="R722" s="5"/>
      <c r="T722" s="4"/>
      <c r="U722" s="1"/>
    </row>
    <row r="723" spans="1:21" x14ac:dyDescent="0.25">
      <c r="A723" s="1" t="s">
        <v>257</v>
      </c>
      <c r="B723" s="4" t="s">
        <v>19</v>
      </c>
      <c r="C723" s="33">
        <v>14.835164835164841</v>
      </c>
      <c r="D723" s="5">
        <v>0.23757961783439491</v>
      </c>
      <c r="E723" s="5">
        <v>0.25724137931034485</v>
      </c>
      <c r="F723" s="5">
        <v>0.25724137931034485</v>
      </c>
      <c r="G723" s="33">
        <v>8.6556667568298629</v>
      </c>
      <c r="H723" s="33">
        <v>8.4247989276139403</v>
      </c>
      <c r="I723" s="5">
        <v>0.34492753623188405</v>
      </c>
      <c r="J723" s="1">
        <v>0.13800000000000001</v>
      </c>
      <c r="K723" s="5">
        <v>0.39320388349514562</v>
      </c>
      <c r="L723" s="1">
        <v>10.014814814814816</v>
      </c>
      <c r="M723" s="1">
        <v>10</v>
      </c>
      <c r="O723" s="5"/>
      <c r="R723" s="5"/>
      <c r="T723" s="8"/>
      <c r="U723" s="1"/>
    </row>
    <row r="724" spans="1:21" x14ac:dyDescent="0.25">
      <c r="A724" s="1" t="s">
        <v>257</v>
      </c>
      <c r="B724" s="8" t="s">
        <v>22</v>
      </c>
      <c r="C724" s="33">
        <v>8.2949308755760338</v>
      </c>
      <c r="D724" s="5">
        <v>0.12692307692307692</v>
      </c>
      <c r="E724" s="5">
        <v>0.18333333333333335</v>
      </c>
      <c r="F724" s="5">
        <v>0.18333333333333335</v>
      </c>
      <c r="G724" s="33">
        <v>3.3854098372380781</v>
      </c>
      <c r="H724" s="33">
        <v>63.552575757575752</v>
      </c>
      <c r="I724" s="5">
        <v>0.25718015665796345</v>
      </c>
      <c r="J724" s="1">
        <v>0.76600000000000001</v>
      </c>
      <c r="K724" s="5">
        <v>0.30705882352941177</v>
      </c>
      <c r="L724" s="1">
        <v>16.360153256704979</v>
      </c>
      <c r="M724" s="1">
        <v>4.4000000000000004</v>
      </c>
      <c r="O724" s="5"/>
      <c r="R724" s="5"/>
      <c r="T724" s="8"/>
      <c r="U724" s="1"/>
    </row>
    <row r="725" spans="1:21" x14ac:dyDescent="0.25">
      <c r="A725" s="1" t="s">
        <v>257</v>
      </c>
      <c r="B725" s="4" t="s">
        <v>22</v>
      </c>
      <c r="C725" s="33">
        <v>6.9444444444444393</v>
      </c>
      <c r="D725" s="5">
        <v>7.4626865671641784E-2</v>
      </c>
      <c r="E725" s="5">
        <v>0.12195121951219512</v>
      </c>
      <c r="F725" s="5">
        <v>0.12195121951219512</v>
      </c>
      <c r="G725" s="33">
        <v>2.9567099684527185</v>
      </c>
      <c r="H725" s="33">
        <v>73.730599999999995</v>
      </c>
      <c r="I725" s="5">
        <v>0.20399999999999999</v>
      </c>
      <c r="J725" s="1">
        <v>0.22500000000000001</v>
      </c>
      <c r="K725" s="5">
        <v>0.21071428571428599</v>
      </c>
      <c r="L725" s="1">
        <v>20.474576271186439</v>
      </c>
      <c r="M725" s="1">
        <v>2</v>
      </c>
      <c r="O725" s="5"/>
      <c r="R725" s="5"/>
      <c r="T725" s="4"/>
      <c r="U725" s="1"/>
    </row>
    <row r="726" spans="1:21" x14ac:dyDescent="0.25">
      <c r="A726" s="1" t="s">
        <v>257</v>
      </c>
      <c r="B726" s="4" t="s">
        <v>39</v>
      </c>
      <c r="D726" s="5">
        <v>6.3636363636363644E-2</v>
      </c>
      <c r="E726" s="5">
        <v>0.13999999999999999</v>
      </c>
      <c r="F726" s="5">
        <v>0.13999999999999999</v>
      </c>
      <c r="G726" s="33">
        <v>2.6340637119225829</v>
      </c>
      <c r="H726" s="33">
        <v>176.26214285714286</v>
      </c>
      <c r="I726" s="5">
        <v>0.27826086956521739</v>
      </c>
      <c r="J726" s="1">
        <v>2.3E-2</v>
      </c>
      <c r="K726" s="5">
        <v>0.19</v>
      </c>
      <c r="L726" s="1">
        <v>32</v>
      </c>
      <c r="M726" s="1">
        <v>2.2999999999999998</v>
      </c>
      <c r="O726" s="5"/>
      <c r="R726" s="5"/>
      <c r="T726" s="4"/>
      <c r="U726" s="1"/>
    </row>
    <row r="727" spans="1:21" x14ac:dyDescent="0.25">
      <c r="A727" s="1" t="s">
        <v>258</v>
      </c>
      <c r="B727" s="4" t="s">
        <v>23</v>
      </c>
      <c r="C727" s="33">
        <v>26.948051948051955</v>
      </c>
      <c r="D727" s="5">
        <v>0.15987261146496815</v>
      </c>
      <c r="E727" s="5">
        <v>0.37462686567164177</v>
      </c>
      <c r="F727" s="5">
        <v>0.21250000000000002</v>
      </c>
      <c r="G727" s="33">
        <v>5.4540080284523782</v>
      </c>
      <c r="H727" s="33">
        <v>41.783665338645413</v>
      </c>
      <c r="I727" s="5">
        <v>0.47542372881355938</v>
      </c>
      <c r="J727" s="1">
        <v>1.534</v>
      </c>
      <c r="K727" s="5">
        <v>0.35486725663716812</v>
      </c>
      <c r="L727" s="1">
        <v>15.768079800498757</v>
      </c>
      <c r="M727" s="1">
        <v>20.7</v>
      </c>
      <c r="O727" s="5"/>
      <c r="R727" s="5"/>
      <c r="T727" s="8"/>
      <c r="U727" s="1"/>
    </row>
    <row r="728" spans="1:21" x14ac:dyDescent="0.25">
      <c r="A728" s="1" t="s">
        <v>258</v>
      </c>
      <c r="B728" s="4" t="s">
        <v>24</v>
      </c>
      <c r="C728" s="33">
        <v>19.607843137254903</v>
      </c>
      <c r="D728" s="5">
        <v>0.18098159509202452</v>
      </c>
      <c r="E728" s="5">
        <v>0.2185185185185185</v>
      </c>
      <c r="F728" s="5">
        <v>0.2185185185185185</v>
      </c>
      <c r="G728" s="33">
        <v>8.5571028579181725</v>
      </c>
      <c r="H728" s="33">
        <v>21.985898305084746</v>
      </c>
      <c r="I728" s="5">
        <v>0.29521044992743106</v>
      </c>
      <c r="J728" s="1">
        <v>0.68899999999999995</v>
      </c>
      <c r="K728" s="5">
        <v>0.27695167286245354</v>
      </c>
      <c r="L728" s="1">
        <v>24.644295302013422</v>
      </c>
      <c r="M728" s="1">
        <v>20</v>
      </c>
      <c r="O728" s="5"/>
      <c r="R728" s="5"/>
      <c r="T728" s="8"/>
      <c r="U728" s="1"/>
    </row>
    <row r="729" spans="1:21" x14ac:dyDescent="0.25">
      <c r="A729" s="1" t="s">
        <v>259</v>
      </c>
      <c r="B729" s="4" t="s">
        <v>46</v>
      </c>
      <c r="C729" s="33">
        <v>31.374853113983544</v>
      </c>
      <c r="D729" s="5">
        <v>0.20438871473354231</v>
      </c>
      <c r="E729" s="5">
        <v>0.21849865951742625</v>
      </c>
      <c r="F729" s="5">
        <v>0.26155038759689925</v>
      </c>
      <c r="G729" s="33">
        <v>10.541082689811597</v>
      </c>
      <c r="H729" s="33">
        <v>35.094938650306752</v>
      </c>
      <c r="I729" s="5">
        <v>0.58590924220570284</v>
      </c>
      <c r="J729" s="1">
        <v>9.0129999999999999</v>
      </c>
      <c r="K729" s="5">
        <v>0.405012442232492</v>
      </c>
      <c r="L729" s="1">
        <v>3.7652944790660934</v>
      </c>
      <c r="M729" s="1">
        <v>83</v>
      </c>
      <c r="O729" s="5"/>
      <c r="R729" s="5"/>
      <c r="T729" s="1"/>
      <c r="U729" s="1"/>
    </row>
    <row r="730" spans="1:21" x14ac:dyDescent="0.25">
      <c r="A730" s="1" t="s">
        <v>259</v>
      </c>
      <c r="B730" s="4" t="s">
        <v>24</v>
      </c>
      <c r="C730" s="33">
        <v>29.065743944636672</v>
      </c>
      <c r="D730" s="5">
        <v>0.16505102040816325</v>
      </c>
      <c r="E730" s="5">
        <v>0.28240942819729375</v>
      </c>
      <c r="F730" s="5">
        <v>0.26643192488262907</v>
      </c>
      <c r="G730" s="33">
        <v>9.7820711862457603</v>
      </c>
      <c r="H730" s="33">
        <v>67.19860896445131</v>
      </c>
      <c r="I730" s="5">
        <v>0.38171539961013645</v>
      </c>
      <c r="J730" s="1">
        <v>2.5649999999999999</v>
      </c>
      <c r="K730" s="5">
        <v>0.27817896389324959</v>
      </c>
      <c r="L730" s="1">
        <v>26.84819413092551</v>
      </c>
      <c r="M730" s="1">
        <v>33</v>
      </c>
      <c r="O730" s="5"/>
      <c r="R730" s="5"/>
      <c r="T730" s="4"/>
      <c r="U730" s="1"/>
    </row>
    <row r="731" spans="1:21" x14ac:dyDescent="0.25">
      <c r="A731" s="1" t="s">
        <v>259</v>
      </c>
      <c r="B731" s="4" t="s">
        <v>23</v>
      </c>
      <c r="C731" s="33">
        <v>25.592417061611386</v>
      </c>
      <c r="D731" s="5">
        <v>0.32121212121212117</v>
      </c>
      <c r="E731" s="5"/>
      <c r="F731" s="5">
        <v>0.54940898345153666</v>
      </c>
      <c r="G731" s="33">
        <v>7.5686074123057505</v>
      </c>
      <c r="H731" s="33">
        <v>19.616155660377359</v>
      </c>
      <c r="I731" s="5">
        <v>0.56619659892160923</v>
      </c>
      <c r="J731" s="1">
        <v>2.411</v>
      </c>
      <c r="K731" s="5">
        <v>0.37272727272727274</v>
      </c>
      <c r="L731" s="1">
        <v>32.513937282229968</v>
      </c>
      <c r="M731" s="1">
        <v>40.4</v>
      </c>
      <c r="O731" s="5"/>
      <c r="R731" s="5"/>
      <c r="T731" s="8"/>
      <c r="U731" s="1"/>
    </row>
    <row r="732" spans="1:21" x14ac:dyDescent="0.25">
      <c r="A732" s="1" t="s">
        <v>259</v>
      </c>
      <c r="B732" s="4" t="s">
        <v>17</v>
      </c>
      <c r="C732" s="33">
        <v>14.771048744460851</v>
      </c>
      <c r="D732" s="5">
        <v>0.35978260869565215</v>
      </c>
      <c r="E732" s="5">
        <v>0.35668103448275862</v>
      </c>
      <c r="F732" s="5">
        <v>0.35126811594202895</v>
      </c>
      <c r="G732" s="33">
        <v>6.8169032727754058</v>
      </c>
      <c r="H732" s="33">
        <v>18.259214501510577</v>
      </c>
      <c r="I732" s="5">
        <v>0.35539452495974239</v>
      </c>
      <c r="J732" s="1">
        <v>0.621</v>
      </c>
      <c r="K732" s="5">
        <v>0.35539452495974239</v>
      </c>
      <c r="L732" s="1">
        <v>14.32487539646579</v>
      </c>
      <c r="M732" s="1">
        <v>39</v>
      </c>
      <c r="O732" s="5"/>
      <c r="R732" s="5"/>
      <c r="T732" s="4"/>
      <c r="U732" s="1"/>
    </row>
    <row r="733" spans="1:21" x14ac:dyDescent="0.25">
      <c r="A733" s="1" t="s">
        <v>259</v>
      </c>
      <c r="B733" s="4" t="s">
        <v>26</v>
      </c>
      <c r="C733" s="33">
        <v>6.2857142857142865</v>
      </c>
      <c r="D733" s="5">
        <v>0.17478632478632478</v>
      </c>
      <c r="E733" s="5">
        <v>0.17478632478632478</v>
      </c>
      <c r="F733" s="5">
        <v>0.17478632478632478</v>
      </c>
      <c r="G733" s="33">
        <v>4.6764644917315046</v>
      </c>
      <c r="H733" s="33">
        <v>9.6723227383863097</v>
      </c>
      <c r="I733" s="5">
        <v>0.16739130434782606</v>
      </c>
      <c r="J733" s="1">
        <v>0.46</v>
      </c>
      <c r="K733" s="5">
        <v>0.16298932384341636</v>
      </c>
      <c r="L733" s="1">
        <v>41.0764192139738</v>
      </c>
      <c r="M733" s="1">
        <v>18</v>
      </c>
      <c r="O733" s="5"/>
      <c r="R733" s="5"/>
      <c r="T733" s="4"/>
      <c r="U733" s="1"/>
    </row>
    <row r="734" spans="1:21" x14ac:dyDescent="0.25">
      <c r="A734" s="1" t="s">
        <v>259</v>
      </c>
      <c r="B734" s="8" t="s">
        <v>26</v>
      </c>
      <c r="C734" s="33">
        <v>6.2500000000000053</v>
      </c>
      <c r="D734" s="5">
        <v>0.18285714285714286</v>
      </c>
      <c r="E734" s="5">
        <v>0.23769730733519034</v>
      </c>
      <c r="F734" s="5">
        <v>0.22836676217765048</v>
      </c>
      <c r="G734" s="33">
        <v>1.3548331336122421</v>
      </c>
      <c r="H734" s="33">
        <v>16.722539062500001</v>
      </c>
      <c r="I734" s="5">
        <v>0.19197396963123642</v>
      </c>
      <c r="J734" s="1">
        <v>0.92200000000000004</v>
      </c>
      <c r="K734" s="5">
        <v>0.20915254237288133</v>
      </c>
      <c r="L734" s="1">
        <v>27.60940032414911</v>
      </c>
      <c r="M734" s="1">
        <v>7.8</v>
      </c>
      <c r="O734" s="5"/>
      <c r="R734" s="5"/>
      <c r="T734" s="4"/>
      <c r="U734" s="1"/>
    </row>
    <row r="735" spans="1:21" x14ac:dyDescent="0.25">
      <c r="A735" s="1" t="s">
        <v>260</v>
      </c>
      <c r="B735" s="4" t="s">
        <v>24</v>
      </c>
      <c r="C735" s="33">
        <v>45.39007092198581</v>
      </c>
      <c r="D735" s="5">
        <v>0.11188118811881187</v>
      </c>
      <c r="E735" s="5">
        <v>0.24944812362030905</v>
      </c>
      <c r="F735" s="5">
        <v>0.24944812362030905</v>
      </c>
      <c r="G735" s="33">
        <v>9.0788103991250608</v>
      </c>
      <c r="H735" s="33">
        <v>67.16017699115045</v>
      </c>
      <c r="I735" s="5">
        <v>0.46168521462639106</v>
      </c>
      <c r="J735" s="1">
        <v>0.629</v>
      </c>
      <c r="K735" s="5">
        <v>0.36688034188034185</v>
      </c>
      <c r="L735" s="1">
        <v>23.896330809551547</v>
      </c>
      <c r="M735" s="1">
        <v>37</v>
      </c>
      <c r="O735" s="5"/>
      <c r="R735" s="5"/>
      <c r="T735" s="8"/>
      <c r="U735" s="1"/>
    </row>
    <row r="736" spans="1:21" x14ac:dyDescent="0.25">
      <c r="A736" s="1" t="s">
        <v>260</v>
      </c>
      <c r="B736" s="4" t="s">
        <v>23</v>
      </c>
      <c r="C736" s="33">
        <v>44.278606965174127</v>
      </c>
      <c r="D736" s="5">
        <v>0.20571428571428571</v>
      </c>
      <c r="E736" s="5">
        <v>0.36772216547497444</v>
      </c>
      <c r="F736" s="5">
        <v>0.2801113063854716</v>
      </c>
      <c r="G736" s="33">
        <v>8.2579253310960627</v>
      </c>
      <c r="H736" s="33">
        <v>92.705555555555563</v>
      </c>
      <c r="I736" s="5">
        <v>0.52198534310459699</v>
      </c>
      <c r="J736" s="1">
        <v>1.5009999999999999</v>
      </c>
      <c r="K736" s="5">
        <v>0.46908517350157725</v>
      </c>
      <c r="L736" s="1">
        <v>8.3322125084061884</v>
      </c>
      <c r="M736" s="1">
        <v>34.5</v>
      </c>
      <c r="O736" s="5"/>
      <c r="R736" s="5"/>
      <c r="T736" s="8"/>
      <c r="U736" s="1"/>
    </row>
    <row r="737" spans="1:21" x14ac:dyDescent="0.25">
      <c r="A737" s="1" t="s">
        <v>260</v>
      </c>
      <c r="B737" s="4" t="s">
        <v>17</v>
      </c>
      <c r="C737" s="33">
        <v>26.165413533834595</v>
      </c>
      <c r="D737" s="5">
        <v>0.2846153846153846</v>
      </c>
      <c r="E737" s="5">
        <v>0.34755381604696672</v>
      </c>
      <c r="F737" s="5">
        <v>0.30850283427809272</v>
      </c>
      <c r="G737" s="33">
        <v>7.273467725514152</v>
      </c>
      <c r="H737" s="33">
        <v>27.652027027027025</v>
      </c>
      <c r="I737" s="5">
        <v>0.3991975033437361</v>
      </c>
      <c r="J737" s="1">
        <v>2.2429999999999999</v>
      </c>
      <c r="K737" s="5">
        <v>0.37898550724637681</v>
      </c>
      <c r="L737" s="1">
        <v>14.066284257488846</v>
      </c>
      <c r="M737" s="1">
        <v>46</v>
      </c>
      <c r="O737" s="5"/>
      <c r="R737" s="5"/>
      <c r="T737" s="1"/>
      <c r="U737" s="1"/>
    </row>
    <row r="738" spans="1:21" x14ac:dyDescent="0.25">
      <c r="A738" s="1" t="s">
        <v>260</v>
      </c>
      <c r="B738" s="8" t="s">
        <v>26</v>
      </c>
      <c r="C738" s="33">
        <v>12.16216216216217</v>
      </c>
      <c r="D738" s="5">
        <v>0.25843373493975902</v>
      </c>
      <c r="E738" s="5">
        <v>0.23610346725371492</v>
      </c>
      <c r="F738" s="5">
        <v>0.24048531289910599</v>
      </c>
      <c r="G738" s="33">
        <v>2.4387753080097001</v>
      </c>
      <c r="H738" s="33">
        <v>15.292937062937064</v>
      </c>
      <c r="I738" s="5">
        <v>0.20720966484801251</v>
      </c>
      <c r="J738" s="1">
        <v>2.5659999999999998</v>
      </c>
      <c r="K738" s="5">
        <v>0.22543859649122808</v>
      </c>
      <c r="L738" s="1">
        <v>15.980544747081712</v>
      </c>
      <c r="M738" s="1">
        <v>11</v>
      </c>
      <c r="O738" s="5"/>
      <c r="R738" s="5"/>
      <c r="T738" s="8"/>
      <c r="U738" s="1"/>
    </row>
    <row r="739" spans="1:21" x14ac:dyDescent="0.25">
      <c r="A739" s="1" t="s">
        <v>261</v>
      </c>
      <c r="B739" s="4" t="s">
        <v>24</v>
      </c>
      <c r="C739" s="33">
        <v>23.780487804878049</v>
      </c>
      <c r="D739" s="5">
        <v>0.13780918727915195</v>
      </c>
      <c r="E739" s="5">
        <v>0.31733116354759966</v>
      </c>
      <c r="F739" s="5">
        <v>0.19137055837563455</v>
      </c>
      <c r="G739" s="33">
        <v>7.6666447956150225</v>
      </c>
      <c r="H739" s="33">
        <v>101.60564102564103</v>
      </c>
      <c r="I739" s="5">
        <v>0.47269984917043739</v>
      </c>
      <c r="J739" s="1">
        <v>1.9889999999999999</v>
      </c>
      <c r="K739" s="5">
        <v>0.35728542914171657</v>
      </c>
      <c r="L739" s="1">
        <v>15.548044692737427</v>
      </c>
      <c r="M739" s="1">
        <v>16</v>
      </c>
      <c r="O739" s="5"/>
      <c r="R739" s="5"/>
      <c r="T739" s="4"/>
      <c r="U739" s="1"/>
    </row>
    <row r="740" spans="1:21" x14ac:dyDescent="0.25">
      <c r="A740" s="1" t="s">
        <v>261</v>
      </c>
      <c r="B740" s="4" t="s">
        <v>23</v>
      </c>
      <c r="C740" s="33">
        <v>16.037735849056606</v>
      </c>
      <c r="D740" s="5">
        <v>0.36521739130434783</v>
      </c>
      <c r="E740" s="5">
        <v>0.34588235294117642</v>
      </c>
      <c r="F740" s="5">
        <v>0.34588235294117642</v>
      </c>
      <c r="G740" s="33">
        <v>8.7146398080025183</v>
      </c>
      <c r="H740" s="33">
        <v>17.290476190476191</v>
      </c>
      <c r="I740" s="5">
        <v>0.47998683344305465</v>
      </c>
      <c r="J740" s="1">
        <v>1.5189999999999999</v>
      </c>
      <c r="K740" s="5">
        <v>0.52411347517730489</v>
      </c>
      <c r="L740" s="1">
        <v>14.974289580514212</v>
      </c>
      <c r="M740" s="1">
        <v>33.5</v>
      </c>
      <c r="O740" s="5"/>
      <c r="R740" s="5"/>
      <c r="T740" s="4"/>
      <c r="U740" s="1"/>
    </row>
    <row r="741" spans="1:21" x14ac:dyDescent="0.25">
      <c r="A741" s="1" t="s">
        <v>261</v>
      </c>
      <c r="B741" s="4" t="s">
        <v>26</v>
      </c>
      <c r="C741" s="33">
        <v>10.88</v>
      </c>
      <c r="D741" s="5">
        <v>0.1590551181102362</v>
      </c>
      <c r="E741" s="5">
        <v>0.21720430107526881</v>
      </c>
      <c r="F741" s="5">
        <v>0.22329749103942648</v>
      </c>
      <c r="G741" s="33">
        <v>1.2624432485002641</v>
      </c>
      <c r="H741" s="33">
        <v>10.587673267326734</v>
      </c>
      <c r="I741" s="5">
        <v>0.24734299516908215</v>
      </c>
      <c r="J741" s="1">
        <v>0.41399999999999998</v>
      </c>
      <c r="K741" s="5">
        <v>0.25051546391752577</v>
      </c>
      <c r="L741" s="1">
        <v>17.862825788751714</v>
      </c>
      <c r="M741" s="1">
        <v>4.7</v>
      </c>
      <c r="O741" s="5"/>
      <c r="R741" s="5"/>
      <c r="T741" s="4"/>
      <c r="U741" s="1"/>
    </row>
    <row r="742" spans="1:21" x14ac:dyDescent="0.25">
      <c r="A742" s="1" t="s">
        <v>261</v>
      </c>
      <c r="B742" s="4" t="s">
        <v>27</v>
      </c>
      <c r="C742" s="33">
        <v>10.407239819004523</v>
      </c>
      <c r="D742" s="5">
        <v>0.17014925373134329</v>
      </c>
      <c r="E742" s="5">
        <v>0.22007722007722008</v>
      </c>
      <c r="F742" s="5">
        <v>0.2533923303834808</v>
      </c>
      <c r="G742" s="33">
        <v>1.3418709082387095</v>
      </c>
      <c r="H742" s="33">
        <v>15.47111111111111</v>
      </c>
      <c r="I742" s="5">
        <v>0.27540983606557373</v>
      </c>
      <c r="J742" s="1">
        <v>0.24399999999999999</v>
      </c>
      <c r="K742" s="5">
        <v>0.27755102040816326</v>
      </c>
      <c r="L742" s="1">
        <v>14.895220588235293</v>
      </c>
      <c r="M742" s="1">
        <v>2.2000000000000002</v>
      </c>
      <c r="O742" s="5"/>
      <c r="R742" s="5"/>
      <c r="T742" s="8"/>
      <c r="U742" s="1"/>
    </row>
    <row r="743" spans="1:21" x14ac:dyDescent="0.25">
      <c r="A743" s="1" t="s">
        <v>261</v>
      </c>
      <c r="B743" s="8" t="s">
        <v>26</v>
      </c>
      <c r="C743" s="33">
        <v>9.5639943741209574</v>
      </c>
      <c r="D743" s="5">
        <v>0.18216216216216216</v>
      </c>
      <c r="E743" s="5">
        <v>0.2026458208057727</v>
      </c>
      <c r="F743" s="5">
        <v>0.23943850267379679</v>
      </c>
      <c r="G743" s="33">
        <v>1.543470597927995</v>
      </c>
      <c r="H743" s="33">
        <v>14.226676557863501</v>
      </c>
      <c r="I743" s="5">
        <v>0.19931271477663229</v>
      </c>
      <c r="J743" s="1">
        <v>0.58199999999999996</v>
      </c>
      <c r="K743" s="5">
        <v>0.20497737556561085</v>
      </c>
      <c r="L743" s="1">
        <v>18.841059602649008</v>
      </c>
      <c r="M743" s="1">
        <v>5</v>
      </c>
      <c r="O743" s="5"/>
      <c r="R743" s="5"/>
      <c r="T743" s="4"/>
      <c r="U743" s="1"/>
    </row>
    <row r="744" spans="1:21" x14ac:dyDescent="0.25">
      <c r="A744" s="1" t="s">
        <v>261</v>
      </c>
      <c r="B744" s="8" t="s">
        <v>28</v>
      </c>
      <c r="C744" s="33">
        <v>3.8759689922480653</v>
      </c>
      <c r="D744" s="5">
        <v>0.17910958904109589</v>
      </c>
      <c r="E744" s="5">
        <v>0.28088077336197637</v>
      </c>
      <c r="F744" s="5">
        <v>0.37056248986869839</v>
      </c>
      <c r="G744" s="33">
        <v>10.237446576431701</v>
      </c>
      <c r="H744" s="33">
        <v>75.025430210325055</v>
      </c>
      <c r="I744" s="5">
        <v>0.66471546607703946</v>
      </c>
      <c r="J744" s="1">
        <v>8.593</v>
      </c>
      <c r="K744" s="5">
        <v>0.4273584905660377</v>
      </c>
      <c r="L744" s="1">
        <v>8.5209713024282561</v>
      </c>
      <c r="M744" s="1">
        <v>24.4</v>
      </c>
      <c r="O744" s="5"/>
      <c r="R744" s="5"/>
      <c r="T744" s="8"/>
      <c r="U744" s="1"/>
    </row>
    <row r="745" spans="1:21" x14ac:dyDescent="0.25">
      <c r="A745" s="1" t="s">
        <v>262</v>
      </c>
      <c r="B745" s="4" t="s">
        <v>23</v>
      </c>
      <c r="C745" s="33">
        <v>29.032258064516121</v>
      </c>
      <c r="D745" s="5">
        <v>0.23156028368794326</v>
      </c>
      <c r="E745" s="5">
        <v>0.31043498930354169</v>
      </c>
      <c r="F745" s="5">
        <v>0.31043498930354169</v>
      </c>
      <c r="G745" s="33">
        <v>9.9459678640112461</v>
      </c>
      <c r="H745" s="33">
        <v>44.867235834609488</v>
      </c>
      <c r="I745" s="5">
        <v>0.70209195402298852</v>
      </c>
      <c r="J745" s="1">
        <v>4.3499999999999996</v>
      </c>
      <c r="K745" s="5">
        <v>0.58200000000000007</v>
      </c>
      <c r="L745" s="1">
        <v>10.762886597938143</v>
      </c>
      <c r="M745" s="1">
        <v>19</v>
      </c>
      <c r="O745" s="5"/>
      <c r="R745" s="5"/>
      <c r="T745" s="8"/>
      <c r="U745" s="1"/>
    </row>
    <row r="746" spans="1:21" x14ac:dyDescent="0.25">
      <c r="A746" s="1" t="s">
        <v>262</v>
      </c>
      <c r="B746" s="8" t="s">
        <v>28</v>
      </c>
      <c r="C746" s="33">
        <v>15.841584158415831</v>
      </c>
      <c r="D746" s="5">
        <v>0.15000000000000002</v>
      </c>
      <c r="E746" s="5">
        <v>0.34905660377358488</v>
      </c>
      <c r="F746" s="5">
        <v>0.47805280528052807</v>
      </c>
      <c r="G746" s="33">
        <v>7.5158134733146582</v>
      </c>
      <c r="H746" s="33">
        <v>107.16144144144144</v>
      </c>
      <c r="I746" s="5">
        <v>0.53285670824459996</v>
      </c>
      <c r="J746" s="1">
        <v>3.2869999999999999</v>
      </c>
      <c r="K746" s="5">
        <v>0.48951612903225805</v>
      </c>
      <c r="L746" s="1">
        <v>9.6293245469522244</v>
      </c>
      <c r="M746" s="1">
        <v>11.9</v>
      </c>
      <c r="O746" s="5"/>
      <c r="R746" s="5"/>
      <c r="T746" s="4"/>
      <c r="U746" s="1"/>
    </row>
    <row r="747" spans="1:21" x14ac:dyDescent="0.25">
      <c r="A747" s="1" t="s">
        <v>262</v>
      </c>
      <c r="B747" s="4" t="s">
        <v>63</v>
      </c>
      <c r="C747" s="33">
        <v>7.407407407407411</v>
      </c>
      <c r="D747" s="5">
        <v>0.505</v>
      </c>
      <c r="E747" s="5">
        <v>0.48095238095238096</v>
      </c>
      <c r="F747" s="5">
        <v>0.48095238095238096</v>
      </c>
      <c r="G747" s="33">
        <v>0.89198109000089199</v>
      </c>
      <c r="H747" s="33">
        <v>1.1100000000000001</v>
      </c>
      <c r="I747" s="5">
        <v>0.44415584415584414</v>
      </c>
      <c r="J747" s="1">
        <v>0.46200000000000002</v>
      </c>
      <c r="K747" s="5">
        <v>0.37234042553191488</v>
      </c>
      <c r="L747" s="1">
        <v>9.2228571428571424</v>
      </c>
      <c r="M747" s="1">
        <v>1.3</v>
      </c>
      <c r="O747" s="5"/>
      <c r="R747" s="5"/>
      <c r="T747" s="1"/>
      <c r="U747" s="1"/>
    </row>
    <row r="748" spans="1:21" x14ac:dyDescent="0.25">
      <c r="A748" s="1" t="s">
        <v>262</v>
      </c>
      <c r="B748" s="8" t="s">
        <v>30</v>
      </c>
      <c r="C748" s="33">
        <v>7.291666666666659</v>
      </c>
      <c r="D748" s="5">
        <v>0.63132530120481922</v>
      </c>
      <c r="E748" s="5">
        <v>0.47292418772563183</v>
      </c>
      <c r="F748" s="5">
        <v>0.46182795698924733</v>
      </c>
      <c r="G748" s="33">
        <v>7.328739783933047</v>
      </c>
      <c r="H748" s="33">
        <v>2.9164694656488548</v>
      </c>
      <c r="I748" s="5">
        <v>0.53406451612903227</v>
      </c>
      <c r="J748" s="1">
        <v>0.77500000000000002</v>
      </c>
      <c r="K748" s="5">
        <v>0.58378378378378382</v>
      </c>
      <c r="L748" s="1">
        <v>7.3703703703703702</v>
      </c>
      <c r="M748" s="1">
        <v>2.5</v>
      </c>
      <c r="O748" s="5"/>
      <c r="R748" s="5"/>
      <c r="T748" s="8"/>
      <c r="U748" s="1"/>
    </row>
    <row r="749" spans="1:21" x14ac:dyDescent="0.25">
      <c r="A749" s="1" t="s">
        <v>262</v>
      </c>
      <c r="B749" s="4" t="s">
        <v>27</v>
      </c>
      <c r="C749" s="33">
        <v>6.6000000000000076</v>
      </c>
      <c r="D749" s="5">
        <v>0.1766990291262136</v>
      </c>
      <c r="E749" s="5">
        <v>0.21187427240977882</v>
      </c>
      <c r="F749" s="5"/>
      <c r="G749" s="33">
        <v>1.4243729198220483</v>
      </c>
      <c r="H749" s="33">
        <v>11.572472527472527</v>
      </c>
      <c r="I749" s="5">
        <v>0.30544412607449861</v>
      </c>
      <c r="J749" s="1">
        <v>0.34899999999999998</v>
      </c>
      <c r="K749" s="5">
        <v>0.32403100775193794</v>
      </c>
      <c r="L749" s="1">
        <v>8.062200956937799</v>
      </c>
      <c r="M749" s="1">
        <v>1</v>
      </c>
      <c r="O749" s="5"/>
      <c r="R749" s="5"/>
      <c r="T749" s="4"/>
      <c r="U749" s="1"/>
    </row>
    <row r="750" spans="1:21" x14ac:dyDescent="0.25">
      <c r="A750" s="1" t="s">
        <v>262</v>
      </c>
      <c r="B750" s="4" t="s">
        <v>28</v>
      </c>
      <c r="C750" s="33">
        <v>4.8611111111111063</v>
      </c>
      <c r="D750" s="5">
        <v>0.25526315789473686</v>
      </c>
      <c r="E750" s="5">
        <v>0.4504643962848297</v>
      </c>
      <c r="F750" s="5">
        <v>0.42219178082191788</v>
      </c>
      <c r="G750" s="33">
        <v>4.4877638314283708</v>
      </c>
      <c r="H750" s="33">
        <v>34.304810996563575</v>
      </c>
      <c r="I750" s="5">
        <v>0.69371966019417486</v>
      </c>
      <c r="J750" s="1">
        <v>6.5919999999999996</v>
      </c>
      <c r="K750" s="5">
        <v>0.58342857142857141</v>
      </c>
      <c r="L750" s="1">
        <v>8.057786483839374</v>
      </c>
      <c r="M750" s="1">
        <v>27.5</v>
      </c>
      <c r="O750" s="5"/>
      <c r="R750" s="5"/>
      <c r="T750" s="8"/>
      <c r="U750" s="1"/>
    </row>
    <row r="751" spans="1:21" x14ac:dyDescent="0.25">
      <c r="A751" s="1" t="s">
        <v>262</v>
      </c>
      <c r="B751" s="4" t="s">
        <v>30</v>
      </c>
      <c r="C751" s="33">
        <v>2.2099447513812209</v>
      </c>
      <c r="D751" s="5">
        <v>0.4777777777777778</v>
      </c>
      <c r="E751" s="5">
        <v>0.455026455026455</v>
      </c>
      <c r="F751" s="5"/>
      <c r="G751" s="33">
        <v>2.7356526910496579</v>
      </c>
      <c r="H751" s="33">
        <v>9.7761627906976756</v>
      </c>
      <c r="I751" s="5">
        <v>0.58188679245283015</v>
      </c>
      <c r="J751" s="1">
        <v>0.26500000000000001</v>
      </c>
      <c r="K751" s="5">
        <v>0.5653061224489796</v>
      </c>
      <c r="L751" s="1">
        <v>8.0144404332129948</v>
      </c>
      <c r="M751" s="1">
        <v>4</v>
      </c>
      <c r="O751" s="5"/>
      <c r="R751" s="5"/>
      <c r="T751" s="4"/>
      <c r="U751" s="1"/>
    </row>
    <row r="752" spans="1:21" x14ac:dyDescent="0.25">
      <c r="A752" s="1" t="s">
        <v>245</v>
      </c>
      <c r="B752" s="4" t="s">
        <v>10</v>
      </c>
      <c r="C752" s="33">
        <v>44.854881266490771</v>
      </c>
      <c r="D752" s="5">
        <v>0.28929016189290163</v>
      </c>
      <c r="E752" s="5">
        <v>0.30932090545938751</v>
      </c>
      <c r="F752" s="5">
        <v>0.30932090545938751</v>
      </c>
      <c r="G752" s="33">
        <v>7.3375223356025812</v>
      </c>
      <c r="H752" s="33">
        <v>9.3282135170038742</v>
      </c>
      <c r="I752" s="5">
        <v>0.30431565967940816</v>
      </c>
      <c r="J752" s="1">
        <v>2.4329999999999998</v>
      </c>
      <c r="K752" s="5">
        <v>0.3237957610789981</v>
      </c>
      <c r="L752" s="1">
        <v>5.3198452841416239</v>
      </c>
      <c r="M752" s="1">
        <v>36</v>
      </c>
      <c r="O752" s="5"/>
      <c r="R752" s="5"/>
      <c r="T752" s="4"/>
      <c r="U752" s="1"/>
    </row>
    <row r="753" spans="1:21" x14ac:dyDescent="0.25">
      <c r="A753" s="1" t="s">
        <v>245</v>
      </c>
      <c r="B753" s="4" t="s">
        <v>11</v>
      </c>
      <c r="C753" s="33">
        <v>44.680851063829792</v>
      </c>
      <c r="D753" s="5">
        <v>9.3150684931506855E-2</v>
      </c>
      <c r="E753" s="5">
        <v>0.24156305506216694</v>
      </c>
      <c r="F753" s="5"/>
      <c r="G753" s="33">
        <v>2.711989536240373</v>
      </c>
      <c r="H753" s="33">
        <v>78.084632352941185</v>
      </c>
      <c r="I753" s="5">
        <v>0.27333333333333332</v>
      </c>
      <c r="J753" s="1">
        <v>0.19500000000000001</v>
      </c>
      <c r="K753" s="5">
        <v>0.33636363636363636</v>
      </c>
      <c r="L753" s="1">
        <v>13.333333333333334</v>
      </c>
      <c r="M753" s="1">
        <v>5</v>
      </c>
      <c r="O753" s="5"/>
      <c r="R753" s="5"/>
      <c r="T753" s="4"/>
      <c r="U753" s="1"/>
    </row>
    <row r="754" spans="1:21" x14ac:dyDescent="0.25">
      <c r="A754" s="1" t="s">
        <v>245</v>
      </c>
      <c r="B754" s="4" t="s">
        <v>20</v>
      </c>
      <c r="C754" s="33">
        <v>36.619718309859159</v>
      </c>
      <c r="D754" s="5">
        <v>8.1249999999999989E-2</v>
      </c>
      <c r="E754" s="5">
        <v>0.14444444444444446</v>
      </c>
      <c r="F754" s="5">
        <v>0.14444444444444446</v>
      </c>
      <c r="G754" s="33">
        <v>2.1173481390862463</v>
      </c>
      <c r="H754" s="33">
        <v>65.393846153846155</v>
      </c>
      <c r="I754" s="5">
        <v>0.15789473684210528</v>
      </c>
      <c r="J754" s="1">
        <v>5.7000000000000002E-2</v>
      </c>
      <c r="K754" s="5">
        <v>0.17777777777777778</v>
      </c>
      <c r="M754" s="1">
        <v>1.8</v>
      </c>
      <c r="O754" s="5"/>
      <c r="R754" s="5"/>
      <c r="T754" s="1"/>
      <c r="U754" s="1"/>
    </row>
    <row r="755" spans="1:21" x14ac:dyDescent="0.25">
      <c r="A755" s="1" t="s">
        <v>245</v>
      </c>
      <c r="B755" s="8" t="s">
        <v>38</v>
      </c>
      <c r="C755" s="33">
        <v>30.898876404494377</v>
      </c>
      <c r="D755" s="5">
        <v>0.14158415841584157</v>
      </c>
      <c r="E755" s="5">
        <v>0.20709630702389573</v>
      </c>
      <c r="F755" s="5">
        <v>0.20709630702389573</v>
      </c>
      <c r="G755" s="33">
        <v>3.8446494924173735</v>
      </c>
      <c r="H755" s="33">
        <v>31.466853146853147</v>
      </c>
      <c r="I755" s="5">
        <v>0.24646464646464644</v>
      </c>
      <c r="J755" s="1">
        <v>0.19800000000000001</v>
      </c>
      <c r="K755" s="5">
        <v>0.27142857142857141</v>
      </c>
      <c r="L755" s="1">
        <v>37.84210526315789</v>
      </c>
      <c r="M755" s="1">
        <v>2.9</v>
      </c>
      <c r="O755" s="5"/>
      <c r="R755" s="5"/>
      <c r="T755" s="4"/>
      <c r="U755" s="1"/>
    </row>
    <row r="756" spans="1:21" x14ac:dyDescent="0.25">
      <c r="A756" s="1" t="s">
        <v>245</v>
      </c>
      <c r="B756" s="4" t="s">
        <v>38</v>
      </c>
      <c r="C756" s="33">
        <v>28.292682926829276</v>
      </c>
      <c r="D756" s="5">
        <v>7.3529411764705885E-2</v>
      </c>
      <c r="E756" s="5">
        <v>0.13157894736842105</v>
      </c>
      <c r="F756" s="5">
        <v>0.13157894736842105</v>
      </c>
      <c r="G756" s="33">
        <v>1.1250779883605566</v>
      </c>
      <c r="H756" s="33">
        <v>39.108400000000003</v>
      </c>
      <c r="I756" s="5">
        <v>0.24976958525345624</v>
      </c>
      <c r="J756" s="1">
        <v>0.217</v>
      </c>
      <c r="K756" s="5">
        <v>0.21764705882352942</v>
      </c>
      <c r="M756" s="1">
        <v>2</v>
      </c>
      <c r="O756" s="5"/>
      <c r="R756" s="5"/>
      <c r="T756" s="4"/>
      <c r="U756" s="1"/>
    </row>
    <row r="757" spans="1:21" x14ac:dyDescent="0.25">
      <c r="A757" s="1" t="s">
        <v>245</v>
      </c>
      <c r="B757" s="4" t="s">
        <v>15</v>
      </c>
      <c r="C757" s="33">
        <v>21.978021978021978</v>
      </c>
      <c r="D757" s="5">
        <v>0.21240601503759399</v>
      </c>
      <c r="E757" s="5">
        <v>0.25450450450450451</v>
      </c>
      <c r="F757" s="5">
        <v>0.25450450450450451</v>
      </c>
      <c r="G757" s="33">
        <v>8.0894691947883963</v>
      </c>
      <c r="H757" s="33">
        <v>31.746725663716813</v>
      </c>
      <c r="I757" s="5">
        <v>0.3753968253968254</v>
      </c>
      <c r="J757" s="1">
        <v>0.252</v>
      </c>
      <c r="K757" s="5">
        <v>0.3943396226415094</v>
      </c>
      <c r="L757" s="1">
        <v>7.5119617224880386</v>
      </c>
      <c r="M757" s="1">
        <v>4.7</v>
      </c>
      <c r="O757" s="5"/>
      <c r="R757" s="5"/>
      <c r="T757" s="8"/>
      <c r="U757" s="1"/>
    </row>
    <row r="758" spans="1:21" x14ac:dyDescent="0.25">
      <c r="A758" s="1" t="s">
        <v>245</v>
      </c>
      <c r="B758" s="4" t="s">
        <v>13</v>
      </c>
      <c r="C758" s="33">
        <v>18.652849740932655</v>
      </c>
      <c r="D758" s="5">
        <v>7.3575129533678757E-2</v>
      </c>
      <c r="E758" s="5">
        <v>0.15839375348577805</v>
      </c>
      <c r="F758" s="5">
        <v>0.15839375348577805</v>
      </c>
      <c r="G758" s="33">
        <v>4.1534921654410191</v>
      </c>
      <c r="H758" s="33">
        <v>25.602077464788731</v>
      </c>
      <c r="I758" s="5">
        <v>0.16676557863501482</v>
      </c>
      <c r="J758" s="1">
        <v>0.33700000000000002</v>
      </c>
      <c r="K758" s="5">
        <v>0.15934065934065933</v>
      </c>
      <c r="L758" s="1">
        <v>9.1034482758620694</v>
      </c>
      <c r="M758" s="1">
        <v>8.6999999999999993</v>
      </c>
      <c r="O758" s="5"/>
      <c r="R758" s="5"/>
      <c r="T758" s="1"/>
      <c r="U758" s="1"/>
    </row>
    <row r="759" spans="1:21" x14ac:dyDescent="0.25">
      <c r="A759" s="1" t="s">
        <v>245</v>
      </c>
      <c r="B759" s="4" t="s">
        <v>12</v>
      </c>
      <c r="C759" s="33">
        <v>14.285714285714286</v>
      </c>
      <c r="D759" s="5">
        <v>0.16718749999999999</v>
      </c>
      <c r="E759" s="5">
        <v>0.33542319749216304</v>
      </c>
      <c r="F759" s="5">
        <v>0.33542319749216304</v>
      </c>
      <c r="G759" s="33">
        <v>8.2565266946072313</v>
      </c>
      <c r="H759" s="33">
        <v>52.06869158878505</v>
      </c>
      <c r="I759" s="5">
        <v>0.43846153846153851</v>
      </c>
      <c r="J759" s="1">
        <v>1.2999999999999999E-2</v>
      </c>
      <c r="K759" s="5">
        <v>0.43846153846153846</v>
      </c>
      <c r="L759" s="1">
        <v>2.1052631578947367</v>
      </c>
      <c r="M759" s="1">
        <v>5.0999999999999996</v>
      </c>
      <c r="O759" s="5"/>
      <c r="R759" s="5"/>
      <c r="T759" s="4"/>
      <c r="U759" s="1"/>
    </row>
    <row r="760" spans="1:21" x14ac:dyDescent="0.25">
      <c r="A760" s="1" t="s">
        <v>245</v>
      </c>
      <c r="B760" s="4" t="s">
        <v>36</v>
      </c>
      <c r="D760" s="5">
        <v>0.11</v>
      </c>
      <c r="E760" s="5">
        <v>7.3333333333333334E-2</v>
      </c>
      <c r="F760" s="5">
        <v>7.3333333333333334E-2</v>
      </c>
      <c r="G760" s="33">
        <v>0.56785917092561045</v>
      </c>
      <c r="H760" s="33">
        <v>48.027272727272731</v>
      </c>
      <c r="I760" s="5">
        <v>0.26363636363636361</v>
      </c>
      <c r="J760" s="1">
        <v>3.3000000000000002E-2</v>
      </c>
      <c r="K760" s="5">
        <v>0.22857142857142859</v>
      </c>
      <c r="M760" s="1">
        <v>0.5</v>
      </c>
      <c r="O760" s="5"/>
      <c r="R760" s="5"/>
      <c r="T760" s="4"/>
      <c r="U760" s="1"/>
    </row>
    <row r="761" spans="1:21" x14ac:dyDescent="0.25">
      <c r="A761" s="1" t="s">
        <v>245</v>
      </c>
      <c r="B761" s="4" t="s">
        <v>35</v>
      </c>
      <c r="D761" s="5">
        <v>8.1249999999999989E-2</v>
      </c>
      <c r="E761" s="5">
        <v>0.10833333333333332</v>
      </c>
      <c r="F761" s="5">
        <v>0.10833333333333332</v>
      </c>
      <c r="G761" s="33">
        <v>3.7273447327959741</v>
      </c>
      <c r="H761" s="33">
        <v>16.510000000000002</v>
      </c>
      <c r="I761" s="5">
        <v>0.45111111111111107</v>
      </c>
      <c r="J761" s="1">
        <v>4.4999999999999998E-2</v>
      </c>
      <c r="K761" s="5">
        <v>0.52727272727272723</v>
      </c>
      <c r="L761" s="1">
        <v>13.505747126436782</v>
      </c>
      <c r="M761" s="1">
        <v>0.9</v>
      </c>
      <c r="O761" s="5"/>
      <c r="R761" s="5"/>
      <c r="T761" s="1"/>
      <c r="U761" s="1"/>
    </row>
    <row r="762" spans="1:21" x14ac:dyDescent="0.25">
      <c r="A762" s="1" t="s">
        <v>245</v>
      </c>
      <c r="B762" s="4" t="s">
        <v>39</v>
      </c>
      <c r="D762" s="5"/>
      <c r="E762" s="5"/>
      <c r="F762" s="5"/>
      <c r="G762" s="33">
        <v>2.1567411641010432</v>
      </c>
      <c r="H762" s="33"/>
      <c r="I762" s="5">
        <v>0.20087719298245613</v>
      </c>
      <c r="J762" s="1">
        <v>0.114</v>
      </c>
      <c r="K762" s="5">
        <v>0.15263157894736842</v>
      </c>
      <c r="M762" s="1">
        <v>1</v>
      </c>
      <c r="O762" s="5"/>
      <c r="R762" s="5"/>
      <c r="T762" s="8"/>
      <c r="U762" s="1"/>
    </row>
    <row r="763" spans="1:21" x14ac:dyDescent="0.25">
      <c r="A763" s="1" t="s">
        <v>245</v>
      </c>
      <c r="B763" s="4" t="s">
        <v>40</v>
      </c>
      <c r="D763" s="5"/>
      <c r="E763" s="5"/>
      <c r="F763" s="5"/>
      <c r="G763" s="33"/>
      <c r="H763" s="33"/>
      <c r="I763" s="5"/>
      <c r="K763" s="5"/>
      <c r="M763" s="1">
        <v>0.4</v>
      </c>
      <c r="O763" s="5"/>
      <c r="R763" s="5"/>
      <c r="T763" s="8"/>
      <c r="U763" s="1"/>
    </row>
    <row r="764" spans="1:21" x14ac:dyDescent="0.25">
      <c r="A764" s="1" t="s">
        <v>245</v>
      </c>
      <c r="B764" s="4" t="s">
        <v>27</v>
      </c>
      <c r="D764" s="5"/>
      <c r="E764" s="5"/>
      <c r="F764" s="5"/>
      <c r="G764" s="33"/>
      <c r="H764" s="33"/>
      <c r="I764" s="5"/>
      <c r="K764" s="5"/>
      <c r="O764" s="5"/>
      <c r="R764" s="5"/>
      <c r="T764" s="4"/>
      <c r="U764" s="1"/>
    </row>
    <row r="765" spans="1:21" x14ac:dyDescent="0.25">
      <c r="A765" s="1" t="s">
        <v>263</v>
      </c>
      <c r="B765" s="4" t="s">
        <v>23</v>
      </c>
      <c r="C765" s="33">
        <v>43.396226415094333</v>
      </c>
      <c r="D765" s="5">
        <v>0.24045801526717556</v>
      </c>
      <c r="E765" s="5">
        <v>0.35795454545454547</v>
      </c>
      <c r="F765" s="5">
        <v>0.35795454545454547</v>
      </c>
      <c r="G765" s="33">
        <v>4.6402186383333213</v>
      </c>
      <c r="H765" s="33">
        <v>17.377396825396826</v>
      </c>
      <c r="I765" s="5">
        <v>0.53343558282208592</v>
      </c>
      <c r="J765" s="1">
        <v>0.65200000000000002</v>
      </c>
      <c r="K765" s="5">
        <v>0.4689655172413793</v>
      </c>
      <c r="L765" s="1">
        <v>13.919117647058824</v>
      </c>
      <c r="M765" s="1">
        <v>21</v>
      </c>
      <c r="O765" s="5"/>
      <c r="R765" s="5"/>
      <c r="T765" s="8"/>
      <c r="U765" s="1"/>
    </row>
    <row r="766" spans="1:21" x14ac:dyDescent="0.25">
      <c r="A766" s="1" t="s">
        <v>263</v>
      </c>
      <c r="B766" s="4" t="s">
        <v>63</v>
      </c>
      <c r="C766" s="33">
        <v>11.764705882352933</v>
      </c>
      <c r="D766" s="5">
        <v>8.4999999999999992E-2</v>
      </c>
      <c r="E766" s="5">
        <v>0.33999999999999997</v>
      </c>
      <c r="F766" s="5">
        <v>0.33999999999999997</v>
      </c>
      <c r="G766" s="33">
        <v>3.7070598896119944</v>
      </c>
      <c r="H766" s="33">
        <v>257.06117647058824</v>
      </c>
      <c r="I766" s="5">
        <v>0.42933130699088146</v>
      </c>
      <c r="J766" s="1">
        <v>1.974</v>
      </c>
      <c r="K766" s="5">
        <v>0.29078947368421054</v>
      </c>
      <c r="L766" s="1">
        <v>13.334841628959275</v>
      </c>
      <c r="M766" s="1">
        <v>2.1</v>
      </c>
      <c r="O766" s="5"/>
      <c r="R766" s="5"/>
      <c r="T766" s="4"/>
      <c r="U766" s="1"/>
    </row>
    <row r="767" spans="1:21" x14ac:dyDescent="0.25">
      <c r="A767" s="1" t="s">
        <v>263</v>
      </c>
      <c r="B767" s="4" t="s">
        <v>27</v>
      </c>
      <c r="C767" s="33">
        <v>10.416666666666664</v>
      </c>
      <c r="D767" s="5">
        <v>0.192</v>
      </c>
      <c r="E767" s="5">
        <v>0.14693877551020407</v>
      </c>
      <c r="F767" s="5">
        <v>0.14693877551020407</v>
      </c>
      <c r="G767" s="33">
        <v>1.8494544109487701</v>
      </c>
      <c r="H767" s="33">
        <v>8.6361805555555549</v>
      </c>
      <c r="I767" s="5">
        <v>0.25270270270270273</v>
      </c>
      <c r="J767" s="1">
        <v>0.222</v>
      </c>
      <c r="K767" s="5">
        <v>0.2709677419354839</v>
      </c>
      <c r="L767" s="1">
        <v>16.69047619047619</v>
      </c>
      <c r="M767" s="1">
        <v>4</v>
      </c>
      <c r="O767" s="5"/>
      <c r="R767" s="5"/>
      <c r="T767" s="8"/>
      <c r="U767" s="1"/>
    </row>
    <row r="768" spans="1:21" x14ac:dyDescent="0.25">
      <c r="A768" s="1" t="s">
        <v>263</v>
      </c>
      <c r="B768" s="8" t="s">
        <v>28</v>
      </c>
      <c r="C768" s="33">
        <v>8.8050314465408803</v>
      </c>
      <c r="D768" s="5">
        <v>0.18307692307692308</v>
      </c>
      <c r="E768" s="5">
        <v>0.24791666666666667</v>
      </c>
      <c r="F768" s="5">
        <v>0.43169092945128779</v>
      </c>
      <c r="G768" s="33">
        <v>3.9480773299654706</v>
      </c>
      <c r="H768" s="33">
        <v>38.525294117647057</v>
      </c>
      <c r="I768" s="5">
        <v>0.63967821782178214</v>
      </c>
      <c r="J768" s="1">
        <v>4.04</v>
      </c>
      <c r="K768" s="5">
        <v>0.54799999999999993</v>
      </c>
      <c r="L768" s="1">
        <v>9.3868613138686143</v>
      </c>
      <c r="M768" s="1">
        <v>12.5</v>
      </c>
      <c r="O768" s="5"/>
      <c r="R768" s="5"/>
      <c r="T768" s="1"/>
      <c r="U768" s="1"/>
    </row>
    <row r="769" spans="1:21" x14ac:dyDescent="0.25">
      <c r="A769" s="1" t="s">
        <v>264</v>
      </c>
      <c r="B769" s="4" t="s">
        <v>23</v>
      </c>
      <c r="C769" s="33">
        <v>28.658536585365855</v>
      </c>
      <c r="D769" s="5">
        <v>0.15058823529411763</v>
      </c>
      <c r="E769" s="5">
        <v>0.23747680890538034</v>
      </c>
      <c r="F769" s="5">
        <v>0.23747680890538034</v>
      </c>
      <c r="G769" s="33">
        <v>3.2050013848771415</v>
      </c>
      <c r="H769" s="33">
        <v>39.489062499999996</v>
      </c>
      <c r="I769" s="5">
        <v>0.55669856459330136</v>
      </c>
      <c r="J769" s="1">
        <v>1.254</v>
      </c>
      <c r="K769" s="5">
        <v>0.47027027027027024</v>
      </c>
      <c r="L769" s="1">
        <v>9.931034482758621</v>
      </c>
      <c r="M769" s="1">
        <v>12.9</v>
      </c>
      <c r="O769" s="5"/>
      <c r="R769" s="5"/>
      <c r="T769" s="4"/>
      <c r="U769" s="1"/>
    </row>
    <row r="770" spans="1:21" x14ac:dyDescent="0.25">
      <c r="A770" s="1" t="s">
        <v>264</v>
      </c>
      <c r="B770" s="4" t="s">
        <v>63</v>
      </c>
      <c r="C770" s="33">
        <v>12.658227848101276</v>
      </c>
      <c r="D770" s="5">
        <v>0.63458646616541348</v>
      </c>
      <c r="E770" s="5">
        <v>0.46246575342465757</v>
      </c>
      <c r="F770" s="5">
        <v>0.46246575342465757</v>
      </c>
      <c r="G770" s="33">
        <v>3.4416339374027523</v>
      </c>
      <c r="H770" s="33">
        <v>2.0483767772511849</v>
      </c>
      <c r="I770" s="5">
        <v>0.38218527315914486</v>
      </c>
      <c r="J770" s="1">
        <v>0.84199999999999997</v>
      </c>
      <c r="K770" s="5">
        <v>0.31904761904761908</v>
      </c>
      <c r="L770" s="1">
        <v>11.761194029850746</v>
      </c>
      <c r="M770" s="1">
        <v>2</v>
      </c>
      <c r="O770" s="5"/>
      <c r="R770" s="5"/>
      <c r="T770" s="4"/>
      <c r="U770" s="1"/>
    </row>
    <row r="771" spans="1:21" x14ac:dyDescent="0.25">
      <c r="A771" s="1" t="s">
        <v>264</v>
      </c>
      <c r="B771" s="4" t="s">
        <v>30</v>
      </c>
      <c r="C771" s="33">
        <v>7.9365079365079438</v>
      </c>
      <c r="D771" s="5">
        <v>0.67674418604651165</v>
      </c>
      <c r="E771" s="5">
        <v>0.47704918032786886</v>
      </c>
      <c r="F771" s="5">
        <v>0.47704918032786886</v>
      </c>
      <c r="G771" s="33">
        <v>6.3346561585899801</v>
      </c>
      <c r="H771" s="33">
        <v>6.4555154639175258</v>
      </c>
      <c r="I771" s="5">
        <v>0.58160377358490567</v>
      </c>
      <c r="J771" s="1">
        <v>0.21199999999999999</v>
      </c>
      <c r="K771" s="5">
        <v>0.51470588235294112</v>
      </c>
      <c r="L771" s="1">
        <v>7.9542857142857137</v>
      </c>
      <c r="M771" s="1">
        <v>2.6</v>
      </c>
      <c r="O771" s="5"/>
      <c r="R771" s="5"/>
      <c r="T771" s="4"/>
      <c r="U771" s="1"/>
    </row>
    <row r="772" spans="1:21" x14ac:dyDescent="0.25">
      <c r="A772" s="1" t="s">
        <v>264</v>
      </c>
      <c r="B772" s="4" t="s">
        <v>27</v>
      </c>
      <c r="C772" s="33">
        <v>7.0460704607046205</v>
      </c>
      <c r="D772" s="5">
        <v>0.24697674418604651</v>
      </c>
      <c r="E772" s="5">
        <v>0.25165876777251184</v>
      </c>
      <c r="F772" s="5">
        <v>0.25165876777251184</v>
      </c>
      <c r="G772" s="33">
        <v>4.5154337525662713</v>
      </c>
      <c r="H772" s="33">
        <v>3.1280037664783422</v>
      </c>
      <c r="I772" s="5">
        <v>0.26207674943566595</v>
      </c>
      <c r="J772" s="1">
        <v>0.443</v>
      </c>
      <c r="K772" s="5">
        <v>0.32589928057553957</v>
      </c>
      <c r="L772" s="1">
        <v>11.32450331125828</v>
      </c>
      <c r="M772" s="1">
        <v>2</v>
      </c>
      <c r="O772" s="5"/>
      <c r="R772" s="5"/>
      <c r="T772" s="4"/>
      <c r="U772" s="1"/>
    </row>
    <row r="773" spans="1:21" x14ac:dyDescent="0.25">
      <c r="A773" s="1" t="s">
        <v>264</v>
      </c>
      <c r="B773" s="8" t="s">
        <v>30</v>
      </c>
      <c r="C773" s="33">
        <v>4.0201005025125731</v>
      </c>
      <c r="D773" s="5">
        <v>0.66521739130434787</v>
      </c>
      <c r="E773" s="5">
        <v>0.49354838709677423</v>
      </c>
      <c r="F773" s="5">
        <v>0.49354838709677423</v>
      </c>
      <c r="G773" s="33">
        <v>4.3061222292794783</v>
      </c>
      <c r="H773" s="33">
        <v>3.0356535947712415</v>
      </c>
      <c r="I773" s="5">
        <v>0.54553571428571435</v>
      </c>
      <c r="J773" s="1">
        <v>0.78400000000000003</v>
      </c>
      <c r="K773" s="5">
        <v>0.59545454545454557</v>
      </c>
      <c r="L773" s="1">
        <v>9.7404580152671745</v>
      </c>
      <c r="M773" s="1">
        <v>2.1</v>
      </c>
      <c r="O773" s="5"/>
      <c r="R773" s="5"/>
      <c r="T773" s="4"/>
      <c r="U773" s="1"/>
    </row>
    <row r="774" spans="1:21" x14ac:dyDescent="0.25">
      <c r="A774" s="1" t="s">
        <v>246</v>
      </c>
      <c r="B774" s="4" t="s">
        <v>10</v>
      </c>
      <c r="C774" s="33">
        <v>61.880559085133427</v>
      </c>
      <c r="D774" s="5">
        <v>0.11479820627802691</v>
      </c>
      <c r="E774" s="5">
        <v>0.26122448979591839</v>
      </c>
      <c r="F774" s="5">
        <v>0.33339866718933747</v>
      </c>
      <c r="G774" s="33">
        <v>3.9827516218224157</v>
      </c>
      <c r="H774" s="33">
        <v>51.00117187499999</v>
      </c>
      <c r="I774" s="5">
        <v>0.32384709801858669</v>
      </c>
      <c r="J774" s="1">
        <v>5.7030000000000003</v>
      </c>
      <c r="K774" s="5">
        <v>0.31756185878092941</v>
      </c>
      <c r="M774" s="1">
        <v>21.1</v>
      </c>
      <c r="O774" s="5"/>
      <c r="R774" s="5"/>
      <c r="T774" s="4"/>
      <c r="U774" s="1"/>
    </row>
    <row r="775" spans="1:21" x14ac:dyDescent="0.25">
      <c r="A775" s="1" t="s">
        <v>246</v>
      </c>
      <c r="B775" s="4" t="s">
        <v>12</v>
      </c>
      <c r="C775" s="33">
        <v>52.941176470588239</v>
      </c>
      <c r="D775" s="5">
        <v>0.19074074074074074</v>
      </c>
      <c r="E775" s="5">
        <v>0.34680134680134678</v>
      </c>
      <c r="F775" s="5">
        <v>0.34222222222222226</v>
      </c>
      <c r="G775" s="33">
        <v>0.99448359102074813</v>
      </c>
      <c r="H775" s="33">
        <v>57.11116504854369</v>
      </c>
      <c r="I775" s="5">
        <v>0.46785714285714286</v>
      </c>
      <c r="J775" s="1">
        <v>2.8000000000000001E-2</v>
      </c>
      <c r="K775" s="5">
        <v>0.44444444444444442</v>
      </c>
      <c r="M775" s="1">
        <v>3.5</v>
      </c>
      <c r="O775" s="5"/>
      <c r="R775" s="5"/>
      <c r="T775" s="1"/>
      <c r="U775" s="1"/>
    </row>
    <row r="776" spans="1:21" x14ac:dyDescent="0.25">
      <c r="A776" s="1" t="s">
        <v>246</v>
      </c>
      <c r="B776" s="4" t="s">
        <v>35</v>
      </c>
      <c r="C776" s="33">
        <v>42.081447963800905</v>
      </c>
      <c r="D776" s="5">
        <v>7.3684210526315796E-2</v>
      </c>
      <c r="E776" s="5">
        <v>0.12727272727272729</v>
      </c>
      <c r="F776" s="5">
        <v>0.12727272727272729</v>
      </c>
      <c r="G776" s="33">
        <v>1.9790223629527013</v>
      </c>
      <c r="H776" s="33">
        <v>18.046428571428571</v>
      </c>
      <c r="I776" s="5">
        <v>0.21176470588235291</v>
      </c>
      <c r="J776" s="1">
        <v>1.7000000000000001E-2</v>
      </c>
      <c r="K776" s="5">
        <v>0.22727272727272727</v>
      </c>
      <c r="M776" s="1">
        <v>1.9</v>
      </c>
      <c r="O776" s="5"/>
      <c r="R776" s="5"/>
      <c r="T776" s="4"/>
      <c r="U776" s="1"/>
    </row>
    <row r="777" spans="1:21" x14ac:dyDescent="0.25">
      <c r="A777" s="1" t="s">
        <v>246</v>
      </c>
      <c r="B777" s="4" t="s">
        <v>11</v>
      </c>
      <c r="C777" s="33">
        <v>40</v>
      </c>
      <c r="D777" s="5">
        <v>0.10612244897959183</v>
      </c>
      <c r="E777" s="5">
        <v>0.18571428571428569</v>
      </c>
      <c r="F777" s="5">
        <v>0.18571428571428569</v>
      </c>
      <c r="G777" s="33">
        <v>5.2342203650758741</v>
      </c>
      <c r="H777" s="33">
        <v>43.721153846153847</v>
      </c>
      <c r="I777" s="5">
        <v>0.24310344827586208</v>
      </c>
      <c r="J777" s="1">
        <v>0.11600000000000001</v>
      </c>
      <c r="K777" s="5">
        <v>0.31666666666666665</v>
      </c>
      <c r="M777" s="1">
        <v>5.2</v>
      </c>
      <c r="O777" s="5"/>
      <c r="R777" s="5"/>
      <c r="T777" s="4"/>
      <c r="U777" s="1"/>
    </row>
    <row r="778" spans="1:21" x14ac:dyDescent="0.25">
      <c r="A778" s="1" t="s">
        <v>246</v>
      </c>
      <c r="B778" s="8" t="s">
        <v>18</v>
      </c>
      <c r="C778" s="33">
        <v>39.655172413793096</v>
      </c>
      <c r="D778" s="5">
        <v>0.12560386473429952</v>
      </c>
      <c r="E778" s="5">
        <v>0.23941068139963165</v>
      </c>
      <c r="F778" s="5">
        <v>0.23941068139963165</v>
      </c>
      <c r="G778" s="33">
        <v>6.7807538809830286</v>
      </c>
      <c r="H778" s="33">
        <v>80.885038461538457</v>
      </c>
      <c r="I778" s="5">
        <v>0.33628691983122366</v>
      </c>
      <c r="J778" s="1">
        <v>0.71099999999999997</v>
      </c>
      <c r="K778" s="5">
        <v>0.34629629629629632</v>
      </c>
      <c r="L778" s="1">
        <v>17.213903743315505</v>
      </c>
      <c r="M778" s="1">
        <v>7.3</v>
      </c>
      <c r="O778" s="5"/>
      <c r="R778" s="5"/>
      <c r="T778" s="4"/>
      <c r="U778" s="1"/>
    </row>
    <row r="779" spans="1:21" x14ac:dyDescent="0.25">
      <c r="A779" s="1" t="s">
        <v>246</v>
      </c>
      <c r="B779" s="4" t="s">
        <v>13</v>
      </c>
      <c r="C779" s="33">
        <v>29.57198443579766</v>
      </c>
      <c r="D779" s="5">
        <v>6.0152284263959382E-2</v>
      </c>
      <c r="E779" s="5">
        <v>0.11969696969696969</v>
      </c>
      <c r="F779" s="5">
        <v>0.11969696969696969</v>
      </c>
      <c r="G779" s="33">
        <v>3.5206200895983426</v>
      </c>
      <c r="H779" s="33">
        <v>43.984388185654005</v>
      </c>
      <c r="I779" s="5">
        <v>0.13949999999999999</v>
      </c>
      <c r="J779" s="1">
        <v>0.2</v>
      </c>
      <c r="K779" s="5">
        <v>0.12254901960784313</v>
      </c>
      <c r="L779" s="1">
        <v>18.783999999999999</v>
      </c>
      <c r="M779" s="1">
        <v>2.5</v>
      </c>
      <c r="O779" s="5"/>
      <c r="R779" s="5"/>
      <c r="T779" s="8"/>
      <c r="U779" s="1"/>
    </row>
    <row r="780" spans="1:21" x14ac:dyDescent="0.25">
      <c r="A780" s="1" t="s">
        <v>246</v>
      </c>
      <c r="B780" s="4" t="s">
        <v>14</v>
      </c>
      <c r="C780" s="33">
        <v>22.680412371134025</v>
      </c>
      <c r="D780" s="5">
        <v>1.7647058823529412E-2</v>
      </c>
      <c r="E780" s="5">
        <v>3.1034482758620686E-2</v>
      </c>
      <c r="F780" s="5">
        <v>3.1034482758620686E-2</v>
      </c>
      <c r="G780" s="33">
        <v>1.4418665618036439</v>
      </c>
      <c r="H780" s="33">
        <v>254.3</v>
      </c>
      <c r="I780" s="5">
        <v>0.15925925925925924</v>
      </c>
      <c r="J780" s="1">
        <v>0.189</v>
      </c>
      <c r="K780" s="5">
        <v>0.19999999999999998</v>
      </c>
      <c r="M780" s="1">
        <v>0.7</v>
      </c>
      <c r="O780" s="5"/>
      <c r="R780" s="5"/>
      <c r="T780" s="1"/>
      <c r="U780" s="1"/>
    </row>
    <row r="781" spans="1:21" x14ac:dyDescent="0.25">
      <c r="A781" s="1" t="s">
        <v>246</v>
      </c>
      <c r="B781" s="4" t="s">
        <v>38</v>
      </c>
      <c r="C781" s="33">
        <v>18.750000000000007</v>
      </c>
      <c r="D781" s="5">
        <v>6.5384615384615388E-2</v>
      </c>
      <c r="E781" s="5">
        <v>0.12142857142857141</v>
      </c>
      <c r="F781" s="5">
        <v>0.12142857142857141</v>
      </c>
      <c r="G781" s="33">
        <v>2.0150083379655364</v>
      </c>
      <c r="H781" s="33">
        <v>42.329411764705881</v>
      </c>
      <c r="I781" s="5">
        <v>0.17033898305084746</v>
      </c>
      <c r="J781" s="1">
        <v>0.23599999999999999</v>
      </c>
      <c r="K781" s="5">
        <v>0.21923076923076923</v>
      </c>
      <c r="M781" s="1">
        <v>1</v>
      </c>
      <c r="O781" s="5"/>
      <c r="R781" s="5"/>
      <c r="T781" s="4"/>
      <c r="U781" s="1"/>
    </row>
    <row r="782" spans="1:21" x14ac:dyDescent="0.25">
      <c r="A782" s="1" t="s">
        <v>246</v>
      </c>
      <c r="B782" s="4" t="s">
        <v>40</v>
      </c>
      <c r="D782" s="5"/>
      <c r="E782" s="5"/>
      <c r="F782" s="5"/>
      <c r="G782" s="33"/>
      <c r="H782" s="33"/>
      <c r="I782" s="5"/>
      <c r="K782" s="5"/>
      <c r="M782" s="1">
        <v>0.3</v>
      </c>
      <c r="O782" s="5"/>
      <c r="R782" s="5"/>
      <c r="T782" s="1"/>
      <c r="U782" s="1"/>
    </row>
    <row r="783" spans="1:21" x14ac:dyDescent="0.25">
      <c r="A783" s="1" t="s">
        <v>247</v>
      </c>
      <c r="B783" s="4" t="s">
        <v>11</v>
      </c>
      <c r="C783" s="33">
        <v>68.867924528301884</v>
      </c>
      <c r="D783" s="5">
        <v>0.13541666666666666</v>
      </c>
      <c r="E783" s="5">
        <v>0.25896414342629481</v>
      </c>
      <c r="F783" s="5">
        <v>0.22868852459016392</v>
      </c>
      <c r="G783" s="33">
        <v>3.7209081859980091</v>
      </c>
      <c r="H783" s="33">
        <v>64.913846153846166</v>
      </c>
      <c r="I783" s="5">
        <v>0.2563186813186813</v>
      </c>
      <c r="J783" s="1">
        <v>0.36399999999999999</v>
      </c>
      <c r="K783" s="5">
        <v>0.38857142857142857</v>
      </c>
      <c r="M783" s="1">
        <v>10.5</v>
      </c>
      <c r="O783" s="5"/>
      <c r="R783" s="5"/>
      <c r="T783" s="1"/>
      <c r="U783" s="1"/>
    </row>
    <row r="784" spans="1:21" x14ac:dyDescent="0.25">
      <c r="A784" s="1" t="s">
        <v>247</v>
      </c>
      <c r="B784" s="4" t="s">
        <v>35</v>
      </c>
      <c r="C784" s="33">
        <v>45.089285714285715</v>
      </c>
      <c r="D784" s="5">
        <v>9.0909090909090912E-2</v>
      </c>
      <c r="E784" s="5">
        <v>0.16666666666666666</v>
      </c>
      <c r="F784" s="5">
        <v>0.16666666666666666</v>
      </c>
      <c r="G784" s="33">
        <v>1.0264305876315114</v>
      </c>
      <c r="H784" s="33">
        <v>9.7424999999999997</v>
      </c>
      <c r="I784" s="5">
        <v>0.33809523809523812</v>
      </c>
      <c r="J784" s="1">
        <v>4.2000000000000003E-2</v>
      </c>
      <c r="K784" s="5">
        <v>0.34838709677419355</v>
      </c>
      <c r="L784" s="1">
        <v>13.685185185185185</v>
      </c>
      <c r="M784" s="1">
        <v>0.4</v>
      </c>
      <c r="O784" s="5"/>
      <c r="R784" s="5"/>
      <c r="T784" s="4"/>
      <c r="U784" s="1"/>
    </row>
    <row r="785" spans="1:21" x14ac:dyDescent="0.25">
      <c r="A785" s="1" t="s">
        <v>247</v>
      </c>
      <c r="B785" s="4" t="s">
        <v>14</v>
      </c>
      <c r="C785" s="33">
        <v>36.363636363636374</v>
      </c>
      <c r="D785" s="5">
        <v>2.6415094339622643E-2</v>
      </c>
      <c r="E785" s="5">
        <v>6.9999999999999993E-2</v>
      </c>
      <c r="F785" s="5">
        <v>6.9999999999999993E-2</v>
      </c>
      <c r="G785" s="33">
        <v>3.4739732167871349</v>
      </c>
      <c r="H785" s="33">
        <v>127.47857142857143</v>
      </c>
      <c r="I785" s="5">
        <v>0.186046511627907</v>
      </c>
      <c r="J785" s="1">
        <v>8.5999999999999993E-2</v>
      </c>
      <c r="K785" s="5">
        <v>0.21875</v>
      </c>
      <c r="L785" s="1">
        <v>28.400000000000002</v>
      </c>
      <c r="M785" s="1">
        <v>0.8</v>
      </c>
      <c r="O785" s="5"/>
      <c r="R785" s="5"/>
      <c r="T785" s="4"/>
      <c r="U785" s="1"/>
    </row>
    <row r="786" spans="1:21" x14ac:dyDescent="0.25">
      <c r="A786" s="1" t="s">
        <v>247</v>
      </c>
      <c r="B786" s="4" t="s">
        <v>13</v>
      </c>
      <c r="C786" s="33">
        <v>34.042553191489368</v>
      </c>
      <c r="D786" s="5">
        <v>5.8558558558558557E-2</v>
      </c>
      <c r="E786" s="5">
        <v>0.13626834381551362</v>
      </c>
      <c r="F786" s="5">
        <v>0.44282511210762332</v>
      </c>
      <c r="G786" s="33">
        <v>2.6020268419611066</v>
      </c>
      <c r="H786" s="33">
        <v>56.169230769230772</v>
      </c>
      <c r="I786" s="5">
        <v>0.14935064935064934</v>
      </c>
      <c r="J786" s="1">
        <v>7.6999999999999999E-2</v>
      </c>
      <c r="K786" s="5">
        <v>0.14722222222222223</v>
      </c>
      <c r="L786" s="1">
        <v>18.283018867924529</v>
      </c>
      <c r="M786" s="1">
        <v>4.5</v>
      </c>
      <c r="O786" s="5"/>
      <c r="R786" s="5"/>
      <c r="T786" s="4"/>
      <c r="U786" s="1"/>
    </row>
    <row r="787" spans="1:21" x14ac:dyDescent="0.25">
      <c r="A787" s="1" t="s">
        <v>247</v>
      </c>
      <c r="B787" s="4" t="s">
        <v>15</v>
      </c>
      <c r="C787" s="33">
        <v>25.000000000000004</v>
      </c>
      <c r="D787" s="5">
        <v>9.9999999999999992E-2</v>
      </c>
      <c r="E787" s="5">
        <v>8.8235294117647051E-2</v>
      </c>
      <c r="F787" s="5">
        <v>8.8235294117647051E-2</v>
      </c>
      <c r="G787" s="33">
        <v>1.0204081632653061</v>
      </c>
      <c r="H787" s="33">
        <v>196</v>
      </c>
      <c r="I787" s="5">
        <v>0.37832512315270939</v>
      </c>
      <c r="J787" s="1">
        <v>0.20300000000000001</v>
      </c>
      <c r="K787" s="5">
        <v>0.5</v>
      </c>
      <c r="L787" s="1">
        <v>10.625</v>
      </c>
      <c r="M787" s="1">
        <v>2.5</v>
      </c>
      <c r="O787" s="5"/>
      <c r="R787" s="5"/>
      <c r="T787" s="8"/>
      <c r="U787" s="1"/>
    </row>
    <row r="788" spans="1:21" x14ac:dyDescent="0.25">
      <c r="A788" s="1" t="s">
        <v>247</v>
      </c>
      <c r="B788" s="4" t="s">
        <v>55</v>
      </c>
      <c r="C788" s="33">
        <v>17.647058823529409</v>
      </c>
      <c r="D788" s="5">
        <v>6.8965517241379309E-2</v>
      </c>
      <c r="E788" s="5">
        <v>0.20618556701030927</v>
      </c>
      <c r="F788" s="5">
        <v>0.31403508771929822</v>
      </c>
      <c r="G788" s="33">
        <v>5.9355114699748679</v>
      </c>
      <c r="H788" s="33">
        <v>93.504999999999995</v>
      </c>
      <c r="I788" s="5">
        <v>0.37</v>
      </c>
      <c r="J788" s="1">
        <v>0.01</v>
      </c>
      <c r="K788" s="5">
        <v>0.32727272727272727</v>
      </c>
      <c r="L788" s="1">
        <v>15.166666666666666</v>
      </c>
      <c r="M788" s="1">
        <v>2.8</v>
      </c>
      <c r="O788" s="5"/>
      <c r="R788" s="5"/>
      <c r="T788" s="4"/>
      <c r="U788" s="1"/>
    </row>
    <row r="789" spans="1:21" x14ac:dyDescent="0.25">
      <c r="A789" s="1" t="s">
        <v>247</v>
      </c>
      <c r="B789" s="4" t="s">
        <v>38</v>
      </c>
      <c r="C789" s="33">
        <v>5.4216867469879606</v>
      </c>
      <c r="D789" s="5">
        <v>8.4210526315789486E-2</v>
      </c>
      <c r="E789" s="5">
        <v>0.16</v>
      </c>
      <c r="F789" s="5">
        <v>0.16</v>
      </c>
      <c r="G789" s="33">
        <v>2.4785194976867153</v>
      </c>
      <c r="H789" s="33">
        <v>37.824999999999996</v>
      </c>
      <c r="I789" s="5">
        <v>0.19504504504504508</v>
      </c>
      <c r="J789" s="1">
        <v>0.222</v>
      </c>
      <c r="K789" s="5">
        <v>0.21428571428571427</v>
      </c>
      <c r="L789" s="1">
        <v>23</v>
      </c>
      <c r="M789" s="1">
        <v>0.3</v>
      </c>
      <c r="O789" s="5"/>
      <c r="R789" s="5"/>
      <c r="T789" s="4"/>
      <c r="U789" s="1"/>
    </row>
    <row r="790" spans="1:21" x14ac:dyDescent="0.25">
      <c r="A790" s="1" t="s">
        <v>247</v>
      </c>
      <c r="B790" s="4" t="s">
        <v>12</v>
      </c>
      <c r="D790" s="5">
        <v>0.10833333333333332</v>
      </c>
      <c r="E790" s="5">
        <v>0.46428571428571425</v>
      </c>
      <c r="F790" s="5">
        <v>0.3172413793103448</v>
      </c>
      <c r="G790" s="33">
        <v>4.4062432122133623</v>
      </c>
      <c r="H790" s="33">
        <v>123.95</v>
      </c>
      <c r="I790" s="5">
        <v>0.4</v>
      </c>
      <c r="J790" s="1">
        <v>1.7000000000000001E-2</v>
      </c>
      <c r="K790" s="5">
        <v>0.41000000000000003</v>
      </c>
      <c r="L790" s="1">
        <v>21.829268292682922</v>
      </c>
      <c r="M790" s="1">
        <v>3</v>
      </c>
      <c r="O790" s="5"/>
      <c r="R790" s="5"/>
      <c r="T790" s="8"/>
      <c r="U790" s="1"/>
    </row>
    <row r="791" spans="1:21" x14ac:dyDescent="0.25">
      <c r="A791" s="1" t="s">
        <v>247</v>
      </c>
      <c r="B791" s="4" t="s">
        <v>37</v>
      </c>
      <c r="D791" s="5">
        <v>6.1538461538461542E-2</v>
      </c>
      <c r="E791" s="5">
        <v>0.13333333333333333</v>
      </c>
      <c r="F791" s="5">
        <v>0.13333333333333333</v>
      </c>
      <c r="G791" s="33">
        <v>3.4910783553141971</v>
      </c>
      <c r="H791" s="33">
        <v>64.449999999999989</v>
      </c>
      <c r="I791" s="5">
        <v>0.23009708737864082</v>
      </c>
      <c r="J791" s="1">
        <v>0.10299999999999999</v>
      </c>
      <c r="K791" s="5">
        <v>0.2392857142857143</v>
      </c>
      <c r="L791" s="1">
        <v>20.328358208955226</v>
      </c>
      <c r="M791" s="1">
        <v>0.4</v>
      </c>
      <c r="O791" s="5"/>
      <c r="R791" s="5"/>
      <c r="T791" s="4"/>
      <c r="U791" s="1"/>
    </row>
    <row r="792" spans="1:21" x14ac:dyDescent="0.25">
      <c r="A792" s="1" t="s">
        <v>247</v>
      </c>
      <c r="B792" s="4" t="s">
        <v>36</v>
      </c>
      <c r="D792" s="5">
        <v>5.2941176470588228E-2</v>
      </c>
      <c r="E792" s="5">
        <v>0.16981132075471697</v>
      </c>
      <c r="F792" s="5">
        <v>0.16981132075471697</v>
      </c>
      <c r="G792" s="33">
        <v>1.85411799606927</v>
      </c>
      <c r="H792" s="33">
        <v>59.926666666666669</v>
      </c>
      <c r="I792" s="5">
        <v>0.16779661016949152</v>
      </c>
      <c r="J792" s="1">
        <v>5.8999999999999997E-2</v>
      </c>
      <c r="K792" s="5">
        <v>0.17647058823529413</v>
      </c>
      <c r="L792" s="1">
        <v>21.433333333333334</v>
      </c>
      <c r="M792" s="1">
        <v>0.3</v>
      </c>
      <c r="O792" s="5"/>
      <c r="R792" s="5"/>
      <c r="T792" s="4"/>
      <c r="U792" s="1"/>
    </row>
    <row r="793" spans="1:21" x14ac:dyDescent="0.25">
      <c r="A793" s="1" t="s">
        <v>247</v>
      </c>
      <c r="B793" s="4" t="s">
        <v>39</v>
      </c>
      <c r="D793" s="5"/>
      <c r="E793" s="5"/>
      <c r="F793" s="5"/>
      <c r="G793" s="33">
        <v>2.1819173598799946</v>
      </c>
      <c r="H793" s="33"/>
      <c r="I793" s="5">
        <v>0.2193548387096774</v>
      </c>
      <c r="J793" s="1">
        <v>3.1E-2</v>
      </c>
      <c r="K793" s="5">
        <v>0.2</v>
      </c>
      <c r="L793" s="1">
        <v>22.749999999999996</v>
      </c>
      <c r="M793" s="1">
        <v>0.4</v>
      </c>
      <c r="O793" s="5"/>
      <c r="R793" s="5"/>
      <c r="T793" s="8"/>
      <c r="U793" s="1"/>
    </row>
    <row r="794" spans="1:21" x14ac:dyDescent="0.25">
      <c r="A794" s="1" t="s">
        <v>247</v>
      </c>
      <c r="B794" s="4" t="s">
        <v>40</v>
      </c>
      <c r="D794" s="5"/>
      <c r="E794" s="5"/>
      <c r="F794" s="5"/>
      <c r="G794" s="33"/>
      <c r="H794" s="33"/>
      <c r="I794" s="5"/>
      <c r="K794" s="5"/>
      <c r="O794" s="5"/>
      <c r="R794" s="5"/>
      <c r="T794" s="8"/>
      <c r="U794" s="1"/>
    </row>
    <row r="795" spans="1:21" x14ac:dyDescent="0.25">
      <c r="A795" s="1" t="s">
        <v>265</v>
      </c>
      <c r="B795" s="4" t="s">
        <v>10</v>
      </c>
      <c r="C795" s="33">
        <v>40.601503759398497</v>
      </c>
      <c r="D795" s="5">
        <v>0.13333333333333333</v>
      </c>
      <c r="E795" s="5">
        <v>0.21034180543382999</v>
      </c>
      <c r="F795" s="5">
        <v>0.28605442176870755</v>
      </c>
      <c r="G795" s="33">
        <v>4.6929941302551033</v>
      </c>
      <c r="H795" s="33">
        <v>71.382999999999996</v>
      </c>
      <c r="I795" s="5">
        <v>0.31348528015194682</v>
      </c>
      <c r="J795" s="1">
        <v>4.2119999999999997</v>
      </c>
      <c r="K795" s="5">
        <v>0.30708980418636056</v>
      </c>
      <c r="L795" s="1">
        <v>5.1495162708883031</v>
      </c>
      <c r="M795" s="1">
        <v>40</v>
      </c>
      <c r="O795" s="5"/>
      <c r="R795" s="5"/>
      <c r="T795" s="4"/>
      <c r="U795" s="1"/>
    </row>
    <row r="796" spans="1:21" x14ac:dyDescent="0.25">
      <c r="A796" s="1" t="s">
        <v>265</v>
      </c>
      <c r="B796" s="4" t="s">
        <v>15</v>
      </c>
      <c r="C796" s="33">
        <v>34.782608695652172</v>
      </c>
      <c r="D796" s="5">
        <v>7.5268817204301078E-2</v>
      </c>
      <c r="E796" s="5">
        <v>0.18229166666666666</v>
      </c>
      <c r="F796" s="5">
        <v>0.18229166666666666</v>
      </c>
      <c r="G796" s="33">
        <v>3.6614154261213083</v>
      </c>
      <c r="H796" s="33">
        <v>192.74357142857141</v>
      </c>
      <c r="I796" s="5">
        <v>0.5341796875</v>
      </c>
      <c r="J796" s="1">
        <v>0.51200000000000001</v>
      </c>
      <c r="K796" s="5">
        <v>0.35555555555555557</v>
      </c>
      <c r="L796" s="1">
        <v>22.34375</v>
      </c>
      <c r="M796" s="1">
        <v>5.9</v>
      </c>
      <c r="O796" s="5"/>
      <c r="R796" s="5"/>
      <c r="T796" s="1"/>
      <c r="U796" s="1"/>
    </row>
    <row r="797" spans="1:21" x14ac:dyDescent="0.25">
      <c r="A797" s="1" t="s">
        <v>271</v>
      </c>
      <c r="B797" s="4" t="s">
        <v>10</v>
      </c>
      <c r="C797" s="33">
        <v>31.972789115646254</v>
      </c>
      <c r="D797" s="5">
        <v>0.13485254691689008</v>
      </c>
      <c r="E797" s="5">
        <v>0.23726415094339626</v>
      </c>
      <c r="F797" s="5">
        <v>0.23726415094339626</v>
      </c>
      <c r="G797" s="33">
        <v>6.6191420169930808</v>
      </c>
      <c r="H797" s="33">
        <v>58.718787276341956</v>
      </c>
      <c r="I797" s="5">
        <v>0.31295108259823579</v>
      </c>
      <c r="J797" s="1">
        <v>2.4939999999999998</v>
      </c>
      <c r="K797" s="5">
        <v>0.32109665427509293</v>
      </c>
      <c r="L797" s="1">
        <v>5.9305354558610706</v>
      </c>
      <c r="M797" s="1">
        <v>25</v>
      </c>
      <c r="O797" s="5"/>
      <c r="R797" s="5"/>
      <c r="T797" s="4"/>
      <c r="U797" s="1"/>
    </row>
    <row r="798" spans="1:21" x14ac:dyDescent="0.25">
      <c r="A798" s="1" t="s">
        <v>271</v>
      </c>
      <c r="B798" s="4" t="s">
        <v>15</v>
      </c>
      <c r="C798" s="33">
        <v>24.305555555555554</v>
      </c>
      <c r="D798" s="5">
        <v>9.9152542372881361E-2</v>
      </c>
      <c r="E798" s="5">
        <v>0.27083333333333331</v>
      </c>
      <c r="F798" s="5">
        <v>0.27083333333333331</v>
      </c>
      <c r="G798" s="33">
        <v>4.6684004925930873</v>
      </c>
      <c r="H798" s="33">
        <v>161.29538461538462</v>
      </c>
      <c r="I798" s="5">
        <v>0.67353629976580798</v>
      </c>
      <c r="J798" s="1">
        <v>0.42700000000000005</v>
      </c>
      <c r="K798" s="5">
        <v>0.41333333333333333</v>
      </c>
      <c r="L798" s="1">
        <v>20.935483870967744</v>
      </c>
      <c r="M798" s="1">
        <v>9.5</v>
      </c>
      <c r="O798" s="5"/>
      <c r="R798" s="5"/>
      <c r="T798" s="4"/>
      <c r="U798" s="1"/>
    </row>
    <row r="799" spans="1:21" x14ac:dyDescent="0.25">
      <c r="A799" s="1" t="s">
        <v>271</v>
      </c>
      <c r="B799" s="4" t="s">
        <v>12</v>
      </c>
      <c r="C799" s="33">
        <v>19.999999999999996</v>
      </c>
      <c r="D799" s="5">
        <v>0.13947368421052633</v>
      </c>
      <c r="E799" s="5">
        <v>0.29444444444444445</v>
      </c>
      <c r="F799" s="5">
        <v>0.29444444444444445</v>
      </c>
      <c r="G799" s="33">
        <v>6.737239746948485</v>
      </c>
      <c r="H799" s="33">
        <v>95.498490566037731</v>
      </c>
      <c r="I799" s="5">
        <v>0.37931034482758624</v>
      </c>
      <c r="J799" s="1">
        <v>8.6999999999999994E-2</v>
      </c>
      <c r="K799" s="5">
        <v>0.33714285714285713</v>
      </c>
      <c r="L799" s="1">
        <v>26.457627118644069</v>
      </c>
      <c r="M799" s="1">
        <v>7.5</v>
      </c>
      <c r="O799" s="5"/>
      <c r="R799" s="5"/>
      <c r="T799" s="8"/>
      <c r="U799" s="1"/>
    </row>
    <row r="800" spans="1:21" x14ac:dyDescent="0.25">
      <c r="A800" s="1" t="s">
        <v>271</v>
      </c>
      <c r="B800" s="4" t="s">
        <v>11</v>
      </c>
      <c r="C800" s="33">
        <v>15.714285714285719</v>
      </c>
      <c r="D800" s="5">
        <v>0.11951219512195121</v>
      </c>
      <c r="E800" s="5">
        <v>0.23844282238442824</v>
      </c>
      <c r="F800" s="5">
        <v>0.23844282238442824</v>
      </c>
      <c r="G800" s="33">
        <v>4.2003128429729486</v>
      </c>
      <c r="H800" s="33">
        <v>66.685994897959191</v>
      </c>
      <c r="I800" s="5">
        <v>0.39211864406779662</v>
      </c>
      <c r="J800" s="1">
        <v>1.18</v>
      </c>
      <c r="K800" s="5">
        <v>0.3254237288135593</v>
      </c>
      <c r="L800" s="1">
        <v>28.916666666666664</v>
      </c>
      <c r="M800" s="1">
        <v>13.5</v>
      </c>
      <c r="O800" s="5"/>
      <c r="R800" s="5"/>
      <c r="T800" s="4"/>
      <c r="U800" s="1"/>
    </row>
    <row r="801" spans="1:21" x14ac:dyDescent="0.25">
      <c r="A801" s="1" t="s">
        <v>272</v>
      </c>
      <c r="B801" s="4" t="s">
        <v>10</v>
      </c>
      <c r="C801" s="33">
        <v>40.229885057471265</v>
      </c>
      <c r="D801" s="5">
        <v>4.5012787723785169E-2</v>
      </c>
      <c r="E801" s="5">
        <v>0.21542227662178706</v>
      </c>
      <c r="F801" s="5">
        <v>0.21542227662178706</v>
      </c>
      <c r="G801" s="33">
        <v>6.0991015554247205</v>
      </c>
      <c r="H801" s="33">
        <v>147.74903409090908</v>
      </c>
      <c r="I801" s="5">
        <v>0.13232628398791541</v>
      </c>
      <c r="J801" s="1">
        <v>3.641</v>
      </c>
      <c r="K801" s="5">
        <v>0.30664240218380301</v>
      </c>
      <c r="L801" s="1">
        <v>5.24940652818991</v>
      </c>
      <c r="M801" s="1">
        <v>50.2</v>
      </c>
      <c r="O801" s="5"/>
      <c r="R801" s="5"/>
      <c r="T801" s="4"/>
      <c r="U801" s="1"/>
    </row>
    <row r="802" spans="1:21" x14ac:dyDescent="0.25">
      <c r="A802" s="1" t="s">
        <v>272</v>
      </c>
      <c r="B802" s="4" t="s">
        <v>15</v>
      </c>
      <c r="C802" s="33">
        <v>36.111111111111114</v>
      </c>
      <c r="D802" s="5">
        <v>9.855072463768115E-2</v>
      </c>
      <c r="E802" s="5">
        <v>0.25660377358490566</v>
      </c>
      <c r="F802" s="5">
        <v>0.25660377358490566</v>
      </c>
      <c r="G802" s="33">
        <v>5.1652974655077326</v>
      </c>
      <c r="H802" s="33">
        <v>185.05852941176471</v>
      </c>
      <c r="I802" s="5">
        <v>0.44</v>
      </c>
      <c r="J802" s="1">
        <v>0.36499999999999999</v>
      </c>
      <c r="K802" s="5">
        <v>0.35</v>
      </c>
      <c r="L802" s="1">
        <v>14.730158730158733</v>
      </c>
      <c r="M802" s="1">
        <v>6</v>
      </c>
      <c r="O802" s="5"/>
      <c r="R802" s="5"/>
      <c r="T802" s="4"/>
      <c r="U802" s="1"/>
    </row>
    <row r="803" spans="1:21" x14ac:dyDescent="0.25">
      <c r="A803" s="1" t="s">
        <v>272</v>
      </c>
      <c r="B803" s="4" t="s">
        <v>31</v>
      </c>
      <c r="C803" s="33">
        <v>17.518248175182489</v>
      </c>
      <c r="D803" s="5">
        <v>0.11541501976284585</v>
      </c>
      <c r="E803" s="5">
        <v>0.24353628023352794</v>
      </c>
      <c r="F803" s="5">
        <v>0.24353628023352794</v>
      </c>
      <c r="G803" s="33">
        <v>8.0204565010223625</v>
      </c>
      <c r="H803" s="33">
        <v>118.44712328767122</v>
      </c>
      <c r="I803" s="5">
        <v>0.26967095851216027</v>
      </c>
      <c r="J803" s="1">
        <v>0.69899999999999995</v>
      </c>
      <c r="K803" s="5">
        <v>0.24421052631578946</v>
      </c>
      <c r="L803" s="1">
        <v>32.114224137931032</v>
      </c>
      <c r="M803" s="1">
        <v>21</v>
      </c>
      <c r="O803" s="5"/>
      <c r="R803" s="5"/>
      <c r="T803" s="4"/>
      <c r="U803" s="1"/>
    </row>
    <row r="804" spans="1:21" x14ac:dyDescent="0.25">
      <c r="A804" s="1" t="s">
        <v>273</v>
      </c>
      <c r="B804" s="4" t="s">
        <v>10</v>
      </c>
      <c r="C804" s="33">
        <v>58.833333333333336</v>
      </c>
      <c r="D804" s="5">
        <v>0.12483221476510066</v>
      </c>
      <c r="E804" s="5">
        <v>0.21882352941176467</v>
      </c>
      <c r="F804" s="5">
        <v>0.29406640209079465</v>
      </c>
      <c r="G804" s="33">
        <v>6.1829747339156578</v>
      </c>
      <c r="H804" s="33">
        <v>54.650591397849468</v>
      </c>
      <c r="I804" s="5">
        <v>0.31674030436917033</v>
      </c>
      <c r="J804" s="1">
        <v>4.0739999999999998</v>
      </c>
      <c r="K804" s="5">
        <v>0.30848214285714287</v>
      </c>
      <c r="L804" s="1">
        <v>5.2040520984081038</v>
      </c>
      <c r="M804" s="1">
        <v>37.5</v>
      </c>
      <c r="O804" s="5"/>
      <c r="R804" s="5"/>
      <c r="T804" s="8"/>
      <c r="U804" s="1"/>
    </row>
    <row r="805" spans="1:21" x14ac:dyDescent="0.25">
      <c r="A805" s="1" t="s">
        <v>274</v>
      </c>
      <c r="B805" s="4" t="s">
        <v>10</v>
      </c>
      <c r="C805" s="33">
        <v>48.35164835164835</v>
      </c>
      <c r="D805" s="5">
        <v>0.10551181102362205</v>
      </c>
      <c r="E805" s="5"/>
      <c r="F805" s="5">
        <v>0.25909090909090909</v>
      </c>
      <c r="G805" s="33">
        <v>6.1633204659035412</v>
      </c>
      <c r="H805" s="33">
        <v>44.618805970149253</v>
      </c>
      <c r="I805" s="5">
        <v>0.30406737880032864</v>
      </c>
      <c r="J805" s="1">
        <v>2.4340000000000002</v>
      </c>
      <c r="K805" s="5">
        <v>0.32451811873554354</v>
      </c>
      <c r="L805" s="1">
        <v>5.1941078641007365</v>
      </c>
      <c r="M805" s="1">
        <v>48</v>
      </c>
      <c r="O805" s="5"/>
      <c r="R805" s="5"/>
      <c r="T805" s="4"/>
      <c r="U805" s="1"/>
    </row>
    <row r="806" spans="1:21" x14ac:dyDescent="0.25">
      <c r="A806" s="1" t="s">
        <v>274</v>
      </c>
      <c r="B806" s="4" t="s">
        <v>31</v>
      </c>
      <c r="C806" s="33">
        <v>40.571428571428577</v>
      </c>
      <c r="D806" s="5">
        <v>0.1123943661971831</v>
      </c>
      <c r="E806" s="5">
        <v>0.20673575129533678</v>
      </c>
      <c r="F806" s="5">
        <v>0.27570093457943923</v>
      </c>
      <c r="G806" s="33">
        <v>5.4852003870924682</v>
      </c>
      <c r="H806" s="33">
        <v>84.117894736842118</v>
      </c>
      <c r="I806" s="5">
        <v>0.40998322147651012</v>
      </c>
      <c r="J806" s="1">
        <v>1.1919999999999999</v>
      </c>
      <c r="K806" s="5">
        <v>0.37419354838709679</v>
      </c>
      <c r="L806" s="1">
        <v>17.517241379310345</v>
      </c>
      <c r="M806" s="1">
        <v>10.5</v>
      </c>
      <c r="O806" s="5"/>
      <c r="R806" s="5"/>
      <c r="T806" s="4"/>
      <c r="U806" s="1"/>
    </row>
    <row r="807" spans="1:21" x14ac:dyDescent="0.25">
      <c r="A807" s="1" t="s">
        <v>274</v>
      </c>
      <c r="B807" s="8" t="s">
        <v>31</v>
      </c>
      <c r="C807" s="33">
        <v>30.063291139240508</v>
      </c>
      <c r="D807" s="5">
        <v>0.11597542242703532</v>
      </c>
      <c r="E807" s="5">
        <v>0.19329237071172553</v>
      </c>
      <c r="F807" s="5">
        <v>0.19329237071172553</v>
      </c>
      <c r="G807" s="33">
        <v>5.4803014081071195</v>
      </c>
      <c r="H807" s="33">
        <v>46.910940397350998</v>
      </c>
      <c r="I807" s="5">
        <v>0.42006051437216341</v>
      </c>
      <c r="J807" s="1">
        <v>3.3050000000000002</v>
      </c>
      <c r="K807" s="5">
        <v>0.24539473684210525</v>
      </c>
      <c r="L807" s="1">
        <v>24.096514745308312</v>
      </c>
      <c r="M807" s="1">
        <v>21.9</v>
      </c>
      <c r="O807" s="5"/>
      <c r="R807" s="5"/>
      <c r="T807" s="8"/>
      <c r="U807" s="1"/>
    </row>
    <row r="808" spans="1:21" x14ac:dyDescent="0.25">
      <c r="A808" s="1" t="s">
        <v>274</v>
      </c>
      <c r="B808" s="4" t="s">
        <v>15</v>
      </c>
      <c r="C808" s="33">
        <v>10.828025477706998</v>
      </c>
      <c r="D808" s="5">
        <v>0.16124567474048446</v>
      </c>
      <c r="E808" s="5">
        <v>0.26477272727272733</v>
      </c>
      <c r="F808" s="5">
        <v>0.26477272727272733</v>
      </c>
      <c r="G808" s="33">
        <v>6.5698219620720755</v>
      </c>
      <c r="H808" s="33">
        <v>95.997532188841191</v>
      </c>
      <c r="I808" s="5">
        <v>0.57527352297592993</v>
      </c>
      <c r="J808" s="1">
        <v>0.45700000000000002</v>
      </c>
      <c r="K808" s="5">
        <v>0.51052631578947372</v>
      </c>
      <c r="M808" s="1">
        <v>8.9</v>
      </c>
      <c r="O808" s="5"/>
      <c r="R808" s="5"/>
      <c r="T808" s="4"/>
      <c r="U808" s="1"/>
    </row>
    <row r="809" spans="1:21" x14ac:dyDescent="0.25">
      <c r="A809" s="1" t="s">
        <v>275</v>
      </c>
      <c r="B809" s="4" t="s">
        <v>10</v>
      </c>
      <c r="C809" s="33">
        <v>53.146853146853154</v>
      </c>
      <c r="D809" s="5">
        <v>0.13737574552683895</v>
      </c>
      <c r="E809" s="5">
        <v>0.23778389538885061</v>
      </c>
      <c r="F809" s="5">
        <v>0.30920833333333336</v>
      </c>
      <c r="G809" s="33">
        <v>7.0278976052598683</v>
      </c>
      <c r="H809" s="33">
        <v>61.137366136034736</v>
      </c>
      <c r="I809" s="5">
        <v>0.14606789250353605</v>
      </c>
      <c r="J809" s="1">
        <v>3.5350000000000001</v>
      </c>
      <c r="K809" s="5">
        <v>0.3020107238605898</v>
      </c>
      <c r="L809" s="1">
        <v>5.2529960053262315</v>
      </c>
      <c r="M809" s="1">
        <v>43</v>
      </c>
      <c r="O809" s="5"/>
      <c r="R809" s="5"/>
      <c r="T809" s="8"/>
      <c r="U809" s="1"/>
    </row>
    <row r="810" spans="1:21" x14ac:dyDescent="0.25">
      <c r="A810" s="1" t="s">
        <v>275</v>
      </c>
      <c r="B810" s="4" t="s">
        <v>15</v>
      </c>
      <c r="C810" s="33">
        <v>14.285714285714294</v>
      </c>
      <c r="D810" s="5">
        <v>8.2608695652173908E-2</v>
      </c>
      <c r="E810" s="5">
        <v>0.2423469387755102</v>
      </c>
      <c r="F810" s="5">
        <v>0.2423469387755102</v>
      </c>
      <c r="G810" s="33">
        <v>4.1614848370151858</v>
      </c>
      <c r="H810" s="33">
        <v>262.81105263157895</v>
      </c>
      <c r="I810" s="5">
        <v>0.48837209302325579</v>
      </c>
      <c r="J810" s="1">
        <v>0.17199999999999999</v>
      </c>
      <c r="K810" s="5">
        <v>0.53529411764705881</v>
      </c>
      <c r="L810" s="1">
        <v>21.692307692307697</v>
      </c>
      <c r="M810" s="1">
        <v>16.5</v>
      </c>
      <c r="O810" s="5"/>
      <c r="R810" s="5"/>
      <c r="T810" s="4"/>
      <c r="U810" s="1"/>
    </row>
    <row r="811" spans="1:21" x14ac:dyDescent="0.25">
      <c r="A811" s="1" t="s">
        <v>275</v>
      </c>
      <c r="B811" s="4" t="s">
        <v>18</v>
      </c>
      <c r="C811" s="33">
        <v>12.149532710280365</v>
      </c>
      <c r="D811" s="5">
        <v>8.1639344262295077E-2</v>
      </c>
      <c r="E811" s="5">
        <v>0.20595533498759305</v>
      </c>
      <c r="F811" s="5">
        <v>0.15583756345177666</v>
      </c>
      <c r="G811" s="33">
        <v>6.4202843489348256</v>
      </c>
      <c r="H811" s="33">
        <v>218.49674698795184</v>
      </c>
      <c r="I811" s="5">
        <v>0.41343873517786561</v>
      </c>
      <c r="J811" s="1">
        <v>0.253</v>
      </c>
      <c r="K811" s="5">
        <v>0.36862745098039218</v>
      </c>
      <c r="L811" s="1">
        <v>24.255319148936174</v>
      </c>
      <c r="M811" s="1">
        <v>27.4</v>
      </c>
      <c r="O811" s="5"/>
      <c r="R811" s="5"/>
      <c r="T811" s="4"/>
      <c r="U811" s="1"/>
    </row>
    <row r="812" spans="1:21" x14ac:dyDescent="0.25">
      <c r="A812" s="1" t="s">
        <v>266</v>
      </c>
      <c r="B812" s="4" t="s">
        <v>35</v>
      </c>
      <c r="C812" s="33">
        <v>56.187766714082507</v>
      </c>
      <c r="D812" s="5">
        <v>3.4591194968553458E-2</v>
      </c>
      <c r="E812" s="5">
        <v>9.8214285714285712E-2</v>
      </c>
      <c r="F812" s="5">
        <v>9.8214285714285712E-2</v>
      </c>
      <c r="G812" s="33">
        <v>0.67514129742867612</v>
      </c>
      <c r="H812" s="33">
        <v>18.851272727272729</v>
      </c>
      <c r="I812" s="5">
        <v>0.34852941176470587</v>
      </c>
      <c r="J812" s="1">
        <v>6.8000000000000005E-2</v>
      </c>
      <c r="K812" s="5">
        <v>0.24468085106382978</v>
      </c>
      <c r="L812" s="1">
        <v>39.913043478260867</v>
      </c>
      <c r="M812" s="1">
        <v>3</v>
      </c>
      <c r="O812" s="5"/>
      <c r="R812" s="5"/>
      <c r="T812" s="1"/>
      <c r="U812" s="1"/>
    </row>
    <row r="813" spans="1:21" x14ac:dyDescent="0.25">
      <c r="A813" s="1" t="s">
        <v>266</v>
      </c>
      <c r="B813" s="4" t="s">
        <v>10</v>
      </c>
      <c r="C813" s="33">
        <v>41.984732824427482</v>
      </c>
      <c r="D813" s="5">
        <v>0.10955752212389382</v>
      </c>
      <c r="E813" s="5">
        <v>0.20954637779282329</v>
      </c>
      <c r="F813" s="5">
        <v>0.28211414790996786</v>
      </c>
      <c r="G813" s="33">
        <v>6.5318041858416578</v>
      </c>
      <c r="H813" s="33">
        <v>98.338271405492719</v>
      </c>
      <c r="I813" s="5">
        <v>0.27199074074074076</v>
      </c>
      <c r="J813" s="1">
        <v>4.7519999999999998</v>
      </c>
      <c r="K813" s="5">
        <v>0.258888888888889</v>
      </c>
      <c r="L813" s="1">
        <v>7.3390557939914203</v>
      </c>
      <c r="M813" s="1">
        <v>52</v>
      </c>
      <c r="O813" s="5"/>
      <c r="R813" s="5"/>
      <c r="T813" s="4"/>
      <c r="U813" s="1"/>
    </row>
    <row r="814" spans="1:21" x14ac:dyDescent="0.25">
      <c r="A814" s="1" t="s">
        <v>266</v>
      </c>
      <c r="B814" s="4" t="s">
        <v>15</v>
      </c>
      <c r="C814" s="33">
        <v>14.814814814814822</v>
      </c>
      <c r="D814" s="5">
        <v>0.10303030303030301</v>
      </c>
      <c r="E814" s="5">
        <v>0.23652173913043475</v>
      </c>
      <c r="F814" s="5">
        <v>0.23652173913043475</v>
      </c>
      <c r="G814" s="33">
        <v>6.4054437756732217</v>
      </c>
      <c r="H814" s="33">
        <v>155.42845588235295</v>
      </c>
      <c r="I814" s="5">
        <v>0.39668615984405453</v>
      </c>
      <c r="J814" s="1">
        <v>0.51300000000000001</v>
      </c>
      <c r="K814" s="5">
        <v>0.33749999999999997</v>
      </c>
      <c r="L814" s="1">
        <v>25.91769547325103</v>
      </c>
      <c r="M814" s="1">
        <v>18.5</v>
      </c>
      <c r="O814" s="5"/>
      <c r="R814" s="5"/>
      <c r="T814" s="4"/>
      <c r="U814" s="1"/>
    </row>
    <row r="815" spans="1:21" x14ac:dyDescent="0.25">
      <c r="A815" s="1" t="s">
        <v>276</v>
      </c>
      <c r="B815" s="4" t="s">
        <v>10</v>
      </c>
      <c r="C815" s="33">
        <v>48.591549295774648</v>
      </c>
      <c r="D815" s="5">
        <v>0.12432065217391304</v>
      </c>
      <c r="E815" s="5">
        <v>0.21448663853727146</v>
      </c>
      <c r="F815" s="5">
        <v>0.27666761282997443</v>
      </c>
      <c r="G815" s="33">
        <v>8.0957898724304762</v>
      </c>
      <c r="H815" s="33">
        <v>86.235202185792346</v>
      </c>
      <c r="I815" s="5">
        <v>0.34309157212317665</v>
      </c>
      <c r="J815" s="1">
        <v>4.9359999999999999</v>
      </c>
      <c r="K815" s="5">
        <v>0.26924050632911389</v>
      </c>
      <c r="L815" s="1">
        <v>4.8989186647860841</v>
      </c>
      <c r="M815" s="1">
        <v>49</v>
      </c>
      <c r="O815" s="5"/>
      <c r="R815" s="5"/>
      <c r="T815" s="1"/>
      <c r="U815" s="1"/>
    </row>
    <row r="816" spans="1:21" x14ac:dyDescent="0.25">
      <c r="A816" s="1" t="s">
        <v>276</v>
      </c>
      <c r="B816" s="4" t="s">
        <v>21</v>
      </c>
      <c r="C816" s="33">
        <v>36.44859813084112</v>
      </c>
      <c r="D816" s="5">
        <v>0.10704419889502763</v>
      </c>
      <c r="E816" s="5">
        <v>0.23456416464891039</v>
      </c>
      <c r="F816" s="5">
        <v>0.25312810327706065</v>
      </c>
      <c r="G816" s="33">
        <v>5.6348112518256555</v>
      </c>
      <c r="H816" s="33">
        <v>50.171987096774188</v>
      </c>
      <c r="I816" s="5">
        <v>0.39525155455059358</v>
      </c>
      <c r="J816" s="1">
        <v>3.5379999999999998</v>
      </c>
      <c r="K816" s="5">
        <v>0.35260663507109002</v>
      </c>
      <c r="L816" s="1">
        <v>9.7043010752688179</v>
      </c>
      <c r="M816" s="1">
        <v>35</v>
      </c>
      <c r="O816" s="5"/>
      <c r="R816" s="5"/>
      <c r="T816" s="1"/>
      <c r="U816" s="1"/>
    </row>
    <row r="817" spans="1:21" x14ac:dyDescent="0.25">
      <c r="A817" s="1" t="s">
        <v>276</v>
      </c>
      <c r="B817" s="4" t="s">
        <v>18</v>
      </c>
      <c r="C817" s="33">
        <v>22.500000000000007</v>
      </c>
      <c r="D817" s="5">
        <v>6.7123287671232879E-2</v>
      </c>
      <c r="E817" s="5">
        <v>0.13999999999999999</v>
      </c>
      <c r="F817" s="5">
        <v>0.13999999999999999</v>
      </c>
      <c r="G817" s="33">
        <v>3.5012052821723585</v>
      </c>
      <c r="H817" s="33">
        <v>65.866530612244901</v>
      </c>
      <c r="I817" s="5">
        <v>0.3844919786096257</v>
      </c>
      <c r="J817" s="1">
        <v>0.374</v>
      </c>
      <c r="K817" s="5">
        <v>0.43088235294117649</v>
      </c>
      <c r="L817" s="1">
        <v>25.508532423208191</v>
      </c>
      <c r="M817" s="1">
        <v>21</v>
      </c>
      <c r="O817" s="5"/>
      <c r="R817" s="5"/>
      <c r="T817" s="4"/>
      <c r="U817" s="1"/>
    </row>
    <row r="818" spans="1:21" x14ac:dyDescent="0.25">
      <c r="A818" s="1" t="s">
        <v>276</v>
      </c>
      <c r="B818" s="4" t="s">
        <v>53</v>
      </c>
      <c r="C818" s="33">
        <v>11.627906976744187</v>
      </c>
      <c r="D818" s="5">
        <v>2.564102564102564E-2</v>
      </c>
      <c r="E818" s="5">
        <v>4.651162790697675E-2</v>
      </c>
      <c r="F818" s="5">
        <v>4.651162790697675E-2</v>
      </c>
      <c r="G818" s="33">
        <v>4.6116275901101549</v>
      </c>
      <c r="H818" s="33">
        <v>47.705500000000001</v>
      </c>
      <c r="I818" s="5">
        <v>0.11219512195121951</v>
      </c>
      <c r="J818" s="1">
        <v>0.123</v>
      </c>
      <c r="K818" s="5">
        <v>0.12586206896551724</v>
      </c>
      <c r="L818" s="1">
        <v>39.452054794520549</v>
      </c>
      <c r="M818" s="1">
        <v>12.4</v>
      </c>
      <c r="O818" s="5"/>
      <c r="R818" s="5"/>
      <c r="T818" s="8"/>
      <c r="U818" s="1"/>
    </row>
    <row r="819" spans="1:21" x14ac:dyDescent="0.25">
      <c r="A819" s="1" t="s">
        <v>277</v>
      </c>
      <c r="B819" s="4" t="s">
        <v>46</v>
      </c>
      <c r="C819" s="33">
        <v>59.638554216867462</v>
      </c>
      <c r="D819" s="5">
        <v>0.15411255411255412</v>
      </c>
      <c r="E819" s="5">
        <v>0.242837653478854</v>
      </c>
      <c r="F819" s="5">
        <v>0.26446360153256704</v>
      </c>
      <c r="G819" s="33">
        <v>6.1044744480803184</v>
      </c>
      <c r="H819" s="33">
        <v>66.123904494382018</v>
      </c>
      <c r="I819" s="5">
        <v>0.3735694050991501</v>
      </c>
      <c r="J819" s="1">
        <v>3.5300000000000002</v>
      </c>
      <c r="K819" s="5">
        <v>0.37041036717062636</v>
      </c>
      <c r="L819" s="1">
        <v>4.98153547133139</v>
      </c>
      <c r="M819" s="1">
        <v>46.5</v>
      </c>
      <c r="O819" s="5"/>
      <c r="R819" s="5"/>
      <c r="T819" s="8"/>
      <c r="U819" s="1"/>
    </row>
    <row r="820" spans="1:21" x14ac:dyDescent="0.25">
      <c r="A820" s="1" t="s">
        <v>277</v>
      </c>
      <c r="B820" s="4" t="s">
        <v>10</v>
      </c>
      <c r="C820" s="33">
        <v>50.515463917525778</v>
      </c>
      <c r="D820" s="5">
        <v>0.1373737373737374</v>
      </c>
      <c r="E820" s="5"/>
      <c r="F820" s="5">
        <v>0.29723823246878006</v>
      </c>
      <c r="G820" s="33">
        <v>7.9885899781469272</v>
      </c>
      <c r="H820" s="33">
        <v>100.86076470588236</v>
      </c>
      <c r="I820" s="5">
        <v>0.38553610503282271</v>
      </c>
      <c r="J820" s="1">
        <v>4.57</v>
      </c>
      <c r="K820" s="5">
        <v>0.35747126436781607</v>
      </c>
      <c r="L820" s="1">
        <v>5.811897106109325</v>
      </c>
      <c r="M820" s="1">
        <v>37.4</v>
      </c>
      <c r="O820" s="5"/>
      <c r="R820" s="5"/>
      <c r="T820" s="1"/>
      <c r="U820" s="1"/>
    </row>
    <row r="821" spans="1:21" x14ac:dyDescent="0.25">
      <c r="A821" s="1" t="s">
        <v>277</v>
      </c>
      <c r="B821" s="4" t="s">
        <v>21</v>
      </c>
      <c r="C821" s="33">
        <v>36.982248520710058</v>
      </c>
      <c r="D821" s="5">
        <v>9.700272479564033E-2</v>
      </c>
      <c r="E821" s="5">
        <v>0.26292466765140327</v>
      </c>
      <c r="F821" s="5">
        <v>0.30570739549839232</v>
      </c>
      <c r="G821" s="33">
        <v>6.1880183633626027</v>
      </c>
      <c r="H821" s="33">
        <v>57.105646067415726</v>
      </c>
      <c r="I821" s="5">
        <v>0.34043650793650793</v>
      </c>
      <c r="J821" s="1">
        <v>2.52</v>
      </c>
      <c r="K821" s="5">
        <v>0.29637681159420287</v>
      </c>
      <c r="L821" s="1">
        <v>7.9706601466992666</v>
      </c>
      <c r="M821" s="1">
        <v>18.5</v>
      </c>
      <c r="O821" s="5"/>
      <c r="R821" s="5"/>
      <c r="T821" s="4"/>
      <c r="U821" s="1"/>
    </row>
    <row r="822" spans="1:21" x14ac:dyDescent="0.25">
      <c r="A822" s="1" t="s">
        <v>277</v>
      </c>
      <c r="B822" s="4" t="s">
        <v>18</v>
      </c>
      <c r="C822" s="33">
        <v>27.586206896551726</v>
      </c>
      <c r="D822" s="5">
        <v>0.1593220338983051</v>
      </c>
      <c r="E822" s="5">
        <v>0.22596153846153846</v>
      </c>
      <c r="F822" s="5">
        <v>0.22596153846153846</v>
      </c>
      <c r="G822" s="33">
        <v>9.7386877671568293</v>
      </c>
      <c r="H822" s="33">
        <v>30.761276595744679</v>
      </c>
      <c r="I822" s="5">
        <v>0.35894465894465899</v>
      </c>
      <c r="J822" s="1">
        <v>0.77700000000000002</v>
      </c>
      <c r="K822" s="5">
        <v>0.43372093023255809</v>
      </c>
      <c r="L822" s="1">
        <v>27.672922252010721</v>
      </c>
      <c r="M822" s="1">
        <v>27</v>
      </c>
      <c r="O822" s="5"/>
      <c r="R822" s="5"/>
      <c r="T822" s="4"/>
      <c r="U822" s="1"/>
    </row>
    <row r="823" spans="1:21" x14ac:dyDescent="0.25">
      <c r="A823" s="1" t="s">
        <v>277</v>
      </c>
      <c r="B823" s="4" t="s">
        <v>22</v>
      </c>
      <c r="C823" s="33">
        <v>17.272727272727263</v>
      </c>
      <c r="D823" s="5">
        <v>8.3999999999999991E-2</v>
      </c>
      <c r="E823" s="5">
        <v>0.13999999999999999</v>
      </c>
      <c r="F823" s="5">
        <v>0.13999999999999999</v>
      </c>
      <c r="G823" s="33">
        <v>2.8679442054490938</v>
      </c>
      <c r="H823" s="33">
        <v>36.528571428571432</v>
      </c>
      <c r="I823" s="5">
        <v>0.2311926605504587</v>
      </c>
      <c r="J823" s="1">
        <v>0.32700000000000001</v>
      </c>
      <c r="K823" s="5">
        <v>0.28414634146341466</v>
      </c>
      <c r="L823" s="1">
        <v>20.871244635193136</v>
      </c>
      <c r="M823" s="1">
        <v>4.5</v>
      </c>
      <c r="O823" s="5"/>
      <c r="R823" s="5"/>
      <c r="T823" s="8"/>
      <c r="U823" s="1"/>
    </row>
    <row r="824" spans="1:21" x14ac:dyDescent="0.25">
      <c r="A824" s="1" t="s">
        <v>278</v>
      </c>
      <c r="B824" s="4" t="s">
        <v>17</v>
      </c>
      <c r="C824" s="33">
        <v>34.688346883468839</v>
      </c>
      <c r="D824" s="5">
        <v>0.15405405405405406</v>
      </c>
      <c r="E824" s="5">
        <v>0.29457364341085274</v>
      </c>
      <c r="F824" s="5">
        <v>0.22931596091205214</v>
      </c>
      <c r="G824" s="33">
        <v>4.8311962733515825</v>
      </c>
      <c r="H824" s="33">
        <v>45.664473684210527</v>
      </c>
      <c r="I824" s="5">
        <v>0.46450040617384242</v>
      </c>
      <c r="J824" s="1">
        <v>1.2309999999999999</v>
      </c>
      <c r="K824" s="5">
        <v>0.4101694915254237</v>
      </c>
      <c r="L824" s="1">
        <v>11.623966942148762</v>
      </c>
      <c r="M824" s="1">
        <v>13</v>
      </c>
      <c r="O824" s="5"/>
      <c r="R824" s="5"/>
      <c r="T824" s="4"/>
      <c r="U824" s="1"/>
    </row>
    <row r="825" spans="1:21" x14ac:dyDescent="0.25">
      <c r="A825" s="1" t="s">
        <v>278</v>
      </c>
      <c r="B825" s="4" t="s">
        <v>21</v>
      </c>
      <c r="C825" s="33">
        <v>28.820116054158614</v>
      </c>
      <c r="D825" s="5">
        <v>0.11421319796954314</v>
      </c>
      <c r="E825" s="5">
        <v>0.21572387344199423</v>
      </c>
      <c r="F825" s="5">
        <v>0.33263157894736844</v>
      </c>
      <c r="G825" s="33">
        <v>4.066110729831621</v>
      </c>
      <c r="H825" s="33">
        <v>18.909688888888887</v>
      </c>
      <c r="I825" s="5">
        <v>0.34293002915451898</v>
      </c>
      <c r="J825" s="1">
        <v>1.3719999999999999</v>
      </c>
      <c r="K825" s="5">
        <v>0.31264367816091954</v>
      </c>
      <c r="L825" s="1">
        <v>8.3786764705882355</v>
      </c>
      <c r="M825" s="1">
        <v>11.5</v>
      </c>
      <c r="O825" s="5"/>
      <c r="R825" s="5"/>
      <c r="T825" s="1"/>
      <c r="U825" s="1"/>
    </row>
    <row r="826" spans="1:21" x14ac:dyDescent="0.25">
      <c r="A826" s="1" t="s">
        <v>278</v>
      </c>
      <c r="B826" s="4" t="s">
        <v>10</v>
      </c>
      <c r="C826" s="33">
        <v>27.832512315270929</v>
      </c>
      <c r="D826" s="5">
        <v>0.18687050359712229</v>
      </c>
      <c r="E826" s="5">
        <v>0.30028901734104052</v>
      </c>
      <c r="F826" s="5">
        <v>0.32548330404217929</v>
      </c>
      <c r="G826" s="33">
        <v>11.014085842160025</v>
      </c>
      <c r="H826" s="33">
        <v>76.758825794032717</v>
      </c>
      <c r="I826" s="5">
        <v>0.3823976608187134</v>
      </c>
      <c r="J826" s="1">
        <v>1.71</v>
      </c>
      <c r="K826" s="5">
        <v>0.35251798561151076</v>
      </c>
      <c r="L826" s="1">
        <v>5.3367346938775508</v>
      </c>
      <c r="M826" s="1">
        <v>28.9</v>
      </c>
      <c r="O826" s="5"/>
      <c r="R826" s="5"/>
      <c r="T826" s="8"/>
      <c r="U826" s="1"/>
    </row>
    <row r="827" spans="1:21" x14ac:dyDescent="0.25">
      <c r="A827" s="1" t="s">
        <v>278</v>
      </c>
      <c r="B827" s="4" t="s">
        <v>19</v>
      </c>
      <c r="C827" s="33">
        <v>23.48993288590604</v>
      </c>
      <c r="D827" s="5">
        <v>0.31428571428571433</v>
      </c>
      <c r="E827" s="5">
        <v>0.40243902439024393</v>
      </c>
      <c r="F827" s="5">
        <v>0.40243902439024393</v>
      </c>
      <c r="G827" s="33">
        <v>8.9225543844515727</v>
      </c>
      <c r="H827" s="33">
        <v>33.724545454545449</v>
      </c>
      <c r="I827" s="5">
        <v>0.38144329896907214</v>
      </c>
      <c r="J827" s="1">
        <v>0.19400000000000001</v>
      </c>
      <c r="K827" s="5">
        <v>0.38273381294964026</v>
      </c>
      <c r="L827" s="1">
        <v>17.462406015037594</v>
      </c>
      <c r="M827" s="1">
        <v>12.5</v>
      </c>
      <c r="O827" s="5"/>
      <c r="R827" s="5"/>
      <c r="T827" s="4"/>
      <c r="U827" s="1"/>
    </row>
    <row r="828" spans="1:21" x14ac:dyDescent="0.25">
      <c r="A828" s="1" t="s">
        <v>278</v>
      </c>
      <c r="B828" s="8" t="s">
        <v>21</v>
      </c>
      <c r="C828" s="33">
        <v>18.954248366013072</v>
      </c>
      <c r="D828" s="5">
        <v>9.7877984084880645E-2</v>
      </c>
      <c r="E828" s="5">
        <v>0.2719233603537215</v>
      </c>
      <c r="F828" s="5">
        <v>0.2719233603537215</v>
      </c>
      <c r="G828" s="33">
        <v>11.55276835741339</v>
      </c>
      <c r="H828" s="33">
        <v>151.32636856368563</v>
      </c>
      <c r="I828" s="5">
        <v>0.52969852469531753</v>
      </c>
      <c r="J828" s="1">
        <v>1.5589999999999999</v>
      </c>
      <c r="K828" s="5">
        <v>0.36206896551724138</v>
      </c>
      <c r="L828" s="1">
        <v>5.2444444444444445</v>
      </c>
      <c r="M828" s="1">
        <v>12</v>
      </c>
      <c r="O828" s="5"/>
      <c r="R828" s="5"/>
      <c r="T828" s="4"/>
      <c r="U828" s="1"/>
    </row>
    <row r="829" spans="1:21" x14ac:dyDescent="0.25">
      <c r="A829" s="1" t="s">
        <v>278</v>
      </c>
      <c r="B829" s="4" t="s">
        <v>20</v>
      </c>
      <c r="C829" s="33">
        <v>16.666666666666664</v>
      </c>
      <c r="D829" s="5">
        <v>0.14642857142857144</v>
      </c>
      <c r="E829" s="5">
        <v>0.20098039215686275</v>
      </c>
      <c r="F829" s="5">
        <v>0.20098039215686275</v>
      </c>
      <c r="G829" s="33">
        <v>4.8863913999511359</v>
      </c>
      <c r="H829" s="33">
        <v>47.918048780487794</v>
      </c>
      <c r="I829" s="5">
        <v>0.17407407407407408</v>
      </c>
      <c r="J829" s="1">
        <v>8.1000000000000003E-2</v>
      </c>
      <c r="K829" s="5">
        <v>0.2</v>
      </c>
      <c r="L829" s="1">
        <v>36.818181818181813</v>
      </c>
      <c r="M829" s="1">
        <v>6.7</v>
      </c>
      <c r="O829" s="5"/>
      <c r="R829" s="5"/>
      <c r="T829" s="8"/>
      <c r="U829" s="1"/>
    </row>
    <row r="830" spans="1:21" x14ac:dyDescent="0.25">
      <c r="A830" s="1" t="s">
        <v>278</v>
      </c>
      <c r="B830" s="4" t="s">
        <v>22</v>
      </c>
      <c r="C830" s="33">
        <v>9.7165991902833984</v>
      </c>
      <c r="D830" s="5">
        <v>7.2916666666666671E-2</v>
      </c>
      <c r="E830" s="5">
        <v>9.9999999999999992E-2</v>
      </c>
      <c r="F830" s="5">
        <v>9.9999999999999992E-2</v>
      </c>
      <c r="G830" s="33">
        <v>3.2937187164216177</v>
      </c>
      <c r="H830" s="33">
        <v>52.914571428571428</v>
      </c>
      <c r="I830" s="5">
        <v>0.22486187845303868</v>
      </c>
      <c r="J830" s="1">
        <v>0.18099999999999999</v>
      </c>
      <c r="K830" s="5">
        <v>0.26455696202531642</v>
      </c>
      <c r="L830" s="1">
        <v>17.894736842105264</v>
      </c>
      <c r="M830" s="1">
        <v>3</v>
      </c>
      <c r="O830" s="5"/>
      <c r="R830" s="5"/>
      <c r="T830" s="4"/>
      <c r="U830" s="1"/>
    </row>
    <row r="831" spans="1:21" x14ac:dyDescent="0.25">
      <c r="A831" s="1" t="s">
        <v>278</v>
      </c>
      <c r="B831" s="4" t="s">
        <v>25</v>
      </c>
      <c r="C831" s="33">
        <v>7.5376884422110617</v>
      </c>
      <c r="D831" s="5">
        <v>0.30949197860962568</v>
      </c>
      <c r="E831" s="5">
        <v>0.35118325242718446</v>
      </c>
      <c r="F831" s="5">
        <v>0.34892118009687367</v>
      </c>
      <c r="G831" s="33">
        <v>11.181632709402765</v>
      </c>
      <c r="H831" s="33">
        <v>33.014647948164139</v>
      </c>
      <c r="I831" s="5">
        <v>0.44827502133365843</v>
      </c>
      <c r="J831" s="1">
        <v>8.2029999999999994</v>
      </c>
      <c r="K831" s="5">
        <v>0.40733471074380168</v>
      </c>
      <c r="L831" s="1">
        <v>3.9284808521430383</v>
      </c>
      <c r="M831" s="1">
        <v>31.2</v>
      </c>
      <c r="O831" s="5"/>
      <c r="R831" s="5"/>
      <c r="T831" s="1"/>
      <c r="U831" s="1"/>
    </row>
    <row r="832" spans="1:21" x14ac:dyDescent="0.25">
      <c r="A832" s="1" t="s">
        <v>279</v>
      </c>
      <c r="B832" s="4" t="s">
        <v>10</v>
      </c>
      <c r="C832" s="33">
        <v>56.60377358490566</v>
      </c>
      <c r="D832" s="5">
        <v>0.37311827956989252</v>
      </c>
      <c r="E832" s="5">
        <v>0.36108220603537983</v>
      </c>
      <c r="F832" s="5">
        <v>0.36108220603537983</v>
      </c>
      <c r="G832" s="33">
        <v>8.1477298377250804</v>
      </c>
      <c r="H832" s="33">
        <v>17.172089337175791</v>
      </c>
      <c r="I832" s="5">
        <v>0.43626373626373627</v>
      </c>
      <c r="J832" s="1">
        <v>0.36399999999999999</v>
      </c>
      <c r="K832" s="5">
        <v>0.32948717948717948</v>
      </c>
      <c r="L832" s="1">
        <v>6.1284046692607008</v>
      </c>
      <c r="M832" s="1">
        <v>7.5</v>
      </c>
      <c r="O832" s="5"/>
      <c r="R832" s="5"/>
      <c r="T832" s="4"/>
      <c r="U832" s="1"/>
    </row>
    <row r="833" spans="1:21" x14ac:dyDescent="0.25">
      <c r="A833" s="1" t="s">
        <v>279</v>
      </c>
      <c r="B833" s="4" t="s">
        <v>17</v>
      </c>
      <c r="C833" s="33">
        <v>52.095808383233525</v>
      </c>
      <c r="D833" s="5">
        <v>0.125</v>
      </c>
      <c r="E833" s="5">
        <v>0.27803099361896078</v>
      </c>
      <c r="F833" s="5">
        <v>0.32863247863247858</v>
      </c>
      <c r="G833" s="33">
        <v>10.115904372440001</v>
      </c>
      <c r="H833" s="33">
        <v>99.081114754098365</v>
      </c>
      <c r="I833" s="5">
        <v>0.40121028744326775</v>
      </c>
      <c r="J833" s="1">
        <v>0.66100000000000003</v>
      </c>
      <c r="K833" s="5">
        <v>0.41875000000000001</v>
      </c>
      <c r="L833" s="1">
        <v>12.946268656716418</v>
      </c>
      <c r="M833" s="1">
        <v>6.8</v>
      </c>
      <c r="O833" s="5"/>
      <c r="R833" s="5"/>
      <c r="T833" s="4"/>
      <c r="U833" s="1"/>
    </row>
    <row r="834" spans="1:21" x14ac:dyDescent="0.25">
      <c r="A834" s="1" t="s">
        <v>279</v>
      </c>
      <c r="B834" s="4" t="s">
        <v>39</v>
      </c>
      <c r="C834" s="33">
        <v>45</v>
      </c>
      <c r="D834" s="5">
        <v>6.19047619047619E-2</v>
      </c>
      <c r="E834" s="5">
        <v>0.13</v>
      </c>
      <c r="F834" s="5">
        <v>0.13</v>
      </c>
      <c r="G834" s="33">
        <v>1.9820273788527758</v>
      </c>
      <c r="H834" s="33">
        <v>228.98076923076923</v>
      </c>
      <c r="I834" s="5">
        <v>0.24423076923076922</v>
      </c>
      <c r="J834" s="1">
        <v>5.2000000000000005E-2</v>
      </c>
      <c r="K834" s="5">
        <v>0.16</v>
      </c>
      <c r="L834" s="1">
        <v>28.9375</v>
      </c>
      <c r="M834" s="1">
        <v>1.6</v>
      </c>
      <c r="O834" s="5"/>
      <c r="R834" s="5"/>
      <c r="T834" s="8"/>
      <c r="U834" s="1"/>
    </row>
    <row r="835" spans="1:21" x14ac:dyDescent="0.25">
      <c r="A835" s="1" t="s">
        <v>279</v>
      </c>
      <c r="B835" s="4" t="s">
        <v>14</v>
      </c>
      <c r="C835" s="33">
        <v>21.518987341772164</v>
      </c>
      <c r="D835" s="5">
        <v>6.5957446808510636E-2</v>
      </c>
      <c r="E835" s="5">
        <v>0.10568181818181818</v>
      </c>
      <c r="F835" s="5">
        <v>0.10568181818181818</v>
      </c>
      <c r="G835" s="33">
        <v>2.3346988328301759</v>
      </c>
      <c r="H835" s="33">
        <v>59.87279569892474</v>
      </c>
      <c r="I835" s="5">
        <v>0.1926829268292683</v>
      </c>
      <c r="J835" s="1">
        <v>8.2000000000000003E-2</v>
      </c>
      <c r="K835" s="5">
        <v>0.17333333333333334</v>
      </c>
      <c r="L835" s="1">
        <v>44.769230769230766</v>
      </c>
      <c r="M835" s="1">
        <v>2</v>
      </c>
      <c r="O835" s="5"/>
      <c r="R835" s="5"/>
      <c r="T835" s="8"/>
      <c r="U835" s="1"/>
    </row>
    <row r="836" spans="1:21" x14ac:dyDescent="0.25">
      <c r="A836" s="1" t="s">
        <v>279</v>
      </c>
      <c r="B836" s="4" t="s">
        <v>18</v>
      </c>
      <c r="C836" s="33">
        <v>18.181818181818191</v>
      </c>
      <c r="D836" s="5">
        <v>6.9999999999999993E-2</v>
      </c>
      <c r="E836" s="5">
        <v>0.16666666666666663</v>
      </c>
      <c r="F836" s="5">
        <v>0.16666666666666663</v>
      </c>
      <c r="G836" s="33">
        <v>3.297458209297</v>
      </c>
      <c r="H836" s="33">
        <v>155.96428571428572</v>
      </c>
      <c r="I836" s="5">
        <v>0.40759493670886077</v>
      </c>
      <c r="J836" s="1">
        <v>7.9000000000000001E-2</v>
      </c>
      <c r="K836" s="5">
        <v>0.48749999999999999</v>
      </c>
      <c r="L836" s="1">
        <v>19.858974358974361</v>
      </c>
      <c r="M836" s="1">
        <v>6.5</v>
      </c>
      <c r="O836" s="5"/>
      <c r="R836" s="5"/>
      <c r="T836" s="4"/>
      <c r="U836" s="1"/>
    </row>
    <row r="837" spans="1:21" x14ac:dyDescent="0.25">
      <c r="A837" s="1" t="s">
        <v>279</v>
      </c>
      <c r="B837" s="4" t="s">
        <v>22</v>
      </c>
      <c r="C837" s="33">
        <v>15.720524017467243</v>
      </c>
      <c r="D837" s="5">
        <v>9.1176470588235289E-2</v>
      </c>
      <c r="E837" s="5">
        <v>0.155</v>
      </c>
      <c r="F837" s="5">
        <v>0.155</v>
      </c>
      <c r="G837" s="33">
        <v>1.6883666643013222</v>
      </c>
      <c r="H837" s="33">
        <v>43.943978494623664</v>
      </c>
      <c r="I837" s="5">
        <v>0.27367021276595743</v>
      </c>
      <c r="J837" s="1">
        <v>0.752</v>
      </c>
      <c r="K837" s="5">
        <v>0.30972222222222223</v>
      </c>
      <c r="L837" s="1">
        <v>17.847533632286996</v>
      </c>
      <c r="M837" s="1">
        <v>0.4</v>
      </c>
      <c r="O837" s="5"/>
      <c r="R837" s="5"/>
      <c r="T837" s="1"/>
      <c r="U837" s="1"/>
    </row>
    <row r="838" spans="1:21" x14ac:dyDescent="0.25">
      <c r="A838" s="1" t="s">
        <v>279</v>
      </c>
      <c r="B838" s="4" t="s">
        <v>19</v>
      </c>
      <c r="C838" s="33">
        <v>12.280701754385966</v>
      </c>
      <c r="D838" s="5">
        <v>0.1076923076923077</v>
      </c>
      <c r="E838" s="5">
        <v>0.23140495867768596</v>
      </c>
      <c r="F838" s="5">
        <v>0.25744680851063828</v>
      </c>
      <c r="G838" s="33">
        <v>5.2414397758569757</v>
      </c>
      <c r="H838" s="33">
        <v>112.42821428571429</v>
      </c>
      <c r="I838" s="5">
        <v>0.30327868852459017</v>
      </c>
      <c r="J838" s="1">
        <v>6.0999999999999999E-2</v>
      </c>
      <c r="K838" s="5">
        <v>0.37894736842105264</v>
      </c>
      <c r="L838" s="1">
        <v>10.243055555555555</v>
      </c>
      <c r="M838" s="1">
        <v>6.2</v>
      </c>
      <c r="O838" s="5"/>
      <c r="R838" s="5"/>
      <c r="T838" s="4"/>
      <c r="U838" s="1"/>
    </row>
    <row r="839" spans="1:21" x14ac:dyDescent="0.25">
      <c r="A839" s="1" t="s">
        <v>279</v>
      </c>
      <c r="B839" s="8" t="s">
        <v>22</v>
      </c>
      <c r="C839" s="33">
        <v>10.76923076923077</v>
      </c>
      <c r="D839" s="5">
        <v>0.10517241379310345</v>
      </c>
      <c r="E839" s="5">
        <v>0.16052631578947371</v>
      </c>
      <c r="F839" s="5">
        <v>0.16052631578947371</v>
      </c>
      <c r="G839" s="33">
        <v>3.1552338358471252</v>
      </c>
      <c r="H839" s="33">
        <v>89.364918032786875</v>
      </c>
      <c r="I839" s="5">
        <v>0.23119266055045873</v>
      </c>
      <c r="J839" s="1">
        <v>0.436</v>
      </c>
      <c r="K839" s="5">
        <v>0.26103896103896107</v>
      </c>
      <c r="L839" s="1">
        <v>18.482587064676615</v>
      </c>
      <c r="M839" s="1">
        <v>3</v>
      </c>
      <c r="O839" s="5"/>
      <c r="R839" s="5"/>
      <c r="T839" s="4"/>
      <c r="U839" s="1"/>
    </row>
    <row r="840" spans="1:21" x14ac:dyDescent="0.25">
      <c r="A840" s="1" t="s">
        <v>279</v>
      </c>
      <c r="B840" s="4" t="s">
        <v>20</v>
      </c>
      <c r="C840" s="33">
        <v>10.714285714285712</v>
      </c>
      <c r="D840" s="5">
        <v>0.19062500000000002</v>
      </c>
      <c r="E840" s="5">
        <v>0.24399999999999999</v>
      </c>
      <c r="F840" s="5">
        <v>0.24399999999999999</v>
      </c>
      <c r="G840" s="33">
        <v>3.7881835492262721</v>
      </c>
      <c r="H840" s="33">
        <v>48.900983606557375</v>
      </c>
      <c r="I840" s="5">
        <v>0.24621212121212122</v>
      </c>
      <c r="J840" s="1">
        <v>0.13200000000000001</v>
      </c>
      <c r="K840" s="5">
        <v>0.26666666666666666</v>
      </c>
      <c r="L840" s="1">
        <v>42.375000000000007</v>
      </c>
      <c r="M840" s="1">
        <v>3</v>
      </c>
      <c r="O840" s="5"/>
      <c r="R840" s="5"/>
      <c r="T840" s="4"/>
      <c r="U840" s="1"/>
    </row>
    <row r="841" spans="1:21" x14ac:dyDescent="0.25">
      <c r="A841" s="1" t="s">
        <v>279</v>
      </c>
      <c r="B841" s="4" t="s">
        <v>26</v>
      </c>
      <c r="D841" s="5"/>
      <c r="E841" s="5"/>
      <c r="F841" s="5"/>
      <c r="G841" s="33"/>
      <c r="H841" s="33"/>
      <c r="I841" s="5"/>
      <c r="K841" s="5"/>
      <c r="O841" s="5"/>
      <c r="R841" s="5"/>
      <c r="T841" s="1"/>
      <c r="U841" s="1"/>
    </row>
    <row r="842" spans="1:21" x14ac:dyDescent="0.25">
      <c r="A842" s="1" t="s">
        <v>280</v>
      </c>
      <c r="B842" s="4" t="s">
        <v>23</v>
      </c>
      <c r="C842" s="33">
        <v>39.743589743589737</v>
      </c>
      <c r="D842" s="5">
        <v>0.17364341085271318</v>
      </c>
      <c r="E842" s="5">
        <v>0.32045779685264664</v>
      </c>
      <c r="F842" s="5">
        <v>0.32045779685264664</v>
      </c>
      <c r="G842" s="33">
        <v>8.0469471598020395</v>
      </c>
      <c r="H842" s="33">
        <v>94.201651785714276</v>
      </c>
      <c r="I842" s="5">
        <v>0.51283905967450272</v>
      </c>
      <c r="J842" s="1">
        <v>0.55300000000000005</v>
      </c>
      <c r="K842" s="5">
        <v>0.47422680412371132</v>
      </c>
      <c r="L842" s="1">
        <v>12.069565217391302</v>
      </c>
      <c r="M842" s="1">
        <v>26.8</v>
      </c>
      <c r="O842" s="5"/>
      <c r="R842" s="5"/>
      <c r="T842" s="8"/>
      <c r="U842" s="1"/>
    </row>
    <row r="843" spans="1:21" x14ac:dyDescent="0.25">
      <c r="A843" s="1" t="s">
        <v>280</v>
      </c>
      <c r="B843" s="4" t="s">
        <v>19</v>
      </c>
      <c r="C843" s="33">
        <v>32.608695652173914</v>
      </c>
      <c r="D843" s="5">
        <v>0.13023255813953488</v>
      </c>
      <c r="E843" s="5">
        <v>0.26794258373205743</v>
      </c>
      <c r="F843" s="5">
        <v>0.30979729729729732</v>
      </c>
      <c r="G843" s="33">
        <v>9.0754504289344471</v>
      </c>
      <c r="H843" s="33">
        <v>112.155</v>
      </c>
      <c r="I843" s="5">
        <v>0.4148148148148148</v>
      </c>
      <c r="J843" s="1">
        <v>0.108</v>
      </c>
      <c r="K843" s="5">
        <v>0.40143884892086334</v>
      </c>
      <c r="L843" s="1">
        <v>8.2903225806451619</v>
      </c>
      <c r="M843" s="1">
        <v>10.6</v>
      </c>
      <c r="O843" s="5"/>
      <c r="R843" s="5"/>
      <c r="T843" s="4"/>
      <c r="U843" s="1"/>
    </row>
    <row r="844" spans="1:21" x14ac:dyDescent="0.25">
      <c r="A844" s="1" t="s">
        <v>280</v>
      </c>
      <c r="B844" s="4" t="s">
        <v>24</v>
      </c>
      <c r="C844" s="33">
        <v>17.777777777777768</v>
      </c>
      <c r="D844" s="5">
        <v>0.12903225806451613</v>
      </c>
      <c r="E844" s="5">
        <v>0.1744186046511628</v>
      </c>
      <c r="F844" s="5">
        <v>0.1744186046511628</v>
      </c>
      <c r="G844" s="33">
        <v>7.0934907142473129</v>
      </c>
      <c r="H844" s="33">
        <v>111.60466666666667</v>
      </c>
      <c r="I844" s="5">
        <v>0.31405502392344498</v>
      </c>
      <c r="J844" s="1">
        <v>1.6719999999999999</v>
      </c>
      <c r="K844" s="5">
        <v>0.31289592760180995</v>
      </c>
      <c r="L844" s="1">
        <v>24.483007953723789</v>
      </c>
      <c r="M844" s="1">
        <v>16.2</v>
      </c>
      <c r="O844" s="5"/>
      <c r="R844" s="5"/>
      <c r="T844" s="8"/>
      <c r="U844" s="1"/>
    </row>
    <row r="845" spans="1:21" x14ac:dyDescent="0.25">
      <c r="A845" s="1" t="s">
        <v>281</v>
      </c>
      <c r="B845" s="4" t="s">
        <v>23</v>
      </c>
      <c r="C845" s="33">
        <v>56.521739130434788</v>
      </c>
      <c r="D845" s="5">
        <v>4.0845070422535212E-2</v>
      </c>
      <c r="E845" s="5">
        <v>0.21014492753623187</v>
      </c>
      <c r="F845" s="5">
        <v>0.25964912280701752</v>
      </c>
      <c r="G845" s="33">
        <v>4.8558331316974872</v>
      </c>
      <c r="H845" s="33">
        <v>208.06827586206899</v>
      </c>
      <c r="I845" s="5"/>
      <c r="J845" s="1">
        <v>0.104</v>
      </c>
      <c r="K845" s="5">
        <v>0.44761904761904764</v>
      </c>
      <c r="L845" s="1">
        <v>19.872340425531913</v>
      </c>
      <c r="M845" s="1">
        <v>28.2</v>
      </c>
      <c r="O845" s="5"/>
      <c r="R845" s="5"/>
      <c r="T845" s="8"/>
      <c r="U845" s="1"/>
    </row>
    <row r="846" spans="1:21" x14ac:dyDescent="0.25">
      <c r="A846" s="1" t="s">
        <v>281</v>
      </c>
      <c r="B846" s="4" t="s">
        <v>24</v>
      </c>
      <c r="C846" s="33">
        <v>39.449541284403672</v>
      </c>
      <c r="D846" s="5">
        <v>6.9073170731707323E-2</v>
      </c>
      <c r="E846" s="5">
        <v>0.23281815192370933</v>
      </c>
      <c r="F846" s="5">
        <v>0.2681075326058025</v>
      </c>
      <c r="G846" s="33">
        <v>15.770924303591208</v>
      </c>
      <c r="H846" s="33">
        <v>192.86546610169492</v>
      </c>
      <c r="I846" s="5">
        <v>0.42066374919719801</v>
      </c>
      <c r="J846" s="1">
        <v>66.953000000000003</v>
      </c>
      <c r="K846" s="5">
        <v>0.30031512605042016</v>
      </c>
      <c r="L846" s="1">
        <v>20.538649877579576</v>
      </c>
      <c r="M846" s="1">
        <v>43</v>
      </c>
      <c r="O846" s="5"/>
      <c r="R846" s="5"/>
      <c r="T846" s="4"/>
      <c r="U846" s="1"/>
    </row>
    <row r="847" spans="1:21" x14ac:dyDescent="0.25">
      <c r="A847" s="1" t="s">
        <v>282</v>
      </c>
      <c r="B847" s="4" t="s">
        <v>23</v>
      </c>
      <c r="C847" s="33">
        <v>29.310344827586196</v>
      </c>
      <c r="D847" s="5">
        <v>0.26716417910447759</v>
      </c>
      <c r="E847" s="5">
        <v>0.30756013745704464</v>
      </c>
      <c r="F847" s="5">
        <v>0.30756013745704464</v>
      </c>
      <c r="G847" s="33">
        <v>6.7889990824090578</v>
      </c>
      <c r="H847" s="33">
        <v>28.554245810055868</v>
      </c>
      <c r="I847" s="5">
        <v>0.60499553969669939</v>
      </c>
      <c r="J847" s="1">
        <v>1.121</v>
      </c>
      <c r="K847" s="5">
        <v>0.56956521739130439</v>
      </c>
      <c r="L847" s="1">
        <v>14.473282442748092</v>
      </c>
      <c r="M847" s="1">
        <v>34.5</v>
      </c>
      <c r="O847" s="5"/>
      <c r="R847" s="5"/>
      <c r="T847" s="4"/>
      <c r="U847" s="1"/>
    </row>
    <row r="848" spans="1:21" x14ac:dyDescent="0.25">
      <c r="A848" s="1" t="s">
        <v>282</v>
      </c>
      <c r="B848" s="4" t="s">
        <v>26</v>
      </c>
      <c r="C848" s="33">
        <v>7.7192982456140369</v>
      </c>
      <c r="D848" s="5">
        <v>0.1950980392156863</v>
      </c>
      <c r="E848" s="5">
        <v>0.22321929332585533</v>
      </c>
      <c r="F848" s="5">
        <v>0.22949461474730737</v>
      </c>
      <c r="G848" s="33">
        <v>1.4395738861297056</v>
      </c>
      <c r="H848" s="33">
        <v>13.962814070351758</v>
      </c>
      <c r="I848" s="5">
        <v>0.11038167938931298</v>
      </c>
      <c r="J848" s="1">
        <v>0.65500000000000003</v>
      </c>
      <c r="K848" s="5">
        <v>0.16405693950177935</v>
      </c>
      <c r="L848" s="1">
        <v>32.193058568329718</v>
      </c>
      <c r="M848" s="1">
        <v>9.3000000000000007</v>
      </c>
      <c r="O848" s="5"/>
      <c r="R848" s="5"/>
      <c r="T848" s="4"/>
      <c r="U848" s="1"/>
    </row>
    <row r="849" spans="1:21" x14ac:dyDescent="0.25">
      <c r="A849" s="1" t="s">
        <v>282</v>
      </c>
      <c r="B849" s="8" t="s">
        <v>26</v>
      </c>
      <c r="C849" s="33">
        <v>6.0171919770773572</v>
      </c>
      <c r="D849" s="5">
        <v>0.17848101265822786</v>
      </c>
      <c r="E849" s="5">
        <v>0.19054054054054054</v>
      </c>
      <c r="F849" s="5">
        <v>0.2143769968051118</v>
      </c>
      <c r="G849" s="33">
        <v>0.77271673568087706</v>
      </c>
      <c r="H849" s="33">
        <v>15.603049645390072</v>
      </c>
      <c r="I849" s="5"/>
      <c r="J849" s="1">
        <v>3.1219999999999999</v>
      </c>
      <c r="K849" s="5">
        <v>0.228099173553719</v>
      </c>
      <c r="L849" s="1">
        <v>29.086956521739136</v>
      </c>
      <c r="M849" s="1">
        <v>9.6</v>
      </c>
      <c r="O849" s="5"/>
      <c r="R849" s="5"/>
      <c r="T849" s="4"/>
      <c r="U849" s="1"/>
    </row>
    <row r="850" spans="1:21" x14ac:dyDescent="0.25">
      <c r="A850" s="1" t="s">
        <v>282</v>
      </c>
      <c r="B850" s="4" t="s">
        <v>27</v>
      </c>
      <c r="C850" s="33">
        <v>4.6082949308755801</v>
      </c>
      <c r="D850" s="5">
        <v>0.16551724137931031</v>
      </c>
      <c r="E850" s="5">
        <v>0.19123505976095614</v>
      </c>
      <c r="F850" s="5">
        <v>0.2162037037037037</v>
      </c>
      <c r="G850" s="33">
        <v>2.8135905499661913</v>
      </c>
      <c r="H850" s="33">
        <v>22.954062500000006</v>
      </c>
      <c r="I850" s="5"/>
      <c r="J850" s="1">
        <v>0.23</v>
      </c>
      <c r="K850" s="5"/>
      <c r="M850" s="1">
        <v>8</v>
      </c>
      <c r="O850" s="5"/>
      <c r="R850" s="5"/>
      <c r="T850" s="4"/>
      <c r="U850" s="1"/>
    </row>
    <row r="851" spans="1:21" x14ac:dyDescent="0.25">
      <c r="A851" s="1" t="s">
        <v>282</v>
      </c>
      <c r="B851" s="4" t="s">
        <v>24</v>
      </c>
      <c r="D851" s="5"/>
      <c r="E851" s="5"/>
      <c r="F851" s="5"/>
      <c r="G851" s="33"/>
      <c r="H851" s="33"/>
      <c r="I851" s="5"/>
      <c r="K851" s="5"/>
      <c r="M851" s="1">
        <v>47.8</v>
      </c>
      <c r="O851" s="5"/>
      <c r="R851" s="5"/>
      <c r="T851" s="4"/>
      <c r="U851" s="1"/>
    </row>
    <row r="852" spans="1:21" x14ac:dyDescent="0.25">
      <c r="A852" s="1" t="s">
        <v>283</v>
      </c>
      <c r="B852" s="4" t="s">
        <v>23</v>
      </c>
      <c r="C852" s="33">
        <v>25.225225225225227</v>
      </c>
      <c r="D852" s="5">
        <v>0.14491017964071856</v>
      </c>
      <c r="E852" s="5">
        <v>0.26651982378854622</v>
      </c>
      <c r="F852" s="5">
        <v>0.35571901434350867</v>
      </c>
      <c r="G852" s="33">
        <v>10.546831486913634</v>
      </c>
      <c r="H852" s="33">
        <v>104.6101652892562</v>
      </c>
      <c r="I852" s="5">
        <v>0.60433951965065502</v>
      </c>
      <c r="J852" s="1">
        <v>3.6640000000000001</v>
      </c>
      <c r="K852" s="5">
        <v>0.46595744680851059</v>
      </c>
      <c r="L852" s="1">
        <v>8.6529680365296802</v>
      </c>
      <c r="M852" s="1">
        <v>37</v>
      </c>
      <c r="O852" s="5"/>
      <c r="R852" s="5"/>
      <c r="T852" s="4"/>
      <c r="U852" s="1"/>
    </row>
    <row r="853" spans="1:21" x14ac:dyDescent="0.25">
      <c r="A853" s="1" t="s">
        <v>283</v>
      </c>
      <c r="B853" s="4" t="s">
        <v>24</v>
      </c>
      <c r="C853" s="33">
        <v>16.521739130434788</v>
      </c>
      <c r="D853" s="5">
        <v>0.13592814371257486</v>
      </c>
      <c r="E853" s="5">
        <v>0.35085007727975276</v>
      </c>
      <c r="F853" s="5">
        <v>0.25648148148148148</v>
      </c>
      <c r="G853" s="33">
        <v>6.9239339353673035</v>
      </c>
      <c r="H853" s="33">
        <v>151.36158590308369</v>
      </c>
      <c r="I853" s="5">
        <v>0.566460549097205</v>
      </c>
      <c r="J853" s="1">
        <v>4.0430000000000001</v>
      </c>
      <c r="K853" s="5">
        <v>0.4805111821086262</v>
      </c>
      <c r="L853" s="1">
        <v>14.042553191489361</v>
      </c>
      <c r="M853" s="1">
        <v>34</v>
      </c>
      <c r="O853" s="5"/>
      <c r="R853" s="5"/>
      <c r="T853" s="8"/>
      <c r="U853" s="1"/>
    </row>
    <row r="854" spans="1:21" x14ac:dyDescent="0.25">
      <c r="A854" s="1" t="s">
        <v>283</v>
      </c>
      <c r="B854" s="8" t="s">
        <v>26</v>
      </c>
      <c r="C854" s="33">
        <v>6.6666666666666616</v>
      </c>
      <c r="D854" s="5">
        <v>0.22179487179487178</v>
      </c>
      <c r="E854" s="5">
        <v>0.21305418719211824</v>
      </c>
      <c r="F854" s="5">
        <v>0.30038022813688214</v>
      </c>
      <c r="G854" s="33">
        <v>2.3861566894552135</v>
      </c>
      <c r="H854" s="33">
        <v>25.677976878612718</v>
      </c>
      <c r="I854" s="5">
        <v>0.21619217081850531</v>
      </c>
      <c r="J854" s="1">
        <v>0.56200000000000006</v>
      </c>
      <c r="K854" s="5">
        <v>0.21880877742946708</v>
      </c>
      <c r="L854" s="1">
        <v>26.080229226361034</v>
      </c>
      <c r="M854" s="1">
        <v>15.8</v>
      </c>
      <c r="O854" s="5"/>
      <c r="R854" s="5"/>
      <c r="T854" s="4"/>
      <c r="U854" s="1"/>
    </row>
    <row r="855" spans="1:21" x14ac:dyDescent="0.25">
      <c r="A855" s="1" t="s">
        <v>284</v>
      </c>
      <c r="B855" s="4" t="s">
        <v>23</v>
      </c>
      <c r="C855" s="33">
        <v>27.433628318584059</v>
      </c>
      <c r="D855" s="5">
        <v>0.15140186915887849</v>
      </c>
      <c r="E855" s="5">
        <v>0.31517509727626458</v>
      </c>
      <c r="F855" s="5">
        <v>0.46916299559471369</v>
      </c>
      <c r="G855" s="33">
        <v>4.6339267449934809</v>
      </c>
      <c r="H855" s="33">
        <v>44.358827160493831</v>
      </c>
      <c r="I855" s="5">
        <v>0.65428051001821497</v>
      </c>
      <c r="J855" s="1">
        <v>0.54900000000000004</v>
      </c>
      <c r="K855" s="5">
        <v>0.59230769230769231</v>
      </c>
      <c r="L855" s="1">
        <v>7.6428571428571432</v>
      </c>
      <c r="M855" s="1">
        <v>26.4</v>
      </c>
      <c r="O855" s="5"/>
      <c r="R855" s="5"/>
      <c r="T855" s="8"/>
      <c r="U855" s="1"/>
    </row>
    <row r="856" spans="1:21" x14ac:dyDescent="0.25">
      <c r="A856" s="1" t="s">
        <v>284</v>
      </c>
      <c r="B856" s="8" t="s">
        <v>26</v>
      </c>
      <c r="C856" s="33">
        <v>7.5075075075075137</v>
      </c>
      <c r="D856" s="5">
        <v>0.24050632911392406</v>
      </c>
      <c r="E856" s="5">
        <v>0.23720349563046189</v>
      </c>
      <c r="F856" s="5">
        <v>0.27549857549857554</v>
      </c>
      <c r="G856" s="33">
        <v>2.7761705969804606</v>
      </c>
      <c r="H856" s="33">
        <v>20.285421052631577</v>
      </c>
      <c r="I856" s="5">
        <v>0.32305025996533798</v>
      </c>
      <c r="J856" s="1">
        <v>0.57699999999999996</v>
      </c>
      <c r="K856" s="5">
        <v>0.26272189349112424</v>
      </c>
      <c r="L856" s="1">
        <v>13.534909909909912</v>
      </c>
      <c r="M856" s="1">
        <v>9.1</v>
      </c>
      <c r="O856" s="5"/>
      <c r="R856" s="5"/>
      <c r="T856" s="4"/>
      <c r="U856" s="1"/>
    </row>
    <row r="857" spans="1:21" x14ac:dyDescent="0.25">
      <c r="A857" s="1" t="s">
        <v>284</v>
      </c>
      <c r="B857" s="4" t="s">
        <v>63</v>
      </c>
      <c r="C857" s="33">
        <v>6.8656716417910548</v>
      </c>
      <c r="D857" s="5">
        <v>0.48916666666666669</v>
      </c>
      <c r="E857" s="5">
        <v>0.47723577235772358</v>
      </c>
      <c r="F857" s="5">
        <v>0.47723577235772358</v>
      </c>
      <c r="G857" s="33">
        <v>2.4796949568695683</v>
      </c>
      <c r="H857" s="33">
        <v>4.1907666098807494</v>
      </c>
      <c r="I857" s="5">
        <v>0.37519999999999998</v>
      </c>
      <c r="J857" s="1">
        <v>0.25</v>
      </c>
      <c r="K857" s="5">
        <v>0.29876543209876544</v>
      </c>
      <c r="L857" s="1">
        <v>13.94214876033058</v>
      </c>
      <c r="M857" s="1">
        <v>6</v>
      </c>
      <c r="O857" s="5"/>
      <c r="R857" s="5"/>
      <c r="T857" s="4"/>
      <c r="U857" s="1"/>
    </row>
    <row r="858" spans="1:21" x14ac:dyDescent="0.25">
      <c r="A858" s="1" t="s">
        <v>284</v>
      </c>
      <c r="B858" s="4" t="s">
        <v>26</v>
      </c>
      <c r="C858" s="33">
        <v>6.0665362035225012</v>
      </c>
      <c r="D858" s="5">
        <v>0.17058823529411762</v>
      </c>
      <c r="E858" s="5">
        <v>0.20173913043478259</v>
      </c>
      <c r="F858" s="5">
        <v>0.20354767184035474</v>
      </c>
      <c r="G858" s="33">
        <v>2.2439673342469484</v>
      </c>
      <c r="H858" s="33">
        <v>10.756810344827587</v>
      </c>
      <c r="I858" s="5">
        <v>0.25749741468459153</v>
      </c>
      <c r="J858" s="1">
        <v>0.96699999999999997</v>
      </c>
      <c r="K858" s="5">
        <v>0.21277777777777776</v>
      </c>
      <c r="L858" s="1">
        <v>29.765013054830291</v>
      </c>
      <c r="M858" s="1">
        <v>8.5</v>
      </c>
      <c r="O858" s="5"/>
      <c r="R858" s="5"/>
      <c r="T858" s="4"/>
      <c r="U858" s="1"/>
    </row>
    <row r="859" spans="1:21" x14ac:dyDescent="0.25">
      <c r="A859" s="1" t="s">
        <v>285</v>
      </c>
      <c r="B859" s="4" t="s">
        <v>23</v>
      </c>
      <c r="C859" s="33">
        <v>36</v>
      </c>
      <c r="D859" s="5">
        <v>0.14369747899159666</v>
      </c>
      <c r="E859" s="5">
        <v>0.28405315614617943</v>
      </c>
      <c r="F859" s="5">
        <v>0.31589958158995818</v>
      </c>
      <c r="G859" s="33">
        <v>8.502820112651186</v>
      </c>
      <c r="H859" s="33">
        <v>91.541695906432764</v>
      </c>
      <c r="I859" s="5">
        <v>0.4513513513513514</v>
      </c>
      <c r="J859" s="1">
        <v>0.629</v>
      </c>
      <c r="K859" s="5">
        <v>0.3</v>
      </c>
      <c r="M859" s="1">
        <v>15</v>
      </c>
      <c r="O859" s="5"/>
      <c r="R859" s="5"/>
      <c r="T859" s="10"/>
      <c r="U859" s="1"/>
    </row>
    <row r="860" spans="1:21" x14ac:dyDescent="0.25">
      <c r="A860" s="1" t="s">
        <v>285</v>
      </c>
      <c r="B860" s="8" t="s">
        <v>28</v>
      </c>
      <c r="C860" s="33">
        <v>13.10679611650486</v>
      </c>
      <c r="D860" s="5">
        <v>0.20960000000000001</v>
      </c>
      <c r="E860" s="5">
        <v>0.31153388822829969</v>
      </c>
      <c r="F860" s="5">
        <v>0.46473779385171787</v>
      </c>
      <c r="G860" s="33">
        <v>3.9135014344655814</v>
      </c>
      <c r="H860" s="33">
        <v>26.23526717557252</v>
      </c>
      <c r="I860" s="5">
        <v>0.64161293059562197</v>
      </c>
      <c r="J860" s="1">
        <v>23.571999999999999</v>
      </c>
      <c r="K860" s="5">
        <v>0.39733333333333332</v>
      </c>
      <c r="L860" s="1">
        <v>11.353467561521255</v>
      </c>
      <c r="M860" s="1">
        <v>22.5</v>
      </c>
      <c r="O860" s="5"/>
      <c r="R860" s="5"/>
      <c r="T860" s="4"/>
      <c r="U860" s="1"/>
    </row>
    <row r="861" spans="1:21" x14ac:dyDescent="0.25">
      <c r="A861" s="1" t="s">
        <v>285</v>
      </c>
      <c r="B861" s="4" t="s">
        <v>63</v>
      </c>
      <c r="C861" s="33">
        <v>9.3023255813953423</v>
      </c>
      <c r="D861" s="5">
        <v>0.37037037037037041</v>
      </c>
      <c r="E861" s="5">
        <v>0.40733197556008149</v>
      </c>
      <c r="F861" s="5">
        <v>0.42686567164179101</v>
      </c>
      <c r="G861" s="33">
        <v>1.2518952302791726</v>
      </c>
      <c r="H861" s="33">
        <v>7.1890999999999998</v>
      </c>
      <c r="I861" s="5">
        <v>0.44884708737864082</v>
      </c>
      <c r="J861" s="1">
        <v>1.6479999999999999</v>
      </c>
      <c r="K861" s="5">
        <v>0.33636363636363636</v>
      </c>
      <c r="L861" s="1">
        <v>10.554054054054054</v>
      </c>
      <c r="M861" s="1">
        <v>2.5</v>
      </c>
      <c r="O861" s="5"/>
      <c r="R861" s="5"/>
      <c r="T861" s="4"/>
      <c r="U861" s="1"/>
    </row>
    <row r="862" spans="1:21" x14ac:dyDescent="0.25">
      <c r="A862" s="1" t="s">
        <v>285</v>
      </c>
      <c r="B862" s="4" t="s">
        <v>32</v>
      </c>
      <c r="C862" s="33">
        <v>8.5714285714285694</v>
      </c>
      <c r="D862" s="5">
        <v>0.13030303030303031</v>
      </c>
      <c r="E862" s="5">
        <v>0.39570552147239269</v>
      </c>
      <c r="F862" s="5">
        <v>0.3025714285714286</v>
      </c>
      <c r="G862" s="33">
        <v>2.608285654094507</v>
      </c>
      <c r="H862" s="33">
        <v>46.36387596899224</v>
      </c>
      <c r="I862" s="5">
        <v>0.3694187026116259</v>
      </c>
      <c r="J862" s="1">
        <v>1.1870000000000001</v>
      </c>
      <c r="K862" s="5">
        <v>0.14191616766467066</v>
      </c>
      <c r="M862" s="1">
        <v>9.1999999999999993</v>
      </c>
      <c r="O862" s="5"/>
      <c r="R862" s="5"/>
      <c r="T862" s="8"/>
      <c r="U862" s="1"/>
    </row>
    <row r="863" spans="1:21" x14ac:dyDescent="0.25">
      <c r="A863" s="1" t="s">
        <v>285</v>
      </c>
      <c r="B863" s="4" t="s">
        <v>27</v>
      </c>
      <c r="C863" s="33">
        <v>4.6511627906976711</v>
      </c>
      <c r="D863" s="5">
        <v>0.25977653631284919</v>
      </c>
      <c r="E863" s="5">
        <v>0.29337539432176657</v>
      </c>
      <c r="F863" s="5">
        <v>0.31511194029850742</v>
      </c>
      <c r="G863" s="33">
        <v>2.4456085748955942</v>
      </c>
      <c r="H863" s="33">
        <v>13.805741935483873</v>
      </c>
      <c r="I863" s="5">
        <v>0.30507518796992478</v>
      </c>
      <c r="J863" s="1">
        <v>0.53200000000000003</v>
      </c>
      <c r="K863" s="5">
        <v>0.29887640449438202</v>
      </c>
      <c r="L863" s="1">
        <v>11.278195488721805</v>
      </c>
      <c r="M863" s="1">
        <v>4</v>
      </c>
      <c r="O863" s="5"/>
      <c r="R863" s="5"/>
      <c r="T863" s="1"/>
      <c r="U863" s="1"/>
    </row>
    <row r="864" spans="1:21" x14ac:dyDescent="0.25">
      <c r="A864" s="1" t="s">
        <v>267</v>
      </c>
      <c r="B864" s="4" t="s">
        <v>10</v>
      </c>
      <c r="C864" s="33">
        <v>53.191489361702125</v>
      </c>
      <c r="D864" s="5">
        <v>9.5454545454545459E-2</v>
      </c>
      <c r="E864" s="5">
        <v>0.25609756097560971</v>
      </c>
      <c r="F864" s="5">
        <v>0.26119733924611971</v>
      </c>
      <c r="G864" s="33">
        <v>3.4755968050254555</v>
      </c>
      <c r="H864" s="33">
        <v>73.985238095238088</v>
      </c>
      <c r="I864" s="5">
        <v>0.29308437067773163</v>
      </c>
      <c r="J864" s="1">
        <v>0.72299999999999998</v>
      </c>
      <c r="K864" s="5">
        <v>0.2949425287356322</v>
      </c>
      <c r="L864" s="1">
        <v>6.9836321122369451</v>
      </c>
      <c r="M864" s="1">
        <v>25</v>
      </c>
      <c r="O864" s="5"/>
      <c r="R864" s="5"/>
      <c r="T864" s="4"/>
      <c r="U864" s="1"/>
    </row>
    <row r="865" spans="1:21" x14ac:dyDescent="0.25">
      <c r="A865" s="1" t="s">
        <v>267</v>
      </c>
      <c r="B865" s="8" t="s">
        <v>31</v>
      </c>
      <c r="C865" s="33">
        <v>34.782608695652172</v>
      </c>
      <c r="D865" s="5">
        <v>0.12730061349693253</v>
      </c>
      <c r="E865" s="5">
        <v>0.27053455019556716</v>
      </c>
      <c r="F865" s="5">
        <v>0.27053455019556716</v>
      </c>
      <c r="G865" s="33">
        <v>5.8327515277240058</v>
      </c>
      <c r="H865" s="33">
        <v>90.184554216867454</v>
      </c>
      <c r="I865" s="5">
        <v>0.46576168929110107</v>
      </c>
      <c r="J865" s="1">
        <v>1.3260000000000001</v>
      </c>
      <c r="K865" s="5">
        <v>0.4</v>
      </c>
      <c r="L865" s="1">
        <v>18.318181818181817</v>
      </c>
      <c r="M865" s="1">
        <v>11</v>
      </c>
      <c r="O865" s="5"/>
      <c r="R865" s="5"/>
      <c r="T865" s="4"/>
      <c r="U865" s="1"/>
    </row>
    <row r="866" spans="1:21" x14ac:dyDescent="0.25">
      <c r="A866" s="1" t="s">
        <v>267</v>
      </c>
      <c r="B866" s="4" t="s">
        <v>15</v>
      </c>
      <c r="C866" s="33">
        <v>19.444444444444446</v>
      </c>
      <c r="D866" s="5">
        <v>0.09</v>
      </c>
      <c r="E866" s="5">
        <v>0.17374517374517376</v>
      </c>
      <c r="F866" s="5">
        <v>0.17374517374517376</v>
      </c>
      <c r="G866" s="33">
        <v>3.5304320079865166</v>
      </c>
      <c r="H866" s="33">
        <v>93.787703703703698</v>
      </c>
      <c r="I866" s="5">
        <v>0.51454545454545464</v>
      </c>
      <c r="J866" s="1">
        <v>0.21999999999999997</v>
      </c>
      <c r="K866" s="5">
        <v>0.49333333333333335</v>
      </c>
      <c r="L866" s="1">
        <v>28.094594594594593</v>
      </c>
      <c r="M866" s="1">
        <v>6</v>
      </c>
      <c r="O866" s="5"/>
      <c r="R866" s="5"/>
      <c r="T866" s="4"/>
      <c r="U866" s="1"/>
    </row>
    <row r="867" spans="1:21" x14ac:dyDescent="0.25">
      <c r="A867" s="1" t="s">
        <v>286</v>
      </c>
      <c r="B867" s="4" t="s">
        <v>23</v>
      </c>
      <c r="C867" s="33">
        <v>27.083333333333325</v>
      </c>
      <c r="D867" s="5">
        <v>0.10714285714285712</v>
      </c>
      <c r="E867" s="5">
        <v>0.31779661016949151</v>
      </c>
      <c r="F867" s="5">
        <v>0.27371794871794874</v>
      </c>
      <c r="G867" s="33">
        <v>5.0544271426084864</v>
      </c>
      <c r="H867" s="33">
        <v>79.666133333333335</v>
      </c>
      <c r="I867" s="5">
        <v>0.63872832369942201</v>
      </c>
      <c r="J867" s="1">
        <v>0.34599999999999997</v>
      </c>
      <c r="K867" s="5">
        <v>0.52933333333333332</v>
      </c>
      <c r="L867" s="1">
        <v>9.6221662468513856</v>
      </c>
      <c r="M867" s="1">
        <v>22.8</v>
      </c>
      <c r="O867" s="5"/>
      <c r="T867" s="8"/>
      <c r="U867" s="1"/>
    </row>
    <row r="868" spans="1:21" x14ac:dyDescent="0.25">
      <c r="A868" s="1" t="s">
        <v>286</v>
      </c>
      <c r="B868" s="8" t="s">
        <v>28</v>
      </c>
      <c r="C868" s="33">
        <v>14.746543778801851</v>
      </c>
      <c r="D868" s="5">
        <v>0.30909090909090914</v>
      </c>
      <c r="E868" s="5">
        <v>0.4033898305084746</v>
      </c>
      <c r="F868" s="5">
        <v>0.48329238329238328</v>
      </c>
      <c r="G868" s="33">
        <v>7.3604553392406693</v>
      </c>
      <c r="H868" s="33">
        <v>32.481092436974791</v>
      </c>
      <c r="I868" s="5">
        <v>0.5296436915887851</v>
      </c>
      <c r="J868" s="1">
        <v>3.4239999999999999</v>
      </c>
      <c r="K868" s="5">
        <v>0.51679389312977098</v>
      </c>
      <c r="L868" s="1">
        <v>10.799113737075333</v>
      </c>
      <c r="M868" s="1">
        <v>31</v>
      </c>
      <c r="O868" s="5"/>
      <c r="T868" s="8"/>
      <c r="U868" s="1"/>
    </row>
    <row r="869" spans="1:21" x14ac:dyDescent="0.25">
      <c r="A869" s="1" t="s">
        <v>286</v>
      </c>
      <c r="B869" s="4" t="s">
        <v>27</v>
      </c>
      <c r="C869" s="33">
        <v>3.1695721077654544</v>
      </c>
      <c r="D869" s="5">
        <v>0.18703703703703703</v>
      </c>
      <c r="E869" s="5">
        <v>0.19611650485436893</v>
      </c>
      <c r="F869" s="5">
        <v>0.22388888888888892</v>
      </c>
      <c r="G869" s="33">
        <v>2.224280390598222</v>
      </c>
      <c r="H869" s="33">
        <v>13.576534653465348</v>
      </c>
      <c r="I869" s="5">
        <v>0.33914473684210528</v>
      </c>
      <c r="J869" s="1">
        <v>0.30399999999999999</v>
      </c>
      <c r="K869" s="5">
        <v>0.32573099415204682</v>
      </c>
      <c r="L869" s="1">
        <v>12.082585278276481</v>
      </c>
      <c r="M869" s="1">
        <v>2.5</v>
      </c>
      <c r="O869" s="5"/>
      <c r="T869" s="4"/>
      <c r="U869" s="1"/>
    </row>
    <row r="870" spans="1:21" x14ac:dyDescent="0.25">
      <c r="A870" s="1" t="s">
        <v>286</v>
      </c>
      <c r="B870" s="4" t="s">
        <v>63</v>
      </c>
      <c r="C870" s="33">
        <v>1.5444015444015484</v>
      </c>
      <c r="D870" s="5">
        <v>0.46875</v>
      </c>
      <c r="E870" s="5">
        <v>0.44910179640718562</v>
      </c>
      <c r="F870" s="5">
        <v>0.46842105263157896</v>
      </c>
      <c r="G870" s="33">
        <v>2.3095943265494663</v>
      </c>
      <c r="H870" s="33">
        <v>2.4535333333333331</v>
      </c>
      <c r="I870" s="5">
        <v>0.39615384615384619</v>
      </c>
      <c r="J870" s="1">
        <v>0.59799999999999998</v>
      </c>
      <c r="K870" s="5">
        <v>0.31538461538461543</v>
      </c>
      <c r="L870" s="1">
        <v>12.823170731707316</v>
      </c>
      <c r="M870" s="1">
        <v>4.5</v>
      </c>
      <c r="O870" s="5"/>
      <c r="T870" s="4"/>
      <c r="U870" s="1"/>
    </row>
    <row r="871" spans="1:21" x14ac:dyDescent="0.25">
      <c r="A871" s="1" t="s">
        <v>286</v>
      </c>
      <c r="B871" s="8" t="s">
        <v>30</v>
      </c>
      <c r="D871" s="5">
        <v>0.41904761904761906</v>
      </c>
      <c r="E871" s="5">
        <v>0.51764705882352946</v>
      </c>
      <c r="F871" s="5">
        <v>0.51764705882352946</v>
      </c>
      <c r="G871" s="33">
        <v>0.70165590794274491</v>
      </c>
      <c r="H871" s="33">
        <v>1.6195454545454544</v>
      </c>
      <c r="I871" s="5">
        <v>0.64946236559139781</v>
      </c>
      <c r="J871" s="1">
        <v>0.372</v>
      </c>
      <c r="K871" s="5">
        <v>0.63030303030303036</v>
      </c>
      <c r="L871" s="1">
        <v>9.3798076923076916</v>
      </c>
      <c r="M871" s="1">
        <v>4.5</v>
      </c>
      <c r="O871" s="5"/>
      <c r="T871" s="4"/>
      <c r="U871" s="1"/>
    </row>
    <row r="872" spans="1:21" x14ac:dyDescent="0.25">
      <c r="A872" s="1" t="s">
        <v>287</v>
      </c>
      <c r="B872" s="8" t="s">
        <v>30</v>
      </c>
      <c r="C872" s="33">
        <v>10.839160839160847</v>
      </c>
      <c r="D872" s="5">
        <v>0.52773437499999998</v>
      </c>
      <c r="E872" s="5">
        <v>0.43693402328589914</v>
      </c>
      <c r="F872" s="5">
        <v>0.48069852941176466</v>
      </c>
      <c r="G872" s="33">
        <v>4.7301813032717588</v>
      </c>
      <c r="H872" s="33">
        <v>4.8509696521095496</v>
      </c>
      <c r="I872" s="5">
        <v>0.58821243523316058</v>
      </c>
      <c r="J872" s="1">
        <v>1.544</v>
      </c>
      <c r="K872" s="5">
        <v>0.57435897435897432</v>
      </c>
      <c r="L872" s="1">
        <v>7.3526785714285712</v>
      </c>
      <c r="M872" s="1">
        <v>2.5</v>
      </c>
      <c r="O872" s="5"/>
      <c r="T872" s="4"/>
      <c r="U872" s="1"/>
    </row>
    <row r="873" spans="1:21" x14ac:dyDescent="0.25">
      <c r="A873" s="1" t="s">
        <v>288</v>
      </c>
      <c r="B873" s="4" t="s">
        <v>28</v>
      </c>
      <c r="C873" s="33">
        <v>21.621621621621614</v>
      </c>
      <c r="D873" s="5">
        <v>0.26560509554140127</v>
      </c>
      <c r="E873" s="5">
        <v>0.48152424942263283</v>
      </c>
      <c r="F873" s="5">
        <v>0.53888888888888897</v>
      </c>
      <c r="G873" s="33">
        <v>6.348612118517825</v>
      </c>
      <c r="H873" s="33">
        <v>15.373741007194246</v>
      </c>
      <c r="I873" s="5">
        <v>0.81679119150609503</v>
      </c>
      <c r="J873" s="1">
        <v>5.0860000000000003</v>
      </c>
      <c r="K873" s="5">
        <v>0.62352941176470589</v>
      </c>
      <c r="L873" s="1">
        <v>8.5636792452830175</v>
      </c>
      <c r="M873" s="1">
        <v>30.2</v>
      </c>
      <c r="O873" s="5"/>
      <c r="T873" s="4"/>
      <c r="U873" s="1"/>
    </row>
    <row r="874" spans="1:21" x14ac:dyDescent="0.25">
      <c r="A874" s="1" t="s">
        <v>288</v>
      </c>
      <c r="B874" s="8" t="s">
        <v>28</v>
      </c>
      <c r="C874" s="33">
        <v>17.910447761194035</v>
      </c>
      <c r="D874" s="5">
        <v>0.21063829787234045</v>
      </c>
      <c r="E874" s="5">
        <v>0.33644859813084116</v>
      </c>
      <c r="F874" s="5">
        <v>0.45783342027473495</v>
      </c>
      <c r="G874" s="33">
        <v>6.6420723695700659</v>
      </c>
      <c r="H874" s="33">
        <v>46.9915404040404</v>
      </c>
      <c r="I874" s="5">
        <v>0.7952808112324492</v>
      </c>
      <c r="J874" s="1">
        <v>7.6920000000000002</v>
      </c>
      <c r="K874" s="5">
        <v>0.56944444444444442</v>
      </c>
      <c r="L874" s="1">
        <v>17.110569105691056</v>
      </c>
      <c r="M874" s="1">
        <v>16.5</v>
      </c>
      <c r="O874" s="5"/>
      <c r="T874" s="8"/>
      <c r="U874" s="1"/>
    </row>
    <row r="875" spans="1:21" x14ac:dyDescent="0.25">
      <c r="A875" s="1" t="s">
        <v>288</v>
      </c>
      <c r="B875" s="8" t="s">
        <v>30</v>
      </c>
      <c r="C875" s="33">
        <v>14.035087719298252</v>
      </c>
      <c r="D875" s="5">
        <v>0.14782608695652175</v>
      </c>
      <c r="E875" s="5">
        <v>0.40236686390532544</v>
      </c>
      <c r="F875" s="5">
        <v>0.40236686390532544</v>
      </c>
      <c r="G875" s="33">
        <v>10.518729690107842</v>
      </c>
      <c r="H875" s="33">
        <v>84.513112745098027</v>
      </c>
      <c r="I875" s="5">
        <v>0.66789317507418389</v>
      </c>
      <c r="J875" s="1">
        <v>1.6850000000000001</v>
      </c>
      <c r="K875" s="5">
        <v>0.65217391304347827</v>
      </c>
      <c r="L875" s="1">
        <v>7.5866666666666651</v>
      </c>
      <c r="M875" s="1">
        <v>4</v>
      </c>
      <c r="O875" s="5"/>
      <c r="T875" s="4"/>
      <c r="U875" s="1"/>
    </row>
    <row r="876" spans="1:21" x14ac:dyDescent="0.25">
      <c r="A876" s="1" t="s">
        <v>288</v>
      </c>
      <c r="B876" s="4" t="s">
        <v>27</v>
      </c>
      <c r="C876" s="33">
        <v>6.5162907268170374</v>
      </c>
      <c r="D876" s="5">
        <v>0.20233918128654968</v>
      </c>
      <c r="E876" s="5">
        <v>0.22108626198083067</v>
      </c>
      <c r="F876" s="5">
        <v>0.29308855291576669</v>
      </c>
      <c r="G876" s="33">
        <v>1.9236256496244122</v>
      </c>
      <c r="H876" s="33">
        <v>9.014768786127167</v>
      </c>
      <c r="I876" s="5">
        <v>0.33481481481481479</v>
      </c>
      <c r="J876" s="1">
        <v>0.13500000000000001</v>
      </c>
      <c r="K876" s="5">
        <v>0.3904109589041096</v>
      </c>
      <c r="L876" s="1">
        <v>8.1228070175438596</v>
      </c>
      <c r="M876" s="1">
        <v>1.6</v>
      </c>
      <c r="O876" s="5"/>
      <c r="T876" s="4"/>
      <c r="U876" s="1"/>
    </row>
    <row r="877" spans="1:21" x14ac:dyDescent="0.25">
      <c r="A877" s="1" t="s">
        <v>288</v>
      </c>
      <c r="B877" s="4" t="s">
        <v>30</v>
      </c>
      <c r="C877" s="33">
        <v>6.2745098039215579</v>
      </c>
      <c r="D877" s="5">
        <v>0.67575757575757578</v>
      </c>
      <c r="E877" s="5">
        <v>0.48478260869565221</v>
      </c>
      <c r="F877" s="5">
        <v>0.48478260869565221</v>
      </c>
      <c r="G877" s="33">
        <v>2.4654413139952052</v>
      </c>
      <c r="H877" s="33">
        <v>5.274708520179372</v>
      </c>
      <c r="I877" s="5">
        <v>0.71566091954022981</v>
      </c>
      <c r="J877" s="1">
        <v>0.69600000000000006</v>
      </c>
      <c r="K877" s="5">
        <v>0.66206896551724137</v>
      </c>
      <c r="L877" s="1">
        <v>6.5208333333333339</v>
      </c>
      <c r="M877" s="1">
        <v>5</v>
      </c>
      <c r="O877" s="5"/>
      <c r="T877" s="4"/>
      <c r="U877" s="1"/>
    </row>
    <row r="878" spans="1:21" x14ac:dyDescent="0.25">
      <c r="A878" s="1" t="s">
        <v>268</v>
      </c>
      <c r="B878" s="8" t="s">
        <v>18</v>
      </c>
      <c r="C878" s="33">
        <v>24.637681159420293</v>
      </c>
      <c r="D878" s="5">
        <v>0.10451388888888889</v>
      </c>
      <c r="E878" s="5">
        <v>0.21561604584527219</v>
      </c>
      <c r="F878" s="5">
        <v>0.21561604584527219</v>
      </c>
      <c r="G878" s="33">
        <v>5.7817954688778199</v>
      </c>
      <c r="H878" s="33">
        <v>77.28461794019934</v>
      </c>
      <c r="I878" s="5">
        <v>0.35465600000000003</v>
      </c>
      <c r="J878" s="1">
        <v>3.125</v>
      </c>
      <c r="K878" s="5">
        <v>0.32660550458715598</v>
      </c>
      <c r="L878" s="1">
        <v>19.370786516853933</v>
      </c>
      <c r="M878" s="1">
        <v>17.399999999999999</v>
      </c>
      <c r="O878" s="5"/>
      <c r="T878" s="4"/>
      <c r="U878" s="1"/>
    </row>
    <row r="879" spans="1:21" x14ac:dyDescent="0.25">
      <c r="A879" s="1" t="s">
        <v>268</v>
      </c>
      <c r="B879" s="8" t="s">
        <v>31</v>
      </c>
      <c r="C879" s="33">
        <v>20.994475138121551</v>
      </c>
      <c r="D879" s="5">
        <v>0.12620689655172415</v>
      </c>
      <c r="E879" s="5"/>
      <c r="F879" s="5">
        <v>0.17252495840266222</v>
      </c>
      <c r="G879" s="33">
        <v>3.8810068649885583</v>
      </c>
      <c r="H879" s="33">
        <v>44.774590163934427</v>
      </c>
      <c r="I879" s="5">
        <v>0.28862009569377994</v>
      </c>
      <c r="J879" s="1">
        <v>26.125</v>
      </c>
      <c r="K879" s="5">
        <v>0.24926108374384237</v>
      </c>
      <c r="L879" s="1">
        <v>20.061264822134387</v>
      </c>
      <c r="M879" s="1">
        <v>13.9</v>
      </c>
      <c r="O879" s="5"/>
      <c r="T879" s="4"/>
      <c r="U879" s="1"/>
    </row>
    <row r="880" spans="1:21" x14ac:dyDescent="0.25">
      <c r="A880" s="1" t="s">
        <v>269</v>
      </c>
      <c r="B880" s="4" t="s">
        <v>10</v>
      </c>
      <c r="C880" s="33">
        <v>51.351351351351354</v>
      </c>
      <c r="D880" s="5">
        <v>0.11076345431789736</v>
      </c>
      <c r="E880" s="5">
        <v>0.19395134779750167</v>
      </c>
      <c r="F880" s="5">
        <v>0.19395134779750167</v>
      </c>
      <c r="G880" s="33">
        <v>6.4805854085528578</v>
      </c>
      <c r="H880" s="33">
        <v>52.202858757062153</v>
      </c>
      <c r="I880" s="5">
        <v>0.40525560022975293</v>
      </c>
      <c r="J880" s="1">
        <v>3.4820000000000002</v>
      </c>
      <c r="K880" s="5">
        <v>0.31973827699018537</v>
      </c>
      <c r="L880" s="1">
        <v>5.1534788540245566</v>
      </c>
      <c r="M880" s="1">
        <v>35.5</v>
      </c>
      <c r="O880" s="5"/>
      <c r="T880" s="4"/>
      <c r="U880" s="1"/>
    </row>
    <row r="881" spans="1:21" x14ac:dyDescent="0.25">
      <c r="A881" s="1" t="s">
        <v>269</v>
      </c>
      <c r="B881" s="4" t="s">
        <v>15</v>
      </c>
      <c r="C881" s="33">
        <v>10.000000000000005</v>
      </c>
      <c r="D881" s="5">
        <v>0.11542288557213928</v>
      </c>
      <c r="E881" s="5">
        <v>0.21303948576675849</v>
      </c>
      <c r="F881" s="5">
        <v>0.21303948576675849</v>
      </c>
      <c r="G881" s="33">
        <v>4.7284746696424156</v>
      </c>
      <c r="H881" s="33">
        <v>122.05948275862069</v>
      </c>
      <c r="I881" s="5">
        <v>0.48296836982968361</v>
      </c>
      <c r="J881" s="1">
        <v>1.2330000000000001</v>
      </c>
      <c r="K881" s="5">
        <v>0.37959183673469382</v>
      </c>
      <c r="L881" s="1">
        <v>16.34408602150538</v>
      </c>
      <c r="M881" s="1">
        <v>6.2</v>
      </c>
      <c r="O881" s="5"/>
      <c r="T881" s="4"/>
      <c r="U881" s="1"/>
    </row>
    <row r="882" spans="1:21" x14ac:dyDescent="0.25">
      <c r="A882" s="1" t="s">
        <v>270</v>
      </c>
      <c r="B882" s="4" t="s">
        <v>10</v>
      </c>
      <c r="C882" s="33">
        <v>51.877133105802052</v>
      </c>
      <c r="D882" s="5">
        <v>0.33630136986301368</v>
      </c>
      <c r="E882" s="5">
        <v>0.20432792342904701</v>
      </c>
      <c r="F882" s="5">
        <v>0.28291694800810263</v>
      </c>
      <c r="G882" s="33">
        <v>5.1810669728358665</v>
      </c>
      <c r="H882" s="33">
        <v>16.195580448065176</v>
      </c>
      <c r="I882" s="5">
        <v>0.3251064896016036</v>
      </c>
      <c r="J882" s="1">
        <v>3.9910000000000001</v>
      </c>
      <c r="K882" s="5">
        <v>0.31655443322109988</v>
      </c>
      <c r="L882" s="1">
        <v>4.5417479170359867</v>
      </c>
      <c r="M882" s="1">
        <v>37.5</v>
      </c>
      <c r="O882" s="5"/>
      <c r="T882" s="4"/>
      <c r="U882" s="1"/>
    </row>
    <row r="883" spans="1:21" x14ac:dyDescent="0.25">
      <c r="A883" s="1" t="s">
        <v>270</v>
      </c>
      <c r="B883" s="4" t="s">
        <v>31</v>
      </c>
      <c r="C883" s="33">
        <v>29.787234042553195</v>
      </c>
      <c r="D883" s="5">
        <v>0.11951219512195121</v>
      </c>
      <c r="E883" s="5">
        <v>0.28269230769230769</v>
      </c>
      <c r="F883" s="5">
        <v>0.28269230769230769</v>
      </c>
      <c r="G883" s="33">
        <v>3.5759936697303552</v>
      </c>
      <c r="H883" s="33">
        <v>89.409523809523805</v>
      </c>
      <c r="I883" s="5">
        <v>0.3833333333333333</v>
      </c>
      <c r="J883" s="1">
        <v>0.85799999999999998</v>
      </c>
      <c r="K883" s="5">
        <v>0.29680851063829788</v>
      </c>
      <c r="L883" s="1">
        <v>21.999999999999996</v>
      </c>
      <c r="M883" s="1">
        <v>13</v>
      </c>
      <c r="O883" s="5"/>
      <c r="T883" s="8"/>
      <c r="U883" s="1"/>
    </row>
    <row r="884" spans="1:21" x14ac:dyDescent="0.25">
      <c r="A884" s="1" t="s">
        <v>270</v>
      </c>
      <c r="B884" s="8" t="s">
        <v>31</v>
      </c>
      <c r="C884" s="33">
        <v>14.598540145985401</v>
      </c>
      <c r="D884" s="5">
        <v>0.13279678068410464</v>
      </c>
      <c r="E884" s="5">
        <v>0.21589793915603536</v>
      </c>
      <c r="F884" s="5">
        <v>0.25740574506283664</v>
      </c>
      <c r="G884" s="33">
        <v>7.7047882198785667</v>
      </c>
      <c r="H884" s="33">
        <v>113.38875757575757</v>
      </c>
      <c r="I884" s="5">
        <v>0.47021276595744671</v>
      </c>
      <c r="J884" s="1">
        <v>4.2300000000000004</v>
      </c>
      <c r="K884" s="5">
        <v>0.32807017543859657</v>
      </c>
      <c r="L884" s="1">
        <v>18.518716577540104</v>
      </c>
      <c r="M884" s="1">
        <v>18.899999999999999</v>
      </c>
      <c r="O884" s="5"/>
      <c r="T884" s="4"/>
      <c r="U884" s="1"/>
    </row>
    <row r="885" spans="1:21" x14ac:dyDescent="0.25">
      <c r="A885" s="1" t="s">
        <v>270</v>
      </c>
      <c r="B885" s="4" t="s">
        <v>15</v>
      </c>
      <c r="C885" s="33">
        <v>13.636363636363635</v>
      </c>
      <c r="D885" s="5">
        <v>0.11827956989247311</v>
      </c>
      <c r="E885" s="5">
        <v>0.20446096654275092</v>
      </c>
      <c r="F885" s="5">
        <v>0.20446096654275092</v>
      </c>
      <c r="G885" s="33">
        <v>3.9986413993874761</v>
      </c>
      <c r="H885" s="33">
        <v>126.06554545454546</v>
      </c>
      <c r="I885" s="5">
        <v>0.40665266106442577</v>
      </c>
      <c r="J885" s="1">
        <v>1.4279999999999999</v>
      </c>
      <c r="K885" s="5">
        <v>0.32800000000000001</v>
      </c>
      <c r="L885" s="1">
        <v>19.268292682926827</v>
      </c>
      <c r="M885" s="1">
        <v>8.5</v>
      </c>
      <c r="O885" s="5"/>
      <c r="T885" s="4"/>
      <c r="U885" s="1"/>
    </row>
    <row r="886" spans="1:21" x14ac:dyDescent="0.25">
      <c r="A886" s="1" t="s">
        <v>270</v>
      </c>
      <c r="B886" s="8" t="s">
        <v>31</v>
      </c>
      <c r="C886" s="33">
        <v>13.265306122448969</v>
      </c>
      <c r="D886" s="5">
        <v>0.10594227504244483</v>
      </c>
      <c r="E886" s="5">
        <v>0.19135234590616373</v>
      </c>
      <c r="F886" s="5">
        <v>0.19135234590616373</v>
      </c>
      <c r="G886" s="33">
        <v>7.2268704804222876</v>
      </c>
      <c r="H886" s="33">
        <v>82.757387820512832</v>
      </c>
      <c r="I886" s="5">
        <v>0.35427189682966148</v>
      </c>
      <c r="J886" s="1">
        <v>1.861</v>
      </c>
      <c r="K886" s="5">
        <v>0.30357142857142855</v>
      </c>
      <c r="L886" s="1">
        <v>14.776470588235293</v>
      </c>
      <c r="M886" s="1">
        <v>13.8</v>
      </c>
      <c r="T886" s="4"/>
      <c r="U886" s="1"/>
    </row>
    <row r="888" spans="1:21" x14ac:dyDescent="0.25">
      <c r="A888" s="1" t="s">
        <v>321</v>
      </c>
      <c r="C888" s="33">
        <f>MIN(C2:C886)</f>
        <v>1.5151515151515191</v>
      </c>
      <c r="D888" s="33">
        <f>MIN(D2:D886)</f>
        <v>1.5813953488372098E-2</v>
      </c>
      <c r="E888" s="33">
        <f t="shared" ref="E888:M888" si="0">MIN(E2:E886)</f>
        <v>3.1034482758620686E-2</v>
      </c>
      <c r="F888" s="33">
        <f t="shared" si="0"/>
        <v>2.375E-2</v>
      </c>
      <c r="G888" s="33">
        <f t="shared" si="0"/>
        <v>4.4828374567966539E-2</v>
      </c>
      <c r="H888" s="33">
        <f t="shared" si="0"/>
        <v>1.1100000000000001</v>
      </c>
      <c r="I888" s="33">
        <f t="shared" si="0"/>
        <v>6.4023952095808384E-2</v>
      </c>
      <c r="J888" s="33">
        <f t="shared" si="0"/>
        <v>5.0000000000000001E-3</v>
      </c>
      <c r="K888" s="33">
        <f t="shared" si="0"/>
        <v>9.5081967213114751E-2</v>
      </c>
      <c r="L888" s="33">
        <f t="shared" si="0"/>
        <v>0.94347683207361166</v>
      </c>
      <c r="M888" s="33">
        <f t="shared" si="0"/>
        <v>0.1</v>
      </c>
    </row>
    <row r="889" spans="1:21" x14ac:dyDescent="0.25">
      <c r="A889" s="1" t="s">
        <v>320</v>
      </c>
      <c r="C889" s="33">
        <f>MAX(C2:C886)</f>
        <v>68.867924528301884</v>
      </c>
      <c r="D889" s="33">
        <f t="shared" ref="D889:L889" si="1">MAX(D2:D886)</f>
        <v>0.83750000000000002</v>
      </c>
      <c r="E889" s="33">
        <f t="shared" si="1"/>
        <v>0.63745019920318735</v>
      </c>
      <c r="F889" s="33">
        <f t="shared" si="1"/>
        <v>0.72022471910112362</v>
      </c>
      <c r="G889" s="33">
        <f t="shared" si="1"/>
        <v>16.318767708296797</v>
      </c>
      <c r="H889" s="33">
        <f t="shared" si="1"/>
        <v>559.45111111111112</v>
      </c>
      <c r="I889" s="33">
        <f t="shared" si="1"/>
        <v>0.91999999999999993</v>
      </c>
      <c r="J889" s="33">
        <f t="shared" si="1"/>
        <v>88.64800000000001</v>
      </c>
      <c r="K889" s="33">
        <f t="shared" si="1"/>
        <v>0.88</v>
      </c>
      <c r="L889" s="33">
        <f t="shared" si="1"/>
        <v>53.470588235294123</v>
      </c>
      <c r="M889" s="33">
        <f>MAX(M2:M886)</f>
        <v>83</v>
      </c>
    </row>
    <row r="902" spans="15:18" x14ac:dyDescent="0.25">
      <c r="O902" s="5"/>
      <c r="R902" s="5"/>
    </row>
    <row r="903" spans="15:18" x14ac:dyDescent="0.25">
      <c r="O903" s="5"/>
      <c r="R903" s="5"/>
    </row>
    <row r="904" spans="15:18" x14ac:dyDescent="0.25">
      <c r="O904" s="5"/>
      <c r="R904" s="5"/>
    </row>
    <row r="924" spans="15:18" x14ac:dyDescent="0.25">
      <c r="O924" s="5"/>
      <c r="R924" s="5"/>
    </row>
    <row r="925" spans="15:18" x14ac:dyDescent="0.25">
      <c r="O925" s="5"/>
      <c r="R925" s="5"/>
    </row>
    <row r="926" spans="15:18" x14ac:dyDescent="0.25">
      <c r="O926" s="5"/>
      <c r="R926" s="5"/>
    </row>
    <row r="927" spans="15:18" x14ac:dyDescent="0.25">
      <c r="O927" s="5"/>
      <c r="R927" s="5"/>
    </row>
    <row r="948" spans="15:18" x14ac:dyDescent="0.25">
      <c r="O948" s="5"/>
      <c r="R948" s="5"/>
    </row>
    <row r="949" spans="15:18" x14ac:dyDescent="0.25">
      <c r="O949" s="5"/>
      <c r="R949" s="5"/>
    </row>
    <row r="950" spans="15:18" x14ac:dyDescent="0.25">
      <c r="O950" s="5"/>
      <c r="R950" s="5"/>
    </row>
    <row r="951" spans="15:18" x14ac:dyDescent="0.25">
      <c r="O951" s="5"/>
      <c r="R951" s="5"/>
    </row>
    <row r="957" spans="15:18" x14ac:dyDescent="0.25">
      <c r="O957" s="5"/>
      <c r="R957" s="5"/>
    </row>
    <row r="958" spans="15:18" x14ac:dyDescent="0.25">
      <c r="O958" s="5"/>
      <c r="R958" s="5"/>
    </row>
    <row r="975" spans="15:18" x14ac:dyDescent="0.25">
      <c r="O975" s="5"/>
      <c r="R975" s="5"/>
    </row>
    <row r="976" spans="15:18" x14ac:dyDescent="0.25">
      <c r="O976" s="5"/>
      <c r="R976" s="5"/>
    </row>
    <row r="977" spans="15:18" x14ac:dyDescent="0.25">
      <c r="O977" s="5"/>
      <c r="R977" s="5"/>
    </row>
    <row r="983" spans="15:18" x14ac:dyDescent="0.25">
      <c r="O983" s="5"/>
      <c r="R983" s="5"/>
    </row>
    <row r="984" spans="15:18" x14ac:dyDescent="0.25">
      <c r="O984" s="5"/>
      <c r="R984" s="5"/>
    </row>
    <row r="985" spans="15:18" x14ac:dyDescent="0.25">
      <c r="O985" s="5"/>
      <c r="R985" s="5"/>
    </row>
    <row r="986" spans="15:18" x14ac:dyDescent="0.25">
      <c r="O986" s="5"/>
      <c r="R986" s="5"/>
    </row>
  </sheetData>
  <sortState ref="A2:M886">
    <sortCondition ref="A2:A8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B14" sqref="B14"/>
    </sheetView>
  </sheetViews>
  <sheetFormatPr defaultRowHeight="15" x14ac:dyDescent="0.25"/>
  <cols>
    <col min="1" max="1" width="13.140625" customWidth="1"/>
    <col min="2" max="2" width="17.7109375" bestFit="1" customWidth="1"/>
    <col min="3" max="3" width="18.7109375" bestFit="1" customWidth="1"/>
    <col min="4" max="11" width="12" bestFit="1" customWidth="1"/>
    <col min="12" max="12" width="21.85546875" bestFit="1" customWidth="1"/>
    <col min="13" max="13" width="12" bestFit="1" customWidth="1"/>
    <col min="14" max="36" width="12" customWidth="1"/>
    <col min="37" max="37" width="11" customWidth="1"/>
    <col min="38" max="39" width="2" customWidth="1"/>
    <col min="40" max="41" width="12" customWidth="1"/>
    <col min="42" max="42" width="11" customWidth="1"/>
    <col min="43" max="58" width="12" customWidth="1"/>
    <col min="59" max="59" width="12" bestFit="1" customWidth="1"/>
    <col min="60" max="61" width="12" customWidth="1"/>
    <col min="62" max="62" width="2" customWidth="1"/>
    <col min="63" max="66" width="12" customWidth="1"/>
    <col min="67" max="67" width="11" customWidth="1"/>
    <col min="68" max="69" width="12" customWidth="1"/>
    <col min="70" max="70" width="11" customWidth="1"/>
    <col min="71" max="72" width="12" customWidth="1"/>
    <col min="73" max="74" width="5" customWidth="1"/>
    <col min="75" max="75" width="11" customWidth="1"/>
    <col min="76" max="76" width="12" customWidth="1"/>
    <col min="77" max="77" width="12" bestFit="1" customWidth="1"/>
    <col min="78" max="82" width="12" customWidth="1"/>
    <col min="83" max="83" width="11" customWidth="1"/>
    <col min="84" max="84" width="12" customWidth="1"/>
    <col min="85" max="85" width="4" customWidth="1"/>
    <col min="86" max="97" width="12" customWidth="1"/>
    <col min="98" max="99" width="11" customWidth="1"/>
    <col min="100" max="100" width="8" customWidth="1"/>
    <col min="101" max="122" width="12" customWidth="1"/>
    <col min="123" max="123" width="12" bestFit="1" customWidth="1"/>
    <col min="124" max="125" width="12" customWidth="1"/>
    <col min="126" max="126" width="2" customWidth="1"/>
    <col min="127" max="138" width="12" customWidth="1"/>
    <col min="139" max="139" width="4" customWidth="1"/>
    <col min="140" max="144" width="12" customWidth="1"/>
    <col min="145" max="145" width="12" bestFit="1" customWidth="1"/>
    <col min="146" max="146" width="12" customWidth="1"/>
    <col min="147" max="147" width="12" bestFit="1" customWidth="1"/>
    <col min="148" max="154" width="12" customWidth="1"/>
    <col min="155" max="155" width="6" customWidth="1"/>
    <col min="156" max="158" width="12" customWidth="1"/>
    <col min="159" max="159" width="11" customWidth="1"/>
    <col min="160" max="160" width="12" customWidth="1"/>
    <col min="161" max="161" width="11" customWidth="1"/>
    <col min="162" max="162" width="12" customWidth="1"/>
    <col min="163" max="163" width="11" customWidth="1"/>
    <col min="164" max="164" width="12" customWidth="1"/>
    <col min="165" max="166" width="3" customWidth="1"/>
    <col min="167" max="168" width="12" customWidth="1"/>
    <col min="169" max="169" width="12" bestFit="1" customWidth="1"/>
    <col min="170" max="173" width="12" customWidth="1"/>
    <col min="174" max="174" width="12" bestFit="1" customWidth="1"/>
    <col min="175" max="184" width="12" customWidth="1"/>
    <col min="185" max="185" width="6" customWidth="1"/>
    <col min="186" max="202" width="12" customWidth="1"/>
    <col min="203" max="203" width="7" customWidth="1"/>
    <col min="204" max="204" width="11" customWidth="1"/>
    <col min="205" max="205" width="12" customWidth="1"/>
    <col min="206" max="206" width="3" customWidth="1"/>
    <col min="207" max="217" width="12" customWidth="1"/>
    <col min="218" max="218" width="5" customWidth="1"/>
    <col min="219" max="223" width="12" customWidth="1"/>
    <col min="224" max="224" width="11" customWidth="1"/>
    <col min="225" max="234" width="12" customWidth="1"/>
    <col min="235" max="235" width="12" bestFit="1" customWidth="1"/>
    <col min="236" max="247" width="12" customWidth="1"/>
    <col min="248" max="248" width="3" customWidth="1"/>
    <col min="249" max="250" width="12" customWidth="1"/>
    <col min="251" max="251" width="11" customWidth="1"/>
    <col min="252" max="252" width="12" customWidth="1"/>
    <col min="253" max="253" width="12" bestFit="1" customWidth="1"/>
    <col min="254" max="255" width="12" customWidth="1"/>
    <col min="256" max="256" width="5" customWidth="1"/>
    <col min="257" max="265" width="12" customWidth="1"/>
    <col min="266" max="266" width="12" bestFit="1" customWidth="1"/>
    <col min="267" max="267" width="11" customWidth="1"/>
    <col min="268" max="269" width="12" customWidth="1"/>
    <col min="270" max="270" width="9" customWidth="1"/>
    <col min="271" max="271" width="11" customWidth="1"/>
    <col min="272" max="272" width="3" customWidth="1"/>
    <col min="273" max="276" width="12" customWidth="1"/>
    <col min="277" max="277" width="7" customWidth="1"/>
    <col min="278" max="279" width="12" customWidth="1"/>
    <col min="280" max="280" width="12" bestFit="1" customWidth="1"/>
    <col min="281" max="286" width="12" customWidth="1"/>
    <col min="287" max="287" width="3" customWidth="1"/>
    <col min="288" max="292" width="12" customWidth="1"/>
    <col min="293" max="293" width="12" bestFit="1" customWidth="1"/>
    <col min="294" max="304" width="12" customWidth="1"/>
    <col min="305" max="305" width="5" customWidth="1"/>
    <col min="306" max="309" width="12" customWidth="1"/>
    <col min="310" max="310" width="3" customWidth="1"/>
    <col min="311" max="312" width="12" customWidth="1"/>
    <col min="313" max="313" width="12" bestFit="1" customWidth="1"/>
    <col min="314" max="329" width="12" customWidth="1"/>
    <col min="330" max="330" width="11" customWidth="1"/>
    <col min="331" max="332" width="12" customWidth="1"/>
    <col min="333" max="334" width="12" bestFit="1" customWidth="1"/>
    <col min="335" max="335" width="12" customWidth="1"/>
    <col min="336" max="336" width="12" bestFit="1" customWidth="1"/>
    <col min="337" max="341" width="12" customWidth="1"/>
    <col min="342" max="342" width="6" customWidth="1"/>
    <col min="343" max="358" width="12" customWidth="1"/>
    <col min="359" max="360" width="11" customWidth="1"/>
    <col min="361" max="363" width="3" customWidth="1"/>
    <col min="364" max="365" width="12" customWidth="1"/>
    <col min="366" max="366" width="11" customWidth="1"/>
    <col min="367" max="373" width="12" customWidth="1"/>
    <col min="374" max="374" width="12" bestFit="1" customWidth="1"/>
    <col min="375" max="384" width="12" customWidth="1"/>
    <col min="385" max="385" width="12" bestFit="1" customWidth="1"/>
    <col min="386" max="395" width="12" customWidth="1"/>
    <col min="396" max="396" width="11" customWidth="1"/>
    <col min="397" max="398" width="12" customWidth="1"/>
    <col min="399" max="399" width="5" customWidth="1"/>
    <col min="400" max="409" width="12" customWidth="1"/>
    <col min="410" max="410" width="8" customWidth="1"/>
    <col min="411" max="411" width="12" customWidth="1"/>
    <col min="412" max="412" width="12" bestFit="1" customWidth="1"/>
    <col min="413" max="413" width="12" customWidth="1"/>
    <col min="414" max="415" width="11" customWidth="1"/>
    <col min="416" max="421" width="12" customWidth="1"/>
    <col min="422" max="422" width="3" customWidth="1"/>
    <col min="423" max="423" width="12" bestFit="1" customWidth="1"/>
    <col min="424" max="429" width="12" customWidth="1"/>
    <col min="430" max="430" width="11" customWidth="1"/>
    <col min="431" max="434" width="3" customWidth="1"/>
    <col min="435" max="445" width="12" customWidth="1"/>
    <col min="446" max="446" width="12" bestFit="1" customWidth="1"/>
    <col min="447" max="452" width="12" customWidth="1"/>
    <col min="453" max="453" width="8" customWidth="1"/>
    <col min="454" max="466" width="12" customWidth="1"/>
    <col min="467" max="467" width="5" customWidth="1"/>
    <col min="468" max="469" width="11" customWidth="1"/>
    <col min="470" max="477" width="12" customWidth="1"/>
    <col min="478" max="478" width="7" customWidth="1"/>
    <col min="479" max="483" width="12" customWidth="1"/>
    <col min="484" max="484" width="11" customWidth="1"/>
    <col min="485" max="485" width="12" customWidth="1"/>
    <col min="486" max="486" width="6" customWidth="1"/>
    <col min="487" max="487" width="12" bestFit="1" customWidth="1"/>
    <col min="488" max="493" width="12" customWidth="1"/>
    <col min="494" max="494" width="8" customWidth="1"/>
    <col min="495" max="495" width="12" customWidth="1"/>
    <col min="496" max="496" width="3" customWidth="1"/>
    <col min="497" max="507" width="12" customWidth="1"/>
    <col min="508" max="508" width="11" customWidth="1"/>
    <col min="509" max="512" width="12" customWidth="1"/>
    <col min="513" max="513" width="6" customWidth="1"/>
    <col min="514" max="516" width="12" customWidth="1"/>
    <col min="517" max="517" width="12" bestFit="1" customWidth="1"/>
    <col min="518" max="521" width="12" customWidth="1"/>
    <col min="522" max="522" width="3" customWidth="1"/>
    <col min="523" max="523" width="12" customWidth="1"/>
    <col min="524" max="524" width="12" bestFit="1" customWidth="1"/>
    <col min="525" max="525" width="12" customWidth="1"/>
    <col min="526" max="526" width="8" customWidth="1"/>
    <col min="527" max="527" width="11" customWidth="1"/>
    <col min="528" max="540" width="12" customWidth="1"/>
    <col min="541" max="541" width="11" customWidth="1"/>
    <col min="542" max="546" width="12" customWidth="1"/>
    <col min="547" max="548" width="7" customWidth="1"/>
    <col min="549" max="550" width="12" bestFit="1" customWidth="1"/>
    <col min="551" max="551" width="11" customWidth="1"/>
    <col min="552" max="553" width="12" customWidth="1"/>
    <col min="554" max="554" width="3" customWidth="1"/>
    <col min="555" max="555" width="5" customWidth="1"/>
    <col min="556" max="556" width="12" customWidth="1"/>
    <col min="557" max="557" width="12" bestFit="1" customWidth="1"/>
    <col min="558" max="558" width="12" customWidth="1"/>
    <col min="559" max="559" width="11" customWidth="1"/>
    <col min="560" max="561" width="3" customWidth="1"/>
    <col min="562" max="568" width="12" customWidth="1"/>
    <col min="569" max="569" width="12" bestFit="1" customWidth="1"/>
    <col min="570" max="576" width="12" customWidth="1"/>
    <col min="577" max="577" width="11" customWidth="1"/>
    <col min="578" max="581" width="12" customWidth="1"/>
    <col min="582" max="582" width="12" bestFit="1" customWidth="1"/>
    <col min="583" max="586" width="12" customWidth="1"/>
    <col min="587" max="587" width="11" customWidth="1"/>
    <col min="588" max="592" width="12" customWidth="1"/>
    <col min="593" max="594" width="3" customWidth="1"/>
    <col min="595" max="604" width="12" customWidth="1"/>
    <col min="605" max="605" width="6" customWidth="1"/>
    <col min="606" max="608" width="12" customWidth="1"/>
    <col min="609" max="609" width="12" bestFit="1" customWidth="1"/>
    <col min="610" max="610" width="12" customWidth="1"/>
    <col min="611" max="611" width="8" customWidth="1"/>
    <col min="612" max="623" width="12" customWidth="1"/>
    <col min="624" max="624" width="12" bestFit="1" customWidth="1"/>
    <col min="625" max="630" width="12" customWidth="1"/>
    <col min="631" max="631" width="3" customWidth="1"/>
    <col min="632" max="638" width="12" customWidth="1"/>
    <col min="639" max="639" width="12" bestFit="1" customWidth="1"/>
    <col min="640" max="642" width="12" customWidth="1"/>
    <col min="643" max="643" width="11" customWidth="1"/>
    <col min="644" max="644" width="12" customWidth="1"/>
    <col min="645" max="645" width="11" customWidth="1"/>
    <col min="646" max="650" width="12" customWidth="1"/>
    <col min="651" max="651" width="11" customWidth="1"/>
    <col min="652" max="655" width="12" customWidth="1"/>
    <col min="656" max="656" width="12" bestFit="1" customWidth="1"/>
    <col min="657" max="657" width="3" customWidth="1"/>
    <col min="658" max="658" width="11" customWidth="1"/>
    <col min="659" max="659" width="12" bestFit="1" customWidth="1"/>
    <col min="660" max="667" width="12" customWidth="1"/>
    <col min="668" max="668" width="12" bestFit="1" customWidth="1"/>
    <col min="669" max="678" width="12" customWidth="1"/>
    <col min="679" max="679" width="12" bestFit="1" customWidth="1"/>
    <col min="680" max="691" width="12" customWidth="1"/>
    <col min="692" max="692" width="12" bestFit="1" customWidth="1"/>
    <col min="693" max="696" width="12" customWidth="1"/>
    <col min="697" max="697" width="12" bestFit="1" customWidth="1"/>
    <col min="698" max="703" width="12" customWidth="1"/>
    <col min="704" max="704" width="11" customWidth="1"/>
    <col min="705" max="710" width="12" customWidth="1"/>
    <col min="711" max="712" width="12" bestFit="1" customWidth="1"/>
    <col min="713" max="719" width="12" customWidth="1"/>
    <col min="720" max="720" width="7.28515625" customWidth="1"/>
    <col min="721" max="721" width="11.28515625" customWidth="1"/>
    <col min="722" max="722" width="13.85546875" bestFit="1" customWidth="1"/>
    <col min="723" max="723" width="21.85546875" bestFit="1" customWidth="1"/>
    <col min="724" max="724" width="13.85546875" bestFit="1" customWidth="1"/>
    <col min="725" max="725" width="21.85546875" bestFit="1" customWidth="1"/>
    <col min="726" max="726" width="13.85546875" bestFit="1" customWidth="1"/>
    <col min="727" max="727" width="21.85546875" bestFit="1" customWidth="1"/>
    <col min="728" max="728" width="13.85546875" bestFit="1" customWidth="1"/>
    <col min="729" max="729" width="21.85546875" bestFit="1" customWidth="1"/>
    <col min="730" max="730" width="13.85546875" bestFit="1" customWidth="1"/>
    <col min="731" max="731" width="21.85546875" bestFit="1" customWidth="1"/>
    <col min="732" max="732" width="13.85546875" bestFit="1" customWidth="1"/>
    <col min="733" max="733" width="21.85546875" bestFit="1" customWidth="1"/>
    <col min="734" max="734" width="13.85546875" bestFit="1" customWidth="1"/>
    <col min="735" max="735" width="21.85546875" bestFit="1" customWidth="1"/>
    <col min="736" max="736" width="13.85546875" bestFit="1" customWidth="1"/>
    <col min="737" max="737" width="21.85546875" bestFit="1" customWidth="1"/>
    <col min="738" max="738" width="13.85546875" bestFit="1" customWidth="1"/>
    <col min="739" max="739" width="21.85546875" bestFit="1" customWidth="1"/>
    <col min="740" max="740" width="13.85546875" bestFit="1" customWidth="1"/>
    <col min="741" max="741" width="21.85546875" bestFit="1" customWidth="1"/>
    <col min="742" max="742" width="13.85546875" bestFit="1" customWidth="1"/>
    <col min="743" max="743" width="21.85546875" bestFit="1" customWidth="1"/>
    <col min="744" max="744" width="13.85546875" bestFit="1" customWidth="1"/>
    <col min="745" max="745" width="21.85546875" bestFit="1" customWidth="1"/>
    <col min="746" max="746" width="12.85546875" bestFit="1" customWidth="1"/>
    <col min="747" max="747" width="21.85546875" bestFit="1" customWidth="1"/>
    <col min="748" max="748" width="12.85546875" bestFit="1" customWidth="1"/>
    <col min="749" max="749" width="21.85546875" bestFit="1" customWidth="1"/>
    <col min="750" max="751" width="12" bestFit="1" customWidth="1"/>
    <col min="752" max="752" width="7.85546875" customWidth="1"/>
    <col min="753" max="753" width="12" bestFit="1" customWidth="1"/>
    <col min="754" max="754" width="4" customWidth="1"/>
    <col min="755" max="755" width="7.85546875" customWidth="1"/>
    <col min="756" max="756" width="12" bestFit="1" customWidth="1"/>
    <col min="757" max="757" width="7.85546875" customWidth="1"/>
    <col min="758" max="758" width="13.85546875" bestFit="1" customWidth="1"/>
    <col min="759" max="759" width="21.85546875" bestFit="1" customWidth="1"/>
    <col min="760" max="760" width="13.85546875" bestFit="1" customWidth="1"/>
    <col min="761" max="761" width="21.85546875" bestFit="1" customWidth="1"/>
    <col min="762" max="762" width="12.85546875" bestFit="1" customWidth="1"/>
    <col min="763" max="763" width="21.85546875" bestFit="1" customWidth="1"/>
    <col min="764" max="764" width="13.85546875" bestFit="1" customWidth="1"/>
    <col min="765" max="765" width="21.85546875" bestFit="1" customWidth="1"/>
    <col min="766" max="766" width="13.85546875" bestFit="1" customWidth="1"/>
    <col min="767" max="767" width="21.85546875" bestFit="1" customWidth="1"/>
    <col min="768" max="768" width="13.85546875" bestFit="1" customWidth="1"/>
    <col min="769" max="769" width="21.85546875" bestFit="1" customWidth="1"/>
    <col min="770" max="770" width="13.85546875" bestFit="1" customWidth="1"/>
    <col min="771" max="771" width="21.85546875" bestFit="1" customWidth="1"/>
    <col min="772" max="772" width="13.85546875" bestFit="1" customWidth="1"/>
    <col min="773" max="773" width="12" bestFit="1" customWidth="1"/>
    <col min="774" max="774" width="21.85546875" bestFit="1" customWidth="1"/>
    <col min="775" max="775" width="13.85546875" bestFit="1" customWidth="1"/>
    <col min="776" max="776" width="21.85546875" bestFit="1" customWidth="1"/>
    <col min="777" max="777" width="13.85546875" bestFit="1" customWidth="1"/>
    <col min="778" max="778" width="7.28515625" customWidth="1"/>
    <col min="779" max="779" width="21.85546875" bestFit="1" customWidth="1"/>
    <col min="780" max="780" width="13.85546875" bestFit="1" customWidth="1"/>
    <col min="781" max="781" width="21.85546875" bestFit="1" customWidth="1"/>
    <col min="782" max="782" width="13.85546875" bestFit="1" customWidth="1"/>
    <col min="783" max="783" width="21.85546875" bestFit="1" customWidth="1"/>
    <col min="784" max="784" width="13.85546875" bestFit="1" customWidth="1"/>
    <col min="785" max="785" width="21.85546875" bestFit="1" customWidth="1"/>
    <col min="786" max="786" width="13.85546875" bestFit="1" customWidth="1"/>
    <col min="787" max="787" width="21.85546875" bestFit="1" customWidth="1"/>
    <col min="788" max="788" width="13.85546875" bestFit="1" customWidth="1"/>
    <col min="789" max="789" width="21.85546875" bestFit="1" customWidth="1"/>
    <col min="790" max="790" width="13.85546875" bestFit="1" customWidth="1"/>
    <col min="791" max="792" width="12" bestFit="1" customWidth="1"/>
    <col min="793" max="793" width="21.85546875" bestFit="1" customWidth="1"/>
    <col min="794" max="794" width="13.85546875" bestFit="1" customWidth="1"/>
    <col min="795" max="795" width="21.85546875" bestFit="1" customWidth="1"/>
    <col min="796" max="796" width="13.85546875" bestFit="1" customWidth="1"/>
    <col min="797" max="797" width="20.7109375" bestFit="1" customWidth="1"/>
    <col min="798" max="798" width="13.85546875" bestFit="1" customWidth="1"/>
    <col min="799" max="799" width="21.85546875" bestFit="1" customWidth="1"/>
    <col min="800" max="800" width="13.85546875" bestFit="1" customWidth="1"/>
    <col min="801" max="801" width="21.85546875" bestFit="1" customWidth="1"/>
    <col min="802" max="802" width="13.85546875" bestFit="1" customWidth="1"/>
    <col min="803" max="803" width="21.85546875" bestFit="1" customWidth="1"/>
    <col min="804" max="804" width="13.85546875" bestFit="1" customWidth="1"/>
    <col min="805" max="805" width="21.85546875" bestFit="1" customWidth="1"/>
    <col min="806" max="806" width="13.85546875" bestFit="1" customWidth="1"/>
    <col min="807" max="807" width="21.85546875" bestFit="1" customWidth="1"/>
    <col min="808" max="808" width="13.85546875" bestFit="1" customWidth="1"/>
    <col min="809" max="809" width="20.7109375" bestFit="1" customWidth="1"/>
    <col min="810" max="810" width="13.85546875" bestFit="1" customWidth="1"/>
    <col min="811" max="811" width="21.85546875" bestFit="1" customWidth="1"/>
    <col min="812" max="812" width="13.85546875" bestFit="1" customWidth="1"/>
    <col min="813" max="813" width="20.7109375" bestFit="1" customWidth="1"/>
    <col min="814" max="814" width="13.85546875" bestFit="1" customWidth="1"/>
    <col min="815" max="815" width="21.85546875" bestFit="1" customWidth="1"/>
    <col min="816" max="816" width="13.85546875" bestFit="1" customWidth="1"/>
    <col min="817" max="817" width="21.85546875" bestFit="1" customWidth="1"/>
    <col min="818" max="818" width="13.85546875" bestFit="1" customWidth="1"/>
    <col min="819" max="819" width="21.85546875" bestFit="1" customWidth="1"/>
    <col min="820" max="820" width="13.85546875" bestFit="1" customWidth="1"/>
    <col min="821" max="821" width="21.85546875" bestFit="1" customWidth="1"/>
    <col min="822" max="822" width="13.85546875" bestFit="1" customWidth="1"/>
    <col min="823" max="823" width="12" bestFit="1" customWidth="1"/>
    <col min="824" max="824" width="21.85546875" bestFit="1" customWidth="1"/>
    <col min="825" max="825" width="13.85546875" bestFit="1" customWidth="1"/>
    <col min="826" max="826" width="21.85546875" bestFit="1" customWidth="1"/>
    <col min="827" max="827" width="12.85546875" bestFit="1" customWidth="1"/>
    <col min="828" max="828" width="12" bestFit="1" customWidth="1"/>
    <col min="829" max="829" width="21.85546875" bestFit="1" customWidth="1"/>
    <col min="830" max="830" width="13.85546875" bestFit="1" customWidth="1"/>
    <col min="831" max="831" width="21.85546875" bestFit="1" customWidth="1"/>
    <col min="832" max="832" width="13.85546875" bestFit="1" customWidth="1"/>
    <col min="833" max="833" width="21.85546875" bestFit="1" customWidth="1"/>
    <col min="834" max="834" width="12" bestFit="1" customWidth="1"/>
    <col min="835" max="835" width="9.42578125" bestFit="1" customWidth="1"/>
    <col min="836" max="836" width="13.85546875" bestFit="1" customWidth="1"/>
    <col min="837" max="837" width="21.85546875" bestFit="1" customWidth="1"/>
    <col min="838" max="838" width="13.85546875" bestFit="1" customWidth="1"/>
    <col min="839" max="839" width="20.7109375" bestFit="1" customWidth="1"/>
    <col min="840" max="840" width="13.85546875" bestFit="1" customWidth="1"/>
    <col min="841" max="841" width="21.85546875" bestFit="1" customWidth="1"/>
    <col min="842" max="842" width="13.85546875" bestFit="1" customWidth="1"/>
    <col min="843" max="843" width="21.85546875" bestFit="1" customWidth="1"/>
    <col min="844" max="844" width="13.85546875" bestFit="1" customWidth="1"/>
    <col min="845" max="845" width="21.85546875" bestFit="1" customWidth="1"/>
    <col min="846" max="846" width="13.85546875" bestFit="1" customWidth="1"/>
    <col min="847" max="847" width="21.85546875" bestFit="1" customWidth="1"/>
    <col min="848" max="848" width="13.85546875" bestFit="1" customWidth="1"/>
    <col min="849" max="849" width="21.85546875" bestFit="1" customWidth="1"/>
    <col min="850" max="850" width="13.85546875" bestFit="1" customWidth="1"/>
    <col min="851" max="851" width="21.85546875" bestFit="1" customWidth="1"/>
    <col min="852" max="852" width="13.85546875" bestFit="1" customWidth="1"/>
    <col min="853" max="853" width="21.85546875" bestFit="1" customWidth="1"/>
    <col min="854" max="854" width="13.85546875" bestFit="1" customWidth="1"/>
    <col min="855" max="855" width="21.85546875" bestFit="1" customWidth="1"/>
    <col min="856" max="856" width="12" bestFit="1" customWidth="1"/>
    <col min="857" max="857" width="12.42578125" bestFit="1" customWidth="1"/>
    <col min="858" max="858" width="13.85546875" bestFit="1" customWidth="1"/>
    <col min="859" max="859" width="20.7109375" bestFit="1" customWidth="1"/>
    <col min="860" max="860" width="13.85546875" bestFit="1" customWidth="1"/>
    <col min="861" max="861" width="7" customWidth="1"/>
    <col min="862" max="862" width="21.85546875" bestFit="1" customWidth="1"/>
    <col min="863" max="863" width="13.85546875" bestFit="1" customWidth="1"/>
    <col min="864" max="864" width="12" bestFit="1" customWidth="1"/>
    <col min="865" max="865" width="21.85546875" bestFit="1" customWidth="1"/>
    <col min="866" max="866" width="12.85546875" bestFit="1" customWidth="1"/>
    <col min="867" max="867" width="21.85546875" bestFit="1" customWidth="1"/>
    <col min="868" max="868" width="12.85546875" bestFit="1" customWidth="1"/>
    <col min="869" max="869" width="20.7109375" bestFit="1" customWidth="1"/>
    <col min="870" max="870" width="13.85546875" bestFit="1" customWidth="1"/>
    <col min="871" max="871" width="21.85546875" bestFit="1" customWidth="1"/>
    <col min="872" max="872" width="13.85546875" bestFit="1" customWidth="1"/>
    <col min="873" max="873" width="6" customWidth="1"/>
    <col min="874" max="874" width="21.85546875" bestFit="1" customWidth="1"/>
    <col min="875" max="875" width="13.85546875" bestFit="1" customWidth="1"/>
    <col min="876" max="876" width="21.85546875" bestFit="1" customWidth="1"/>
    <col min="877" max="877" width="13.85546875" bestFit="1" customWidth="1"/>
    <col min="878" max="878" width="12" bestFit="1" customWidth="1"/>
    <col min="879" max="879" width="21.85546875" bestFit="1" customWidth="1"/>
    <col min="880" max="880" width="13.85546875" bestFit="1" customWidth="1"/>
    <col min="881" max="881" width="21.85546875" bestFit="1" customWidth="1"/>
    <col min="882" max="882" width="13.85546875" bestFit="1" customWidth="1"/>
    <col min="883" max="883" width="21.85546875" bestFit="1" customWidth="1"/>
    <col min="884" max="884" width="12" bestFit="1" customWidth="1"/>
    <col min="885" max="885" width="7.85546875" customWidth="1"/>
    <col min="886" max="886" width="13.85546875" bestFit="1" customWidth="1"/>
    <col min="887" max="887" width="21.85546875" bestFit="1" customWidth="1"/>
    <col min="888" max="888" width="13.85546875" bestFit="1" customWidth="1"/>
    <col min="889" max="889" width="21.85546875" bestFit="1" customWidth="1"/>
    <col min="890" max="890" width="13.85546875" bestFit="1" customWidth="1"/>
    <col min="891" max="891" width="21.85546875" bestFit="1" customWidth="1"/>
    <col min="892" max="892" width="13.85546875" bestFit="1" customWidth="1"/>
    <col min="893" max="893" width="21.85546875" bestFit="1" customWidth="1"/>
    <col min="894" max="894" width="13.85546875" bestFit="1" customWidth="1"/>
    <col min="895" max="895" width="21.85546875" bestFit="1" customWidth="1"/>
    <col min="896" max="896" width="13.85546875" bestFit="1" customWidth="1"/>
    <col min="897" max="897" width="21.85546875" bestFit="1" customWidth="1"/>
    <col min="898" max="898" width="13.85546875" bestFit="1" customWidth="1"/>
    <col min="899" max="899" width="21.85546875" bestFit="1" customWidth="1"/>
    <col min="900" max="900" width="12.85546875" bestFit="1" customWidth="1"/>
    <col min="901" max="901" width="21.85546875" bestFit="1" customWidth="1"/>
    <col min="902" max="902" width="12" bestFit="1" customWidth="1"/>
    <col min="903" max="903" width="7.85546875" customWidth="1"/>
    <col min="904" max="904" width="4.85546875" customWidth="1"/>
    <col min="905" max="905" width="7.85546875" customWidth="1"/>
    <col min="906" max="906" width="12" bestFit="1" customWidth="1"/>
    <col min="907" max="907" width="7.85546875" customWidth="1"/>
    <col min="908" max="908" width="12" bestFit="1" customWidth="1"/>
    <col min="909" max="909" width="7.85546875" customWidth="1"/>
    <col min="910" max="910" width="13.85546875" bestFit="1" customWidth="1"/>
    <col min="911" max="911" width="21.85546875" bestFit="1" customWidth="1"/>
    <col min="912" max="912" width="13.85546875" bestFit="1" customWidth="1"/>
    <col min="913" max="913" width="21.85546875" bestFit="1" customWidth="1"/>
    <col min="914" max="914" width="13.85546875" bestFit="1" customWidth="1"/>
    <col min="915" max="915" width="21.85546875" bestFit="1" customWidth="1"/>
    <col min="916" max="916" width="13.85546875" bestFit="1" customWidth="1"/>
    <col min="917" max="917" width="21.85546875" bestFit="1" customWidth="1"/>
    <col min="918" max="918" width="13.85546875" bestFit="1" customWidth="1"/>
    <col min="919" max="919" width="21.85546875" bestFit="1" customWidth="1"/>
    <col min="920" max="920" width="13.85546875" bestFit="1" customWidth="1"/>
    <col min="921" max="921" width="21.85546875" bestFit="1" customWidth="1"/>
    <col min="922" max="922" width="13.85546875" bestFit="1" customWidth="1"/>
    <col min="923" max="923" width="21.85546875" bestFit="1" customWidth="1"/>
    <col min="924" max="924" width="13.85546875" bestFit="1" customWidth="1"/>
    <col min="925" max="925" width="21.85546875" bestFit="1" customWidth="1"/>
    <col min="926" max="926" width="13.85546875" bestFit="1" customWidth="1"/>
    <col min="927" max="927" width="21.85546875" bestFit="1" customWidth="1"/>
    <col min="928" max="928" width="13.85546875" bestFit="1" customWidth="1"/>
    <col min="929" max="929" width="21.85546875" bestFit="1" customWidth="1"/>
    <col min="930" max="930" width="13.85546875" bestFit="1" customWidth="1"/>
    <col min="931" max="931" width="21.85546875" bestFit="1" customWidth="1"/>
    <col min="932" max="932" width="13.85546875" bestFit="1" customWidth="1"/>
    <col min="933" max="933" width="21.85546875" bestFit="1" customWidth="1"/>
    <col min="934" max="934" width="13.85546875" bestFit="1" customWidth="1"/>
    <col min="935" max="935" width="21.85546875" bestFit="1" customWidth="1"/>
    <col min="936" max="936" width="13.85546875" bestFit="1" customWidth="1"/>
    <col min="937" max="937" width="21.85546875" bestFit="1" customWidth="1"/>
    <col min="938" max="938" width="13.85546875" bestFit="1" customWidth="1"/>
    <col min="939" max="939" width="21.85546875" bestFit="1" customWidth="1"/>
    <col min="940" max="940" width="13.85546875" bestFit="1" customWidth="1"/>
    <col min="941" max="941" width="12" bestFit="1" customWidth="1"/>
    <col min="942" max="942" width="21.85546875" bestFit="1" customWidth="1"/>
    <col min="943" max="943" width="13.85546875" bestFit="1" customWidth="1"/>
    <col min="944" max="944" width="20.7109375" bestFit="1" customWidth="1"/>
    <col min="945" max="945" width="13.85546875" bestFit="1" customWidth="1"/>
    <col min="946" max="946" width="21.85546875" bestFit="1" customWidth="1"/>
    <col min="947" max="947" width="12" bestFit="1" customWidth="1"/>
    <col min="948" max="948" width="12.42578125" bestFit="1" customWidth="1"/>
    <col min="949" max="949" width="13.85546875" bestFit="1" customWidth="1"/>
    <col min="950" max="950" width="21.85546875" bestFit="1" customWidth="1"/>
    <col min="951" max="951" width="13.85546875" bestFit="1" customWidth="1"/>
    <col min="952" max="952" width="21.85546875" bestFit="1" customWidth="1"/>
    <col min="953" max="953" width="13.85546875" bestFit="1" customWidth="1"/>
    <col min="954" max="954" width="21.85546875" bestFit="1" customWidth="1"/>
    <col min="955" max="955" width="13.85546875" bestFit="1" customWidth="1"/>
    <col min="956" max="956" width="20.7109375" bestFit="1" customWidth="1"/>
    <col min="957" max="957" width="13.85546875" bestFit="1" customWidth="1"/>
    <col min="958" max="958" width="20.7109375" bestFit="1" customWidth="1"/>
    <col min="959" max="959" width="13.85546875" bestFit="1" customWidth="1"/>
    <col min="960" max="960" width="21.85546875" bestFit="1" customWidth="1"/>
    <col min="961" max="961" width="13.85546875" bestFit="1" customWidth="1"/>
    <col min="962" max="962" width="20.7109375" bestFit="1" customWidth="1"/>
    <col min="963" max="963" width="13.85546875" bestFit="1" customWidth="1"/>
    <col min="964" max="964" width="21.85546875" bestFit="1" customWidth="1"/>
    <col min="965" max="965" width="13.85546875" bestFit="1" customWidth="1"/>
    <col min="966" max="966" width="21.85546875" bestFit="1" customWidth="1"/>
    <col min="967" max="967" width="13.85546875" bestFit="1" customWidth="1"/>
    <col min="968" max="968" width="21.85546875" bestFit="1" customWidth="1"/>
    <col min="969" max="969" width="13.85546875" bestFit="1" customWidth="1"/>
    <col min="970" max="970" width="21.85546875" bestFit="1" customWidth="1"/>
    <col min="971" max="971" width="13.85546875" bestFit="1" customWidth="1"/>
    <col min="972" max="972" width="21.85546875" bestFit="1" customWidth="1"/>
    <col min="973" max="973" width="13.85546875" bestFit="1" customWidth="1"/>
    <col min="974" max="974" width="21.85546875" bestFit="1" customWidth="1"/>
    <col min="975" max="975" width="12" bestFit="1" customWidth="1"/>
    <col min="976" max="976" width="9.42578125" bestFit="1" customWidth="1"/>
    <col min="977" max="977" width="12.85546875" bestFit="1" customWidth="1"/>
    <col min="978" max="978" width="21.85546875" bestFit="1" customWidth="1"/>
    <col min="979" max="979" width="12.85546875" bestFit="1" customWidth="1"/>
    <col min="980" max="980" width="21.85546875" bestFit="1" customWidth="1"/>
    <col min="981" max="981" width="13.85546875" bestFit="1" customWidth="1"/>
    <col min="982" max="982" width="12" bestFit="1" customWidth="1"/>
    <col min="983" max="983" width="21.85546875" bestFit="1" customWidth="1"/>
    <col min="984" max="984" width="13.85546875" bestFit="1" customWidth="1"/>
    <col min="985" max="985" width="20.7109375" bestFit="1" customWidth="1"/>
    <col min="986" max="986" width="13.85546875" bestFit="1" customWidth="1"/>
    <col min="987" max="987" width="21.85546875" bestFit="1" customWidth="1"/>
    <col min="988" max="988" width="13.85546875" bestFit="1" customWidth="1"/>
    <col min="989" max="989" width="21.85546875" bestFit="1" customWidth="1"/>
    <col min="990" max="990" width="13.85546875" bestFit="1" customWidth="1"/>
    <col min="991" max="991" width="21.85546875" bestFit="1" customWidth="1"/>
    <col min="992" max="992" width="13.85546875" bestFit="1" customWidth="1"/>
    <col min="993" max="993" width="21.85546875" bestFit="1" customWidth="1"/>
    <col min="994" max="994" width="13.85546875" bestFit="1" customWidth="1"/>
    <col min="995" max="995" width="21.85546875" bestFit="1" customWidth="1"/>
    <col min="996" max="996" width="13.85546875" bestFit="1" customWidth="1"/>
    <col min="997" max="997" width="12" bestFit="1" customWidth="1"/>
    <col min="998" max="998" width="20.7109375" bestFit="1" customWidth="1"/>
    <col min="999" max="999" width="12" bestFit="1" customWidth="1"/>
    <col min="1000" max="1000" width="11.42578125" bestFit="1" customWidth="1"/>
    <col min="1001" max="1001" width="13.85546875" bestFit="1" customWidth="1"/>
    <col min="1002" max="1002" width="21.85546875" bestFit="1" customWidth="1"/>
    <col min="1003" max="1003" width="13.85546875" bestFit="1" customWidth="1"/>
    <col min="1004" max="1004" width="21.85546875" bestFit="1" customWidth="1"/>
    <col min="1005" max="1005" width="13.85546875" bestFit="1" customWidth="1"/>
    <col min="1006" max="1006" width="21.85546875" bestFit="1" customWidth="1"/>
    <col min="1007" max="1007" width="13.85546875" bestFit="1" customWidth="1"/>
    <col min="1008" max="1008" width="21.85546875" bestFit="1" customWidth="1"/>
    <col min="1009" max="1009" width="13.85546875" bestFit="1" customWidth="1"/>
    <col min="1010" max="1010" width="21.85546875" bestFit="1" customWidth="1"/>
    <col min="1011" max="1011" width="12.85546875" bestFit="1" customWidth="1"/>
    <col min="1012" max="1012" width="21.85546875" bestFit="1" customWidth="1"/>
    <col min="1013" max="1013" width="13.85546875" bestFit="1" customWidth="1"/>
    <col min="1014" max="1014" width="20.7109375" bestFit="1" customWidth="1"/>
    <col min="1015" max="1015" width="12" bestFit="1" customWidth="1"/>
    <col min="1016" max="1016" width="10.42578125" bestFit="1" customWidth="1"/>
    <col min="1017" max="1017" width="13.85546875" bestFit="1" customWidth="1"/>
    <col min="1018" max="1018" width="21.85546875" bestFit="1" customWidth="1"/>
    <col min="1019" max="1019" width="13.85546875" bestFit="1" customWidth="1"/>
    <col min="1020" max="1020" width="21.85546875" bestFit="1" customWidth="1"/>
    <col min="1021" max="1021" width="13.85546875" bestFit="1" customWidth="1"/>
    <col min="1022" max="1022" width="21.85546875" bestFit="1" customWidth="1"/>
    <col min="1023" max="1023" width="13.85546875" bestFit="1" customWidth="1"/>
    <col min="1024" max="1024" width="21.85546875" bestFit="1" customWidth="1"/>
    <col min="1025" max="1025" width="13.85546875" bestFit="1" customWidth="1"/>
    <col min="1026" max="1026" width="21.85546875" bestFit="1" customWidth="1"/>
    <col min="1027" max="1027" width="13.85546875" bestFit="1" customWidth="1"/>
    <col min="1028" max="1028" width="21.85546875" bestFit="1" customWidth="1"/>
    <col min="1029" max="1029" width="13.85546875" bestFit="1" customWidth="1"/>
    <col min="1030" max="1030" width="21.85546875" bestFit="1" customWidth="1"/>
    <col min="1031" max="1031" width="12" bestFit="1" customWidth="1"/>
    <col min="1032" max="1032" width="12.42578125" bestFit="1" customWidth="1"/>
    <col min="1033" max="1033" width="13.85546875" bestFit="1" customWidth="1"/>
    <col min="1034" max="1034" width="21.85546875" bestFit="1" customWidth="1"/>
    <col min="1035" max="1035" width="7" customWidth="1"/>
    <col min="1036" max="1037" width="12" bestFit="1" customWidth="1"/>
    <col min="1038" max="1038" width="7.85546875" customWidth="1"/>
    <col min="1039" max="1039" width="13.85546875" bestFit="1" customWidth="1"/>
    <col min="1040" max="1040" width="21.85546875" bestFit="1" customWidth="1"/>
    <col min="1041" max="1041" width="13.85546875" bestFit="1" customWidth="1"/>
    <col min="1042" max="1042" width="21.85546875" bestFit="1" customWidth="1"/>
    <col min="1043" max="1043" width="13.85546875" bestFit="1" customWidth="1"/>
    <col min="1044" max="1044" width="21.85546875" bestFit="1" customWidth="1"/>
    <col min="1045" max="1045" width="13.85546875" bestFit="1" customWidth="1"/>
    <col min="1046" max="1046" width="21.85546875" bestFit="1" customWidth="1"/>
    <col min="1047" max="1047" width="13.85546875" bestFit="1" customWidth="1"/>
    <col min="1048" max="1048" width="21.85546875" bestFit="1" customWidth="1"/>
    <col min="1049" max="1049" width="13.85546875" bestFit="1" customWidth="1"/>
    <col min="1050" max="1050" width="21.85546875" bestFit="1" customWidth="1"/>
    <col min="1051" max="1051" width="13.85546875" bestFit="1" customWidth="1"/>
    <col min="1052" max="1052" width="21.85546875" bestFit="1" customWidth="1"/>
    <col min="1053" max="1053" width="13.85546875" bestFit="1" customWidth="1"/>
    <col min="1054" max="1054" width="21.85546875" bestFit="1" customWidth="1"/>
    <col min="1055" max="1055" width="13.85546875" bestFit="1" customWidth="1"/>
    <col min="1056" max="1056" width="21.85546875" bestFit="1" customWidth="1"/>
    <col min="1057" max="1057" width="13.85546875" bestFit="1" customWidth="1"/>
    <col min="1058" max="1058" width="21.85546875" bestFit="1" customWidth="1"/>
    <col min="1059" max="1059" width="13.85546875" bestFit="1" customWidth="1"/>
    <col min="1060" max="1060" width="21.85546875" bestFit="1" customWidth="1"/>
    <col min="1061" max="1061" width="12.85546875" bestFit="1" customWidth="1"/>
    <col min="1062" max="1062" width="21.85546875" bestFit="1" customWidth="1"/>
    <col min="1063" max="1063" width="13.85546875" bestFit="1" customWidth="1"/>
    <col min="1064" max="1064" width="12" bestFit="1" customWidth="1"/>
    <col min="1065" max="1065" width="20.7109375" bestFit="1" customWidth="1"/>
    <col min="1066" max="1066" width="13.85546875" bestFit="1" customWidth="1"/>
    <col min="1067" max="1067" width="21.85546875" bestFit="1" customWidth="1"/>
    <col min="1068" max="1068" width="13.85546875" bestFit="1" customWidth="1"/>
    <col min="1069" max="1069" width="21.85546875" bestFit="1" customWidth="1"/>
    <col min="1070" max="1070" width="13.85546875" bestFit="1" customWidth="1"/>
    <col min="1071" max="1071" width="12" bestFit="1" customWidth="1"/>
    <col min="1072" max="1072" width="21.85546875" bestFit="1" customWidth="1"/>
    <col min="1073" max="1073" width="11" bestFit="1" customWidth="1"/>
    <col min="1074" max="1074" width="10.42578125" bestFit="1" customWidth="1"/>
    <col min="1075" max="1075" width="13.85546875" bestFit="1" customWidth="1"/>
    <col min="1076" max="1076" width="21.85546875" bestFit="1" customWidth="1"/>
    <col min="1077" max="1077" width="13.85546875" bestFit="1" customWidth="1"/>
    <col min="1078" max="1078" width="21.85546875" bestFit="1" customWidth="1"/>
    <col min="1079" max="1079" width="13.85546875" bestFit="1" customWidth="1"/>
    <col min="1080" max="1080" width="21.85546875" bestFit="1" customWidth="1"/>
    <col min="1081" max="1081" width="13.85546875" bestFit="1" customWidth="1"/>
    <col min="1082" max="1082" width="21.85546875" bestFit="1" customWidth="1"/>
    <col min="1083" max="1083" width="13.85546875" bestFit="1" customWidth="1"/>
    <col min="1084" max="1084" width="12" bestFit="1" customWidth="1"/>
    <col min="1085" max="1085" width="21.85546875" bestFit="1" customWidth="1"/>
    <col min="1086" max="1086" width="13.85546875" bestFit="1" customWidth="1"/>
    <col min="1087" max="1087" width="21.85546875" bestFit="1" customWidth="1"/>
    <col min="1088" max="1088" width="13.85546875" bestFit="1" customWidth="1"/>
    <col min="1089" max="1089" width="21.85546875" bestFit="1" customWidth="1"/>
    <col min="1090" max="1090" width="13.85546875" bestFit="1" customWidth="1"/>
    <col min="1091" max="1091" width="21.85546875" bestFit="1" customWidth="1"/>
    <col min="1092" max="1092" width="12" bestFit="1" customWidth="1"/>
    <col min="1093" max="1093" width="7.85546875" customWidth="1"/>
    <col min="1094" max="1094" width="13.85546875" bestFit="1" customWidth="1"/>
    <col min="1095" max="1095" width="21.85546875" bestFit="1" customWidth="1"/>
    <col min="1096" max="1096" width="13.85546875" bestFit="1" customWidth="1"/>
    <col min="1097" max="1097" width="21.85546875" bestFit="1" customWidth="1"/>
    <col min="1098" max="1098" width="13.85546875" bestFit="1" customWidth="1"/>
    <col min="1099" max="1099" width="21.85546875" bestFit="1" customWidth="1"/>
    <col min="1100" max="1100" width="12" bestFit="1" customWidth="1"/>
    <col min="1101" max="1101" width="12.42578125" bestFit="1" customWidth="1"/>
    <col min="1102" max="1102" width="12.85546875" bestFit="1" customWidth="1"/>
    <col min="1103" max="1103" width="21.85546875" bestFit="1" customWidth="1"/>
    <col min="1104" max="1104" width="13.85546875" bestFit="1" customWidth="1"/>
    <col min="1105" max="1105" width="21.85546875" bestFit="1" customWidth="1"/>
    <col min="1106" max="1106" width="13.85546875" bestFit="1" customWidth="1"/>
    <col min="1107" max="1107" width="21.85546875" bestFit="1" customWidth="1"/>
    <col min="1108" max="1108" width="13.85546875" bestFit="1" customWidth="1"/>
    <col min="1109" max="1109" width="21.85546875" bestFit="1" customWidth="1"/>
    <col min="1110" max="1110" width="13.85546875" bestFit="1" customWidth="1"/>
    <col min="1111" max="1111" width="21.85546875" bestFit="1" customWidth="1"/>
    <col min="1112" max="1112" width="13.85546875" bestFit="1" customWidth="1"/>
    <col min="1113" max="1113" width="21.85546875" bestFit="1" customWidth="1"/>
    <col min="1114" max="1114" width="13.85546875" bestFit="1" customWidth="1"/>
    <col min="1115" max="1115" width="21.85546875" bestFit="1" customWidth="1"/>
    <col min="1116" max="1116" width="13.85546875" bestFit="1" customWidth="1"/>
    <col min="1117" max="1117" width="21.85546875" bestFit="1" customWidth="1"/>
    <col min="1118" max="1118" width="13.85546875" bestFit="1" customWidth="1"/>
    <col min="1119" max="1119" width="21.85546875" bestFit="1" customWidth="1"/>
    <col min="1120" max="1120" width="13.85546875" bestFit="1" customWidth="1"/>
    <col min="1121" max="1121" width="20.7109375" bestFit="1" customWidth="1"/>
    <col min="1122" max="1122" width="13.85546875" bestFit="1" customWidth="1"/>
    <col min="1123" max="1123" width="21.85546875" bestFit="1" customWidth="1"/>
    <col min="1124" max="1124" width="13.85546875" bestFit="1" customWidth="1"/>
    <col min="1125" max="1125" width="21.85546875" bestFit="1" customWidth="1"/>
    <col min="1126" max="1126" width="13.85546875" bestFit="1" customWidth="1"/>
    <col min="1127" max="1127" width="20.7109375" bestFit="1" customWidth="1"/>
    <col min="1128" max="1128" width="13.85546875" bestFit="1" customWidth="1"/>
    <col min="1129" max="1129" width="21.85546875" bestFit="1" customWidth="1"/>
    <col min="1130" max="1130" width="12.85546875" bestFit="1" customWidth="1"/>
    <col min="1131" max="1131" width="21.85546875" bestFit="1" customWidth="1"/>
    <col min="1132" max="1132" width="13.85546875" bestFit="1" customWidth="1"/>
    <col min="1133" max="1133" width="12" bestFit="1" customWidth="1"/>
    <col min="1134" max="1134" width="21.85546875" bestFit="1" customWidth="1"/>
    <col min="1135" max="1135" width="13.85546875" bestFit="1" customWidth="1"/>
    <col min="1136" max="1136" width="21.85546875" bestFit="1" customWidth="1"/>
    <col min="1137" max="1137" width="13.85546875" bestFit="1" customWidth="1"/>
    <col min="1138" max="1138" width="21.85546875" bestFit="1" customWidth="1"/>
    <col min="1139" max="1139" width="13.85546875" bestFit="1" customWidth="1"/>
    <col min="1140" max="1140" width="21.85546875" bestFit="1" customWidth="1"/>
    <col min="1141" max="1141" width="13.85546875" bestFit="1" customWidth="1"/>
    <col min="1142" max="1142" width="21.85546875" bestFit="1" customWidth="1"/>
    <col min="1143" max="1143" width="12" bestFit="1" customWidth="1"/>
    <col min="1144" max="1144" width="11.42578125" bestFit="1" customWidth="1"/>
    <col min="1145" max="1145" width="12" bestFit="1" customWidth="1"/>
    <col min="1146" max="1146" width="11.42578125" bestFit="1" customWidth="1"/>
    <col min="1147" max="1147" width="13.85546875" bestFit="1" customWidth="1"/>
    <col min="1148" max="1148" width="12" bestFit="1" customWidth="1"/>
    <col min="1149" max="1149" width="21.85546875" bestFit="1" customWidth="1"/>
    <col min="1150" max="1150" width="13.85546875" bestFit="1" customWidth="1"/>
    <col min="1151" max="1151" width="21.85546875" bestFit="1" customWidth="1"/>
    <col min="1152" max="1152" width="12.85546875" bestFit="1" customWidth="1"/>
    <col min="1153" max="1153" width="12" bestFit="1" customWidth="1"/>
    <col min="1154" max="1154" width="21.85546875" bestFit="1" customWidth="1"/>
    <col min="1155" max="1155" width="13.85546875" bestFit="1" customWidth="1"/>
    <col min="1156" max="1156" width="21.85546875" bestFit="1" customWidth="1"/>
    <col min="1157" max="1157" width="13.85546875" bestFit="1" customWidth="1"/>
    <col min="1158" max="1158" width="21.85546875" bestFit="1" customWidth="1"/>
    <col min="1159" max="1159" width="12" bestFit="1" customWidth="1"/>
    <col min="1160" max="1160" width="7.85546875" customWidth="1"/>
    <col min="1161" max="1161" width="12" bestFit="1" customWidth="1"/>
    <col min="1162" max="1162" width="9.42578125" bestFit="1" customWidth="1"/>
    <col min="1163" max="1163" width="13.85546875" bestFit="1" customWidth="1"/>
    <col min="1164" max="1164" width="12" bestFit="1" customWidth="1"/>
    <col min="1165" max="1165" width="21.85546875" bestFit="1" customWidth="1"/>
    <col min="1166" max="1166" width="13.85546875" bestFit="1" customWidth="1"/>
    <col min="1167" max="1167" width="21.85546875" bestFit="1" customWidth="1"/>
    <col min="1168" max="1168" width="13.85546875" bestFit="1" customWidth="1"/>
    <col min="1169" max="1169" width="21.85546875" bestFit="1" customWidth="1"/>
    <col min="1170" max="1170" width="12.85546875" bestFit="1" customWidth="1"/>
    <col min="1171" max="1171" width="12" bestFit="1" customWidth="1"/>
    <col min="1172" max="1172" width="21.85546875" bestFit="1" customWidth="1"/>
    <col min="1173" max="1173" width="12" bestFit="1" customWidth="1"/>
    <col min="1174" max="1174" width="7.85546875" customWidth="1"/>
    <col min="1175" max="1175" width="12" bestFit="1" customWidth="1"/>
    <col min="1176" max="1176" width="7.85546875" customWidth="1"/>
    <col min="1177" max="1177" width="13.85546875" bestFit="1" customWidth="1"/>
    <col min="1178" max="1178" width="12" bestFit="1" customWidth="1"/>
    <col min="1179" max="1179" width="21.85546875" bestFit="1" customWidth="1"/>
    <col min="1180" max="1180" width="13.85546875" bestFit="1" customWidth="1"/>
    <col min="1181" max="1181" width="12" bestFit="1" customWidth="1"/>
    <col min="1182" max="1182" width="21.85546875" bestFit="1" customWidth="1"/>
    <col min="1183" max="1183" width="13.85546875" bestFit="1" customWidth="1"/>
    <col min="1184" max="1184" width="21.85546875" bestFit="1" customWidth="1"/>
    <col min="1185" max="1185" width="13.85546875" bestFit="1" customWidth="1"/>
    <col min="1186" max="1186" width="21.85546875" bestFit="1" customWidth="1"/>
    <col min="1187" max="1187" width="13.85546875" bestFit="1" customWidth="1"/>
    <col min="1188" max="1188" width="21.85546875" bestFit="1" customWidth="1"/>
    <col min="1189" max="1189" width="13.85546875" bestFit="1" customWidth="1"/>
    <col min="1190" max="1190" width="21.85546875" bestFit="1" customWidth="1"/>
    <col min="1191" max="1191" width="13.85546875" bestFit="1" customWidth="1"/>
    <col min="1192" max="1192" width="21.85546875" bestFit="1" customWidth="1"/>
    <col min="1193" max="1193" width="13.85546875" bestFit="1" customWidth="1"/>
    <col min="1194" max="1194" width="21.85546875" bestFit="1" customWidth="1"/>
    <col min="1195" max="1195" width="13.85546875" bestFit="1" customWidth="1"/>
    <col min="1196" max="1196" width="19.7109375" bestFit="1" customWidth="1"/>
    <col min="1197" max="1197" width="13.85546875" bestFit="1" customWidth="1"/>
    <col min="1198" max="1198" width="21.85546875" bestFit="1" customWidth="1"/>
    <col min="1199" max="1199" width="13.85546875" bestFit="1" customWidth="1"/>
    <col min="1200" max="1200" width="20.7109375" bestFit="1" customWidth="1"/>
    <col min="1201" max="1201" width="13.85546875" bestFit="1" customWidth="1"/>
    <col min="1202" max="1202" width="21.85546875" bestFit="1" customWidth="1"/>
    <col min="1203" max="1203" width="13.85546875" bestFit="1" customWidth="1"/>
    <col min="1204" max="1204" width="21.85546875" bestFit="1" customWidth="1"/>
    <col min="1205" max="1205" width="13.85546875" bestFit="1" customWidth="1"/>
    <col min="1206" max="1206" width="21.85546875" bestFit="1" customWidth="1"/>
    <col min="1207" max="1207" width="13.85546875" bestFit="1" customWidth="1"/>
    <col min="1208" max="1208" width="12" bestFit="1" customWidth="1"/>
    <col min="1209" max="1209" width="21.85546875" bestFit="1" customWidth="1"/>
    <col min="1210" max="1210" width="12.85546875" bestFit="1" customWidth="1"/>
    <col min="1211" max="1211" width="21.85546875" bestFit="1" customWidth="1"/>
    <col min="1212" max="1212" width="13.85546875" bestFit="1" customWidth="1"/>
    <col min="1213" max="1213" width="21.85546875" bestFit="1" customWidth="1"/>
    <col min="1214" max="1214" width="13.85546875" bestFit="1" customWidth="1"/>
    <col min="1215" max="1215" width="21.85546875" bestFit="1" customWidth="1"/>
    <col min="1216" max="1216" width="13.85546875" bestFit="1" customWidth="1"/>
    <col min="1217" max="1217" width="21.85546875" bestFit="1" customWidth="1"/>
    <col min="1218" max="1218" width="13.85546875" bestFit="1" customWidth="1"/>
    <col min="1219" max="1219" width="21.85546875" bestFit="1" customWidth="1"/>
    <col min="1220" max="1220" width="13.85546875" bestFit="1" customWidth="1"/>
    <col min="1221" max="1221" width="21.85546875" bestFit="1" customWidth="1"/>
    <col min="1222" max="1222" width="13.85546875" bestFit="1" customWidth="1"/>
    <col min="1223" max="1223" width="21.85546875" bestFit="1" customWidth="1"/>
    <col min="1224" max="1224" width="13.85546875" bestFit="1" customWidth="1"/>
    <col min="1225" max="1225" width="12" bestFit="1" customWidth="1"/>
    <col min="1226" max="1226" width="21.85546875" bestFit="1" customWidth="1"/>
    <col min="1227" max="1227" width="13.85546875" bestFit="1" customWidth="1"/>
    <col min="1228" max="1228" width="21.85546875" bestFit="1" customWidth="1"/>
    <col min="1229" max="1229" width="13.85546875" bestFit="1" customWidth="1"/>
    <col min="1230" max="1230" width="21.85546875" bestFit="1" customWidth="1"/>
    <col min="1231" max="1231" width="12.85546875" bestFit="1" customWidth="1"/>
    <col min="1232" max="1232" width="21.85546875" bestFit="1" customWidth="1"/>
    <col min="1233" max="1233" width="13.85546875" bestFit="1" customWidth="1"/>
    <col min="1234" max="1234" width="21.85546875" bestFit="1" customWidth="1"/>
    <col min="1235" max="1235" width="13.85546875" bestFit="1" customWidth="1"/>
    <col min="1236" max="1236" width="21.85546875" bestFit="1" customWidth="1"/>
    <col min="1237" max="1237" width="13.85546875" bestFit="1" customWidth="1"/>
    <col min="1238" max="1238" width="21.85546875" bestFit="1" customWidth="1"/>
    <col min="1239" max="1239" width="13.85546875" bestFit="1" customWidth="1"/>
    <col min="1240" max="1240" width="21.85546875" bestFit="1" customWidth="1"/>
    <col min="1241" max="1241" width="13.85546875" bestFit="1" customWidth="1"/>
    <col min="1242" max="1242" width="21.85546875" bestFit="1" customWidth="1"/>
    <col min="1243" max="1243" width="12" bestFit="1" customWidth="1"/>
    <col min="1244" max="1244" width="7.85546875" customWidth="1"/>
    <col min="1245" max="1247" width="12" bestFit="1" customWidth="1"/>
    <col min="1248" max="1248" width="7.85546875" customWidth="1"/>
    <col min="1249" max="1249" width="13.85546875" bestFit="1" customWidth="1"/>
    <col min="1250" max="1250" width="21.85546875" bestFit="1" customWidth="1"/>
    <col min="1251" max="1251" width="13.85546875" bestFit="1" customWidth="1"/>
    <col min="1252" max="1252" width="21.85546875" bestFit="1" customWidth="1"/>
    <col min="1253" max="1253" width="13.85546875" bestFit="1" customWidth="1"/>
    <col min="1254" max="1254" width="21.85546875" bestFit="1" customWidth="1"/>
    <col min="1255" max="1255" width="13.85546875" bestFit="1" customWidth="1"/>
    <col min="1256" max="1256" width="21.85546875" bestFit="1" customWidth="1"/>
    <col min="1257" max="1257" width="13.85546875" bestFit="1" customWidth="1"/>
    <col min="1258" max="1258" width="21.85546875" bestFit="1" customWidth="1"/>
    <col min="1259" max="1259" width="13.85546875" bestFit="1" customWidth="1"/>
    <col min="1260" max="1260" width="21.85546875" bestFit="1" customWidth="1"/>
    <col min="1261" max="1261" width="13.85546875" bestFit="1" customWidth="1"/>
    <col min="1262" max="1262" width="20.7109375" bestFit="1" customWidth="1"/>
    <col min="1263" max="1263" width="13.85546875" bestFit="1" customWidth="1"/>
    <col min="1264" max="1264" width="21.85546875" bestFit="1" customWidth="1"/>
    <col min="1265" max="1265" width="13.85546875" bestFit="1" customWidth="1"/>
    <col min="1266" max="1266" width="21.85546875" bestFit="1" customWidth="1"/>
    <col min="1267" max="1267" width="13.85546875" bestFit="1" customWidth="1"/>
    <col min="1268" max="1268" width="12" bestFit="1" customWidth="1"/>
    <col min="1269" max="1269" width="21.85546875" bestFit="1" customWidth="1"/>
    <col min="1270" max="1270" width="12" bestFit="1" customWidth="1"/>
    <col min="1271" max="1271" width="10.42578125" bestFit="1" customWidth="1"/>
    <col min="1272" max="1272" width="13.85546875" bestFit="1" customWidth="1"/>
    <col min="1273" max="1273" width="21.85546875" bestFit="1" customWidth="1"/>
    <col min="1274" max="1274" width="13.85546875" bestFit="1" customWidth="1"/>
    <col min="1275" max="1275" width="21.85546875" bestFit="1" customWidth="1"/>
    <col min="1276" max="1276" width="13.85546875" bestFit="1" customWidth="1"/>
    <col min="1277" max="1277" width="11" bestFit="1" customWidth="1"/>
    <col min="1278" max="1278" width="21.85546875" bestFit="1" customWidth="1"/>
    <col min="1279" max="1279" width="13.85546875" bestFit="1" customWidth="1"/>
    <col min="1280" max="1280" width="21.85546875" bestFit="1" customWidth="1"/>
    <col min="1281" max="1281" width="13.85546875" bestFit="1" customWidth="1"/>
    <col min="1282" max="1282" width="21.85546875" bestFit="1" customWidth="1"/>
    <col min="1283" max="1283" width="9.85546875" bestFit="1" customWidth="1"/>
    <col min="1284" max="1284" width="12.42578125" bestFit="1" customWidth="1"/>
    <col min="1285" max="1285" width="13.85546875" bestFit="1" customWidth="1"/>
    <col min="1286" max="1286" width="21.85546875" bestFit="1" customWidth="1"/>
    <col min="1287" max="1287" width="13.85546875" bestFit="1" customWidth="1"/>
    <col min="1288" max="1288" width="21.85546875" bestFit="1" customWidth="1"/>
    <col min="1289" max="1289" width="13.85546875" bestFit="1" customWidth="1"/>
    <col min="1290" max="1290" width="21.85546875" bestFit="1" customWidth="1"/>
    <col min="1291" max="1291" width="13.85546875" bestFit="1" customWidth="1"/>
    <col min="1292" max="1292" width="21.85546875" bestFit="1" customWidth="1"/>
    <col min="1293" max="1293" width="13.85546875" bestFit="1" customWidth="1"/>
    <col min="1294" max="1294" width="21.85546875" bestFit="1" customWidth="1"/>
    <col min="1295" max="1295" width="13.85546875" bestFit="1" customWidth="1"/>
    <col min="1296" max="1296" width="21.85546875" bestFit="1" customWidth="1"/>
    <col min="1297" max="1297" width="13.85546875" bestFit="1" customWidth="1"/>
    <col min="1298" max="1298" width="12" bestFit="1" customWidth="1"/>
    <col min="1299" max="1299" width="21.85546875" bestFit="1" customWidth="1"/>
    <col min="1300" max="1300" width="13.85546875" bestFit="1" customWidth="1"/>
    <col min="1301" max="1301" width="21.85546875" bestFit="1" customWidth="1"/>
    <col min="1302" max="1302" width="13.85546875" bestFit="1" customWidth="1"/>
    <col min="1303" max="1303" width="21.85546875" bestFit="1" customWidth="1"/>
    <col min="1304" max="1304" width="13.85546875" bestFit="1" customWidth="1"/>
    <col min="1305" max="1305" width="21.85546875" bestFit="1" customWidth="1"/>
    <col min="1306" max="1306" width="13.85546875" bestFit="1" customWidth="1"/>
    <col min="1307" max="1307" width="21.85546875" bestFit="1" customWidth="1"/>
    <col min="1308" max="1308" width="13.85546875" bestFit="1" customWidth="1"/>
    <col min="1309" max="1309" width="21.85546875" bestFit="1" customWidth="1"/>
    <col min="1310" max="1310" width="13.85546875" bestFit="1" customWidth="1"/>
    <col min="1311" max="1311" width="21.85546875" bestFit="1" customWidth="1"/>
    <col min="1312" max="1312" width="13.85546875" bestFit="1" customWidth="1"/>
    <col min="1313" max="1313" width="21.85546875" bestFit="1" customWidth="1"/>
    <col min="1314" max="1314" width="13.85546875" bestFit="1" customWidth="1"/>
    <col min="1315" max="1315" width="21.85546875" bestFit="1" customWidth="1"/>
    <col min="1316" max="1316" width="13.85546875" bestFit="1" customWidth="1"/>
    <col min="1317" max="1317" width="21.85546875" bestFit="1" customWidth="1"/>
    <col min="1318" max="1318" width="13.85546875" bestFit="1" customWidth="1"/>
    <col min="1319" max="1319" width="21.85546875" bestFit="1" customWidth="1"/>
    <col min="1320" max="1320" width="13.85546875" bestFit="1" customWidth="1"/>
    <col min="1321" max="1321" width="21.85546875" bestFit="1" customWidth="1"/>
    <col min="1322" max="1322" width="13.85546875" bestFit="1" customWidth="1"/>
    <col min="1323" max="1323" width="21.85546875" bestFit="1" customWidth="1"/>
    <col min="1324" max="1324" width="12" bestFit="1" customWidth="1"/>
    <col min="1325" max="1325" width="7.85546875" customWidth="1"/>
    <col min="1326" max="1326" width="13.85546875" bestFit="1" customWidth="1"/>
    <col min="1327" max="1327" width="21.85546875" bestFit="1" customWidth="1"/>
    <col min="1328" max="1328" width="13.85546875" bestFit="1" customWidth="1"/>
    <col min="1329" max="1329" width="12" bestFit="1" customWidth="1"/>
    <col min="1330" max="1330" width="21.85546875" bestFit="1" customWidth="1"/>
    <col min="1331" max="1331" width="13.85546875" bestFit="1" customWidth="1"/>
    <col min="1332" max="1332" width="21.85546875" bestFit="1" customWidth="1"/>
    <col min="1333" max="1333" width="13.85546875" bestFit="1" customWidth="1"/>
    <col min="1334" max="1334" width="21.85546875" bestFit="1" customWidth="1"/>
    <col min="1335" max="1335" width="13.85546875" bestFit="1" customWidth="1"/>
    <col min="1336" max="1336" width="21.85546875" bestFit="1" customWidth="1"/>
    <col min="1337" max="1337" width="13.85546875" bestFit="1" customWidth="1"/>
    <col min="1338" max="1338" width="21.85546875" bestFit="1" customWidth="1"/>
    <col min="1339" max="1339" width="13.85546875" bestFit="1" customWidth="1"/>
    <col min="1340" max="1340" width="21.85546875" bestFit="1" customWidth="1"/>
    <col min="1341" max="1341" width="13.85546875" bestFit="1" customWidth="1"/>
    <col min="1342" max="1342" width="21.85546875" bestFit="1" customWidth="1"/>
    <col min="1343" max="1343" width="13.85546875" bestFit="1" customWidth="1"/>
    <col min="1344" max="1344" width="21.85546875" bestFit="1" customWidth="1"/>
    <col min="1345" max="1345" width="13.85546875" bestFit="1" customWidth="1"/>
    <col min="1346" max="1346" width="21.85546875" bestFit="1" customWidth="1"/>
    <col min="1347" max="1347" width="13.85546875" bestFit="1" customWidth="1"/>
    <col min="1348" max="1348" width="21.85546875" bestFit="1" customWidth="1"/>
    <col min="1349" max="1349" width="12.85546875" bestFit="1" customWidth="1"/>
    <col min="1350" max="1350" width="21.85546875" bestFit="1" customWidth="1"/>
    <col min="1351" max="1351" width="13.85546875" bestFit="1" customWidth="1"/>
    <col min="1352" max="1352" width="21.85546875" bestFit="1" customWidth="1"/>
    <col min="1353" max="1353" width="12.85546875" bestFit="1" customWidth="1"/>
    <col min="1354" max="1354" width="21.85546875" bestFit="1" customWidth="1"/>
    <col min="1355" max="1355" width="13.85546875" bestFit="1" customWidth="1"/>
    <col min="1356" max="1356" width="21.85546875" bestFit="1" customWidth="1"/>
    <col min="1357" max="1357" width="13.85546875" bestFit="1" customWidth="1"/>
    <col min="1358" max="1358" width="21.85546875" bestFit="1" customWidth="1"/>
    <col min="1359" max="1359" width="13.85546875" bestFit="1" customWidth="1"/>
    <col min="1360" max="1360" width="21.85546875" bestFit="1" customWidth="1"/>
    <col min="1361" max="1361" width="13.85546875" bestFit="1" customWidth="1"/>
    <col min="1362" max="1362" width="21.85546875" bestFit="1" customWidth="1"/>
    <col min="1363" max="1363" width="13.85546875" bestFit="1" customWidth="1"/>
    <col min="1364" max="1364" width="21.85546875" bestFit="1" customWidth="1"/>
    <col min="1365" max="1365" width="12.85546875" bestFit="1" customWidth="1"/>
    <col min="1366" max="1366" width="21.85546875" bestFit="1" customWidth="1"/>
    <col min="1367" max="1367" width="13.85546875" bestFit="1" customWidth="1"/>
    <col min="1368" max="1368" width="21.85546875" bestFit="1" customWidth="1"/>
    <col min="1369" max="1369" width="13.85546875" bestFit="1" customWidth="1"/>
    <col min="1370" max="1370" width="21.85546875" bestFit="1" customWidth="1"/>
    <col min="1371" max="1371" width="13.85546875" bestFit="1" customWidth="1"/>
    <col min="1372" max="1372" width="20.7109375" bestFit="1" customWidth="1"/>
    <col min="1373" max="1373" width="13.85546875" bestFit="1" customWidth="1"/>
    <col min="1374" max="1374" width="21.85546875" bestFit="1" customWidth="1"/>
    <col min="1375" max="1375" width="13.85546875" bestFit="1" customWidth="1"/>
    <col min="1376" max="1376" width="21.85546875" bestFit="1" customWidth="1"/>
    <col min="1377" max="1378" width="12" bestFit="1" customWidth="1"/>
    <col min="1379" max="1379" width="7.85546875" customWidth="1"/>
    <col min="1380" max="1380" width="12.85546875" bestFit="1" customWidth="1"/>
    <col min="1381" max="1381" width="21.85546875" bestFit="1" customWidth="1"/>
    <col min="1382" max="1382" width="13.85546875" bestFit="1" customWidth="1"/>
    <col min="1383" max="1383" width="21.85546875" bestFit="1" customWidth="1"/>
    <col min="1384" max="1384" width="13.85546875" bestFit="1" customWidth="1"/>
    <col min="1385" max="1385" width="19.7109375" bestFit="1" customWidth="1"/>
    <col min="1386" max="1386" width="13.85546875" bestFit="1" customWidth="1"/>
    <col min="1387" max="1387" width="21.85546875" bestFit="1" customWidth="1"/>
    <col min="1388" max="1388" width="13.85546875" bestFit="1" customWidth="1"/>
    <col min="1389" max="1389" width="21.85546875" bestFit="1" customWidth="1"/>
    <col min="1390" max="1390" width="13.85546875" bestFit="1" customWidth="1"/>
    <col min="1391" max="1391" width="21.85546875" bestFit="1" customWidth="1"/>
    <col min="1392" max="1392" width="13.85546875" bestFit="1" customWidth="1"/>
    <col min="1393" max="1393" width="21.85546875" bestFit="1" customWidth="1"/>
    <col min="1394" max="1394" width="13.85546875" bestFit="1" customWidth="1"/>
    <col min="1395" max="1395" width="21.85546875" bestFit="1" customWidth="1"/>
    <col min="1396" max="1396" width="13.85546875" bestFit="1" customWidth="1"/>
    <col min="1397" max="1397" width="21.85546875" bestFit="1" customWidth="1"/>
    <col min="1398" max="1398" width="13.85546875" bestFit="1" customWidth="1"/>
    <col min="1399" max="1399" width="21.85546875" bestFit="1" customWidth="1"/>
    <col min="1400" max="1400" width="13.85546875" bestFit="1" customWidth="1"/>
    <col min="1401" max="1401" width="21.85546875" bestFit="1" customWidth="1"/>
    <col min="1402" max="1402" width="13.85546875" bestFit="1" customWidth="1"/>
    <col min="1403" max="1403" width="21.85546875" bestFit="1" customWidth="1"/>
    <col min="1404" max="1404" width="13.85546875" bestFit="1" customWidth="1"/>
    <col min="1405" max="1405" width="21.85546875" bestFit="1" customWidth="1"/>
    <col min="1406" max="1406" width="13.85546875" bestFit="1" customWidth="1"/>
    <col min="1407" max="1407" width="21.85546875" bestFit="1" customWidth="1"/>
    <col min="1408" max="1408" width="13.85546875" bestFit="1" customWidth="1"/>
    <col min="1409" max="1409" width="21.85546875" bestFit="1" customWidth="1"/>
    <col min="1410" max="1410" width="13.85546875" bestFit="1" customWidth="1"/>
    <col min="1411" max="1411" width="21.85546875" bestFit="1" customWidth="1"/>
    <col min="1412" max="1412" width="13.85546875" bestFit="1" customWidth="1"/>
    <col min="1413" max="1413" width="21.85546875" bestFit="1" customWidth="1"/>
    <col min="1414" max="1414" width="13.85546875" bestFit="1" customWidth="1"/>
    <col min="1415" max="1415" width="20.7109375" bestFit="1" customWidth="1"/>
    <col min="1416" max="1416" width="13.85546875" bestFit="1" customWidth="1"/>
    <col min="1417" max="1417" width="21.85546875" bestFit="1" customWidth="1"/>
    <col min="1418" max="1418" width="13.85546875" bestFit="1" customWidth="1"/>
    <col min="1419" max="1419" width="21.85546875" bestFit="1" customWidth="1"/>
    <col min="1420" max="1420" width="13.85546875" bestFit="1" customWidth="1"/>
    <col min="1421" max="1421" width="21.85546875" bestFit="1" customWidth="1"/>
    <col min="1422" max="1422" width="13.85546875" bestFit="1" customWidth="1"/>
    <col min="1423" max="1423" width="21.85546875" bestFit="1" customWidth="1"/>
    <col min="1424" max="1424" width="13.85546875" bestFit="1" customWidth="1"/>
    <col min="1425" max="1425" width="21.85546875" bestFit="1" customWidth="1"/>
    <col min="1426" max="1426" width="13.85546875" bestFit="1" customWidth="1"/>
    <col min="1427" max="1427" width="21.85546875" bestFit="1" customWidth="1"/>
    <col min="1428" max="1428" width="13.85546875" bestFit="1" customWidth="1"/>
    <col min="1429" max="1429" width="21.85546875" bestFit="1" customWidth="1"/>
    <col min="1430" max="1430" width="13.85546875" bestFit="1" customWidth="1"/>
    <col min="1431" max="1431" width="20.7109375" bestFit="1" customWidth="1"/>
    <col min="1432" max="1432" width="13.85546875" bestFit="1" customWidth="1"/>
    <col min="1433" max="1433" width="21.85546875" bestFit="1" customWidth="1"/>
    <col min="1434" max="1434" width="13.85546875" bestFit="1" customWidth="1"/>
    <col min="1435" max="1435" width="21.85546875" bestFit="1" customWidth="1"/>
    <col min="1436" max="1436" width="13.85546875" bestFit="1" customWidth="1"/>
    <col min="1437" max="1437" width="21.85546875" bestFit="1" customWidth="1"/>
    <col min="1438" max="1438" width="13.85546875" bestFit="1" customWidth="1"/>
    <col min="1439" max="1439" width="21.85546875" bestFit="1" customWidth="1"/>
    <col min="1440" max="1440" width="13.85546875" bestFit="1" customWidth="1"/>
    <col min="1441" max="1441" width="21.85546875" bestFit="1" customWidth="1"/>
    <col min="1442" max="1442" width="13.85546875" bestFit="1" customWidth="1"/>
    <col min="1443" max="1443" width="21.85546875" bestFit="1" customWidth="1"/>
    <col min="1444" max="1444" width="13.85546875" bestFit="1" customWidth="1"/>
    <col min="1445" max="1445" width="21.85546875" bestFit="1" customWidth="1"/>
    <col min="1446" max="1446" width="13.85546875" bestFit="1" customWidth="1"/>
    <col min="1447" max="1447" width="21.85546875" bestFit="1" customWidth="1"/>
    <col min="1448" max="1448" width="13.85546875" bestFit="1" customWidth="1"/>
    <col min="1449" max="1449" width="21.85546875" bestFit="1" customWidth="1"/>
    <col min="1450" max="1450" width="13.85546875" bestFit="1" customWidth="1"/>
    <col min="1451" max="1451" width="21.85546875" bestFit="1" customWidth="1"/>
    <col min="1452" max="1452" width="13.85546875" bestFit="1" customWidth="1"/>
    <col min="1453" max="1453" width="21.85546875" bestFit="1" customWidth="1"/>
    <col min="1454" max="1454" width="13.85546875" bestFit="1" customWidth="1"/>
    <col min="1455" max="1455" width="21.85546875" bestFit="1" customWidth="1"/>
    <col min="1456" max="1456" width="13.85546875" bestFit="1" customWidth="1"/>
    <col min="1457" max="1457" width="21.85546875" bestFit="1" customWidth="1"/>
    <col min="1458" max="1458" width="13.85546875" bestFit="1" customWidth="1"/>
    <col min="1459" max="1459" width="21.85546875" bestFit="1" customWidth="1"/>
    <col min="1460" max="1460" width="13.85546875" bestFit="1" customWidth="1"/>
    <col min="1461" max="1461" width="20.7109375" bestFit="1" customWidth="1"/>
    <col min="1462" max="1462" width="13.85546875" bestFit="1" customWidth="1"/>
    <col min="1463" max="1463" width="21.85546875" bestFit="1" customWidth="1"/>
    <col min="1464" max="1464" width="13.85546875" bestFit="1" customWidth="1"/>
    <col min="1465" max="1465" width="21.85546875" bestFit="1" customWidth="1"/>
    <col min="1466" max="1466" width="13.85546875" bestFit="1" customWidth="1"/>
    <col min="1467" max="1467" width="21.85546875" bestFit="1" customWidth="1"/>
    <col min="1468" max="1468" width="13.85546875" bestFit="1" customWidth="1"/>
    <col min="1469" max="1469" width="21.85546875" bestFit="1" customWidth="1"/>
    <col min="1470" max="1470" width="13.85546875" bestFit="1" customWidth="1"/>
    <col min="1471" max="1471" width="21.85546875" bestFit="1" customWidth="1"/>
    <col min="1472" max="1472" width="12.85546875" bestFit="1" customWidth="1"/>
    <col min="1473" max="1473" width="21.85546875" bestFit="1" customWidth="1"/>
    <col min="1474" max="1474" width="13.85546875" bestFit="1" customWidth="1"/>
    <col min="1475" max="1475" width="21.85546875" bestFit="1" customWidth="1"/>
    <col min="1476" max="1476" width="13.85546875" bestFit="1" customWidth="1"/>
    <col min="1477" max="1477" width="21.85546875" bestFit="1" customWidth="1"/>
    <col min="1478" max="1478" width="13.85546875" bestFit="1" customWidth="1"/>
    <col min="1479" max="1479" width="21.85546875" bestFit="1" customWidth="1"/>
    <col min="1480" max="1480" width="13.85546875" bestFit="1" customWidth="1"/>
    <col min="1481" max="1481" width="21.85546875" bestFit="1" customWidth="1"/>
    <col min="1482" max="1482" width="13.85546875" bestFit="1" customWidth="1"/>
    <col min="1483" max="1483" width="21.85546875" bestFit="1" customWidth="1"/>
    <col min="1484" max="1484" width="13.85546875" bestFit="1" customWidth="1"/>
    <col min="1485" max="1485" width="21.85546875" bestFit="1" customWidth="1"/>
    <col min="1486" max="1486" width="13.85546875" bestFit="1" customWidth="1"/>
    <col min="1487" max="1487" width="21.85546875" bestFit="1" customWidth="1"/>
    <col min="1488" max="1488" width="13.85546875" bestFit="1" customWidth="1"/>
    <col min="1489" max="1489" width="21.85546875" bestFit="1" customWidth="1"/>
    <col min="1490" max="1490" width="13.85546875" bestFit="1" customWidth="1"/>
    <col min="1491" max="1491" width="21.85546875" bestFit="1" customWidth="1"/>
    <col min="1492" max="1492" width="13.85546875" bestFit="1" customWidth="1"/>
    <col min="1493" max="1493" width="21.85546875" bestFit="1" customWidth="1"/>
    <col min="1494" max="1494" width="13.85546875" bestFit="1" customWidth="1"/>
    <col min="1495" max="1495" width="21.85546875" bestFit="1" customWidth="1"/>
    <col min="1496" max="1496" width="13.85546875" bestFit="1" customWidth="1"/>
    <col min="1497" max="1497" width="21.85546875" bestFit="1" customWidth="1"/>
    <col min="1498" max="1498" width="13.85546875" bestFit="1" customWidth="1"/>
    <col min="1499" max="1499" width="21.85546875" bestFit="1" customWidth="1"/>
    <col min="1500" max="1500" width="13.85546875" bestFit="1" customWidth="1"/>
    <col min="1501" max="1501" width="21.85546875" bestFit="1" customWidth="1"/>
    <col min="1502" max="1502" width="13.85546875" bestFit="1" customWidth="1"/>
    <col min="1503" max="1503" width="21.85546875" bestFit="1" customWidth="1"/>
    <col min="1504" max="1505" width="12" bestFit="1" customWidth="1"/>
    <col min="1506" max="1506" width="6" customWidth="1"/>
    <col min="1507" max="1507" width="12" bestFit="1" customWidth="1"/>
    <col min="1508" max="1508" width="11" bestFit="1" customWidth="1"/>
    <col min="1509" max="1518" width="12" bestFit="1" customWidth="1"/>
    <col min="1519" max="1519" width="5" customWidth="1"/>
    <col min="1520" max="1520" width="10" bestFit="1" customWidth="1"/>
    <col min="1521" max="1522" width="12" bestFit="1" customWidth="1"/>
    <col min="1523" max="1523" width="7" customWidth="1"/>
    <col min="1524" max="1524" width="12" bestFit="1" customWidth="1"/>
    <col min="1525" max="1525" width="8" customWidth="1"/>
    <col min="1526" max="1526" width="5" customWidth="1"/>
    <col min="1527" max="1529" width="12" bestFit="1" customWidth="1"/>
    <col min="1530" max="1530" width="6" customWidth="1"/>
    <col min="1531" max="1531" width="5" customWidth="1"/>
    <col min="1532" max="1532" width="8" customWidth="1"/>
    <col min="1533" max="1539" width="12" bestFit="1" customWidth="1"/>
    <col min="1540" max="1540" width="5" customWidth="1"/>
    <col min="1541" max="1541" width="7" customWidth="1"/>
    <col min="1542" max="1548" width="12" bestFit="1" customWidth="1"/>
    <col min="1549" max="1549" width="11" bestFit="1" customWidth="1"/>
    <col min="1550" max="1551" width="12" bestFit="1" customWidth="1"/>
    <col min="1552" max="1552" width="5" customWidth="1"/>
    <col min="1553" max="1553" width="12" bestFit="1" customWidth="1"/>
    <col min="1554" max="1554" width="5" customWidth="1"/>
    <col min="1555" max="1557" width="12" bestFit="1" customWidth="1"/>
    <col min="1558" max="1558" width="4" customWidth="1"/>
    <col min="1559" max="1559" width="12" bestFit="1" customWidth="1"/>
    <col min="1560" max="1560" width="6" customWidth="1"/>
    <col min="1561" max="1565" width="12" bestFit="1" customWidth="1"/>
    <col min="1566" max="1566" width="7.28515625" customWidth="1"/>
    <col min="1567" max="1567" width="12.140625" bestFit="1" customWidth="1"/>
    <col min="1568" max="1568" width="11.28515625" bestFit="1" customWidth="1"/>
  </cols>
  <sheetData>
    <row r="1" spans="1:13" x14ac:dyDescent="0.25">
      <c r="A1" s="49" t="s">
        <v>307</v>
      </c>
      <c r="B1" s="1" t="s">
        <v>309</v>
      </c>
      <c r="C1" s="1" t="s">
        <v>310</v>
      </c>
      <c r="D1" s="1" t="s">
        <v>311</v>
      </c>
      <c r="E1" s="1" t="s">
        <v>312</v>
      </c>
      <c r="F1" s="1" t="s">
        <v>313</v>
      </c>
      <c r="G1" s="1" t="s">
        <v>314</v>
      </c>
      <c r="H1" s="1" t="s">
        <v>315</v>
      </c>
      <c r="I1" s="1" t="s">
        <v>316</v>
      </c>
      <c r="J1" s="1" t="s">
        <v>317</v>
      </c>
      <c r="K1" s="1" t="s">
        <v>318</v>
      </c>
      <c r="L1" s="1" t="s">
        <v>319</v>
      </c>
      <c r="M1" s="1"/>
    </row>
    <row r="2" spans="1:13" x14ac:dyDescent="0.25">
      <c r="A2" s="48" t="s">
        <v>23</v>
      </c>
      <c r="B2" s="47">
        <v>0.15245362577766819</v>
      </c>
      <c r="C2" s="47">
        <v>19.837179487179494</v>
      </c>
      <c r="D2" s="47">
        <v>0.47040381511036017</v>
      </c>
      <c r="E2" s="47">
        <v>0.41275800977771693</v>
      </c>
      <c r="F2" s="47">
        <v>23.772707919615275</v>
      </c>
      <c r="G2" s="47">
        <v>99.213632381159911</v>
      </c>
      <c r="H2" s="47">
        <v>0.30047715590928131</v>
      </c>
      <c r="I2" s="47">
        <v>16.832441786493892</v>
      </c>
      <c r="J2" s="47">
        <v>6.6378077987340287</v>
      </c>
      <c r="K2" s="47">
        <v>1.9082435897435897</v>
      </c>
      <c r="L2" s="47">
        <v>0.28699183315880955</v>
      </c>
      <c r="M2" s="47"/>
    </row>
    <row r="3" spans="1:13" x14ac:dyDescent="0.25">
      <c r="A3" s="48" t="s">
        <v>31</v>
      </c>
      <c r="B3" s="47">
        <v>0.1184927920634847</v>
      </c>
      <c r="C3" s="47">
        <v>16.714285714285712</v>
      </c>
      <c r="D3" s="47">
        <v>0.38581058907737609</v>
      </c>
      <c r="E3" s="47">
        <v>0.30373540639987529</v>
      </c>
      <c r="F3" s="47">
        <v>22.720247197371709</v>
      </c>
      <c r="G3" s="47">
        <v>91.651775655037866</v>
      </c>
      <c r="H3" s="47">
        <v>0.24108571260357042</v>
      </c>
      <c r="I3" s="47">
        <v>18.967040032159893</v>
      </c>
      <c r="J3" s="47">
        <v>5.6917339871317365</v>
      </c>
      <c r="K3" s="47">
        <v>4.5951428571428581</v>
      </c>
      <c r="L3" s="47">
        <v>0.2252334663711362</v>
      </c>
      <c r="M3" s="47"/>
    </row>
    <row r="4" spans="1:13" x14ac:dyDescent="0.25">
      <c r="A4" s="48" t="s">
        <v>15</v>
      </c>
      <c r="B4" s="47">
        <v>0.12550958199248319</v>
      </c>
      <c r="C4" s="47">
        <v>11.667441860465116</v>
      </c>
      <c r="D4" s="47">
        <v>0.39552426643437805</v>
      </c>
      <c r="E4" s="47">
        <v>0.37405907663905263</v>
      </c>
      <c r="F4" s="47">
        <v>21.227890792991619</v>
      </c>
      <c r="G4" s="47">
        <v>121.03613326860344</v>
      </c>
      <c r="H4" s="47">
        <v>0.22978684281538739</v>
      </c>
      <c r="I4" s="47">
        <v>16.341726853470085</v>
      </c>
      <c r="J4" s="47">
        <v>5.8057897978495792</v>
      </c>
      <c r="K4" s="47">
        <v>1.1981860465116276</v>
      </c>
      <c r="L4" s="47">
        <v>0.22113973323746036</v>
      </c>
      <c r="M4" s="47"/>
    </row>
    <row r="5" spans="1:13" x14ac:dyDescent="0.25">
      <c r="A5" s="48" t="s">
        <v>24</v>
      </c>
      <c r="B5" s="47">
        <v>0.11265144468567087</v>
      </c>
      <c r="C5" s="47">
        <v>20.570731707317073</v>
      </c>
      <c r="D5" s="47">
        <v>0.40762164596674022</v>
      </c>
      <c r="E5" s="47">
        <v>0.33862567286045159</v>
      </c>
      <c r="F5" s="47">
        <v>22.41362255863697</v>
      </c>
      <c r="G5" s="47">
        <v>159.03128633656672</v>
      </c>
      <c r="H5" s="47">
        <v>0.26389706843668836</v>
      </c>
      <c r="I5" s="47">
        <v>20.086041707704503</v>
      </c>
      <c r="J5" s="47">
        <v>9.0773449580485472</v>
      </c>
      <c r="K5" s="47">
        <v>7.8569500000000003</v>
      </c>
      <c r="L5" s="47">
        <v>0.26712355524835957</v>
      </c>
      <c r="M5" s="47"/>
    </row>
    <row r="6" spans="1:13" x14ac:dyDescent="0.25">
      <c r="A6" s="48" t="s">
        <v>19</v>
      </c>
      <c r="B6" s="47">
        <v>0.22207581144038657</v>
      </c>
      <c r="C6" s="47">
        <v>10.237499999999999</v>
      </c>
      <c r="D6" s="47">
        <v>0.38760827566004746</v>
      </c>
      <c r="E6" s="47">
        <v>0.38876071586066313</v>
      </c>
      <c r="F6" s="47">
        <v>15.154892223038635</v>
      </c>
      <c r="G6" s="47">
        <v>67.576118273283015</v>
      </c>
      <c r="H6" s="47">
        <v>0.33201209983359165</v>
      </c>
      <c r="I6" s="47">
        <v>10.802323865010013</v>
      </c>
      <c r="J6" s="47">
        <v>7.7880126995266599</v>
      </c>
      <c r="K6" s="47">
        <v>0.31675000000000003</v>
      </c>
      <c r="L6" s="47">
        <v>0.32935629111344034</v>
      </c>
      <c r="M6" s="47"/>
    </row>
    <row r="7" spans="1:13" x14ac:dyDescent="0.25">
      <c r="A7" s="48" t="s">
        <v>17</v>
      </c>
      <c r="B7" s="47">
        <v>0.18479375302187787</v>
      </c>
      <c r="C7" s="47">
        <v>25.45</v>
      </c>
      <c r="D7" s="47">
        <v>0.39298687726138143</v>
      </c>
      <c r="E7" s="47">
        <v>0.39244255832573788</v>
      </c>
      <c r="F7" s="47">
        <v>32.105160949340934</v>
      </c>
      <c r="G7" s="47">
        <v>50.208512243059957</v>
      </c>
      <c r="H7" s="47">
        <v>0.29360753936476752</v>
      </c>
      <c r="I7" s="47">
        <v>13.086674007186897</v>
      </c>
      <c r="J7" s="47">
        <v>6.4629647437785405</v>
      </c>
      <c r="K7" s="47">
        <v>7.3191999999999995</v>
      </c>
      <c r="L7" s="47">
        <v>0.27827963747132695</v>
      </c>
      <c r="M7" s="47"/>
    </row>
    <row r="8" spans="1:13" x14ac:dyDescent="0.25">
      <c r="A8" s="48" t="s">
        <v>45</v>
      </c>
      <c r="B8" s="47">
        <v>0.24589303904588661</v>
      </c>
      <c r="C8" s="47">
        <v>7.2222222222222223</v>
      </c>
      <c r="D8" s="47">
        <v>0.34876361061129291</v>
      </c>
      <c r="E8" s="47">
        <v>0.3640544777838724</v>
      </c>
      <c r="F8" s="47">
        <v>9.6662383033844748</v>
      </c>
      <c r="G8" s="47">
        <v>9.0363879813999048</v>
      </c>
      <c r="H8" s="47">
        <v>0.27978965740387629</v>
      </c>
      <c r="I8" s="47">
        <v>5.7978706919968523</v>
      </c>
      <c r="J8" s="47">
        <v>2.8990443051255621</v>
      </c>
      <c r="K8" s="47">
        <v>0.68033333333333323</v>
      </c>
      <c r="L8" s="47">
        <v>0.24723118317789849</v>
      </c>
      <c r="M8" s="47"/>
    </row>
    <row r="9" spans="1:13" x14ac:dyDescent="0.25">
      <c r="A9" s="48" t="s">
        <v>52</v>
      </c>
      <c r="B9" s="47">
        <v>0.26725663716814158</v>
      </c>
      <c r="C9" s="47">
        <v>1</v>
      </c>
      <c r="D9" s="47">
        <v>0.3773224518145511</v>
      </c>
      <c r="E9" s="47">
        <v>0.35434782608695647</v>
      </c>
      <c r="F9" s="47">
        <v>10.958904109589048</v>
      </c>
      <c r="G9" s="47">
        <v>24.287715231788081</v>
      </c>
      <c r="H9" s="47">
        <v>0.32226890756302523</v>
      </c>
      <c r="I9" s="47">
        <v>9.9754601226993884</v>
      </c>
      <c r="J9" s="47">
        <v>3.3674669967784112</v>
      </c>
      <c r="K9" s="47">
        <v>5.7590000000000003</v>
      </c>
      <c r="L9" s="47"/>
      <c r="M9" s="47"/>
    </row>
    <row r="10" spans="1:13" x14ac:dyDescent="0.25">
      <c r="A10" s="48" t="s">
        <v>47</v>
      </c>
      <c r="B10" s="47">
        <v>0.24963866305329721</v>
      </c>
      <c r="C10" s="47">
        <v>2.3333333333333335</v>
      </c>
      <c r="D10" s="47">
        <v>0.36945175364515331</v>
      </c>
      <c r="E10" s="47">
        <v>0.40473861626878865</v>
      </c>
      <c r="F10" s="47">
        <v>21.46660846791794</v>
      </c>
      <c r="G10" s="47">
        <v>58.221330522486774</v>
      </c>
      <c r="H10" s="47">
        <v>0.36204078957082225</v>
      </c>
      <c r="I10" s="47">
        <v>10.009603058061208</v>
      </c>
      <c r="J10" s="47">
        <v>1.9886577996550592</v>
      </c>
      <c r="K10" s="47">
        <v>4.2763333333333327</v>
      </c>
      <c r="L10" s="47">
        <v>0.28108804199269266</v>
      </c>
      <c r="M10" s="47"/>
    </row>
    <row r="11" spans="1:13" x14ac:dyDescent="0.25">
      <c r="A11" s="48" t="s">
        <v>40</v>
      </c>
      <c r="B11" s="47"/>
      <c r="C11" s="47">
        <v>0.55999999999999983</v>
      </c>
      <c r="D11" s="47"/>
      <c r="E11" s="47"/>
      <c r="F11" s="47"/>
      <c r="G11" s="47"/>
      <c r="H11" s="47"/>
      <c r="I11" s="47"/>
      <c r="J11" s="47"/>
      <c r="K11" s="47"/>
      <c r="L11" s="47"/>
      <c r="M11" s="47"/>
    </row>
    <row r="12" spans="1:13" x14ac:dyDescent="0.25">
      <c r="A12" s="48" t="s">
        <v>54</v>
      </c>
      <c r="B12" s="47">
        <v>0.16829877527476489</v>
      </c>
      <c r="C12" s="47">
        <v>6.2333333333333334</v>
      </c>
      <c r="D12" s="47">
        <v>0.48189240607234168</v>
      </c>
      <c r="E12" s="47">
        <v>0.44249015548248288</v>
      </c>
      <c r="F12" s="47">
        <v>17.796175073803102</v>
      </c>
      <c r="G12" s="47">
        <v>52.871444328101781</v>
      </c>
      <c r="H12" s="47">
        <v>0.35465100163121238</v>
      </c>
      <c r="I12" s="47">
        <v>7.7097929191716776</v>
      </c>
      <c r="J12" s="47">
        <v>4.9080188282967425</v>
      </c>
      <c r="K12" s="47">
        <v>1.3559999999999999</v>
      </c>
      <c r="L12" s="47">
        <v>0.35465100163121238</v>
      </c>
      <c r="M12" s="47"/>
    </row>
    <row r="13" spans="1:13" x14ac:dyDescent="0.25">
      <c r="A13" s="48" t="s">
        <v>10</v>
      </c>
      <c r="B13" s="47">
        <v>0.1522459691995563</v>
      </c>
      <c r="C13" s="47">
        <v>27.564367816091959</v>
      </c>
      <c r="D13" s="47">
        <v>0.37500227325404134</v>
      </c>
      <c r="E13" s="47">
        <v>0.3494447321556714</v>
      </c>
      <c r="F13" s="47">
        <v>47.376406151783847</v>
      </c>
      <c r="G13" s="47">
        <v>61.738802017045082</v>
      </c>
      <c r="H13" s="47">
        <v>0.30374334982121864</v>
      </c>
      <c r="I13" s="47">
        <v>5.1719505335149067</v>
      </c>
      <c r="J13" s="47">
        <v>6.3624611463258791</v>
      </c>
      <c r="K13" s="47">
        <v>3.5574712643678166</v>
      </c>
      <c r="L13" s="47">
        <v>0.24488458190333939</v>
      </c>
      <c r="M13" s="47"/>
    </row>
    <row r="14" spans="1:13" x14ac:dyDescent="0.25">
      <c r="A14" s="48" t="s">
        <v>12</v>
      </c>
      <c r="B14" s="47">
        <v>0.1526604172436041</v>
      </c>
      <c r="C14" s="47">
        <v>3.2235294117647055</v>
      </c>
      <c r="D14" s="47">
        <v>0.45554710154613087</v>
      </c>
      <c r="E14" s="47">
        <v>0.51488228393970026</v>
      </c>
      <c r="F14" s="47">
        <v>30.043477917526026</v>
      </c>
      <c r="G14" s="47">
        <v>138.34278832207079</v>
      </c>
      <c r="H14" s="47">
        <v>0.31989561434379782</v>
      </c>
      <c r="I14" s="47">
        <v>19.366602685827164</v>
      </c>
      <c r="J14" s="47">
        <v>7.1921146272791416</v>
      </c>
      <c r="K14" s="47">
        <v>3.3941176470588232E-2</v>
      </c>
      <c r="L14" s="47">
        <v>0.31813233659093565</v>
      </c>
      <c r="M14" s="47"/>
    </row>
    <row r="15" spans="1:13" x14ac:dyDescent="0.25">
      <c r="A15" s="48" t="s">
        <v>22</v>
      </c>
      <c r="B15" s="47">
        <v>9.7176959992033934E-2</v>
      </c>
      <c r="C15" s="47">
        <v>4.753333333333333</v>
      </c>
      <c r="D15" s="47">
        <v>0.2279604599437019</v>
      </c>
      <c r="E15" s="47">
        <v>0.25548961955746546</v>
      </c>
      <c r="F15" s="47">
        <v>14.203616381544011</v>
      </c>
      <c r="G15" s="47">
        <v>64.100987283680965</v>
      </c>
      <c r="H15" s="47">
        <v>0.15390737480292088</v>
      </c>
      <c r="I15" s="47">
        <v>18.163108722106045</v>
      </c>
      <c r="J15" s="47">
        <v>3.5049766403174254</v>
      </c>
      <c r="K15" s="47">
        <v>0.57359999999999978</v>
      </c>
      <c r="L15" s="47">
        <v>0.13940406676016809</v>
      </c>
      <c r="M15" s="47"/>
    </row>
    <row r="16" spans="1:13" x14ac:dyDescent="0.25">
      <c r="A16" s="48" t="s">
        <v>28</v>
      </c>
      <c r="B16" s="47">
        <v>0.20467592923618949</v>
      </c>
      <c r="C16" s="47">
        <v>18.835000000000001</v>
      </c>
      <c r="D16" s="47">
        <v>0.58862710247744521</v>
      </c>
      <c r="E16" s="47">
        <v>0.51364136748382039</v>
      </c>
      <c r="F16" s="47">
        <v>12.818517469351734</v>
      </c>
      <c r="G16" s="47">
        <v>48.901470537052035</v>
      </c>
      <c r="H16" s="47">
        <v>0.42826137642020418</v>
      </c>
      <c r="I16" s="47">
        <v>9.3201480736370801</v>
      </c>
      <c r="J16" s="47">
        <v>5.4651200117102503</v>
      </c>
      <c r="K16" s="47">
        <v>5.9722380952380956</v>
      </c>
      <c r="L16" s="47">
        <v>0.34821161382376725</v>
      </c>
      <c r="M16" s="47"/>
    </row>
    <row r="17" spans="1:13" x14ac:dyDescent="0.25">
      <c r="A17" s="48" t="s">
        <v>20</v>
      </c>
      <c r="B17" s="47">
        <v>0.12275275858390103</v>
      </c>
      <c r="C17" s="47">
        <v>4.6483870967741945</v>
      </c>
      <c r="D17" s="47">
        <v>0.2005296292399969</v>
      </c>
      <c r="E17" s="47">
        <v>0.26957443897099065</v>
      </c>
      <c r="F17" s="47">
        <v>23.869233091431287</v>
      </c>
      <c r="G17" s="47">
        <v>81.832367219246876</v>
      </c>
      <c r="H17" s="47">
        <v>0.24023941561383624</v>
      </c>
      <c r="I17" s="47">
        <v>28.261682046254769</v>
      </c>
      <c r="J17" s="47">
        <v>3.6880705048008333</v>
      </c>
      <c r="K17" s="47">
        <v>9.5354838709677398E-2</v>
      </c>
      <c r="L17" s="47">
        <v>0.24023941561383624</v>
      </c>
      <c r="M17" s="47"/>
    </row>
    <row r="18" spans="1:13" x14ac:dyDescent="0.25">
      <c r="A18" s="48" t="s">
        <v>37</v>
      </c>
      <c r="B18" s="47">
        <v>8.0121027807491266E-2</v>
      </c>
      <c r="C18" s="47">
        <v>0.41999999999999993</v>
      </c>
      <c r="D18" s="47">
        <v>0.24511076273055171</v>
      </c>
      <c r="E18" s="47">
        <v>0.28986766735679781</v>
      </c>
      <c r="F18" s="47">
        <v>25.552647085879684</v>
      </c>
      <c r="G18" s="47">
        <v>58.633341610277533</v>
      </c>
      <c r="H18" s="47">
        <v>0.17716084588318964</v>
      </c>
      <c r="I18" s="47">
        <v>23.496819434467586</v>
      </c>
      <c r="J18" s="47">
        <v>3.0060521542053094</v>
      </c>
      <c r="K18" s="47">
        <v>4.8099999999999997E-2</v>
      </c>
      <c r="L18" s="47">
        <v>0.17716084588318964</v>
      </c>
      <c r="M18" s="47"/>
    </row>
    <row r="19" spans="1:13" x14ac:dyDescent="0.25">
      <c r="A19" s="48" t="s">
        <v>41</v>
      </c>
      <c r="B19" s="47">
        <v>0.17358490566037735</v>
      </c>
      <c r="C19" s="47">
        <v>3.5</v>
      </c>
      <c r="D19" s="47">
        <v>0.28630136986301369</v>
      </c>
      <c r="E19" s="47">
        <v>0.36842105263157893</v>
      </c>
      <c r="F19" s="47">
        <v>9.8765432098765373</v>
      </c>
      <c r="G19" s="47">
        <v>27.177608695652175</v>
      </c>
      <c r="H19" s="47">
        <v>0.21904761904761902</v>
      </c>
      <c r="I19" s="47"/>
      <c r="J19" s="47">
        <v>4.899333690618076</v>
      </c>
      <c r="K19" s="47">
        <v>7.2999999999999995E-2</v>
      </c>
      <c r="L19" s="47">
        <v>0.21904761904761902</v>
      </c>
      <c r="M19" s="47"/>
    </row>
    <row r="20" spans="1:13" x14ac:dyDescent="0.25">
      <c r="A20" s="48" t="s">
        <v>44</v>
      </c>
      <c r="B20" s="47">
        <v>0.16274509803921569</v>
      </c>
      <c r="C20" s="47">
        <v>5.5</v>
      </c>
      <c r="D20" s="47">
        <v>0.54015748031496058</v>
      </c>
      <c r="E20" s="47">
        <v>0.47575757575757571</v>
      </c>
      <c r="F20" s="47">
        <v>6.1538461538461435</v>
      </c>
      <c r="G20" s="47">
        <v>121.65216867469879</v>
      </c>
      <c r="H20" s="47">
        <v>0.30740740740740741</v>
      </c>
      <c r="I20" s="47">
        <v>18.178343949044589</v>
      </c>
      <c r="J20" s="47">
        <v>6.6850679351459279</v>
      </c>
      <c r="K20" s="47">
        <v>0.127</v>
      </c>
      <c r="L20" s="47">
        <v>0.30740740740740741</v>
      </c>
      <c r="M20" s="47"/>
    </row>
    <row r="21" spans="1:13" x14ac:dyDescent="0.25">
      <c r="A21" s="48" t="s">
        <v>48</v>
      </c>
      <c r="B21" s="47">
        <v>0.20298749080206036</v>
      </c>
      <c r="C21" s="47">
        <v>2.6</v>
      </c>
      <c r="D21" s="47">
        <v>0.32714082860006688</v>
      </c>
      <c r="E21" s="47">
        <v>0.33751654377008888</v>
      </c>
      <c r="F21" s="47">
        <v>8.9790843937399423</v>
      </c>
      <c r="G21" s="47">
        <v>15.686995369009116</v>
      </c>
      <c r="H21" s="47">
        <v>0.26958971824023731</v>
      </c>
      <c r="I21" s="47">
        <v>7.8487972508591053</v>
      </c>
      <c r="J21" s="47">
        <v>2.4428435712429204</v>
      </c>
      <c r="K21" s="47">
        <v>0.35099999999999998</v>
      </c>
      <c r="L21" s="47">
        <v>0.249703247095488</v>
      </c>
      <c r="M21" s="47"/>
    </row>
    <row r="22" spans="1:13" x14ac:dyDescent="0.25">
      <c r="A22" s="48" t="s">
        <v>42</v>
      </c>
      <c r="B22" s="47">
        <v>0.12979995236961181</v>
      </c>
      <c r="C22" s="47">
        <v>1.3</v>
      </c>
      <c r="D22" s="47">
        <v>0.1570741390446084</v>
      </c>
      <c r="E22" s="47">
        <v>0.16844042500658885</v>
      </c>
      <c r="F22" s="47">
        <v>8.9667569064251804</v>
      </c>
      <c r="G22" s="47">
        <v>110.35060227460711</v>
      </c>
      <c r="H22" s="47">
        <v>0.12816371573736349</v>
      </c>
      <c r="I22" s="47">
        <v>21.182281676838127</v>
      </c>
      <c r="J22" s="47">
        <v>3.2010871803367773</v>
      </c>
      <c r="K22" s="47">
        <v>7.350000000000001E-2</v>
      </c>
      <c r="L22" s="47">
        <v>0.12816371573736349</v>
      </c>
      <c r="M22" s="47"/>
    </row>
    <row r="23" spans="1:13" x14ac:dyDescent="0.25">
      <c r="A23" s="48" t="s">
        <v>21</v>
      </c>
      <c r="B23" s="47">
        <v>0.13221696276480152</v>
      </c>
      <c r="C23" s="47">
        <v>13.189999999999998</v>
      </c>
      <c r="D23" s="47">
        <v>0.39030337280485011</v>
      </c>
      <c r="E23" s="47">
        <v>0.32217458934176535</v>
      </c>
      <c r="F23" s="47">
        <v>36.287291816187427</v>
      </c>
      <c r="G23" s="47">
        <v>51.20779416397577</v>
      </c>
      <c r="H23" s="47">
        <v>0.28766668070207208</v>
      </c>
      <c r="I23" s="47">
        <v>8.7131642794297051</v>
      </c>
      <c r="J23" s="47">
        <v>7.0613840820407754</v>
      </c>
      <c r="K23" s="47">
        <v>3.1797666666666666</v>
      </c>
      <c r="L23" s="47">
        <v>0.22962794208758744</v>
      </c>
      <c r="M23" s="47"/>
    </row>
    <row r="24" spans="1:13" x14ac:dyDescent="0.25">
      <c r="A24" s="48" t="s">
        <v>25</v>
      </c>
      <c r="B24" s="47">
        <v>0.21055692526370187</v>
      </c>
      <c r="C24" s="47">
        <v>32.166666666666664</v>
      </c>
      <c r="D24" s="47">
        <v>0.48886694290714899</v>
      </c>
      <c r="E24" s="47">
        <v>0.44383136167685466</v>
      </c>
      <c r="F24" s="47">
        <v>39.938133917368745</v>
      </c>
      <c r="G24" s="47">
        <v>33.977202621521151</v>
      </c>
      <c r="H24" s="47">
        <v>0.31508651087851403</v>
      </c>
      <c r="I24" s="47">
        <v>3.4838599298728292</v>
      </c>
      <c r="J24" s="47">
        <v>6.863183462478478</v>
      </c>
      <c r="K24" s="47">
        <v>27.621888888888897</v>
      </c>
      <c r="L24" s="47">
        <v>0.27409542039327578</v>
      </c>
      <c r="M24" s="47"/>
    </row>
    <row r="25" spans="1:13" x14ac:dyDescent="0.25">
      <c r="A25" s="48" t="s">
        <v>46</v>
      </c>
      <c r="B25" s="47">
        <v>0.20289025828896518</v>
      </c>
      <c r="C25" s="47">
        <v>55.024999999999999</v>
      </c>
      <c r="D25" s="47">
        <v>0.47266032406533565</v>
      </c>
      <c r="E25" s="47">
        <v>0.39954103355724591</v>
      </c>
      <c r="F25" s="47">
        <v>45.562481262604898</v>
      </c>
      <c r="G25" s="47">
        <v>36.597573646375324</v>
      </c>
      <c r="H25" s="47">
        <v>0.28867514624664958</v>
      </c>
      <c r="I25" s="47">
        <v>4.2720218212778418</v>
      </c>
      <c r="J25" s="47">
        <v>7.5737797008973384</v>
      </c>
      <c r="K25" s="47">
        <v>9.0547500000000003</v>
      </c>
      <c r="L25" s="47">
        <v>0.25552487395162937</v>
      </c>
      <c r="M25" s="47"/>
    </row>
    <row r="26" spans="1:13" x14ac:dyDescent="0.25">
      <c r="A26" s="48" t="s">
        <v>50</v>
      </c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</row>
    <row r="27" spans="1:13" x14ac:dyDescent="0.25">
      <c r="A27" s="48" t="s">
        <v>18</v>
      </c>
      <c r="B27" s="47">
        <v>0.10975603300380816</v>
      </c>
      <c r="C27" s="47">
        <v>11.66</v>
      </c>
      <c r="D27" s="47">
        <v>0.37638205409193315</v>
      </c>
      <c r="E27" s="47">
        <v>0.35757195508604445</v>
      </c>
      <c r="F27" s="47">
        <v>27.85309513485252</v>
      </c>
      <c r="G27" s="47">
        <v>100.81789574529614</v>
      </c>
      <c r="H27" s="47">
        <v>0.27511229567352619</v>
      </c>
      <c r="I27" s="47">
        <v>20.066271041638984</v>
      </c>
      <c r="J27" s="47">
        <v>5.8420919939728453</v>
      </c>
      <c r="K27" s="47">
        <v>1.3489999999999998</v>
      </c>
      <c r="L27" s="47">
        <v>0.23630723257716546</v>
      </c>
      <c r="M27" s="47"/>
    </row>
    <row r="28" spans="1:13" x14ac:dyDescent="0.25">
      <c r="A28" s="48" t="s">
        <v>11</v>
      </c>
      <c r="B28" s="47">
        <v>0.12606578609753533</v>
      </c>
      <c r="C28" s="47">
        <v>5.5299999999999994</v>
      </c>
      <c r="D28" s="47">
        <v>0.35241229358134202</v>
      </c>
      <c r="E28" s="47">
        <v>0.38382471070449581</v>
      </c>
      <c r="F28" s="47">
        <v>28.07780205049599</v>
      </c>
      <c r="G28" s="47">
        <v>80.808085988137876</v>
      </c>
      <c r="H28" s="47">
        <v>0.25000644206961375</v>
      </c>
      <c r="I28" s="47">
        <v>15.215777169126108</v>
      </c>
      <c r="J28" s="47">
        <v>5.0144518528833348</v>
      </c>
      <c r="K28" s="47">
        <v>0.46733333333333332</v>
      </c>
      <c r="L28" s="47">
        <v>0.2355464393445276</v>
      </c>
      <c r="M28" s="47"/>
    </row>
    <row r="29" spans="1:13" x14ac:dyDescent="0.25">
      <c r="A29" s="48" t="s">
        <v>36</v>
      </c>
      <c r="B29" s="47">
        <v>6.1032581818037952E-2</v>
      </c>
      <c r="C29" s="47">
        <v>0.78749999999999998</v>
      </c>
      <c r="D29" s="47">
        <v>0.17386936366886144</v>
      </c>
      <c r="E29" s="47">
        <v>0.16795168067226893</v>
      </c>
      <c r="F29" s="47">
        <v>20.111977472348734</v>
      </c>
      <c r="G29" s="47">
        <v>93.669418233082709</v>
      </c>
      <c r="H29" s="47">
        <v>0.10442465508534278</v>
      </c>
      <c r="I29" s="47">
        <v>27.384241902525975</v>
      </c>
      <c r="J29" s="47">
        <v>2.4598925345342981</v>
      </c>
      <c r="K29" s="47">
        <v>7.5374999999999998E-2</v>
      </c>
      <c r="L29" s="47">
        <v>0.10442465508534278</v>
      </c>
      <c r="M29" s="47"/>
    </row>
    <row r="30" spans="1:13" x14ac:dyDescent="0.25">
      <c r="A30" s="48" t="s">
        <v>30</v>
      </c>
      <c r="B30" s="47">
        <v>0.51971046507070062</v>
      </c>
      <c r="C30" s="47">
        <v>3.8343749999999992</v>
      </c>
      <c r="D30" s="47">
        <v>0.55792735806793892</v>
      </c>
      <c r="E30" s="47">
        <v>0.59631503164282851</v>
      </c>
      <c r="F30" s="47">
        <v>8.8223089810321422</v>
      </c>
      <c r="G30" s="47">
        <v>19.700571676369393</v>
      </c>
      <c r="H30" s="47">
        <v>0.44235160080998676</v>
      </c>
      <c r="I30" s="47">
        <v>8.5076450763588216</v>
      </c>
      <c r="J30" s="47">
        <v>4.4932717688120105</v>
      </c>
      <c r="K30" s="47">
        <v>0.54868750000000011</v>
      </c>
      <c r="L30" s="47">
        <v>0.44503405786979183</v>
      </c>
      <c r="M30" s="47"/>
    </row>
    <row r="31" spans="1:13" x14ac:dyDescent="0.25">
      <c r="A31" s="48" t="s">
        <v>13</v>
      </c>
      <c r="B31" s="47">
        <v>6.5298933671212797E-2</v>
      </c>
      <c r="C31" s="47">
        <v>3.7645161290322582</v>
      </c>
      <c r="D31" s="47">
        <v>0.1552076939315527</v>
      </c>
      <c r="E31" s="47">
        <v>0.14028299445541459</v>
      </c>
      <c r="F31" s="47">
        <v>26.320159210660943</v>
      </c>
      <c r="G31" s="47">
        <v>48.780145224007896</v>
      </c>
      <c r="H31" s="47">
        <v>0.11917938585561372</v>
      </c>
      <c r="I31" s="47">
        <v>22.19890765070306</v>
      </c>
      <c r="J31" s="47">
        <v>3.3266747258955993</v>
      </c>
      <c r="K31" s="47">
        <v>0.11654838709677419</v>
      </c>
      <c r="L31" s="47">
        <v>0.11086772050081746</v>
      </c>
      <c r="M31" s="47"/>
    </row>
    <row r="32" spans="1:13" x14ac:dyDescent="0.25">
      <c r="A32" s="48" t="s">
        <v>14</v>
      </c>
      <c r="B32" s="47">
        <v>5.9660780586416266E-2</v>
      </c>
      <c r="C32" s="47">
        <v>1.8696969696969699</v>
      </c>
      <c r="D32" s="47">
        <v>0.18456739155145238</v>
      </c>
      <c r="E32" s="47">
        <v>0.21605560610996122</v>
      </c>
      <c r="F32" s="47">
        <v>20.386629118834389</v>
      </c>
      <c r="G32" s="47">
        <v>102.31808704700444</v>
      </c>
      <c r="H32" s="47">
        <v>0.10030897461629684</v>
      </c>
      <c r="I32" s="47">
        <v>33.568153646650103</v>
      </c>
      <c r="J32" s="47">
        <v>2.7619151860349902</v>
      </c>
      <c r="K32" s="47">
        <v>0.14463636363636365</v>
      </c>
      <c r="L32" s="47">
        <v>9.9972434176058528E-2</v>
      </c>
      <c r="M32" s="47"/>
    </row>
    <row r="33" spans="1:13" x14ac:dyDescent="0.25">
      <c r="A33" s="48" t="s">
        <v>63</v>
      </c>
      <c r="B33" s="47">
        <v>0.42547891720040837</v>
      </c>
      <c r="C33" s="47">
        <v>3.0666666666666664</v>
      </c>
      <c r="D33" s="47">
        <v>0.41264555963972627</v>
      </c>
      <c r="E33" s="47">
        <v>0.32211520035179358</v>
      </c>
      <c r="F33" s="47">
        <v>8.2571233175749281</v>
      </c>
      <c r="G33" s="47">
        <v>45.67549219850892</v>
      </c>
      <c r="H33" s="47">
        <v>0.44265677183468871</v>
      </c>
      <c r="I33" s="47">
        <v>11.939711057959853</v>
      </c>
      <c r="J33" s="47">
        <v>2.3469765717856412</v>
      </c>
      <c r="K33" s="47">
        <v>0.96233333333333337</v>
      </c>
      <c r="L33" s="47">
        <v>0.43618127978367155</v>
      </c>
      <c r="M33" s="47"/>
    </row>
    <row r="34" spans="1:13" x14ac:dyDescent="0.25">
      <c r="A34" s="48" t="s">
        <v>53</v>
      </c>
      <c r="B34" s="47">
        <v>6.6799173049173044E-2</v>
      </c>
      <c r="C34" s="47">
        <v>9.4666666666666668</v>
      </c>
      <c r="D34" s="47">
        <v>0.14935440531961613</v>
      </c>
      <c r="E34" s="47">
        <v>0.15238379238053926</v>
      </c>
      <c r="F34" s="47">
        <v>11.627906976744187</v>
      </c>
      <c r="G34" s="47">
        <v>67.999036231884062</v>
      </c>
      <c r="H34" s="47">
        <v>9.2203486630867068E-2</v>
      </c>
      <c r="I34" s="47">
        <v>34.43006213479709</v>
      </c>
      <c r="J34" s="47">
        <v>5.4258596642035783</v>
      </c>
      <c r="K34" s="47">
        <v>2.8010000000000002</v>
      </c>
      <c r="L34" s="47">
        <v>0.11234179941345461</v>
      </c>
      <c r="M34" s="47"/>
    </row>
    <row r="35" spans="1:13" x14ac:dyDescent="0.25">
      <c r="A35" s="48" t="s">
        <v>38</v>
      </c>
      <c r="B35" s="47">
        <v>9.6391057254928622E-2</v>
      </c>
      <c r="C35" s="47">
        <v>2.0090909090909084</v>
      </c>
      <c r="D35" s="47">
        <v>0.26957850158221686</v>
      </c>
      <c r="E35" s="47">
        <v>0.3714287424371458</v>
      </c>
      <c r="F35" s="47">
        <v>23.533850774689739</v>
      </c>
      <c r="G35" s="47">
        <v>39.463834280454314</v>
      </c>
      <c r="H35" s="47">
        <v>0.16732821576881149</v>
      </c>
      <c r="I35" s="47">
        <v>20.84043084874104</v>
      </c>
      <c r="J35" s="47">
        <v>2.3695347832133264</v>
      </c>
      <c r="K35" s="47">
        <v>0.15709090909090909</v>
      </c>
      <c r="L35" s="47">
        <v>0.16537939225908829</v>
      </c>
      <c r="M35" s="47"/>
    </row>
    <row r="36" spans="1:13" x14ac:dyDescent="0.25">
      <c r="A36" s="48" t="s">
        <v>39</v>
      </c>
      <c r="B36" s="47">
        <v>8.1021301251564426E-2</v>
      </c>
      <c r="C36" s="47">
        <v>2.5100000000000002</v>
      </c>
      <c r="D36" s="47">
        <v>0.21440721146686928</v>
      </c>
      <c r="E36" s="47">
        <v>0.2382842624784772</v>
      </c>
      <c r="F36" s="47">
        <v>22.576479797569611</v>
      </c>
      <c r="G36" s="47">
        <v>172.46848411415337</v>
      </c>
      <c r="H36" s="47">
        <v>0.15131075804987429</v>
      </c>
      <c r="I36" s="47">
        <v>22.018109468898896</v>
      </c>
      <c r="J36" s="47">
        <v>3.0405796315050599</v>
      </c>
      <c r="K36" s="47">
        <v>0.10613333333333334</v>
      </c>
      <c r="L36" s="47">
        <v>0.15131075804987429</v>
      </c>
      <c r="M36" s="47"/>
    </row>
    <row r="37" spans="1:13" x14ac:dyDescent="0.25">
      <c r="A37" s="48" t="s">
        <v>55</v>
      </c>
      <c r="B37" s="47">
        <v>0.13618378251265928</v>
      </c>
      <c r="C37" s="47">
        <v>1.94</v>
      </c>
      <c r="D37" s="47">
        <v>0.48323076923076924</v>
      </c>
      <c r="E37" s="47">
        <v>0.47090909090909089</v>
      </c>
      <c r="F37" s="47">
        <v>17.647058823529409</v>
      </c>
      <c r="G37" s="47">
        <v>90.721846519528029</v>
      </c>
      <c r="H37" s="47">
        <v>0.23757137459754257</v>
      </c>
      <c r="I37" s="47">
        <v>16.637962100031064</v>
      </c>
      <c r="J37" s="47">
        <v>5.393098360132468</v>
      </c>
      <c r="K37" s="47">
        <v>1.1800000000000001E-2</v>
      </c>
      <c r="L37" s="47">
        <v>0.23375147045574476</v>
      </c>
      <c r="M37" s="47"/>
    </row>
    <row r="38" spans="1:13" x14ac:dyDescent="0.25">
      <c r="A38" s="48" t="s">
        <v>27</v>
      </c>
      <c r="B38" s="47">
        <v>0.19400184889470348</v>
      </c>
      <c r="C38" s="47">
        <v>2.4974999999999996</v>
      </c>
      <c r="D38" s="47">
        <v>0.26720861461141648</v>
      </c>
      <c r="E38" s="47">
        <v>0.27920794413437094</v>
      </c>
      <c r="F38" s="47">
        <v>6.6312466017026512</v>
      </c>
      <c r="G38" s="47">
        <v>17.495295136601808</v>
      </c>
      <c r="H38" s="47">
        <v>0.24654278912423394</v>
      </c>
      <c r="I38" s="47">
        <v>12.658514307212501</v>
      </c>
      <c r="J38" s="47">
        <v>1.7310280519717955</v>
      </c>
      <c r="K38" s="47">
        <v>0.47167500000000012</v>
      </c>
      <c r="L38" s="47">
        <v>0.22140348743332172</v>
      </c>
      <c r="M38" s="47"/>
    </row>
    <row r="39" spans="1:13" x14ac:dyDescent="0.25">
      <c r="A39" s="48" t="s">
        <v>26</v>
      </c>
      <c r="B39" s="47">
        <v>0.22549056033559814</v>
      </c>
      <c r="C39" s="47">
        <v>9.1931034482758633</v>
      </c>
      <c r="D39" s="47">
        <v>0.20690355131446531</v>
      </c>
      <c r="E39" s="47">
        <v>0.227213446032137</v>
      </c>
      <c r="F39" s="47">
        <v>7.3817368332156512</v>
      </c>
      <c r="G39" s="47">
        <v>13.381703136276117</v>
      </c>
      <c r="H39" s="47">
        <v>0.24160352137060395</v>
      </c>
      <c r="I39" s="47">
        <v>21.567964789821101</v>
      </c>
      <c r="J39" s="47">
        <v>2.1500099556077634</v>
      </c>
      <c r="K39" s="47">
        <v>1.4231000000000003</v>
      </c>
      <c r="L39" s="47">
        <v>0.2223378936784707</v>
      </c>
      <c r="M39" s="47"/>
    </row>
    <row r="40" spans="1:13" x14ac:dyDescent="0.25">
      <c r="A40" s="48" t="s">
        <v>34</v>
      </c>
      <c r="B40" s="47">
        <v>0.24116272233832184</v>
      </c>
      <c r="C40" s="47">
        <v>2.875</v>
      </c>
      <c r="D40" s="47">
        <v>0.41286828902274292</v>
      </c>
      <c r="E40" s="47">
        <v>0.42437679437679438</v>
      </c>
      <c r="F40" s="47">
        <v>11.025699278250199</v>
      </c>
      <c r="G40" s="47">
        <v>5.2291148444582207</v>
      </c>
      <c r="H40" s="47">
        <v>0.24023626334835538</v>
      </c>
      <c r="I40" s="47">
        <v>9.4044997248596829</v>
      </c>
      <c r="J40" s="47">
        <v>2.6534814859634159</v>
      </c>
      <c r="K40" s="47">
        <v>25.611250000000002</v>
      </c>
      <c r="L40" s="47">
        <v>0.23467945197981169</v>
      </c>
      <c r="M40" s="47"/>
    </row>
    <row r="41" spans="1:13" x14ac:dyDescent="0.25">
      <c r="A41" s="48" t="s">
        <v>43</v>
      </c>
      <c r="B41" s="47">
        <v>6.6112591891413136E-2</v>
      </c>
      <c r="C41" s="47">
        <v>2.6</v>
      </c>
      <c r="D41" s="47">
        <v>0.13748993730355227</v>
      </c>
      <c r="E41" s="47">
        <v>0.16531904388004709</v>
      </c>
      <c r="F41" s="47">
        <v>18.019564608143348</v>
      </c>
      <c r="G41" s="47">
        <v>57.536695188609237</v>
      </c>
      <c r="H41" s="47">
        <v>0.14513407848558713</v>
      </c>
      <c r="I41" s="47">
        <v>11.012530382640469</v>
      </c>
      <c r="J41" s="47">
        <v>2.8259623838907535</v>
      </c>
      <c r="K41" s="47">
        <v>1.4179999999999999</v>
      </c>
      <c r="L41" s="47">
        <v>0.1435638345555767</v>
      </c>
      <c r="M41" s="47"/>
    </row>
    <row r="42" spans="1:13" x14ac:dyDescent="0.25">
      <c r="A42" s="48" t="s">
        <v>35</v>
      </c>
      <c r="B42" s="47">
        <v>0.10319174743261063</v>
      </c>
      <c r="C42" s="47">
        <v>1.4181818181818182</v>
      </c>
      <c r="D42" s="47">
        <v>0.32053118867407709</v>
      </c>
      <c r="E42" s="47">
        <v>0.3537458715081232</v>
      </c>
      <c r="F42" s="47">
        <v>34.528133272812148</v>
      </c>
      <c r="G42" s="47">
        <v>15.828451194400118</v>
      </c>
      <c r="H42" s="47">
        <v>0.14019237158180595</v>
      </c>
      <c r="I42" s="47">
        <v>19.997272728809808</v>
      </c>
      <c r="J42" s="47">
        <v>2.016547846751271</v>
      </c>
      <c r="K42" s="47">
        <v>4.4636363636363634E-2</v>
      </c>
      <c r="L42" s="47">
        <v>0.14019237158180595</v>
      </c>
      <c r="M42" s="47"/>
    </row>
    <row r="43" spans="1:13" x14ac:dyDescent="0.25">
      <c r="A43" s="48" t="s">
        <v>49</v>
      </c>
      <c r="B43" s="47">
        <v>0.1465686274509804</v>
      </c>
      <c r="C43" s="47">
        <v>3.8</v>
      </c>
      <c r="D43" s="47">
        <v>0.24047085201793722</v>
      </c>
      <c r="E43" s="47">
        <v>0.27522123893805306</v>
      </c>
      <c r="F43" s="47">
        <v>10.335917312661492</v>
      </c>
      <c r="G43" s="47">
        <v>23.262575250836122</v>
      </c>
      <c r="H43" s="47">
        <v>0.15420319752449718</v>
      </c>
      <c r="I43" s="47">
        <v>14.279742765273312</v>
      </c>
      <c r="J43" s="47">
        <v>2.4872367374930091</v>
      </c>
      <c r="K43" s="47">
        <v>0.89200000000000002</v>
      </c>
      <c r="L43" s="47">
        <v>0.15420319752449718</v>
      </c>
      <c r="M43" s="47"/>
    </row>
    <row r="44" spans="1:13" x14ac:dyDescent="0.25">
      <c r="A44" s="48" t="s">
        <v>59</v>
      </c>
      <c r="B44" s="47">
        <v>4.4257703081232495E-2</v>
      </c>
      <c r="C44" s="47">
        <v>1.7999999999999998</v>
      </c>
      <c r="D44" s="47">
        <v>0.20583623693379788</v>
      </c>
      <c r="E44" s="47">
        <v>0.23803418803418802</v>
      </c>
      <c r="F44" s="47">
        <v>38.461538461538453</v>
      </c>
      <c r="G44" s="47">
        <v>91.095954545454532</v>
      </c>
      <c r="H44" s="47">
        <v>0.12361111111111112</v>
      </c>
      <c r="I44" s="47">
        <v>16.69318181818182</v>
      </c>
      <c r="J44" s="47">
        <v>2.2937982925770282</v>
      </c>
      <c r="K44" s="47">
        <v>3.4500000000000003E-2</v>
      </c>
      <c r="L44" s="47">
        <v>0.12361111111111112</v>
      </c>
      <c r="M44" s="47"/>
    </row>
    <row r="45" spans="1:13" x14ac:dyDescent="0.25">
      <c r="A45" s="48" t="s">
        <v>32</v>
      </c>
      <c r="B45" s="47">
        <v>0.24356789044289048</v>
      </c>
      <c r="C45" s="47">
        <v>10.3</v>
      </c>
      <c r="D45" s="47">
        <v>0.26667163638309832</v>
      </c>
      <c r="E45" s="47">
        <v>0.16167471904303773</v>
      </c>
      <c r="F45" s="47">
        <v>6.8502910250483096</v>
      </c>
      <c r="G45" s="47">
        <v>19.23279577080287</v>
      </c>
      <c r="H45" s="47">
        <v>0.28951745692488412</v>
      </c>
      <c r="I45" s="47">
        <v>21.013731060606059</v>
      </c>
      <c r="J45" s="47">
        <v>3.3397072331858904</v>
      </c>
      <c r="K45" s="47">
        <v>0.60166666666666668</v>
      </c>
      <c r="L45" s="47">
        <v>0.32056215455853881</v>
      </c>
      <c r="M45" s="47"/>
    </row>
    <row r="46" spans="1:13" x14ac:dyDescent="0.25">
      <c r="A46" s="48" t="s">
        <v>29</v>
      </c>
      <c r="B46" s="47">
        <v>0.21104308969385435</v>
      </c>
      <c r="C46" s="47">
        <v>4.1857142857142859</v>
      </c>
      <c r="D46" s="47">
        <v>0.56747190225625721</v>
      </c>
      <c r="E46" s="47">
        <v>0.60194157238492207</v>
      </c>
      <c r="F46" s="47">
        <v>11.275783981546411</v>
      </c>
      <c r="G46" s="47">
        <v>49.767461235126994</v>
      </c>
      <c r="H46" s="47">
        <v>0.39720606907927947</v>
      </c>
      <c r="I46" s="47">
        <v>8.5420305344741916</v>
      </c>
      <c r="J46" s="47">
        <v>4.2154298939523347</v>
      </c>
      <c r="K46" s="47">
        <v>0.41828571428571432</v>
      </c>
      <c r="L46" s="47">
        <v>0.40307267256227913</v>
      </c>
      <c r="M46" s="47"/>
    </row>
    <row r="47" spans="1:13" x14ac:dyDescent="0.25">
      <c r="A47" s="48" t="s">
        <v>51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</row>
    <row r="48" spans="1:13" x14ac:dyDescent="0.25">
      <c r="A48" s="48" t="s">
        <v>60</v>
      </c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</row>
    <row r="49" spans="1:12" x14ac:dyDescent="0.25">
      <c r="A49" s="48" t="s">
        <v>33</v>
      </c>
      <c r="B49" s="47">
        <v>0.18879210220673637</v>
      </c>
      <c r="C49" s="47">
        <v>4.9666666666666668</v>
      </c>
      <c r="D49" s="47">
        <v>0.29739491751145469</v>
      </c>
      <c r="E49" s="47">
        <v>0.34254879879879879</v>
      </c>
      <c r="F49" s="47">
        <v>7.8320005094753258</v>
      </c>
      <c r="G49" s="47">
        <v>8.806402597402597</v>
      </c>
      <c r="H49" s="47">
        <v>0.24487630082089074</v>
      </c>
      <c r="I49" s="47">
        <v>8.3552294699835681</v>
      </c>
      <c r="J49" s="47">
        <v>1.7194169963564236</v>
      </c>
      <c r="K49" s="47">
        <v>0.14733333333333332</v>
      </c>
      <c r="L49" s="47">
        <v>0.24487630082089074</v>
      </c>
    </row>
    <row r="50" spans="1:12" x14ac:dyDescent="0.25">
      <c r="A50" s="48" t="s">
        <v>308</v>
      </c>
      <c r="B50" s="47">
        <v>0.15846977419415537</v>
      </c>
      <c r="C50" s="47">
        <v>11.223433874709954</v>
      </c>
      <c r="D50" s="47">
        <v>0.35185117899018065</v>
      </c>
      <c r="E50" s="47">
        <v>0.3466527317412848</v>
      </c>
      <c r="F50" s="47">
        <v>23.491296034487277</v>
      </c>
      <c r="G50" s="47">
        <v>75.379419218340757</v>
      </c>
      <c r="H50" s="47">
        <v>0.26012460362702605</v>
      </c>
      <c r="I50" s="47">
        <v>15.882679537706119</v>
      </c>
      <c r="J50" s="47">
        <v>5.087442665522655</v>
      </c>
      <c r="K50" s="47">
        <v>2.1508358556460991</v>
      </c>
      <c r="L50" s="47">
        <v>0.24184697192174176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4"/>
  <sheetViews>
    <sheetView workbookViewId="0">
      <selection sqref="A1:XFD1048576"/>
    </sheetView>
  </sheetViews>
  <sheetFormatPr defaultRowHeight="15" x14ac:dyDescent="0.25"/>
  <cols>
    <col min="1" max="1" width="9.140625" style="1"/>
  </cols>
  <sheetData>
    <row r="1" spans="1:50" x14ac:dyDescent="0.25">
      <c r="A1" s="1" t="s">
        <v>289</v>
      </c>
      <c r="B1" t="s">
        <v>85</v>
      </c>
      <c r="C1" t="s">
        <v>23</v>
      </c>
      <c r="D1" t="s">
        <v>31</v>
      </c>
      <c r="E1" t="s">
        <v>15</v>
      </c>
      <c r="F1" t="s">
        <v>24</v>
      </c>
      <c r="G1" t="s">
        <v>19</v>
      </c>
      <c r="H1" t="s">
        <v>17</v>
      </c>
      <c r="I1" t="s">
        <v>45</v>
      </c>
      <c r="J1" t="s">
        <v>52</v>
      </c>
      <c r="K1" t="s">
        <v>47</v>
      </c>
      <c r="L1" t="s">
        <v>40</v>
      </c>
      <c r="M1" t="s">
        <v>54</v>
      </c>
      <c r="N1" t="s">
        <v>10</v>
      </c>
      <c r="O1" t="s">
        <v>12</v>
      </c>
      <c r="P1" t="s">
        <v>22</v>
      </c>
      <c r="Q1" t="s">
        <v>28</v>
      </c>
      <c r="R1" t="s">
        <v>20</v>
      </c>
      <c r="S1" t="s">
        <v>37</v>
      </c>
      <c r="T1" t="s">
        <v>41</v>
      </c>
      <c r="U1" t="s">
        <v>44</v>
      </c>
      <c r="V1" t="s">
        <v>48</v>
      </c>
      <c r="W1" t="s">
        <v>42</v>
      </c>
      <c r="X1" t="s">
        <v>21</v>
      </c>
      <c r="Y1" t="s">
        <v>25</v>
      </c>
      <c r="Z1" t="s">
        <v>46</v>
      </c>
      <c r="AA1" t="s">
        <v>50</v>
      </c>
      <c r="AB1" t="s">
        <v>18</v>
      </c>
      <c r="AC1" t="s">
        <v>11</v>
      </c>
      <c r="AD1" t="s">
        <v>36</v>
      </c>
      <c r="AE1" t="s">
        <v>30</v>
      </c>
      <c r="AF1" t="s">
        <v>13</v>
      </c>
      <c r="AG1" t="s">
        <v>14</v>
      </c>
      <c r="AH1" t="s">
        <v>63</v>
      </c>
      <c r="AI1" t="s">
        <v>53</v>
      </c>
      <c r="AJ1" t="s">
        <v>38</v>
      </c>
      <c r="AK1" t="s">
        <v>39</v>
      </c>
      <c r="AL1" t="s">
        <v>55</v>
      </c>
      <c r="AM1" t="s">
        <v>27</v>
      </c>
      <c r="AN1" t="s">
        <v>26</v>
      </c>
      <c r="AO1" t="s">
        <v>34</v>
      </c>
      <c r="AP1" t="s">
        <v>43</v>
      </c>
      <c r="AQ1" t="s">
        <v>35</v>
      </c>
      <c r="AR1" t="s">
        <v>49</v>
      </c>
      <c r="AS1" t="s">
        <v>59</v>
      </c>
      <c r="AT1" t="s">
        <v>32</v>
      </c>
      <c r="AU1" t="s">
        <v>29</v>
      </c>
      <c r="AV1" t="s">
        <v>51</v>
      </c>
      <c r="AW1" t="s">
        <v>60</v>
      </c>
      <c r="AX1" t="s">
        <v>33</v>
      </c>
    </row>
    <row r="2" spans="1:50" x14ac:dyDescent="0.25">
      <c r="A2" s="1">
        <v>1</v>
      </c>
      <c r="B2" t="s">
        <v>86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0.5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25">
      <c r="A3" s="1">
        <v>2</v>
      </c>
      <c r="B3" t="s">
        <v>91</v>
      </c>
      <c r="C3">
        <v>0</v>
      </c>
      <c r="D3">
        <v>0</v>
      </c>
      <c r="E3">
        <v>0.5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 s="1">
        <v>3</v>
      </c>
      <c r="B4" t="s">
        <v>92</v>
      </c>
      <c r="C4">
        <v>0</v>
      </c>
      <c r="D4">
        <v>0</v>
      </c>
      <c r="E4">
        <v>0.5</v>
      </c>
      <c r="F4">
        <v>0</v>
      </c>
      <c r="G4">
        <v>0</v>
      </c>
      <c r="H4">
        <v>20</v>
      </c>
      <c r="I4">
        <v>0</v>
      </c>
      <c r="J4">
        <v>0</v>
      </c>
      <c r="K4">
        <v>0</v>
      </c>
      <c r="L4">
        <v>0</v>
      </c>
      <c r="M4">
        <v>0</v>
      </c>
      <c r="N4">
        <v>60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25">
      <c r="A5" s="1">
        <v>4</v>
      </c>
      <c r="B5" t="s">
        <v>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30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0.5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5">
      <c r="A6" s="1">
        <v>5</v>
      </c>
      <c r="B6" t="s">
        <v>94</v>
      </c>
      <c r="C6">
        <v>0</v>
      </c>
      <c r="D6">
        <v>0</v>
      </c>
      <c r="E6">
        <v>0</v>
      </c>
      <c r="F6">
        <v>0</v>
      </c>
      <c r="G6">
        <v>10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5</v>
      </c>
      <c r="O6">
        <v>0</v>
      </c>
      <c r="P6">
        <v>0</v>
      </c>
      <c r="Q6">
        <v>0</v>
      </c>
      <c r="R6">
        <v>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15</v>
      </c>
      <c r="AC6">
        <v>5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25">
      <c r="A7" s="1">
        <v>6</v>
      </c>
      <c r="B7" t="s">
        <v>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25">
      <c r="A8" s="1">
        <v>7</v>
      </c>
      <c r="B8" t="s">
        <v>96</v>
      </c>
      <c r="C8">
        <v>0</v>
      </c>
      <c r="D8">
        <v>0</v>
      </c>
      <c r="E8">
        <v>0</v>
      </c>
      <c r="F8">
        <v>0</v>
      </c>
      <c r="G8">
        <v>10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15</v>
      </c>
      <c r="S8">
        <v>0</v>
      </c>
      <c r="T8">
        <v>0</v>
      </c>
      <c r="U8">
        <v>0</v>
      </c>
      <c r="V8">
        <v>0</v>
      </c>
      <c r="W8">
        <v>0</v>
      </c>
      <c r="X8">
        <v>10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25">
      <c r="A9" s="1">
        <v>8</v>
      </c>
      <c r="B9" t="s">
        <v>97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25">
      <c r="A10" s="1">
        <v>9</v>
      </c>
      <c r="B10" t="s">
        <v>87</v>
      </c>
      <c r="C10">
        <v>0</v>
      </c>
      <c r="D10">
        <v>0</v>
      </c>
      <c r="E10">
        <v>0.5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0.5</v>
      </c>
      <c r="O10">
        <v>0.5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3</v>
      </c>
      <c r="AD10">
        <v>0</v>
      </c>
      <c r="AE10">
        <v>0</v>
      </c>
      <c r="AF10">
        <v>5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5">
      <c r="A11" s="1">
        <v>10</v>
      </c>
      <c r="B11" t="s">
        <v>98</v>
      </c>
      <c r="C11">
        <v>0</v>
      </c>
      <c r="D11">
        <v>0</v>
      </c>
      <c r="E11">
        <v>0</v>
      </c>
      <c r="F11">
        <v>0</v>
      </c>
      <c r="G11">
        <v>20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0.5</v>
      </c>
      <c r="O11">
        <v>0</v>
      </c>
      <c r="P11">
        <v>20</v>
      </c>
      <c r="Q11">
        <v>0</v>
      </c>
      <c r="R11">
        <v>70</v>
      </c>
      <c r="S11">
        <v>0</v>
      </c>
      <c r="T11">
        <v>0</v>
      </c>
      <c r="U11">
        <v>0</v>
      </c>
      <c r="V11">
        <v>0</v>
      </c>
      <c r="W11">
        <v>0</v>
      </c>
      <c r="X11">
        <v>10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5">
      <c r="A12" s="1">
        <v>11</v>
      </c>
      <c r="B12" t="s">
        <v>99</v>
      </c>
      <c r="C12">
        <v>0</v>
      </c>
      <c r="D12">
        <v>0</v>
      </c>
      <c r="E12">
        <v>0</v>
      </c>
      <c r="F12">
        <v>0</v>
      </c>
      <c r="G12">
        <v>20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</v>
      </c>
      <c r="Q12">
        <v>0</v>
      </c>
      <c r="R12">
        <v>60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2</v>
      </c>
      <c r="AC12">
        <v>1</v>
      </c>
      <c r="AD12">
        <v>0</v>
      </c>
      <c r="AE12">
        <v>0</v>
      </c>
      <c r="AF12">
        <v>0</v>
      </c>
      <c r="AG12">
        <v>15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5">
      <c r="A13" s="1">
        <v>12</v>
      </c>
      <c r="B13" t="s">
        <v>100</v>
      </c>
      <c r="C13">
        <v>80</v>
      </c>
      <c r="D13">
        <v>0</v>
      </c>
      <c r="E13">
        <v>0</v>
      </c>
      <c r="F13">
        <v>0.5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5">
      <c r="A14" s="1">
        <v>13</v>
      </c>
      <c r="B14" t="s">
        <v>101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5">
      <c r="A15" s="1">
        <v>14</v>
      </c>
      <c r="B15" t="s">
        <v>102</v>
      </c>
      <c r="C15">
        <v>20</v>
      </c>
      <c r="D15">
        <v>0</v>
      </c>
      <c r="E15">
        <v>0</v>
      </c>
      <c r="F15">
        <v>30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0.5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20</v>
      </c>
      <c r="AN15">
        <v>20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5">
      <c r="A16" s="1">
        <v>15</v>
      </c>
      <c r="B16" t="s">
        <v>103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5">
      <c r="A17" s="1">
        <v>16</v>
      </c>
      <c r="B17" t="s">
        <v>104</v>
      </c>
      <c r="C17">
        <v>20</v>
      </c>
      <c r="D17">
        <v>0</v>
      </c>
      <c r="E17">
        <v>0</v>
      </c>
      <c r="F17">
        <v>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15</v>
      </c>
      <c r="AN17">
        <v>30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5">
      <c r="A18" s="1">
        <v>17</v>
      </c>
      <c r="B18" t="s">
        <v>105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5">
      <c r="A19" s="1">
        <v>18</v>
      </c>
      <c r="B19" t="s">
        <v>106</v>
      </c>
      <c r="C19">
        <v>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15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40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5">
      <c r="A20" s="1">
        <v>19</v>
      </c>
      <c r="B20" t="s">
        <v>107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5">
      <c r="A21" s="1">
        <v>20</v>
      </c>
      <c r="B21" t="s">
        <v>108</v>
      </c>
      <c r="C21">
        <v>5</v>
      </c>
      <c r="D21">
        <v>0</v>
      </c>
      <c r="E21">
        <v>0</v>
      </c>
      <c r="F21">
        <v>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0.5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20</v>
      </c>
      <c r="AN21">
        <v>5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30</v>
      </c>
      <c r="AV21">
        <v>0</v>
      </c>
      <c r="AW21">
        <v>0</v>
      </c>
      <c r="AX21">
        <v>0</v>
      </c>
    </row>
    <row r="22" spans="1:50" x14ac:dyDescent="0.25">
      <c r="A22" s="1">
        <v>21</v>
      </c>
      <c r="B22" t="s">
        <v>88</v>
      </c>
      <c r="C22">
        <v>0</v>
      </c>
      <c r="D22">
        <v>0</v>
      </c>
      <c r="E22">
        <v>0.5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40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25">
      <c r="A23" s="1">
        <v>22</v>
      </c>
      <c r="B23" t="s">
        <v>89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20</v>
      </c>
      <c r="O23">
        <v>0.5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25">
      <c r="A24" s="1">
        <v>23</v>
      </c>
      <c r="B24" t="s">
        <v>90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5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x14ac:dyDescent="0.25">
      <c r="A25" s="1">
        <v>24</v>
      </c>
      <c r="B25" t="s">
        <v>109</v>
      </c>
      <c r="C25">
        <v>0</v>
      </c>
      <c r="D25">
        <v>40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25">
      <c r="A26" s="1">
        <v>25</v>
      </c>
      <c r="B26" t="s">
        <v>115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25">
      <c r="A27" s="1">
        <v>26</v>
      </c>
      <c r="B27" t="s">
        <v>116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x14ac:dyDescent="0.25">
      <c r="A28" s="1">
        <v>27</v>
      </c>
      <c r="B28" t="s">
        <v>117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25">
      <c r="A29" s="1">
        <v>28</v>
      </c>
      <c r="B29" t="s">
        <v>118</v>
      </c>
      <c r="C29">
        <v>0</v>
      </c>
      <c r="D29">
        <v>0</v>
      </c>
      <c r="E29">
        <v>3</v>
      </c>
      <c r="F29">
        <v>0</v>
      </c>
      <c r="G29">
        <v>10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3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50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25">
      <c r="A30" s="1">
        <v>29</v>
      </c>
      <c r="B30" t="s">
        <v>119</v>
      </c>
      <c r="C30">
        <v>0</v>
      </c>
      <c r="D30">
        <v>0</v>
      </c>
      <c r="E30">
        <v>0</v>
      </c>
      <c r="F30">
        <v>0</v>
      </c>
      <c r="G30">
        <v>80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</v>
      </c>
      <c r="O30">
        <v>0</v>
      </c>
      <c r="P30">
        <v>5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25">
      <c r="A31" s="1">
        <v>30</v>
      </c>
      <c r="B31" t="s">
        <v>120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 x14ac:dyDescent="0.25">
      <c r="A32" s="1">
        <v>31</v>
      </c>
      <c r="B32" t="s">
        <v>110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40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 x14ac:dyDescent="0.25">
      <c r="A33" s="1">
        <v>32</v>
      </c>
      <c r="B33" t="s">
        <v>121</v>
      </c>
      <c r="C33">
        <v>80</v>
      </c>
      <c r="D33">
        <v>0</v>
      </c>
      <c r="E33">
        <v>0</v>
      </c>
      <c r="F33">
        <v>0</v>
      </c>
      <c r="G33">
        <v>10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25">
      <c r="A34" s="1">
        <v>33</v>
      </c>
      <c r="B34" t="s">
        <v>122</v>
      </c>
      <c r="C34">
        <v>30</v>
      </c>
      <c r="D34">
        <v>0</v>
      </c>
      <c r="E34">
        <v>0</v>
      </c>
      <c r="F34">
        <v>5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25">
      <c r="A35" s="1">
        <v>34</v>
      </c>
      <c r="B35" t="s">
        <v>123</v>
      </c>
      <c r="C35">
        <v>3</v>
      </c>
      <c r="D35">
        <v>0</v>
      </c>
      <c r="E35">
        <v>0</v>
      </c>
      <c r="F35">
        <v>10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90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5</v>
      </c>
      <c r="AU35">
        <v>0</v>
      </c>
      <c r="AV35">
        <v>0</v>
      </c>
      <c r="AW35">
        <v>0</v>
      </c>
      <c r="AX35">
        <v>0</v>
      </c>
    </row>
    <row r="36" spans="1:50" x14ac:dyDescent="0.25">
      <c r="A36" s="1">
        <v>35</v>
      </c>
      <c r="B36" t="s">
        <v>124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25">
      <c r="A37" s="1">
        <v>36</v>
      </c>
      <c r="B37" t="s">
        <v>125</v>
      </c>
      <c r="C37">
        <v>20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30</v>
      </c>
      <c r="AN37">
        <v>5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25">
      <c r="A38" s="1">
        <v>37</v>
      </c>
      <c r="B38" t="s">
        <v>126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25">
      <c r="A39" s="1">
        <v>38</v>
      </c>
      <c r="B39" t="s">
        <v>127</v>
      </c>
      <c r="C39">
        <v>10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0.5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30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25">
      <c r="A40" s="1">
        <v>39</v>
      </c>
      <c r="B40" t="s">
        <v>128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25">
      <c r="A41" s="1">
        <v>40</v>
      </c>
      <c r="B41" t="s">
        <v>129</v>
      </c>
      <c r="C41">
        <v>5</v>
      </c>
      <c r="D41">
        <v>0</v>
      </c>
      <c r="E41">
        <v>0</v>
      </c>
      <c r="F41">
        <v>0.5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5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40</v>
      </c>
      <c r="AN41">
        <v>0</v>
      </c>
      <c r="AO41">
        <v>0.5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0.5</v>
      </c>
    </row>
    <row r="42" spans="1:50" x14ac:dyDescent="0.25">
      <c r="A42" s="1">
        <v>41</v>
      </c>
      <c r="B42" t="s">
        <v>130</v>
      </c>
      <c r="C42">
        <v>0.5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0.5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5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</row>
    <row r="43" spans="1:50" x14ac:dyDescent="0.25">
      <c r="A43" s="1">
        <v>42</v>
      </c>
      <c r="B43" t="s">
        <v>111</v>
      </c>
      <c r="C43">
        <v>0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</row>
    <row r="44" spans="1:50" x14ac:dyDescent="0.25">
      <c r="A44" s="1">
        <v>43</v>
      </c>
      <c r="B44" t="s">
        <v>112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25">
      <c r="A45" s="1">
        <v>44</v>
      </c>
      <c r="B45" t="s">
        <v>113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</row>
    <row r="46" spans="1:50" x14ac:dyDescent="0.25">
      <c r="A46" s="1">
        <v>45</v>
      </c>
      <c r="B46" t="s">
        <v>114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25">
      <c r="A47" s="1">
        <v>46</v>
      </c>
      <c r="B47" t="s">
        <v>131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10</v>
      </c>
      <c r="O47">
        <v>1</v>
      </c>
      <c r="P47">
        <v>0</v>
      </c>
      <c r="Q47">
        <v>0</v>
      </c>
      <c r="R47">
        <v>0.5</v>
      </c>
      <c r="S47">
        <v>0.5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10</v>
      </c>
      <c r="AC47">
        <v>0</v>
      </c>
      <c r="AD47">
        <v>0.5</v>
      </c>
      <c r="AE47">
        <v>0</v>
      </c>
      <c r="AF47">
        <v>0</v>
      </c>
      <c r="AG47">
        <v>0.5</v>
      </c>
      <c r="AH47">
        <v>0</v>
      </c>
      <c r="AI47">
        <v>0</v>
      </c>
      <c r="AJ47">
        <v>0.5</v>
      </c>
      <c r="AK47">
        <v>0.5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2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</row>
    <row r="48" spans="1:50" x14ac:dyDescent="0.25">
      <c r="A48" s="1">
        <v>47</v>
      </c>
      <c r="B48" t="s">
        <v>136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5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2</v>
      </c>
      <c r="AD48">
        <v>0</v>
      </c>
      <c r="AE48">
        <v>0</v>
      </c>
      <c r="AF48">
        <v>20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</row>
    <row r="49" spans="1:50" x14ac:dyDescent="0.25">
      <c r="A49" s="1">
        <v>48</v>
      </c>
      <c r="B49" t="s">
        <v>137</v>
      </c>
      <c r="C49">
        <v>0</v>
      </c>
      <c r="D49">
        <v>0</v>
      </c>
      <c r="E49">
        <v>0.5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40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3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</row>
    <row r="50" spans="1:50" x14ac:dyDescent="0.25">
      <c r="A50" s="1">
        <v>49</v>
      </c>
      <c r="B50" t="s">
        <v>138</v>
      </c>
      <c r="C50">
        <v>0</v>
      </c>
      <c r="D50">
        <v>10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5</v>
      </c>
      <c r="O50">
        <v>2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30</v>
      </c>
      <c r="AD50">
        <v>0.5</v>
      </c>
      <c r="AE50">
        <v>0</v>
      </c>
      <c r="AF50">
        <v>0</v>
      </c>
      <c r="AG50">
        <v>5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</row>
    <row r="51" spans="1:50" x14ac:dyDescent="0.25">
      <c r="A51" s="1">
        <v>50</v>
      </c>
      <c r="B51" t="s">
        <v>139</v>
      </c>
      <c r="C51">
        <v>0</v>
      </c>
      <c r="D51">
        <v>0</v>
      </c>
      <c r="E51">
        <v>40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5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3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0.5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</row>
    <row r="52" spans="1:50" x14ac:dyDescent="0.25">
      <c r="A52" s="1">
        <v>51</v>
      </c>
      <c r="B52" t="s">
        <v>140</v>
      </c>
      <c r="C52">
        <v>0</v>
      </c>
      <c r="D52">
        <v>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5</v>
      </c>
      <c r="O52">
        <v>0.5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</row>
    <row r="53" spans="1:50" x14ac:dyDescent="0.25">
      <c r="A53" s="1">
        <v>52</v>
      </c>
      <c r="B53" t="s">
        <v>132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0.5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2</v>
      </c>
      <c r="AD53">
        <v>0</v>
      </c>
      <c r="AE53">
        <v>0</v>
      </c>
      <c r="AF53">
        <v>2</v>
      </c>
      <c r="AG53">
        <v>0</v>
      </c>
      <c r="AH53">
        <v>0</v>
      </c>
      <c r="AI53">
        <v>0</v>
      </c>
      <c r="AJ53">
        <v>0</v>
      </c>
      <c r="AK53">
        <v>0.5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</row>
    <row r="54" spans="1:50" x14ac:dyDescent="0.25">
      <c r="A54" s="1">
        <v>53</v>
      </c>
      <c r="B54" t="s">
        <v>141</v>
      </c>
      <c r="C54">
        <v>0</v>
      </c>
      <c r="D54">
        <v>0</v>
      </c>
      <c r="E54">
        <v>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0.5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</row>
    <row r="55" spans="1:50" x14ac:dyDescent="0.25">
      <c r="A55" s="1">
        <v>54</v>
      </c>
      <c r="B55" t="s">
        <v>142</v>
      </c>
      <c r="C55">
        <v>0</v>
      </c>
      <c r="D55">
        <v>0</v>
      </c>
      <c r="E55">
        <v>10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0.5</v>
      </c>
      <c r="AH55">
        <v>0</v>
      </c>
      <c r="AI55">
        <v>0</v>
      </c>
      <c r="AJ55">
        <v>0</v>
      </c>
      <c r="AK55">
        <v>0.5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</row>
    <row r="56" spans="1:50" x14ac:dyDescent="0.25">
      <c r="A56" s="1">
        <v>55</v>
      </c>
      <c r="B56" t="s">
        <v>143</v>
      </c>
      <c r="C56">
        <v>0</v>
      </c>
      <c r="D56">
        <v>0</v>
      </c>
      <c r="E56">
        <v>0.5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5</v>
      </c>
      <c r="O56">
        <v>0</v>
      </c>
      <c r="P56">
        <v>0</v>
      </c>
      <c r="Q56">
        <v>0</v>
      </c>
      <c r="R56">
        <v>60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0.5</v>
      </c>
      <c r="AG56">
        <v>10</v>
      </c>
      <c r="AH56">
        <v>0</v>
      </c>
      <c r="AI56">
        <v>0</v>
      </c>
      <c r="AJ56">
        <v>0</v>
      </c>
      <c r="AK56">
        <v>20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</row>
    <row r="57" spans="1:50" x14ac:dyDescent="0.25">
      <c r="A57" s="1">
        <v>56</v>
      </c>
      <c r="B57" t="s">
        <v>144</v>
      </c>
      <c r="C57">
        <v>0</v>
      </c>
      <c r="D57">
        <v>0</v>
      </c>
      <c r="E57">
        <v>0</v>
      </c>
      <c r="F57">
        <v>0</v>
      </c>
      <c r="G57">
        <v>30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</row>
    <row r="58" spans="1:50" x14ac:dyDescent="0.25">
      <c r="A58" s="1">
        <v>57</v>
      </c>
      <c r="B58" t="s">
        <v>145</v>
      </c>
      <c r="C58">
        <v>0</v>
      </c>
      <c r="D58">
        <v>0</v>
      </c>
      <c r="E58">
        <v>0</v>
      </c>
      <c r="F58">
        <v>0</v>
      </c>
      <c r="G58">
        <v>40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0.5</v>
      </c>
      <c r="P58">
        <v>5</v>
      </c>
      <c r="Q58">
        <v>0</v>
      </c>
      <c r="R58">
        <v>60</v>
      </c>
      <c r="S58">
        <v>0</v>
      </c>
      <c r="T58">
        <v>0.5</v>
      </c>
      <c r="U58">
        <v>0</v>
      </c>
      <c r="V58">
        <v>0</v>
      </c>
      <c r="W58">
        <v>0.5</v>
      </c>
      <c r="X58">
        <v>10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</row>
    <row r="59" spans="1:50" x14ac:dyDescent="0.25">
      <c r="A59" s="1">
        <v>58</v>
      </c>
      <c r="B59" t="s">
        <v>146</v>
      </c>
      <c r="C59">
        <v>0</v>
      </c>
      <c r="D59">
        <v>0</v>
      </c>
      <c r="E59">
        <v>0</v>
      </c>
      <c r="F59">
        <v>0</v>
      </c>
      <c r="G59">
        <v>60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3</v>
      </c>
      <c r="Q59">
        <v>0</v>
      </c>
      <c r="R59">
        <v>60</v>
      </c>
      <c r="S59">
        <v>0</v>
      </c>
      <c r="T59">
        <v>0</v>
      </c>
      <c r="U59">
        <v>0</v>
      </c>
      <c r="V59">
        <v>0</v>
      </c>
      <c r="W59">
        <v>1</v>
      </c>
      <c r="X59">
        <v>5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0.5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3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</row>
    <row r="60" spans="1:50" x14ac:dyDescent="0.25">
      <c r="A60" s="1">
        <v>59</v>
      </c>
      <c r="B60" t="s">
        <v>147</v>
      </c>
      <c r="C60">
        <v>0</v>
      </c>
      <c r="D60">
        <v>0</v>
      </c>
      <c r="E60">
        <v>0</v>
      </c>
      <c r="F60">
        <v>0</v>
      </c>
      <c r="G60">
        <v>40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10</v>
      </c>
      <c r="Q60">
        <v>0</v>
      </c>
      <c r="R60">
        <v>50</v>
      </c>
      <c r="S60">
        <v>0</v>
      </c>
      <c r="T60">
        <v>0</v>
      </c>
      <c r="U60">
        <v>0</v>
      </c>
      <c r="V60">
        <v>0</v>
      </c>
      <c r="W60">
        <v>0.5</v>
      </c>
      <c r="X60">
        <v>2</v>
      </c>
      <c r="Y60">
        <v>5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0.5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</row>
    <row r="61" spans="1:50" x14ac:dyDescent="0.25">
      <c r="A61" s="1">
        <v>60</v>
      </c>
      <c r="B61" t="s">
        <v>148</v>
      </c>
      <c r="C61">
        <v>3</v>
      </c>
      <c r="D61">
        <v>0</v>
      </c>
      <c r="E61">
        <v>0</v>
      </c>
      <c r="F61">
        <v>0</v>
      </c>
      <c r="G61">
        <v>40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3</v>
      </c>
      <c r="O61">
        <v>0</v>
      </c>
      <c r="P61">
        <v>5</v>
      </c>
      <c r="Q61">
        <v>0</v>
      </c>
      <c r="R61">
        <v>60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0.5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3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 x14ac:dyDescent="0.25">
      <c r="A62" s="1">
        <v>61</v>
      </c>
      <c r="B62" t="s">
        <v>149</v>
      </c>
      <c r="C62">
        <v>30</v>
      </c>
      <c r="D62">
        <v>0</v>
      </c>
      <c r="E62">
        <v>0</v>
      </c>
      <c r="F62">
        <v>0</v>
      </c>
      <c r="G62">
        <v>20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</row>
    <row r="63" spans="1:50" x14ac:dyDescent="0.25">
      <c r="A63" s="1">
        <v>62</v>
      </c>
      <c r="B63" t="s">
        <v>150</v>
      </c>
      <c r="C63">
        <v>30</v>
      </c>
      <c r="D63">
        <v>0</v>
      </c>
      <c r="E63">
        <v>0</v>
      </c>
      <c r="F63">
        <v>0</v>
      </c>
      <c r="G63">
        <v>10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</row>
    <row r="64" spans="1:50" x14ac:dyDescent="0.25">
      <c r="A64" s="1">
        <v>63</v>
      </c>
      <c r="B64" t="s">
        <v>133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20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2</v>
      </c>
      <c r="AC64">
        <v>10</v>
      </c>
      <c r="AD64">
        <v>0.5</v>
      </c>
      <c r="AE64">
        <v>0</v>
      </c>
      <c r="AF64">
        <v>5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0.5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</row>
    <row r="65" spans="1:50" x14ac:dyDescent="0.25">
      <c r="A65" s="1">
        <v>64</v>
      </c>
      <c r="B65" t="s">
        <v>151</v>
      </c>
      <c r="C65">
        <v>30</v>
      </c>
      <c r="D65">
        <v>0</v>
      </c>
      <c r="E65">
        <v>0</v>
      </c>
      <c r="F65">
        <v>0</v>
      </c>
      <c r="G65">
        <v>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</row>
    <row r="66" spans="1:50" x14ac:dyDescent="0.25">
      <c r="A66" s="1">
        <v>65</v>
      </c>
      <c r="B66" t="s">
        <v>152</v>
      </c>
      <c r="C66">
        <v>60</v>
      </c>
      <c r="D66">
        <v>0</v>
      </c>
      <c r="E66">
        <v>0</v>
      </c>
      <c r="F66">
        <v>20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</row>
    <row r="67" spans="1:50" x14ac:dyDescent="0.25">
      <c r="A67" s="1">
        <v>66</v>
      </c>
      <c r="B67" t="s">
        <v>153</v>
      </c>
      <c r="C67">
        <v>20</v>
      </c>
      <c r="D67">
        <v>0</v>
      </c>
      <c r="E67">
        <v>0</v>
      </c>
      <c r="F67">
        <v>60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</row>
    <row r="68" spans="1:50" x14ac:dyDescent="0.25">
      <c r="A68" s="1">
        <v>67</v>
      </c>
      <c r="B68" t="s">
        <v>154</v>
      </c>
      <c r="C68">
        <v>15</v>
      </c>
      <c r="D68">
        <v>0</v>
      </c>
      <c r="E68">
        <v>0</v>
      </c>
      <c r="F68">
        <v>60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40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</row>
    <row r="69" spans="1:50" x14ac:dyDescent="0.25">
      <c r="A69" s="1">
        <v>68</v>
      </c>
      <c r="B69" t="s">
        <v>155</v>
      </c>
      <c r="C69">
        <v>30</v>
      </c>
      <c r="D69">
        <v>0</v>
      </c>
      <c r="E69">
        <v>0</v>
      </c>
      <c r="F69">
        <v>5</v>
      </c>
      <c r="G69">
        <v>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40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</row>
    <row r="70" spans="1:50" x14ac:dyDescent="0.25">
      <c r="A70" s="1">
        <v>69</v>
      </c>
      <c r="B70" t="s">
        <v>156</v>
      </c>
      <c r="C70">
        <v>15</v>
      </c>
      <c r="D70">
        <v>0</v>
      </c>
      <c r="E70">
        <v>0</v>
      </c>
      <c r="F70">
        <v>1</v>
      </c>
      <c r="G70">
        <v>0</v>
      </c>
      <c r="H70">
        <v>0</v>
      </c>
      <c r="I70">
        <v>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0.5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50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1</v>
      </c>
      <c r="AV70">
        <v>0</v>
      </c>
      <c r="AW70">
        <v>0</v>
      </c>
      <c r="AX70">
        <v>0</v>
      </c>
    </row>
    <row r="71" spans="1:50" x14ac:dyDescent="0.25">
      <c r="A71" s="1">
        <v>70</v>
      </c>
      <c r="B71" t="s">
        <v>157</v>
      </c>
      <c r="C71">
        <v>0</v>
      </c>
      <c r="D71">
        <v>0</v>
      </c>
      <c r="E71">
        <v>0</v>
      </c>
      <c r="F71">
        <v>5</v>
      </c>
      <c r="G71">
        <v>0</v>
      </c>
      <c r="H71">
        <v>0</v>
      </c>
      <c r="I71">
        <v>0.5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0.5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90</v>
      </c>
      <c r="AN71">
        <v>0</v>
      </c>
      <c r="AO71">
        <v>0.5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0.5</v>
      </c>
      <c r="AV71">
        <v>0</v>
      </c>
      <c r="AW71">
        <v>0</v>
      </c>
      <c r="AX71">
        <v>10</v>
      </c>
    </row>
    <row r="72" spans="1:50" x14ac:dyDescent="0.25">
      <c r="A72" s="1">
        <v>71</v>
      </c>
      <c r="B72" t="s">
        <v>158</v>
      </c>
      <c r="C72">
        <v>0.5</v>
      </c>
      <c r="D72">
        <v>0</v>
      </c>
      <c r="E72">
        <v>0</v>
      </c>
      <c r="F72">
        <v>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20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0.5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10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0.5</v>
      </c>
      <c r="AU72">
        <v>0</v>
      </c>
      <c r="AV72">
        <v>0</v>
      </c>
      <c r="AW72">
        <v>0</v>
      </c>
      <c r="AX72">
        <v>0.5</v>
      </c>
    </row>
    <row r="73" spans="1:50" x14ac:dyDescent="0.25">
      <c r="A73" s="1">
        <v>72</v>
      </c>
      <c r="B73" t="s">
        <v>134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5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0.5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</row>
    <row r="74" spans="1:50" x14ac:dyDescent="0.25">
      <c r="A74" s="1">
        <v>73</v>
      </c>
      <c r="B74" t="s">
        <v>135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0.5</v>
      </c>
      <c r="M74">
        <v>0</v>
      </c>
      <c r="N74">
        <v>40</v>
      </c>
      <c r="O74">
        <v>10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20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0.5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</row>
    <row r="75" spans="1:50" x14ac:dyDescent="0.25">
      <c r="A75" s="1">
        <v>74</v>
      </c>
      <c r="B75" t="s">
        <v>159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100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</row>
    <row r="76" spans="1:50" x14ac:dyDescent="0.25">
      <c r="A76" s="1">
        <v>75</v>
      </c>
      <c r="B76" t="s">
        <v>164</v>
      </c>
      <c r="C76">
        <v>0</v>
      </c>
      <c r="D76">
        <v>0</v>
      </c>
      <c r="E76">
        <v>20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0.5</v>
      </c>
      <c r="O76">
        <v>2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</row>
    <row r="77" spans="1:50" x14ac:dyDescent="0.25">
      <c r="A77" s="1">
        <v>76</v>
      </c>
      <c r="B77" t="s">
        <v>165</v>
      </c>
      <c r="C77">
        <v>0</v>
      </c>
      <c r="D77">
        <v>0</v>
      </c>
      <c r="E77">
        <v>15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5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</row>
    <row r="78" spans="1:50" x14ac:dyDescent="0.25">
      <c r="A78" s="1">
        <v>77</v>
      </c>
      <c r="B78" t="s">
        <v>166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30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</row>
    <row r="79" spans="1:50" x14ac:dyDescent="0.25">
      <c r="A79" s="1">
        <v>78</v>
      </c>
      <c r="B79" t="s">
        <v>167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</row>
    <row r="80" spans="1:50" x14ac:dyDescent="0.25">
      <c r="A80" s="1">
        <v>79</v>
      </c>
      <c r="B80" t="s">
        <v>168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</row>
    <row r="81" spans="1:50" x14ac:dyDescent="0.25">
      <c r="A81" s="1">
        <v>80</v>
      </c>
      <c r="B81" t="s">
        <v>160</v>
      </c>
      <c r="C81">
        <v>0</v>
      </c>
      <c r="D81">
        <v>0</v>
      </c>
      <c r="E81">
        <v>30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</row>
    <row r="82" spans="1:50" x14ac:dyDescent="0.25">
      <c r="A82" s="1">
        <v>81</v>
      </c>
      <c r="B82" t="s">
        <v>169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</row>
    <row r="83" spans="1:50" x14ac:dyDescent="0.25">
      <c r="A83" s="1">
        <v>82</v>
      </c>
      <c r="B83" t="s">
        <v>170</v>
      </c>
      <c r="C83">
        <v>0</v>
      </c>
      <c r="D83">
        <v>0</v>
      </c>
      <c r="E83">
        <v>3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</row>
    <row r="84" spans="1:50" x14ac:dyDescent="0.25">
      <c r="A84" s="1">
        <v>83</v>
      </c>
      <c r="B84" t="s">
        <v>171</v>
      </c>
      <c r="C84">
        <v>0</v>
      </c>
      <c r="D84">
        <v>0</v>
      </c>
      <c r="E84">
        <v>0.5</v>
      </c>
      <c r="F84">
        <v>0</v>
      </c>
      <c r="G84">
        <v>40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1:50" x14ac:dyDescent="0.25">
      <c r="A85" s="1">
        <v>84</v>
      </c>
      <c r="B85" t="s">
        <v>172</v>
      </c>
      <c r="C85">
        <v>0</v>
      </c>
      <c r="D85">
        <v>0</v>
      </c>
      <c r="E85">
        <v>0</v>
      </c>
      <c r="F85">
        <v>0</v>
      </c>
      <c r="G85">
        <v>30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5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</row>
    <row r="86" spans="1:50" x14ac:dyDescent="0.25">
      <c r="A86" s="1">
        <v>85</v>
      </c>
      <c r="B86" t="s">
        <v>173</v>
      </c>
      <c r="C86">
        <v>0</v>
      </c>
      <c r="D86">
        <v>0</v>
      </c>
      <c r="E86">
        <v>0</v>
      </c>
      <c r="F86">
        <v>0</v>
      </c>
      <c r="G86">
        <v>60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10</v>
      </c>
      <c r="O86">
        <v>0</v>
      </c>
      <c r="P86">
        <v>10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</row>
    <row r="87" spans="1:50" x14ac:dyDescent="0.25">
      <c r="A87" s="1">
        <v>86</v>
      </c>
      <c r="B87" t="s">
        <v>174</v>
      </c>
      <c r="C87">
        <v>2</v>
      </c>
      <c r="D87">
        <v>0</v>
      </c>
      <c r="E87">
        <v>0</v>
      </c>
      <c r="F87">
        <v>0</v>
      </c>
      <c r="G87">
        <v>90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5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</row>
    <row r="88" spans="1:50" x14ac:dyDescent="0.25">
      <c r="A88" s="1">
        <v>87</v>
      </c>
      <c r="B88" t="s">
        <v>175</v>
      </c>
      <c r="C88">
        <v>3</v>
      </c>
      <c r="D88">
        <v>0</v>
      </c>
      <c r="E88">
        <v>0</v>
      </c>
      <c r="F88">
        <v>0</v>
      </c>
      <c r="G88">
        <v>70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</row>
    <row r="89" spans="1:50" x14ac:dyDescent="0.25">
      <c r="A89" s="1">
        <v>88</v>
      </c>
      <c r="B89" t="s">
        <v>176</v>
      </c>
      <c r="C89">
        <v>20</v>
      </c>
      <c r="D89">
        <v>0</v>
      </c>
      <c r="E89">
        <v>0</v>
      </c>
      <c r="F89">
        <v>0</v>
      </c>
      <c r="G89">
        <v>30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</row>
    <row r="90" spans="1:50" x14ac:dyDescent="0.25">
      <c r="A90" s="1">
        <v>89</v>
      </c>
      <c r="B90" t="s">
        <v>177</v>
      </c>
      <c r="C90">
        <v>20</v>
      </c>
      <c r="D90">
        <v>0</v>
      </c>
      <c r="E90">
        <v>0</v>
      </c>
      <c r="F90">
        <v>0</v>
      </c>
      <c r="G90">
        <v>20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</row>
    <row r="91" spans="1:50" x14ac:dyDescent="0.25">
      <c r="A91" s="1">
        <v>90</v>
      </c>
      <c r="B91" t="s">
        <v>178</v>
      </c>
      <c r="C91">
        <v>50</v>
      </c>
      <c r="D91">
        <v>0</v>
      </c>
      <c r="E91">
        <v>0</v>
      </c>
      <c r="F91">
        <v>1</v>
      </c>
      <c r="G91">
        <v>5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</row>
    <row r="92" spans="1:50" x14ac:dyDescent="0.25">
      <c r="A92" s="1">
        <v>91</v>
      </c>
      <c r="B92" t="s">
        <v>161</v>
      </c>
      <c r="C92">
        <v>0</v>
      </c>
      <c r="D92">
        <v>0</v>
      </c>
      <c r="E92">
        <v>20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5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</row>
    <row r="93" spans="1:50" x14ac:dyDescent="0.25">
      <c r="A93" s="1">
        <v>92</v>
      </c>
      <c r="B93" t="s">
        <v>179</v>
      </c>
      <c r="C93">
        <v>70</v>
      </c>
      <c r="D93">
        <v>0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</row>
    <row r="94" spans="1:50" x14ac:dyDescent="0.25">
      <c r="A94" s="1">
        <v>93</v>
      </c>
      <c r="B94" t="s">
        <v>180</v>
      </c>
      <c r="C94">
        <v>40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</row>
    <row r="95" spans="1:50" x14ac:dyDescent="0.25">
      <c r="A95" s="1">
        <v>94</v>
      </c>
      <c r="B95" t="s">
        <v>181</v>
      </c>
      <c r="C95">
        <v>20</v>
      </c>
      <c r="D95">
        <v>0</v>
      </c>
      <c r="E95">
        <v>0</v>
      </c>
      <c r="F95">
        <v>40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3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</row>
    <row r="96" spans="1:50" x14ac:dyDescent="0.25">
      <c r="A96" s="1">
        <v>95</v>
      </c>
      <c r="B96" t="s">
        <v>182</v>
      </c>
      <c r="C96">
        <v>40</v>
      </c>
      <c r="D96">
        <v>0</v>
      </c>
      <c r="E96">
        <v>0</v>
      </c>
      <c r="F96">
        <v>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10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</row>
    <row r="97" spans="1:50" x14ac:dyDescent="0.25">
      <c r="A97" s="1">
        <v>96</v>
      </c>
      <c r="B97" t="s">
        <v>183</v>
      </c>
      <c r="C97">
        <v>30</v>
      </c>
      <c r="D97">
        <v>0</v>
      </c>
      <c r="E97">
        <v>0</v>
      </c>
      <c r="F97">
        <v>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10</v>
      </c>
      <c r="AN97">
        <v>20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</row>
    <row r="98" spans="1:50" x14ac:dyDescent="0.25">
      <c r="A98" s="1">
        <v>97</v>
      </c>
      <c r="B98" t="s">
        <v>184</v>
      </c>
      <c r="C98">
        <v>15</v>
      </c>
      <c r="D98">
        <v>0</v>
      </c>
      <c r="E98">
        <v>0</v>
      </c>
      <c r="F98">
        <v>3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90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</row>
    <row r="99" spans="1:50" x14ac:dyDescent="0.25">
      <c r="A99" s="1">
        <v>98</v>
      </c>
      <c r="B99" t="s">
        <v>185</v>
      </c>
      <c r="C99">
        <v>15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20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40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</row>
    <row r="100" spans="1:50" x14ac:dyDescent="0.25">
      <c r="A100" s="1">
        <v>99</v>
      </c>
      <c r="B100" t="s">
        <v>186</v>
      </c>
      <c r="C100">
        <v>3</v>
      </c>
      <c r="D100">
        <v>0</v>
      </c>
      <c r="E100">
        <v>0</v>
      </c>
      <c r="F100">
        <v>5</v>
      </c>
      <c r="G100">
        <v>0</v>
      </c>
      <c r="H100">
        <v>0</v>
      </c>
      <c r="I100">
        <v>0</v>
      </c>
      <c r="J100">
        <v>0</v>
      </c>
      <c r="K100">
        <v>5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60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</row>
    <row r="101" spans="1:50" x14ac:dyDescent="0.25">
      <c r="A101" s="1">
        <v>100</v>
      </c>
      <c r="B101" t="s">
        <v>187</v>
      </c>
      <c r="C101">
        <v>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3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20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</row>
    <row r="102" spans="1:50" x14ac:dyDescent="0.25">
      <c r="A102" s="1">
        <v>101</v>
      </c>
      <c r="B102" t="s">
        <v>162</v>
      </c>
      <c r="C102">
        <v>0</v>
      </c>
      <c r="D102">
        <v>5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2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30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</row>
    <row r="103" spans="1:50" x14ac:dyDescent="0.25">
      <c r="A103" s="1">
        <v>102</v>
      </c>
      <c r="B103" t="s">
        <v>163</v>
      </c>
      <c r="C103">
        <v>0</v>
      </c>
      <c r="D103">
        <v>0</v>
      </c>
      <c r="E103">
        <v>10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30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</row>
    <row r="104" spans="1:50" x14ac:dyDescent="0.25">
      <c r="A104" s="1">
        <v>103</v>
      </c>
      <c r="B104" t="s">
        <v>188</v>
      </c>
      <c r="C104">
        <v>0</v>
      </c>
      <c r="D104">
        <v>0</v>
      </c>
      <c r="E104">
        <v>10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10</v>
      </c>
      <c r="O104">
        <v>15</v>
      </c>
      <c r="P104">
        <v>0</v>
      </c>
      <c r="Q104">
        <v>0</v>
      </c>
      <c r="R104">
        <v>0</v>
      </c>
      <c r="S104">
        <v>0.5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3</v>
      </c>
      <c r="AG104">
        <v>0</v>
      </c>
      <c r="AH104">
        <v>0</v>
      </c>
      <c r="AI104">
        <v>0</v>
      </c>
      <c r="AJ104">
        <v>2</v>
      </c>
      <c r="AK104">
        <v>0.5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</row>
    <row r="105" spans="1:50" x14ac:dyDescent="0.25">
      <c r="A105" s="1">
        <v>104</v>
      </c>
      <c r="B105" t="s">
        <v>195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0.05</v>
      </c>
      <c r="AH105">
        <v>0</v>
      </c>
      <c r="AI105">
        <v>0</v>
      </c>
      <c r="AJ105">
        <v>0</v>
      </c>
      <c r="AK105">
        <v>0.5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</row>
    <row r="106" spans="1:50" x14ac:dyDescent="0.25">
      <c r="A106" s="1">
        <v>105</v>
      </c>
      <c r="B106" t="s">
        <v>196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10</v>
      </c>
      <c r="O106">
        <v>1</v>
      </c>
      <c r="P106">
        <v>0</v>
      </c>
      <c r="Q106">
        <v>0</v>
      </c>
      <c r="R106">
        <v>0.5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0.5</v>
      </c>
      <c r="AG106">
        <v>3</v>
      </c>
      <c r="AH106">
        <v>0</v>
      </c>
      <c r="AI106">
        <v>0</v>
      </c>
      <c r="AJ106">
        <v>0.5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</row>
    <row r="107" spans="1:50" x14ac:dyDescent="0.25">
      <c r="A107" s="1">
        <v>106</v>
      </c>
      <c r="B107" t="s">
        <v>197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10</v>
      </c>
      <c r="P107">
        <v>0</v>
      </c>
      <c r="Q107">
        <v>0</v>
      </c>
      <c r="R107">
        <v>20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5</v>
      </c>
      <c r="AD107">
        <v>0</v>
      </c>
      <c r="AE107">
        <v>0</v>
      </c>
      <c r="AF107">
        <v>1</v>
      </c>
      <c r="AG107">
        <v>30</v>
      </c>
      <c r="AH107">
        <v>0</v>
      </c>
      <c r="AI107">
        <v>0</v>
      </c>
      <c r="AJ107">
        <v>0.5</v>
      </c>
      <c r="AK107">
        <v>0.5</v>
      </c>
      <c r="AL107">
        <v>0</v>
      </c>
      <c r="AM107">
        <v>0.5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</row>
    <row r="108" spans="1:50" x14ac:dyDescent="0.25">
      <c r="A108" s="1">
        <v>107</v>
      </c>
      <c r="B108" t="s">
        <v>198</v>
      </c>
      <c r="C108">
        <v>0</v>
      </c>
      <c r="D108">
        <v>0</v>
      </c>
      <c r="E108">
        <v>0</v>
      </c>
      <c r="F108">
        <v>0</v>
      </c>
      <c r="G108">
        <v>20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</v>
      </c>
      <c r="O108">
        <v>3</v>
      </c>
      <c r="P108">
        <v>0</v>
      </c>
      <c r="Q108">
        <v>0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5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0.5</v>
      </c>
      <c r="AG108">
        <v>5</v>
      </c>
      <c r="AH108">
        <v>0</v>
      </c>
      <c r="AI108">
        <v>0</v>
      </c>
      <c r="AJ108">
        <v>3</v>
      </c>
      <c r="AK108">
        <v>2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</row>
    <row r="109" spans="1:50" x14ac:dyDescent="0.25">
      <c r="A109" s="1">
        <v>108</v>
      </c>
      <c r="B109" t="s">
        <v>199</v>
      </c>
      <c r="C109">
        <v>0</v>
      </c>
      <c r="D109">
        <v>0</v>
      </c>
      <c r="E109">
        <v>0</v>
      </c>
      <c r="F109">
        <v>0</v>
      </c>
      <c r="G109">
        <v>40</v>
      </c>
      <c r="H109">
        <v>3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20</v>
      </c>
      <c r="Q109">
        <v>0</v>
      </c>
      <c r="R109">
        <v>15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0.5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</row>
    <row r="110" spans="1:50" x14ac:dyDescent="0.25">
      <c r="A110" s="1">
        <v>109</v>
      </c>
      <c r="B110" t="s">
        <v>189</v>
      </c>
      <c r="C110">
        <v>0</v>
      </c>
      <c r="D110">
        <v>0</v>
      </c>
      <c r="E110">
        <v>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5</v>
      </c>
      <c r="O110">
        <v>2</v>
      </c>
      <c r="P110">
        <v>0</v>
      </c>
      <c r="Q110">
        <v>0</v>
      </c>
      <c r="R110">
        <v>0.5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15</v>
      </c>
      <c r="AG110">
        <v>40</v>
      </c>
      <c r="AH110">
        <v>0</v>
      </c>
      <c r="AI110">
        <v>0</v>
      </c>
      <c r="AJ110">
        <v>0</v>
      </c>
      <c r="AK110">
        <v>5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</row>
    <row r="111" spans="1:50" x14ac:dyDescent="0.25">
      <c r="A111" s="1">
        <v>110</v>
      </c>
      <c r="B111" t="s">
        <v>200</v>
      </c>
      <c r="C111">
        <v>0</v>
      </c>
      <c r="D111">
        <v>0</v>
      </c>
      <c r="E111">
        <v>0</v>
      </c>
      <c r="F111">
        <v>0</v>
      </c>
      <c r="G111">
        <v>20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30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3</v>
      </c>
      <c r="Y111">
        <v>5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</row>
    <row r="112" spans="1:50" x14ac:dyDescent="0.25">
      <c r="A112" s="1">
        <v>111</v>
      </c>
      <c r="B112" t="s">
        <v>201</v>
      </c>
      <c r="C112">
        <v>1</v>
      </c>
      <c r="D112">
        <v>0</v>
      </c>
      <c r="E112">
        <v>0</v>
      </c>
      <c r="F112">
        <v>0</v>
      </c>
      <c r="G112">
        <v>20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15</v>
      </c>
      <c r="Q112">
        <v>0</v>
      </c>
      <c r="R112">
        <v>50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3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</row>
    <row r="113" spans="1:50" x14ac:dyDescent="0.25">
      <c r="A113" s="1">
        <v>112</v>
      </c>
      <c r="B113" t="s">
        <v>202</v>
      </c>
      <c r="C113">
        <v>0</v>
      </c>
      <c r="D113">
        <v>0</v>
      </c>
      <c r="E113">
        <v>0</v>
      </c>
      <c r="F113">
        <v>0</v>
      </c>
      <c r="G113">
        <v>30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  <c r="Q113">
        <v>0</v>
      </c>
      <c r="R113">
        <v>40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1</v>
      </c>
      <c r="Y113">
        <v>2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0</v>
      </c>
      <c r="AR113">
        <v>3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</row>
    <row r="114" spans="1:50" x14ac:dyDescent="0.25">
      <c r="A114" s="1">
        <v>113</v>
      </c>
      <c r="B114" t="s">
        <v>203</v>
      </c>
      <c r="C114">
        <v>20</v>
      </c>
      <c r="D114">
        <v>0</v>
      </c>
      <c r="E114">
        <v>0</v>
      </c>
      <c r="F114">
        <v>0</v>
      </c>
      <c r="G114">
        <v>50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2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</row>
    <row r="115" spans="1:50" x14ac:dyDescent="0.25">
      <c r="A115" s="1">
        <v>114</v>
      </c>
      <c r="B115" t="s">
        <v>204</v>
      </c>
      <c r="C115">
        <v>30</v>
      </c>
      <c r="D115">
        <v>0</v>
      </c>
      <c r="E115">
        <v>0</v>
      </c>
      <c r="F115">
        <v>0</v>
      </c>
      <c r="G115">
        <v>20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15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</row>
    <row r="116" spans="1:50" x14ac:dyDescent="0.25">
      <c r="A116" s="1">
        <v>115</v>
      </c>
      <c r="B116" t="s">
        <v>190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</row>
    <row r="117" spans="1:50" x14ac:dyDescent="0.25">
      <c r="A117" s="1">
        <v>116</v>
      </c>
      <c r="B117" t="s">
        <v>205</v>
      </c>
      <c r="C117">
        <v>0</v>
      </c>
      <c r="D117">
        <v>0</v>
      </c>
      <c r="E117">
        <v>0</v>
      </c>
      <c r="F117">
        <v>30</v>
      </c>
      <c r="G117">
        <v>40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</row>
    <row r="118" spans="1:50" x14ac:dyDescent="0.25">
      <c r="A118" s="1">
        <v>117</v>
      </c>
      <c r="B118" t="s">
        <v>206</v>
      </c>
      <c r="C118">
        <v>20</v>
      </c>
      <c r="D118">
        <v>0</v>
      </c>
      <c r="E118">
        <v>0</v>
      </c>
      <c r="F118">
        <v>20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10</v>
      </c>
      <c r="Z118">
        <v>0</v>
      </c>
      <c r="AA118">
        <v>5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</row>
    <row r="119" spans="1:50" x14ac:dyDescent="0.25">
      <c r="A119" s="1">
        <v>118</v>
      </c>
      <c r="B119" t="s">
        <v>207</v>
      </c>
      <c r="C119">
        <v>20</v>
      </c>
      <c r="D119">
        <v>0</v>
      </c>
      <c r="E119">
        <v>0</v>
      </c>
      <c r="F119">
        <v>20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60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</row>
    <row r="120" spans="1:50" x14ac:dyDescent="0.25">
      <c r="A120" s="1">
        <v>119</v>
      </c>
      <c r="B120" t="s">
        <v>208</v>
      </c>
      <c r="C120">
        <v>20</v>
      </c>
      <c r="D120">
        <v>0</v>
      </c>
      <c r="E120">
        <v>0</v>
      </c>
      <c r="F120">
        <v>30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</row>
    <row r="121" spans="1:50" x14ac:dyDescent="0.25">
      <c r="A121" s="1">
        <v>120</v>
      </c>
      <c r="B121" t="s">
        <v>209</v>
      </c>
      <c r="C121">
        <v>30</v>
      </c>
      <c r="D121">
        <v>0</v>
      </c>
      <c r="E121">
        <v>0</v>
      </c>
      <c r="F121">
        <v>10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0.5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</row>
    <row r="122" spans="1:50" x14ac:dyDescent="0.25">
      <c r="A122" s="1">
        <v>121</v>
      </c>
      <c r="B122" t="s">
        <v>191</v>
      </c>
      <c r="C122">
        <v>0</v>
      </c>
      <c r="D122">
        <v>0</v>
      </c>
      <c r="E122">
        <v>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5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30</v>
      </c>
      <c r="AG122">
        <v>1</v>
      </c>
      <c r="AH122">
        <v>0</v>
      </c>
      <c r="AI122">
        <v>0</v>
      </c>
      <c r="AJ122">
        <v>0.5</v>
      </c>
      <c r="AK122">
        <v>0.5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</row>
    <row r="123" spans="1:50" x14ac:dyDescent="0.25">
      <c r="A123" s="1">
        <v>122</v>
      </c>
      <c r="B123" t="s">
        <v>210</v>
      </c>
      <c r="C123">
        <v>10</v>
      </c>
      <c r="D123">
        <v>0</v>
      </c>
      <c r="E123">
        <v>0</v>
      </c>
      <c r="F123">
        <v>10</v>
      </c>
      <c r="G123">
        <v>0</v>
      </c>
      <c r="H123">
        <v>0</v>
      </c>
      <c r="I123">
        <v>10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40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</row>
    <row r="124" spans="1:50" x14ac:dyDescent="0.25">
      <c r="A124" s="1">
        <v>123</v>
      </c>
      <c r="B124" t="s">
        <v>211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5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3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1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60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5</v>
      </c>
      <c r="AV124">
        <v>0.5</v>
      </c>
      <c r="AW124">
        <v>0</v>
      </c>
      <c r="AX124">
        <v>0</v>
      </c>
    </row>
    <row r="125" spans="1:50" x14ac:dyDescent="0.25">
      <c r="A125" s="1">
        <v>124</v>
      </c>
      <c r="B125" t="s">
        <v>212</v>
      </c>
      <c r="C125">
        <v>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5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0.5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20</v>
      </c>
      <c r="AN125">
        <v>0</v>
      </c>
      <c r="AO125">
        <v>0.5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</row>
    <row r="126" spans="1:50" x14ac:dyDescent="0.25">
      <c r="A126" s="1">
        <v>125</v>
      </c>
      <c r="B126" t="s">
        <v>213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50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5</v>
      </c>
      <c r="AV126">
        <v>0</v>
      </c>
      <c r="AW126">
        <v>0</v>
      </c>
      <c r="AX126">
        <v>0</v>
      </c>
    </row>
    <row r="127" spans="1:50" x14ac:dyDescent="0.25">
      <c r="A127" s="1">
        <v>126</v>
      </c>
      <c r="B127" t="s">
        <v>214</v>
      </c>
      <c r="C127">
        <v>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0.5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30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5</v>
      </c>
      <c r="AV127">
        <v>0</v>
      </c>
      <c r="AW127">
        <v>0</v>
      </c>
      <c r="AX127">
        <v>0</v>
      </c>
    </row>
    <row r="128" spans="1:50" x14ac:dyDescent="0.25">
      <c r="A128" s="1">
        <v>127</v>
      </c>
      <c r="B128" t="s">
        <v>215</v>
      </c>
      <c r="C128">
        <v>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10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5</v>
      </c>
      <c r="AV128">
        <v>0</v>
      </c>
      <c r="AW128">
        <v>0</v>
      </c>
      <c r="AX128">
        <v>0</v>
      </c>
    </row>
    <row r="129" spans="1:50" x14ac:dyDescent="0.25">
      <c r="A129" s="1">
        <v>128</v>
      </c>
      <c r="B129" t="s">
        <v>192</v>
      </c>
      <c r="C129">
        <v>0</v>
      </c>
      <c r="D129">
        <v>0</v>
      </c>
      <c r="E129">
        <v>10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10</v>
      </c>
      <c r="AG129">
        <v>40</v>
      </c>
      <c r="AH129">
        <v>0</v>
      </c>
      <c r="AI129">
        <v>0</v>
      </c>
      <c r="AJ129">
        <v>5</v>
      </c>
      <c r="AK129">
        <v>1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</row>
    <row r="130" spans="1:50" x14ac:dyDescent="0.25">
      <c r="A130" s="1">
        <v>129</v>
      </c>
      <c r="B130" t="s">
        <v>193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</row>
    <row r="131" spans="1:50" x14ac:dyDescent="0.25">
      <c r="A131" s="1">
        <v>130</v>
      </c>
      <c r="B131" t="s">
        <v>194</v>
      </c>
      <c r="C131">
        <v>0</v>
      </c>
      <c r="D131">
        <v>0</v>
      </c>
      <c r="E131">
        <v>15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1</v>
      </c>
      <c r="AG131">
        <v>20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</row>
    <row r="132" spans="1:50" x14ac:dyDescent="0.25">
      <c r="A132" s="1">
        <v>131</v>
      </c>
      <c r="B132" t="s">
        <v>216</v>
      </c>
      <c r="C132">
        <v>0</v>
      </c>
      <c r="D132">
        <v>0</v>
      </c>
      <c r="E132">
        <v>30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30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</row>
    <row r="133" spans="1:50" x14ac:dyDescent="0.25">
      <c r="A133" s="1">
        <v>132</v>
      </c>
      <c r="B133" t="s">
        <v>221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30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</row>
    <row r="134" spans="1:50" x14ac:dyDescent="0.25">
      <c r="A134" s="1">
        <v>133</v>
      </c>
      <c r="B134" t="s">
        <v>222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0.5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15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</row>
    <row r="135" spans="1:50" x14ac:dyDescent="0.25">
      <c r="A135" s="1">
        <v>134</v>
      </c>
      <c r="B135" t="s">
        <v>223</v>
      </c>
      <c r="C135">
        <v>0</v>
      </c>
      <c r="D135">
        <v>0</v>
      </c>
      <c r="E135">
        <v>5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10</v>
      </c>
      <c r="O135">
        <v>0</v>
      </c>
      <c r="P135">
        <v>0</v>
      </c>
      <c r="Q135">
        <v>0</v>
      </c>
      <c r="R135">
        <v>0.5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2</v>
      </c>
      <c r="Y135">
        <v>0</v>
      </c>
      <c r="Z135">
        <v>0</v>
      </c>
      <c r="AA135">
        <v>0</v>
      </c>
      <c r="AB135">
        <v>0.5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</row>
    <row r="136" spans="1:50" x14ac:dyDescent="0.25">
      <c r="A136" s="1">
        <v>135</v>
      </c>
      <c r="B136" t="s">
        <v>224</v>
      </c>
      <c r="C136">
        <v>0</v>
      </c>
      <c r="D136">
        <v>0</v>
      </c>
      <c r="E136">
        <v>0</v>
      </c>
      <c r="F136">
        <v>0</v>
      </c>
      <c r="G136">
        <v>5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</row>
    <row r="137" spans="1:50" x14ac:dyDescent="0.25">
      <c r="A137" s="1">
        <v>136</v>
      </c>
      <c r="B137" t="s">
        <v>225</v>
      </c>
      <c r="C137">
        <v>0</v>
      </c>
      <c r="D137">
        <v>0</v>
      </c>
      <c r="E137">
        <v>2</v>
      </c>
      <c r="F137">
        <v>0</v>
      </c>
      <c r="G137">
        <v>30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2</v>
      </c>
      <c r="O137">
        <v>0</v>
      </c>
      <c r="P137">
        <v>0</v>
      </c>
      <c r="Q137">
        <v>0</v>
      </c>
      <c r="R137">
        <v>0.5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0.5</v>
      </c>
      <c r="AA137">
        <v>0</v>
      </c>
      <c r="AB137">
        <v>5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0.5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</row>
    <row r="138" spans="1:50" x14ac:dyDescent="0.25">
      <c r="A138" s="1">
        <v>137</v>
      </c>
      <c r="B138" t="s">
        <v>217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70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</row>
    <row r="139" spans="1:50" x14ac:dyDescent="0.25">
      <c r="A139" s="1">
        <v>138</v>
      </c>
      <c r="B139" t="s">
        <v>226</v>
      </c>
      <c r="C139">
        <v>0</v>
      </c>
      <c r="D139">
        <v>0</v>
      </c>
      <c r="E139">
        <v>0</v>
      </c>
      <c r="F139">
        <v>0</v>
      </c>
      <c r="G139">
        <v>70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3</v>
      </c>
      <c r="O139">
        <v>0</v>
      </c>
      <c r="P139">
        <v>3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2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</row>
    <row r="140" spans="1:50" x14ac:dyDescent="0.25">
      <c r="A140" s="1">
        <v>139</v>
      </c>
      <c r="B140" t="s">
        <v>227</v>
      </c>
      <c r="C140">
        <v>10</v>
      </c>
      <c r="D140">
        <v>0</v>
      </c>
      <c r="E140">
        <v>0</v>
      </c>
      <c r="F140">
        <v>0</v>
      </c>
      <c r="G140">
        <v>60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</row>
    <row r="141" spans="1:50" x14ac:dyDescent="0.25">
      <c r="A141" s="1">
        <v>140</v>
      </c>
      <c r="B141" t="s">
        <v>228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</row>
    <row r="142" spans="1:50" x14ac:dyDescent="0.25">
      <c r="A142" s="1">
        <v>141</v>
      </c>
      <c r="B142" t="s">
        <v>229</v>
      </c>
      <c r="C142">
        <v>30</v>
      </c>
      <c r="D142">
        <v>0</v>
      </c>
      <c r="E142">
        <v>0</v>
      </c>
      <c r="F142">
        <v>0</v>
      </c>
      <c r="G142">
        <v>20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10</v>
      </c>
      <c r="Q142">
        <v>0</v>
      </c>
      <c r="R142">
        <v>0.5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</row>
    <row r="143" spans="1:50" x14ac:dyDescent="0.25">
      <c r="A143" s="1">
        <v>142</v>
      </c>
      <c r="B143" t="s">
        <v>230</v>
      </c>
      <c r="C143">
        <v>30</v>
      </c>
      <c r="D143">
        <v>0</v>
      </c>
      <c r="E143">
        <v>0</v>
      </c>
      <c r="F143">
        <v>0</v>
      </c>
      <c r="G143">
        <v>20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</row>
    <row r="144" spans="1:50" x14ac:dyDescent="0.25">
      <c r="A144" s="1">
        <v>143</v>
      </c>
      <c r="B144" t="s">
        <v>231</v>
      </c>
      <c r="C144">
        <v>30</v>
      </c>
      <c r="D144">
        <v>0</v>
      </c>
      <c r="E144">
        <v>0</v>
      </c>
      <c r="F144">
        <v>0</v>
      </c>
      <c r="G144">
        <v>5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</row>
    <row r="145" spans="1:50" x14ac:dyDescent="0.25">
      <c r="A145" s="1">
        <v>144</v>
      </c>
      <c r="B145" t="s">
        <v>232</v>
      </c>
      <c r="C145">
        <v>30</v>
      </c>
      <c r="D145">
        <v>0</v>
      </c>
      <c r="E145">
        <v>0</v>
      </c>
      <c r="F145">
        <v>0</v>
      </c>
      <c r="G145">
        <v>20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</row>
    <row r="146" spans="1:50" x14ac:dyDescent="0.25">
      <c r="A146" s="1">
        <v>145</v>
      </c>
      <c r="B146" t="s">
        <v>233</v>
      </c>
      <c r="C146">
        <v>30</v>
      </c>
      <c r="D146">
        <v>0</v>
      </c>
      <c r="E146">
        <v>0</v>
      </c>
      <c r="F146">
        <v>0</v>
      </c>
      <c r="G146">
        <v>5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</row>
    <row r="147" spans="1:50" x14ac:dyDescent="0.25">
      <c r="A147" s="1">
        <v>146</v>
      </c>
      <c r="B147" t="s">
        <v>234</v>
      </c>
      <c r="C147">
        <v>30</v>
      </c>
      <c r="D147">
        <v>0</v>
      </c>
      <c r="E147">
        <v>0</v>
      </c>
      <c r="F147">
        <v>10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</row>
    <row r="148" spans="1:50" x14ac:dyDescent="0.25">
      <c r="A148" s="1">
        <v>147</v>
      </c>
      <c r="B148" t="s">
        <v>235</v>
      </c>
      <c r="C148">
        <v>30</v>
      </c>
      <c r="D148">
        <v>0</v>
      </c>
      <c r="E148">
        <v>0</v>
      </c>
      <c r="F148">
        <v>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</row>
    <row r="149" spans="1:50" x14ac:dyDescent="0.25">
      <c r="A149" s="1">
        <v>148</v>
      </c>
      <c r="B149" t="s">
        <v>236</v>
      </c>
      <c r="C149">
        <v>30</v>
      </c>
      <c r="D149">
        <v>0</v>
      </c>
      <c r="E149">
        <v>0</v>
      </c>
      <c r="F149">
        <v>30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</row>
    <row r="150" spans="1:50" x14ac:dyDescent="0.25">
      <c r="A150" s="1">
        <v>149</v>
      </c>
      <c r="B150" t="s">
        <v>218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40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</row>
    <row r="151" spans="1:50" x14ac:dyDescent="0.25">
      <c r="A151" s="1">
        <v>150</v>
      </c>
      <c r="B151" t="s">
        <v>237</v>
      </c>
      <c r="C151">
        <v>30</v>
      </c>
      <c r="D151">
        <v>0</v>
      </c>
      <c r="E151">
        <v>0</v>
      </c>
      <c r="F151">
        <v>30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</row>
    <row r="152" spans="1:50" x14ac:dyDescent="0.25">
      <c r="A152" s="1">
        <v>151</v>
      </c>
      <c r="B152" t="s">
        <v>238</v>
      </c>
      <c r="C152">
        <v>20</v>
      </c>
      <c r="D152">
        <v>0</v>
      </c>
      <c r="E152">
        <v>0</v>
      </c>
      <c r="F152">
        <v>30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</row>
    <row r="153" spans="1:50" x14ac:dyDescent="0.25">
      <c r="A153" s="1">
        <v>152</v>
      </c>
      <c r="B153" t="s">
        <v>239</v>
      </c>
      <c r="C153">
        <v>10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5</v>
      </c>
      <c r="J153">
        <v>1</v>
      </c>
      <c r="K153">
        <v>15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2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60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</row>
    <row r="154" spans="1:50" x14ac:dyDescent="0.25">
      <c r="A154" s="1">
        <v>153</v>
      </c>
      <c r="B154" t="s">
        <v>240</v>
      </c>
      <c r="C154">
        <v>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0.5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80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</row>
    <row r="155" spans="1:50" x14ac:dyDescent="0.25">
      <c r="A155" s="1">
        <v>154</v>
      </c>
      <c r="B155" t="s">
        <v>241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2</v>
      </c>
      <c r="J155">
        <v>0</v>
      </c>
      <c r="K155">
        <v>0</v>
      </c>
      <c r="L155">
        <v>0</v>
      </c>
      <c r="M155">
        <v>10</v>
      </c>
      <c r="N155">
        <v>0</v>
      </c>
      <c r="O155">
        <v>0</v>
      </c>
      <c r="P155">
        <v>0</v>
      </c>
      <c r="Q155">
        <v>2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0.5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60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</row>
    <row r="156" spans="1:50" x14ac:dyDescent="0.25">
      <c r="A156" s="1">
        <v>155</v>
      </c>
      <c r="B156" t="s">
        <v>242</v>
      </c>
      <c r="C156">
        <v>10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30</v>
      </c>
      <c r="L156">
        <v>0</v>
      </c>
      <c r="M156">
        <v>0.5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5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0.5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40</v>
      </c>
      <c r="AN156">
        <v>0</v>
      </c>
      <c r="AO156">
        <v>0.5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</row>
    <row r="157" spans="1:50" x14ac:dyDescent="0.25">
      <c r="A157" s="1">
        <v>156</v>
      </c>
      <c r="B157" t="s">
        <v>219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</row>
    <row r="158" spans="1:50" x14ac:dyDescent="0.25">
      <c r="A158" s="1">
        <v>157</v>
      </c>
      <c r="B158" t="s">
        <v>220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</row>
    <row r="159" spans="1:50" x14ac:dyDescent="0.25">
      <c r="A159" s="1">
        <v>158</v>
      </c>
      <c r="B159" t="s">
        <v>243</v>
      </c>
      <c r="C159">
        <v>0</v>
      </c>
      <c r="D159">
        <v>0</v>
      </c>
      <c r="E159">
        <v>0.5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0.5</v>
      </c>
      <c r="M159">
        <v>0</v>
      </c>
      <c r="N159">
        <v>2</v>
      </c>
      <c r="O159">
        <v>5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10</v>
      </c>
      <c r="AD159">
        <v>0</v>
      </c>
      <c r="AE159">
        <v>0</v>
      </c>
      <c r="AF159">
        <v>0.5</v>
      </c>
      <c r="AG159">
        <v>1</v>
      </c>
      <c r="AH159">
        <v>0</v>
      </c>
      <c r="AI159">
        <v>0</v>
      </c>
      <c r="AJ159">
        <v>1</v>
      </c>
      <c r="AK159">
        <v>0.5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2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</row>
    <row r="160" spans="1:50" x14ac:dyDescent="0.25">
      <c r="A160" s="1">
        <v>159</v>
      </c>
      <c r="B160" t="s">
        <v>248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0.5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0.5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10</v>
      </c>
      <c r="AD160">
        <v>2</v>
      </c>
      <c r="AE160">
        <v>0</v>
      </c>
      <c r="AF160">
        <v>10</v>
      </c>
      <c r="AG160">
        <v>5</v>
      </c>
      <c r="AH160">
        <v>0</v>
      </c>
      <c r="AI160">
        <v>0</v>
      </c>
      <c r="AJ160">
        <v>0</v>
      </c>
      <c r="AK160">
        <v>0.5</v>
      </c>
      <c r="AL160">
        <v>3</v>
      </c>
      <c r="AM160">
        <v>0</v>
      </c>
      <c r="AN160">
        <v>0</v>
      </c>
      <c r="AO160">
        <v>0</v>
      </c>
      <c r="AP160">
        <v>0</v>
      </c>
      <c r="AQ160">
        <v>1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</row>
    <row r="161" spans="1:50" x14ac:dyDescent="0.25">
      <c r="A161" s="1">
        <v>160</v>
      </c>
      <c r="B161" t="s">
        <v>249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0.5</v>
      </c>
      <c r="M161">
        <v>0</v>
      </c>
      <c r="N161">
        <v>0</v>
      </c>
      <c r="O161">
        <v>2</v>
      </c>
      <c r="P161">
        <v>0</v>
      </c>
      <c r="Q161">
        <v>0</v>
      </c>
      <c r="R161">
        <v>0</v>
      </c>
      <c r="S161">
        <v>5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0.5</v>
      </c>
      <c r="AE161">
        <v>0</v>
      </c>
      <c r="AF161">
        <v>20</v>
      </c>
      <c r="AG161">
        <v>5</v>
      </c>
      <c r="AH161">
        <v>0</v>
      </c>
      <c r="AI161">
        <v>0</v>
      </c>
      <c r="AJ161">
        <v>0.5</v>
      </c>
      <c r="AK161">
        <v>0.5</v>
      </c>
      <c r="AL161">
        <v>0</v>
      </c>
      <c r="AM161">
        <v>0.5</v>
      </c>
      <c r="AN161">
        <v>0</v>
      </c>
      <c r="AO161">
        <v>0</v>
      </c>
      <c r="AP161">
        <v>0</v>
      </c>
      <c r="AQ161">
        <v>0.5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</row>
    <row r="162" spans="1:50" x14ac:dyDescent="0.25">
      <c r="A162" s="1">
        <v>161</v>
      </c>
      <c r="B162" t="s">
        <v>250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0.5</v>
      </c>
      <c r="M162">
        <v>0</v>
      </c>
      <c r="N162">
        <v>15</v>
      </c>
      <c r="O162">
        <v>10</v>
      </c>
      <c r="P162">
        <v>0</v>
      </c>
      <c r="Q162">
        <v>0</v>
      </c>
      <c r="R162">
        <v>0</v>
      </c>
      <c r="S162">
        <v>20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5</v>
      </c>
      <c r="AD162">
        <v>0</v>
      </c>
      <c r="AE162">
        <v>0</v>
      </c>
      <c r="AF162">
        <v>0.5</v>
      </c>
      <c r="AG162">
        <v>10</v>
      </c>
      <c r="AH162">
        <v>0</v>
      </c>
      <c r="AI162">
        <v>0</v>
      </c>
      <c r="AJ162">
        <v>0.5</v>
      </c>
      <c r="AK162">
        <v>0.5</v>
      </c>
      <c r="AL162">
        <v>5</v>
      </c>
      <c r="AM162">
        <v>0</v>
      </c>
      <c r="AN162">
        <v>0</v>
      </c>
      <c r="AO162">
        <v>0</v>
      </c>
      <c r="AP162">
        <v>0</v>
      </c>
      <c r="AQ162">
        <v>0.5</v>
      </c>
      <c r="AR162">
        <v>0</v>
      </c>
      <c r="AS162">
        <v>0.5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1:50" x14ac:dyDescent="0.25">
      <c r="A163" s="1">
        <v>162</v>
      </c>
      <c r="B163" t="s">
        <v>251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15</v>
      </c>
      <c r="O163">
        <v>2</v>
      </c>
      <c r="P163">
        <v>0</v>
      </c>
      <c r="Q163">
        <v>0</v>
      </c>
      <c r="R163">
        <v>0.5</v>
      </c>
      <c r="S163">
        <v>0.5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2</v>
      </c>
      <c r="AD163">
        <v>0</v>
      </c>
      <c r="AE163">
        <v>0</v>
      </c>
      <c r="AF163">
        <v>2</v>
      </c>
      <c r="AG163">
        <v>10</v>
      </c>
      <c r="AH163">
        <v>0</v>
      </c>
      <c r="AI163">
        <v>0</v>
      </c>
      <c r="AJ163">
        <v>3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0</v>
      </c>
      <c r="AS163">
        <v>0.5</v>
      </c>
      <c r="AT163">
        <v>0</v>
      </c>
      <c r="AU163">
        <v>0</v>
      </c>
      <c r="AV163">
        <v>0</v>
      </c>
      <c r="AW163">
        <v>0.5</v>
      </c>
      <c r="AX163">
        <v>0</v>
      </c>
    </row>
    <row r="164" spans="1:50" x14ac:dyDescent="0.25">
      <c r="A164" s="1">
        <v>163</v>
      </c>
      <c r="B164" t="s">
        <v>252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2</v>
      </c>
      <c r="P164">
        <v>0</v>
      </c>
      <c r="Q164">
        <v>0</v>
      </c>
      <c r="R164">
        <v>0</v>
      </c>
      <c r="S164">
        <v>5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5</v>
      </c>
      <c r="AD164">
        <v>0</v>
      </c>
      <c r="AE164">
        <v>0</v>
      </c>
      <c r="AF164">
        <v>5</v>
      </c>
      <c r="AG164">
        <v>30</v>
      </c>
      <c r="AH164">
        <v>0</v>
      </c>
      <c r="AI164">
        <v>0</v>
      </c>
      <c r="AJ164">
        <v>5</v>
      </c>
      <c r="AK164">
        <v>0</v>
      </c>
      <c r="AL164">
        <v>5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</row>
    <row r="165" spans="1:50" x14ac:dyDescent="0.25">
      <c r="A165" s="1">
        <v>164</v>
      </c>
      <c r="B165" t="s">
        <v>244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</v>
      </c>
      <c r="M165">
        <v>0</v>
      </c>
      <c r="N165">
        <v>1</v>
      </c>
      <c r="O165">
        <v>10</v>
      </c>
      <c r="P165">
        <v>0</v>
      </c>
      <c r="Q165">
        <v>0</v>
      </c>
      <c r="R165">
        <v>0.5</v>
      </c>
      <c r="S165">
        <v>0.5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1</v>
      </c>
      <c r="AD165">
        <v>1</v>
      </c>
      <c r="AE165">
        <v>0</v>
      </c>
      <c r="AF165">
        <v>5</v>
      </c>
      <c r="AG165">
        <v>10</v>
      </c>
      <c r="AH165">
        <v>0</v>
      </c>
      <c r="AI165">
        <v>0</v>
      </c>
      <c r="AJ165">
        <v>0.5</v>
      </c>
      <c r="AK165">
        <v>0.5</v>
      </c>
      <c r="AL165">
        <v>2</v>
      </c>
      <c r="AM165">
        <v>0</v>
      </c>
      <c r="AN165">
        <v>0</v>
      </c>
      <c r="AO165">
        <v>0</v>
      </c>
      <c r="AP165">
        <v>0</v>
      </c>
      <c r="AQ165">
        <v>1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</row>
    <row r="166" spans="1:50" x14ac:dyDescent="0.25">
      <c r="A166" s="1">
        <v>165</v>
      </c>
      <c r="B166" t="s">
        <v>253</v>
      </c>
      <c r="C166">
        <v>0</v>
      </c>
      <c r="D166">
        <v>0</v>
      </c>
      <c r="E166">
        <v>10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40</v>
      </c>
      <c r="O166">
        <v>1</v>
      </c>
      <c r="P166">
        <v>0</v>
      </c>
      <c r="Q166">
        <v>0</v>
      </c>
      <c r="R166">
        <v>0</v>
      </c>
      <c r="S166">
        <v>1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0.5</v>
      </c>
      <c r="AG166">
        <v>5</v>
      </c>
      <c r="AH166">
        <v>0</v>
      </c>
      <c r="AI166">
        <v>0</v>
      </c>
      <c r="AJ166">
        <v>2</v>
      </c>
      <c r="AK166">
        <v>0.5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</row>
    <row r="167" spans="1:50" x14ac:dyDescent="0.25">
      <c r="A167" s="1">
        <v>166</v>
      </c>
      <c r="B167" t="s">
        <v>254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5</v>
      </c>
      <c r="O167">
        <v>0.5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40</v>
      </c>
      <c r="Y167">
        <v>0</v>
      </c>
      <c r="Z167">
        <v>0</v>
      </c>
      <c r="AA167">
        <v>0</v>
      </c>
      <c r="AB167">
        <v>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</row>
    <row r="168" spans="1:50" x14ac:dyDescent="0.25">
      <c r="A168" s="1">
        <v>167</v>
      </c>
      <c r="B168" t="s">
        <v>255</v>
      </c>
      <c r="C168">
        <v>0</v>
      </c>
      <c r="D168">
        <v>0</v>
      </c>
      <c r="E168">
        <v>0</v>
      </c>
      <c r="F168">
        <v>0</v>
      </c>
      <c r="G168">
        <v>5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10</v>
      </c>
      <c r="O168">
        <v>3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15</v>
      </c>
      <c r="X168">
        <v>30</v>
      </c>
      <c r="Y168">
        <v>0</v>
      </c>
      <c r="Z168">
        <v>0</v>
      </c>
      <c r="AA168">
        <v>0</v>
      </c>
      <c r="AB168">
        <v>0.5</v>
      </c>
      <c r="AC168">
        <v>0</v>
      </c>
      <c r="AD168">
        <v>0.5</v>
      </c>
      <c r="AE168">
        <v>0</v>
      </c>
      <c r="AF168">
        <v>0</v>
      </c>
      <c r="AG168">
        <v>2</v>
      </c>
      <c r="AH168">
        <v>0</v>
      </c>
      <c r="AI168">
        <v>0</v>
      </c>
      <c r="AJ168">
        <v>0</v>
      </c>
      <c r="AK168">
        <v>10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</row>
    <row r="169" spans="1:50" x14ac:dyDescent="0.25">
      <c r="A169" s="1">
        <v>168</v>
      </c>
      <c r="B169" t="s">
        <v>256</v>
      </c>
      <c r="C169">
        <v>0</v>
      </c>
      <c r="D169">
        <v>0</v>
      </c>
      <c r="E169">
        <v>0</v>
      </c>
      <c r="F169">
        <v>0</v>
      </c>
      <c r="G169">
        <v>40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20</v>
      </c>
      <c r="Q169">
        <v>0</v>
      </c>
      <c r="R169">
        <v>10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5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2</v>
      </c>
      <c r="AH169">
        <v>0</v>
      </c>
      <c r="AI169">
        <v>0</v>
      </c>
      <c r="AJ169">
        <v>0</v>
      </c>
      <c r="AK169">
        <v>0.5</v>
      </c>
      <c r="AL169">
        <v>0</v>
      </c>
      <c r="AM169">
        <v>0</v>
      </c>
      <c r="AN169">
        <v>0</v>
      </c>
      <c r="AO169">
        <v>0</v>
      </c>
      <c r="AP169">
        <v>0.5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</row>
    <row r="170" spans="1:50" x14ac:dyDescent="0.25">
      <c r="A170" s="1">
        <v>169</v>
      </c>
      <c r="B170" t="s">
        <v>257</v>
      </c>
      <c r="C170">
        <v>1</v>
      </c>
      <c r="D170">
        <v>0</v>
      </c>
      <c r="E170">
        <v>0</v>
      </c>
      <c r="F170">
        <v>0</v>
      </c>
      <c r="G170">
        <v>20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20</v>
      </c>
      <c r="Q170">
        <v>0</v>
      </c>
      <c r="R170">
        <v>40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0.5</v>
      </c>
      <c r="AL170">
        <v>0</v>
      </c>
      <c r="AM170">
        <v>0</v>
      </c>
      <c r="AN170">
        <v>0</v>
      </c>
      <c r="AO170">
        <v>0</v>
      </c>
      <c r="AP170">
        <v>1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</row>
    <row r="171" spans="1:50" x14ac:dyDescent="0.25">
      <c r="A171" s="1">
        <v>170</v>
      </c>
      <c r="B171" t="s">
        <v>258</v>
      </c>
      <c r="C171">
        <v>60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</row>
    <row r="172" spans="1:50" x14ac:dyDescent="0.25">
      <c r="A172" s="1">
        <v>171</v>
      </c>
      <c r="B172" t="s">
        <v>259</v>
      </c>
      <c r="C172">
        <v>40</v>
      </c>
      <c r="D172">
        <v>0</v>
      </c>
      <c r="E172">
        <v>0</v>
      </c>
      <c r="F172">
        <v>20</v>
      </c>
      <c r="G172">
        <v>0</v>
      </c>
      <c r="H172">
        <v>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15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1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</row>
    <row r="173" spans="1:50" x14ac:dyDescent="0.25">
      <c r="A173" s="1">
        <v>172</v>
      </c>
      <c r="B173" t="s">
        <v>260</v>
      </c>
      <c r="C173">
        <v>30</v>
      </c>
      <c r="D173">
        <v>0</v>
      </c>
      <c r="E173">
        <v>0</v>
      </c>
      <c r="F173">
        <v>30</v>
      </c>
      <c r="G173">
        <v>0</v>
      </c>
      <c r="H173">
        <v>5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</row>
    <row r="174" spans="1:50" x14ac:dyDescent="0.25">
      <c r="A174" s="1">
        <v>173</v>
      </c>
      <c r="B174" t="s">
        <v>261</v>
      </c>
      <c r="C174">
        <v>10</v>
      </c>
      <c r="D174">
        <v>0</v>
      </c>
      <c r="E174">
        <v>0</v>
      </c>
      <c r="F174">
        <v>3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70</v>
      </c>
      <c r="AN174">
        <v>5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</row>
    <row r="175" spans="1:50" x14ac:dyDescent="0.25">
      <c r="A175" s="1">
        <v>174</v>
      </c>
      <c r="B175" t="s">
        <v>262</v>
      </c>
      <c r="C175">
        <v>10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30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2</v>
      </c>
      <c r="AF175">
        <v>0</v>
      </c>
      <c r="AG175">
        <v>0</v>
      </c>
      <c r="AH175">
        <v>10</v>
      </c>
      <c r="AI175">
        <v>0</v>
      </c>
      <c r="AJ175">
        <v>0</v>
      </c>
      <c r="AK175">
        <v>0</v>
      </c>
      <c r="AL175">
        <v>0</v>
      </c>
      <c r="AM175">
        <v>30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</row>
    <row r="176" spans="1:50" x14ac:dyDescent="0.25">
      <c r="A176" s="1">
        <v>175</v>
      </c>
      <c r="B176" t="s">
        <v>245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0.5</v>
      </c>
      <c r="M176">
        <v>0</v>
      </c>
      <c r="N176">
        <v>3</v>
      </c>
      <c r="O176">
        <v>10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10</v>
      </c>
      <c r="AD176">
        <v>0.5</v>
      </c>
      <c r="AE176">
        <v>0</v>
      </c>
      <c r="AF176">
        <v>2</v>
      </c>
      <c r="AG176">
        <v>0</v>
      </c>
      <c r="AH176">
        <v>0</v>
      </c>
      <c r="AI176">
        <v>0</v>
      </c>
      <c r="AJ176">
        <v>0.5</v>
      </c>
      <c r="AK176">
        <v>2</v>
      </c>
      <c r="AL176">
        <v>0</v>
      </c>
      <c r="AM176">
        <v>0.5</v>
      </c>
      <c r="AN176">
        <v>0</v>
      </c>
      <c r="AO176">
        <v>0</v>
      </c>
      <c r="AP176">
        <v>0</v>
      </c>
      <c r="AQ176">
        <v>1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</row>
    <row r="177" spans="1:50" x14ac:dyDescent="0.25">
      <c r="A177" s="1">
        <v>176</v>
      </c>
      <c r="B177" t="s">
        <v>263</v>
      </c>
      <c r="C177">
        <v>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5</v>
      </c>
      <c r="AI177">
        <v>0</v>
      </c>
      <c r="AJ177">
        <v>0</v>
      </c>
      <c r="AK177">
        <v>0</v>
      </c>
      <c r="AL177">
        <v>0</v>
      </c>
      <c r="AM177">
        <v>2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</row>
    <row r="178" spans="1:50" x14ac:dyDescent="0.25">
      <c r="A178" s="1">
        <v>177</v>
      </c>
      <c r="B178" t="s">
        <v>264</v>
      </c>
      <c r="C178">
        <v>0.5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0.5</v>
      </c>
      <c r="AF178">
        <v>0</v>
      </c>
      <c r="AG178">
        <v>0</v>
      </c>
      <c r="AH178">
        <v>1</v>
      </c>
      <c r="AI178">
        <v>0</v>
      </c>
      <c r="AJ178">
        <v>0</v>
      </c>
      <c r="AK178">
        <v>0</v>
      </c>
      <c r="AL178">
        <v>0</v>
      </c>
      <c r="AM178">
        <v>5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</row>
    <row r="179" spans="1:50" x14ac:dyDescent="0.25">
      <c r="A179" s="1">
        <v>178</v>
      </c>
      <c r="B179" t="s">
        <v>246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0.5</v>
      </c>
      <c r="M179">
        <v>0</v>
      </c>
      <c r="N179">
        <v>10</v>
      </c>
      <c r="O179">
        <v>2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10</v>
      </c>
      <c r="AD179">
        <v>0</v>
      </c>
      <c r="AE179">
        <v>0</v>
      </c>
      <c r="AF179">
        <v>1</v>
      </c>
      <c r="AG179">
        <v>5</v>
      </c>
      <c r="AH179">
        <v>0</v>
      </c>
      <c r="AI179">
        <v>0</v>
      </c>
      <c r="AJ179">
        <v>0.5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1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</row>
    <row r="180" spans="1:50" x14ac:dyDescent="0.25">
      <c r="A180" s="1">
        <v>179</v>
      </c>
      <c r="B180" t="s">
        <v>247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1</v>
      </c>
      <c r="M180">
        <v>0</v>
      </c>
      <c r="N180">
        <v>0</v>
      </c>
      <c r="O180">
        <v>5</v>
      </c>
      <c r="P180">
        <v>0</v>
      </c>
      <c r="Q180">
        <v>0</v>
      </c>
      <c r="R180">
        <v>0</v>
      </c>
      <c r="S180">
        <v>15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10</v>
      </c>
      <c r="AD180">
        <v>3</v>
      </c>
      <c r="AE180">
        <v>0</v>
      </c>
      <c r="AF180">
        <v>0.5</v>
      </c>
      <c r="AG180">
        <v>0.5</v>
      </c>
      <c r="AH180">
        <v>0</v>
      </c>
      <c r="AI180">
        <v>0</v>
      </c>
      <c r="AJ180">
        <v>2</v>
      </c>
      <c r="AK180">
        <v>0.5</v>
      </c>
      <c r="AL180">
        <v>5</v>
      </c>
      <c r="AM180">
        <v>0</v>
      </c>
      <c r="AN180">
        <v>0</v>
      </c>
      <c r="AO180">
        <v>0</v>
      </c>
      <c r="AP180">
        <v>0</v>
      </c>
      <c r="AQ180">
        <v>2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</row>
    <row r="181" spans="1:50" x14ac:dyDescent="0.25">
      <c r="A181" s="1">
        <v>180</v>
      </c>
      <c r="B181" t="s">
        <v>265</v>
      </c>
      <c r="C181">
        <v>0</v>
      </c>
      <c r="D181">
        <v>0</v>
      </c>
      <c r="E181">
        <v>5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30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</row>
    <row r="182" spans="1:50" x14ac:dyDescent="0.25">
      <c r="A182" s="1">
        <v>181</v>
      </c>
      <c r="B182" t="s">
        <v>271</v>
      </c>
      <c r="C182">
        <v>0</v>
      </c>
      <c r="D182">
        <v>0</v>
      </c>
      <c r="E182">
        <v>2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30</v>
      </c>
      <c r="O182">
        <v>2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1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</row>
    <row r="183" spans="1:50" x14ac:dyDescent="0.25">
      <c r="A183" s="1">
        <v>182</v>
      </c>
      <c r="B183" t="s">
        <v>272</v>
      </c>
      <c r="C183">
        <v>0</v>
      </c>
      <c r="D183">
        <v>10</v>
      </c>
      <c r="E183">
        <v>20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20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</row>
    <row r="184" spans="1:50" x14ac:dyDescent="0.25">
      <c r="A184" s="1">
        <v>183</v>
      </c>
      <c r="B184" t="s">
        <v>273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30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</row>
    <row r="185" spans="1:50" x14ac:dyDescent="0.25">
      <c r="A185" s="1">
        <v>184</v>
      </c>
      <c r="B185" t="s">
        <v>274</v>
      </c>
      <c r="C185">
        <v>0</v>
      </c>
      <c r="D185">
        <v>15</v>
      </c>
      <c r="E185">
        <v>15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30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</row>
    <row r="186" spans="1:50" x14ac:dyDescent="0.25">
      <c r="A186" s="1">
        <v>185</v>
      </c>
      <c r="B186" t="s">
        <v>275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30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0.5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</row>
    <row r="187" spans="1:50" x14ac:dyDescent="0.25">
      <c r="A187" s="1">
        <v>186</v>
      </c>
      <c r="B187" t="s">
        <v>266</v>
      </c>
      <c r="C187">
        <v>0</v>
      </c>
      <c r="D187">
        <v>0</v>
      </c>
      <c r="E187">
        <v>0.5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80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3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</row>
    <row r="188" spans="1:50" x14ac:dyDescent="0.25">
      <c r="A188" s="1">
        <v>187</v>
      </c>
      <c r="B188" t="s">
        <v>276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20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1</v>
      </c>
      <c r="Y188">
        <v>0</v>
      </c>
      <c r="Z188">
        <v>0</v>
      </c>
      <c r="AA188">
        <v>0</v>
      </c>
      <c r="AB188">
        <v>0.5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5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</row>
    <row r="189" spans="1:50" x14ac:dyDescent="0.25">
      <c r="A189" s="1">
        <v>188</v>
      </c>
      <c r="B189" t="s">
        <v>277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5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2</v>
      </c>
      <c r="Y189">
        <v>0</v>
      </c>
      <c r="Z189">
        <v>20</v>
      </c>
      <c r="AA189">
        <v>0</v>
      </c>
      <c r="AB189">
        <v>1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</row>
    <row r="190" spans="1:50" x14ac:dyDescent="0.25">
      <c r="A190" s="1">
        <v>189</v>
      </c>
      <c r="B190" t="s">
        <v>278</v>
      </c>
      <c r="C190">
        <v>0</v>
      </c>
      <c r="D190">
        <v>0</v>
      </c>
      <c r="E190">
        <v>0</v>
      </c>
      <c r="F190">
        <v>0</v>
      </c>
      <c r="G190">
        <v>40</v>
      </c>
      <c r="H190">
        <v>10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5</v>
      </c>
      <c r="O190">
        <v>0</v>
      </c>
      <c r="P190">
        <v>5</v>
      </c>
      <c r="Q190">
        <v>0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10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</row>
    <row r="191" spans="1:50" x14ac:dyDescent="0.25">
      <c r="A191" s="1">
        <v>190</v>
      </c>
      <c r="B191" t="s">
        <v>279</v>
      </c>
      <c r="C191">
        <v>0</v>
      </c>
      <c r="D191">
        <v>0</v>
      </c>
      <c r="E191">
        <v>0</v>
      </c>
      <c r="F191">
        <v>0</v>
      </c>
      <c r="G191">
        <v>60</v>
      </c>
      <c r="H191">
        <v>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2</v>
      </c>
      <c r="O191">
        <v>0</v>
      </c>
      <c r="P191">
        <v>15</v>
      </c>
      <c r="Q191">
        <v>0</v>
      </c>
      <c r="R191">
        <v>20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0</v>
      </c>
      <c r="AD191">
        <v>0</v>
      </c>
      <c r="AE191">
        <v>0</v>
      </c>
      <c r="AF191">
        <v>0</v>
      </c>
      <c r="AG191">
        <v>2</v>
      </c>
      <c r="AH191">
        <v>0</v>
      </c>
      <c r="AI191">
        <v>0</v>
      </c>
      <c r="AJ191">
        <v>0</v>
      </c>
      <c r="AK191">
        <v>3</v>
      </c>
      <c r="AL191">
        <v>0</v>
      </c>
      <c r="AM191">
        <v>0</v>
      </c>
      <c r="AN191">
        <v>0.5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</row>
    <row r="192" spans="1:50" x14ac:dyDescent="0.25">
      <c r="A192" s="1">
        <v>191</v>
      </c>
      <c r="B192" t="s">
        <v>280</v>
      </c>
      <c r="C192">
        <v>20</v>
      </c>
      <c r="D192">
        <v>0</v>
      </c>
      <c r="E192">
        <v>0</v>
      </c>
      <c r="F192">
        <v>30</v>
      </c>
      <c r="G192">
        <v>10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</row>
    <row r="193" spans="1:50" x14ac:dyDescent="0.25">
      <c r="A193" s="1">
        <v>192</v>
      </c>
      <c r="B193" t="s">
        <v>281</v>
      </c>
      <c r="C193">
        <v>10</v>
      </c>
      <c r="D193">
        <v>0</v>
      </c>
      <c r="E193">
        <v>0</v>
      </c>
      <c r="F193">
        <v>60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</row>
    <row r="194" spans="1:50" x14ac:dyDescent="0.25">
      <c r="A194" s="1">
        <v>193</v>
      </c>
      <c r="B194" t="s">
        <v>282</v>
      </c>
      <c r="C194">
        <v>10</v>
      </c>
      <c r="D194">
        <v>0</v>
      </c>
      <c r="E194">
        <v>0</v>
      </c>
      <c r="F194">
        <v>15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2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</row>
    <row r="195" spans="1:50" x14ac:dyDescent="0.25">
      <c r="A195" s="1">
        <v>194</v>
      </c>
      <c r="B195" t="s">
        <v>283</v>
      </c>
      <c r="C195">
        <v>20</v>
      </c>
      <c r="D195">
        <v>0</v>
      </c>
      <c r="E195">
        <v>0</v>
      </c>
      <c r="F195">
        <v>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</row>
    <row r="196" spans="1:50" x14ac:dyDescent="0.25">
      <c r="A196" s="1">
        <v>195</v>
      </c>
      <c r="B196" t="s">
        <v>284</v>
      </c>
      <c r="C196">
        <v>10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2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1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</row>
    <row r="197" spans="1:50" x14ac:dyDescent="0.25">
      <c r="A197" s="1">
        <v>196</v>
      </c>
      <c r="B197" t="s">
        <v>285</v>
      </c>
      <c r="C197">
        <v>0.5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2</v>
      </c>
      <c r="AI197">
        <v>0</v>
      </c>
      <c r="AJ197">
        <v>0</v>
      </c>
      <c r="AK197">
        <v>0</v>
      </c>
      <c r="AL197">
        <v>0</v>
      </c>
      <c r="AM197">
        <v>5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5</v>
      </c>
      <c r="AU197">
        <v>0</v>
      </c>
      <c r="AV197">
        <v>0</v>
      </c>
      <c r="AW197">
        <v>0</v>
      </c>
      <c r="AX197">
        <v>0</v>
      </c>
    </row>
    <row r="198" spans="1:50" x14ac:dyDescent="0.25">
      <c r="A198" s="1">
        <v>197</v>
      </c>
      <c r="B198" t="s">
        <v>267</v>
      </c>
      <c r="C198">
        <v>0</v>
      </c>
      <c r="D198">
        <v>0</v>
      </c>
      <c r="E198">
        <v>100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3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</row>
    <row r="199" spans="1:50" x14ac:dyDescent="0.25">
      <c r="A199" s="1">
        <v>198</v>
      </c>
      <c r="B199" t="s">
        <v>286</v>
      </c>
      <c r="C199">
        <v>3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3</v>
      </c>
      <c r="AI199">
        <v>0</v>
      </c>
      <c r="AJ199">
        <v>0</v>
      </c>
      <c r="AK199">
        <v>0</v>
      </c>
      <c r="AL199">
        <v>0</v>
      </c>
      <c r="AM199">
        <v>3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</row>
    <row r="200" spans="1:50" x14ac:dyDescent="0.25">
      <c r="A200" s="1">
        <v>199</v>
      </c>
      <c r="B200" t="s">
        <v>287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</row>
    <row r="201" spans="1:50" x14ac:dyDescent="0.25">
      <c r="A201" s="1">
        <v>200</v>
      </c>
      <c r="B201" t="s">
        <v>288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1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10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2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</row>
    <row r="202" spans="1:50" x14ac:dyDescent="0.25">
      <c r="A202" s="1">
        <v>201</v>
      </c>
      <c r="B202" t="s">
        <v>268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</row>
    <row r="203" spans="1:50" x14ac:dyDescent="0.25">
      <c r="A203" s="1">
        <v>202</v>
      </c>
      <c r="B203" t="s">
        <v>269</v>
      </c>
      <c r="C203">
        <v>0</v>
      </c>
      <c r="D203">
        <v>0</v>
      </c>
      <c r="E203">
        <v>0.5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20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</row>
    <row r="204" spans="1:50" x14ac:dyDescent="0.25">
      <c r="A204" s="1">
        <v>203</v>
      </c>
      <c r="B204" t="s">
        <v>270</v>
      </c>
      <c r="C204">
        <v>0</v>
      </c>
      <c r="D204">
        <v>30</v>
      </c>
      <c r="E204">
        <v>5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5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Functional traits</vt:lpstr>
      <vt:lpstr>Species v trait matrix</vt:lpstr>
      <vt:lpstr>community matrix</vt:lpstr>
    </vt:vector>
  </TitlesOfParts>
  <Company>University of Waikato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Purcell, Adam</dc:creator>
  <cp:lastModifiedBy>Adam</cp:lastModifiedBy>
  <dcterms:created xsi:type="dcterms:W3CDTF">2015-08-30T22:25:20Z</dcterms:created>
  <dcterms:modified xsi:type="dcterms:W3CDTF">2016-10-09T22:07:30Z</dcterms:modified>
</cp:coreProperties>
</file>