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oicd\Desktop\"/>
    </mc:Choice>
  </mc:AlternateContent>
  <xr:revisionPtr revIDLastSave="0" documentId="13_ncr:1_{027F1D9F-1846-4816-B7FF-53385C5138E0}" xr6:coauthVersionLast="47" xr6:coauthVersionMax="47" xr10:uidLastSave="{00000000-0000-0000-0000-000000000000}"/>
  <bookViews>
    <workbookView xWindow="0" yWindow="4215" windowWidth="21600" windowHeight="1138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1" l="1"/>
  <c r="S13" i="1"/>
  <c r="O13" i="1"/>
  <c r="N13" i="1"/>
  <c r="U11" i="1"/>
  <c r="G82" i="1"/>
  <c r="F82" i="1"/>
  <c r="G81" i="1"/>
  <c r="F81" i="1"/>
  <c r="G80" i="1"/>
  <c r="F80" i="1"/>
  <c r="G79" i="1"/>
  <c r="F79" i="1"/>
  <c r="G78" i="1"/>
  <c r="F78" i="1"/>
  <c r="G75" i="1"/>
  <c r="F75" i="1"/>
  <c r="G74" i="1"/>
  <c r="F74" i="1"/>
  <c r="G73" i="1"/>
  <c r="F73" i="1"/>
  <c r="G72" i="1"/>
  <c r="F72" i="1"/>
  <c r="G71" i="1"/>
  <c r="F71" i="1"/>
  <c r="G68" i="1"/>
  <c r="F68" i="1"/>
  <c r="G67" i="1"/>
  <c r="F67" i="1"/>
  <c r="G66" i="1"/>
  <c r="F66" i="1"/>
  <c r="G65" i="1"/>
  <c r="F65" i="1"/>
  <c r="G64" i="1"/>
  <c r="F64" i="1"/>
  <c r="G61" i="1"/>
  <c r="F61" i="1"/>
  <c r="G60" i="1"/>
  <c r="F60" i="1"/>
  <c r="G59" i="1"/>
  <c r="F59" i="1"/>
  <c r="G58" i="1"/>
  <c r="F58" i="1"/>
  <c r="G57" i="1"/>
  <c r="F57" i="1"/>
  <c r="G54" i="1"/>
  <c r="F54" i="1"/>
  <c r="G53" i="1"/>
  <c r="F53" i="1"/>
  <c r="G52" i="1"/>
  <c r="F52" i="1"/>
  <c r="G51" i="1"/>
  <c r="F51" i="1"/>
  <c r="G50" i="1"/>
  <c r="T11" i="1" s="1"/>
  <c r="F50" i="1"/>
  <c r="S11" i="1" s="1"/>
  <c r="P11" i="1"/>
  <c r="G43" i="1"/>
  <c r="F43" i="1"/>
  <c r="G42" i="1"/>
  <c r="F42" i="1"/>
  <c r="G41" i="1"/>
  <c r="F41" i="1"/>
  <c r="G40" i="1"/>
  <c r="F40" i="1"/>
  <c r="G39" i="1"/>
  <c r="F39" i="1"/>
  <c r="G36" i="1"/>
  <c r="F36" i="1"/>
  <c r="G35" i="1"/>
  <c r="F35" i="1"/>
  <c r="G34" i="1"/>
  <c r="F34" i="1"/>
  <c r="G33" i="1"/>
  <c r="F33" i="1"/>
  <c r="G32" i="1"/>
  <c r="F32" i="1"/>
  <c r="G29" i="1"/>
  <c r="F29" i="1"/>
  <c r="G28" i="1"/>
  <c r="F28" i="1"/>
  <c r="G27" i="1"/>
  <c r="F27" i="1"/>
  <c r="G26" i="1"/>
  <c r="F26" i="1"/>
  <c r="G25" i="1"/>
  <c r="F25" i="1"/>
  <c r="G22" i="1"/>
  <c r="F22" i="1"/>
  <c r="G21" i="1"/>
  <c r="F21" i="1"/>
  <c r="G20" i="1"/>
  <c r="F20" i="1"/>
  <c r="G19" i="1"/>
  <c r="F19" i="1"/>
  <c r="G18" i="1"/>
  <c r="F18" i="1"/>
  <c r="G15" i="1"/>
  <c r="F15" i="1"/>
  <c r="G14" i="1"/>
  <c r="F14" i="1"/>
  <c r="G13" i="1"/>
  <c r="F13" i="1"/>
  <c r="G12" i="1"/>
  <c r="F12" i="1"/>
  <c r="G11" i="1"/>
  <c r="F11" i="1"/>
  <c r="F5" i="1"/>
  <c r="G5" i="1"/>
  <c r="F6" i="1"/>
  <c r="G6" i="1"/>
  <c r="F7" i="1"/>
  <c r="G7" i="1"/>
  <c r="F8" i="1"/>
  <c r="G8" i="1"/>
  <c r="F4" i="1"/>
  <c r="G4" i="1"/>
  <c r="O11" i="1" l="1"/>
  <c r="N11" i="1"/>
</calcChain>
</file>

<file path=xl/sharedStrings.xml><?xml version="1.0" encoding="utf-8"?>
<sst xmlns="http://schemas.openxmlformats.org/spreadsheetml/2006/main" count="95" uniqueCount="21">
  <si>
    <t>PizzaText</t>
  </si>
  <si>
    <t>C (nb erreur)</t>
  </si>
  <si>
    <t>T (temps)</t>
  </si>
  <si>
    <t>User 1</t>
  </si>
  <si>
    <t>S (nb lettre)</t>
  </si>
  <si>
    <t>V</t>
  </si>
  <si>
    <t>CER</t>
  </si>
  <si>
    <t>TextBox</t>
  </si>
  <si>
    <t>User 2</t>
  </si>
  <si>
    <t>User 3</t>
  </si>
  <si>
    <t>User 7</t>
  </si>
  <si>
    <t>Age</t>
  </si>
  <si>
    <t>User 9</t>
  </si>
  <si>
    <t>User 8</t>
  </si>
  <si>
    <t>User 11</t>
  </si>
  <si>
    <t xml:space="preserve">Age </t>
  </si>
  <si>
    <t>User 4</t>
  </si>
  <si>
    <t>User 5</t>
  </si>
  <si>
    <t>User 6</t>
  </si>
  <si>
    <t>User 10</t>
  </si>
  <si>
    <t>Interval de confiance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</si>
</sst>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Vitesse</a:t>
            </a:r>
            <a:r>
              <a:rPr lang="fr-CH" baseline="0"/>
              <a:t> d'écriture moyenne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DFB-4E43-9E14-C828BA4B48E3}"/>
              </c:ext>
            </c:extLst>
          </c:dPt>
          <c:errBars>
            <c:errBarType val="both"/>
            <c:errValType val="cust"/>
            <c:noEndCap val="0"/>
            <c:plus>
              <c:numRef>
                <c:f>(Feuil1!$N$13,Feuil1!$S$13)</c:f>
                <c:numCache>
                  <c:formatCode>General</c:formatCode>
                  <c:ptCount val="2"/>
                  <c:pt idx="0">
                    <c:v>0.71859374236613882</c:v>
                  </c:pt>
                  <c:pt idx="1">
                    <c:v>0.47125963712635438</c:v>
                  </c:pt>
                </c:numCache>
              </c:numRef>
            </c:plus>
            <c:minus>
              <c:numRef>
                <c:f>(Feuil1!$N$13,Feuil1!$S$13)</c:f>
                <c:numCache>
                  <c:formatCode>General</c:formatCode>
                  <c:ptCount val="2"/>
                  <c:pt idx="0">
                    <c:v>0.71859374236613882</c:v>
                  </c:pt>
                  <c:pt idx="1">
                    <c:v>0.47125963712635438</c:v>
                  </c:pt>
                </c:numCache>
              </c:numRef>
            </c:minus>
            <c:spPr>
              <a:noFill/>
              <a:ln w="12700" cap="sq" cmpd="sng" algn="ctr">
                <a:solidFill>
                  <a:schemeClr val="tx1"/>
                </a:solidFill>
                <a:round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errBars>
          <c:cat>
            <c:strRef>
              <c:f>(Feuil1!$N$10,Feuil1!$S$10)</c:f>
              <c:strCache>
                <c:ptCount val="2"/>
                <c:pt idx="0">
                  <c:v>TextBox</c:v>
                </c:pt>
                <c:pt idx="1">
                  <c:v>PizzaText</c:v>
                </c:pt>
              </c:strCache>
            </c:strRef>
          </c:cat>
          <c:val>
            <c:numRef>
              <c:f>(Feuil1!$N$11,Feuil1!$S$11)</c:f>
              <c:numCache>
                <c:formatCode>General</c:formatCode>
                <c:ptCount val="2"/>
                <c:pt idx="0">
                  <c:v>2.9454673671686407</c:v>
                </c:pt>
                <c:pt idx="1">
                  <c:v>2.7427034084672459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B-4E43-9E14-C828BA4B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611642463"/>
        <c:axId val="611642879"/>
      </c:barChart>
      <c:catAx>
        <c:axId val="6116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642879"/>
        <c:crosses val="autoZero"/>
        <c:auto val="1"/>
        <c:lblAlgn val="ctr"/>
        <c:lblOffset val="100"/>
        <c:noMultiLvlLbl val="0"/>
      </c:catAx>
      <c:valAx>
        <c:axId val="611642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64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Taux d'erreur</a:t>
            </a:r>
            <a:r>
              <a:rPr lang="fr-CH" baseline="0"/>
              <a:t> corrigée moyen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789-4AB9-BA8D-C40FC06FD0D4}"/>
              </c:ext>
            </c:extLst>
          </c:dPt>
          <c:errBars>
            <c:errBarType val="both"/>
            <c:errValType val="cust"/>
            <c:noEndCap val="0"/>
            <c:plus>
              <c:numRef>
                <c:f>(Feuil1!$O$13,Feuil1!$T$13)</c:f>
                <c:numCache>
                  <c:formatCode>General</c:formatCode>
                  <c:ptCount val="2"/>
                  <c:pt idx="0">
                    <c:v>12.032195711466223</c:v>
                  </c:pt>
                  <c:pt idx="1">
                    <c:v>3.2765119649777272</c:v>
                  </c:pt>
                </c:numCache>
              </c:numRef>
            </c:plus>
            <c:minus>
              <c:numRef>
                <c:f>(Feuil1!$O$13,Feuil1!$T$13)</c:f>
                <c:numCache>
                  <c:formatCode>General</c:formatCode>
                  <c:ptCount val="2"/>
                  <c:pt idx="0">
                    <c:v>12.032195711466223</c:v>
                  </c:pt>
                  <c:pt idx="1">
                    <c:v>3.2765119649777272</c:v>
                  </c:pt>
                </c:numCache>
              </c:numRef>
            </c:minus>
            <c:spPr>
              <a:noFill/>
              <a:ln w="12700" cap="sq" cmpd="sng" algn="ctr">
                <a:solidFill>
                  <a:schemeClr val="tx1"/>
                </a:solidFill>
                <a:round/>
              </a:ln>
              <a:effectLst>
                <a:outerShdw blurRad="50800" dist="50800" dir="5400000" sx="1000" sy="1000" algn="ctr" rotWithShape="0">
                  <a:srgbClr val="000000">
                    <a:alpha val="43137"/>
                  </a:srgbClr>
                </a:outerShdw>
              </a:effectLst>
            </c:spPr>
          </c:errBars>
          <c:cat>
            <c:strRef>
              <c:f>(Feuil1!$N$10,Feuil1!$S$10)</c:f>
              <c:strCache>
                <c:ptCount val="2"/>
                <c:pt idx="0">
                  <c:v>TextBox</c:v>
                </c:pt>
                <c:pt idx="1">
                  <c:v>PizzaText</c:v>
                </c:pt>
              </c:strCache>
            </c:strRef>
          </c:cat>
          <c:val>
            <c:numRef>
              <c:f>(Feuil1!$O$11,Feuil1!$T$11)</c:f>
              <c:numCache>
                <c:formatCode>General</c:formatCode>
                <c:ptCount val="2"/>
                <c:pt idx="0">
                  <c:v>26.037993248354788</c:v>
                </c:pt>
                <c:pt idx="1">
                  <c:v>5.2215088689546896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9-4AB9-BA8D-C40FC06F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10"/>
        <c:axId val="611642463"/>
        <c:axId val="611642879"/>
      </c:barChart>
      <c:catAx>
        <c:axId val="61164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642879"/>
        <c:crosses val="autoZero"/>
        <c:auto val="1"/>
        <c:lblAlgn val="ctr"/>
        <c:lblOffset val="100"/>
        <c:noMultiLvlLbl val="0"/>
      </c:catAx>
      <c:valAx>
        <c:axId val="6116428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164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581025</xdr:colOff>
      <xdr:row>17</xdr:row>
      <xdr:rowOff>176212</xdr:rowOff>
    </xdr:from>
    <xdr:to>
      <xdr:col>20</xdr:col>
      <xdr:colOff>466725</xdr:colOff>
      <xdr:row>32</xdr:row>
      <xdr:rowOff>61912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B85235F-6D8F-17B6-ABDB-719F4943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171450</xdr:colOff>
      <xdr:row>17</xdr:row>
      <xdr:rowOff>114300</xdr:rowOff>
    </xdr:from>
    <xdr:to>
      <xdr:col>27</xdr:col>
      <xdr:colOff>57150</xdr:colOff>
      <xdr:row>32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910E203-5015-457B-9E49-44DDC2006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2"/>
  <sheetViews>
    <sheetView tabSelected="1" topLeftCell="L7" zoomScaleNormal="100" workbookViewId="0">
      <selection activeCell="V15" sqref="V15"/>
    </sheetView>
  </sheetViews>
  <sheetFormatPr baseColWidth="10" defaultColWidth="9.140625" defaultRowHeight="15" x14ac:dyDescent="0.25"/>
  <cols>
    <col min="2" max="2" width="11.5703125" customWidth="1"/>
    <col min="4" max="4" width="12.140625" customWidth="1"/>
  </cols>
  <sheetData>
    <row r="1" spans="1:21" x14ac:dyDescent="0.25">
      <c r="A1" t="s">
        <v>7</v>
      </c>
    </row>
    <row r="3" spans="1:21" x14ac:dyDescent="0.25">
      <c r="A3" t="s">
        <v>3</v>
      </c>
      <c r="B3" s="2" t="s">
        <v>4</v>
      </c>
      <c r="C3" s="4" t="s">
        <v>2</v>
      </c>
      <c r="D3" s="1" t="s">
        <v>1</v>
      </c>
      <c r="E3" s="6"/>
      <c r="F3" s="2" t="s">
        <v>5</v>
      </c>
      <c r="G3" s="1" t="s">
        <v>6</v>
      </c>
      <c r="H3" t="s">
        <v>11</v>
      </c>
    </row>
    <row r="4" spans="1:21" x14ac:dyDescent="0.25">
      <c r="B4" s="3">
        <v>13</v>
      </c>
      <c r="C4" s="5">
        <v>134.24</v>
      </c>
      <c r="D4">
        <v>3</v>
      </c>
      <c r="E4" s="6"/>
      <c r="F4" s="3">
        <f>(B4/C4)*60*1/5</f>
        <v>1.1620977353992847</v>
      </c>
      <c r="G4">
        <f>D4*100/B4</f>
        <v>23.076923076923077</v>
      </c>
      <c r="H4">
        <v>52</v>
      </c>
    </row>
    <row r="5" spans="1:21" x14ac:dyDescent="0.25">
      <c r="B5" s="3">
        <v>17</v>
      </c>
      <c r="C5" s="5">
        <v>115.46</v>
      </c>
      <c r="D5">
        <v>10</v>
      </c>
      <c r="E5" s="6"/>
      <c r="F5" s="3">
        <f t="shared" ref="F5:F8" si="0">(B5/C5)*60*1/5</f>
        <v>1.7668456608349214</v>
      </c>
      <c r="G5">
        <f t="shared" ref="G5:G8" si="1">D5*100/B5</f>
        <v>58.823529411764703</v>
      </c>
    </row>
    <row r="6" spans="1:21" x14ac:dyDescent="0.25">
      <c r="B6" s="3">
        <v>18</v>
      </c>
      <c r="C6" s="5">
        <v>186.22</v>
      </c>
      <c r="D6">
        <v>9</v>
      </c>
      <c r="E6" s="6"/>
      <c r="F6" s="3">
        <f t="shared" si="0"/>
        <v>1.1599183761142735</v>
      </c>
      <c r="G6">
        <f t="shared" si="1"/>
        <v>50</v>
      </c>
    </row>
    <row r="7" spans="1:21" x14ac:dyDescent="0.25">
      <c r="B7" s="3">
        <v>19</v>
      </c>
      <c r="C7" s="5">
        <v>128.46</v>
      </c>
      <c r="D7">
        <v>8</v>
      </c>
      <c r="E7" s="6"/>
      <c r="F7" s="3">
        <f t="shared" si="0"/>
        <v>1.7748715553479684</v>
      </c>
      <c r="G7">
        <f t="shared" si="1"/>
        <v>42.10526315789474</v>
      </c>
    </row>
    <row r="8" spans="1:21" x14ac:dyDescent="0.25">
      <c r="B8" s="3">
        <v>24</v>
      </c>
      <c r="C8" s="5">
        <v>196.88</v>
      </c>
      <c r="D8">
        <v>19</v>
      </c>
      <c r="E8" s="6"/>
      <c r="F8" s="3">
        <f t="shared" si="0"/>
        <v>1.4628199918732223</v>
      </c>
      <c r="G8">
        <f t="shared" si="1"/>
        <v>79.166666666666671</v>
      </c>
    </row>
    <row r="9" spans="1:21" x14ac:dyDescent="0.25">
      <c r="E9" s="6"/>
      <c r="N9" t="s">
        <v>5</v>
      </c>
      <c r="O9" t="s">
        <v>6</v>
      </c>
      <c r="P9" t="s">
        <v>15</v>
      </c>
      <c r="S9" t="s">
        <v>5</v>
      </c>
      <c r="T9" t="s">
        <v>6</v>
      </c>
      <c r="U9" t="s">
        <v>15</v>
      </c>
    </row>
    <row r="10" spans="1:21" x14ac:dyDescent="0.25">
      <c r="A10" t="s">
        <v>8</v>
      </c>
      <c r="B10" s="2" t="s">
        <v>4</v>
      </c>
      <c r="C10" s="2" t="s">
        <v>2</v>
      </c>
      <c r="D10" s="1" t="s">
        <v>1</v>
      </c>
      <c r="E10" s="6"/>
      <c r="F10" s="2" t="s">
        <v>5</v>
      </c>
      <c r="G10" s="1" t="s">
        <v>6</v>
      </c>
      <c r="H10" t="s">
        <v>11</v>
      </c>
      <c r="N10" t="s">
        <v>7</v>
      </c>
      <c r="O10" t="s">
        <v>7</v>
      </c>
      <c r="P10" t="s">
        <v>7</v>
      </c>
      <c r="S10" t="s">
        <v>0</v>
      </c>
      <c r="T10" t="s">
        <v>0</v>
      </c>
      <c r="U10" t="s">
        <v>0</v>
      </c>
    </row>
    <row r="11" spans="1:21" x14ac:dyDescent="0.25">
      <c r="B11" s="3">
        <v>13</v>
      </c>
      <c r="C11" s="3">
        <v>70.89</v>
      </c>
      <c r="D11">
        <v>2</v>
      </c>
      <c r="E11" s="6"/>
      <c r="F11" s="3">
        <f>(B11/C11)*60*1/5</f>
        <v>2.2005924672027084</v>
      </c>
      <c r="G11">
        <f>D11*100/B11</f>
        <v>15.384615384615385</v>
      </c>
      <c r="H11">
        <v>22</v>
      </c>
      <c r="N11">
        <f>AVERAGE(F4:F8,F11:F15,F18:F22,F25:F29,F33:F36,F39:F43)</f>
        <v>2.9454673671686407</v>
      </c>
      <c r="O11">
        <f>AVERAGE(G4:G8,G11:G15,G18:G22,G25:G29,G33:G36,G39:G43)</f>
        <v>26.037993248354788</v>
      </c>
      <c r="P11">
        <f>AVERAGE(H4,H11,H18,H25,H32,H39)</f>
        <v>36.833333333333336</v>
      </c>
      <c r="S11">
        <f>AVERAGE(F50:F54,F57:F61,F64:F68,F72:F75,F78:F82)</f>
        <v>2.7427034084672459</v>
      </c>
      <c r="T11">
        <f>AVERAGE(G50:G54,G57:G61,G64:G68,G72:G75,G78:G82)</f>
        <v>5.2215088689546896</v>
      </c>
      <c r="U11">
        <f>AVERAGE(H50,H57,H64,H71,H78)</f>
        <v>35.200000000000003</v>
      </c>
    </row>
    <row r="12" spans="1:21" x14ac:dyDescent="0.25">
      <c r="B12" s="3">
        <v>17</v>
      </c>
      <c r="C12" s="3">
        <v>104.12</v>
      </c>
      <c r="D12">
        <v>2</v>
      </c>
      <c r="E12" s="6"/>
      <c r="F12" s="3">
        <f t="shared" ref="F12:F15" si="2">(B12/C12)*60*1/5</f>
        <v>1.9592777564348829</v>
      </c>
      <c r="G12">
        <f t="shared" ref="G12:G15" si="3">D12*100/B12</f>
        <v>11.764705882352942</v>
      </c>
      <c r="N12" t="s">
        <v>20</v>
      </c>
      <c r="O12" t="s">
        <v>20</v>
      </c>
      <c r="S12" t="s">
        <v>20</v>
      </c>
      <c r="T12" t="s">
        <v>20</v>
      </c>
    </row>
    <row r="13" spans="1:21" x14ac:dyDescent="0.25">
      <c r="B13" s="3">
        <v>18</v>
      </c>
      <c r="C13" s="3">
        <v>108</v>
      </c>
      <c r="D13">
        <v>0</v>
      </c>
      <c r="E13" s="6"/>
      <c r="F13" s="3">
        <f t="shared" si="2"/>
        <v>2</v>
      </c>
      <c r="G13">
        <f t="shared" si="3"/>
        <v>0</v>
      </c>
      <c r="N13">
        <f>_xlfn.CONFIDENCE.NORM(0.05,_xlfn.STDEV.S(F4:F8,F11:F15,F18:F22,F25:F29,F33:F36,F39:F43),COUNTA(F4:F8,F11:F15,F18:F22,F25:F29,F33:F36,F39:F43))</f>
        <v>0.71859374236613882</v>
      </c>
      <c r="O13">
        <f>_xlfn.CONFIDENCE.NORM(0.05,_xlfn.STDEV.S(G4:G8,G11:G15,G18:G22,G25:G29,G33:G36,G39:G43),COUNTA(G4:G8,G11:G15,G18:G22,G25:G29,G33:G36,G39:G43))</f>
        <v>12.032195711466223</v>
      </c>
      <c r="S13">
        <f>_xlfn.CONFIDENCE.NORM(0.05,_xlfn.STDEV.S(F50:F54,F57:F61,F64:F68,F72:F75,F78:F82),COUNTA(F50:F54,F57:F61,F64:F68,F72:F75,F78:F82))</f>
        <v>0.47125963712635438</v>
      </c>
      <c r="T13">
        <f>_xlfn.CONFIDENCE.NORM(0.05,_xlfn.STDEV.S(G50:G54,G57:G61,G64:G68,G72:G75,G78:G82),COUNTA(G50:G54,G57:G61,G64:G68,G72:G75,G78:G82))</f>
        <v>3.2765119649777272</v>
      </c>
    </row>
    <row r="14" spans="1:21" x14ac:dyDescent="0.25">
      <c r="B14" s="3">
        <v>19</v>
      </c>
      <c r="C14" s="3">
        <v>78</v>
      </c>
      <c r="D14">
        <v>2</v>
      </c>
      <c r="E14" s="6"/>
      <c r="F14" s="3">
        <f t="shared" si="2"/>
        <v>2.9230769230769229</v>
      </c>
      <c r="G14">
        <f t="shared" si="3"/>
        <v>10.526315789473685</v>
      </c>
    </row>
    <row r="15" spans="1:21" x14ac:dyDescent="0.25">
      <c r="B15" s="3">
        <v>24</v>
      </c>
      <c r="C15" s="3">
        <v>71.42</v>
      </c>
      <c r="D15">
        <v>1</v>
      </c>
      <c r="E15" s="6"/>
      <c r="F15" s="3">
        <f t="shared" si="2"/>
        <v>4.0324838980677686</v>
      </c>
      <c r="G15">
        <f t="shared" si="3"/>
        <v>4.166666666666667</v>
      </c>
    </row>
    <row r="16" spans="1:21" x14ac:dyDescent="0.25">
      <c r="E16" s="6"/>
    </row>
    <row r="17" spans="1:8" x14ac:dyDescent="0.25">
      <c r="A17" t="s">
        <v>10</v>
      </c>
      <c r="B17" s="2" t="s">
        <v>4</v>
      </c>
      <c r="C17" s="4" t="s">
        <v>2</v>
      </c>
      <c r="D17" s="1" t="s">
        <v>1</v>
      </c>
      <c r="E17" s="6"/>
      <c r="F17" s="2" t="s">
        <v>5</v>
      </c>
      <c r="G17" s="1" t="s">
        <v>6</v>
      </c>
      <c r="H17" t="s">
        <v>11</v>
      </c>
    </row>
    <row r="18" spans="1:8" x14ac:dyDescent="0.25">
      <c r="B18" s="3">
        <v>13</v>
      </c>
      <c r="C18" s="5">
        <v>27.52</v>
      </c>
      <c r="D18">
        <v>0</v>
      </c>
      <c r="E18" s="6"/>
      <c r="F18" s="3">
        <f>(B18/C18)*60*1/5</f>
        <v>5.6686046511627906</v>
      </c>
      <c r="G18">
        <f>D18*100/B18</f>
        <v>0</v>
      </c>
      <c r="H18">
        <v>22</v>
      </c>
    </row>
    <row r="19" spans="1:8" x14ac:dyDescent="0.25">
      <c r="B19" s="3">
        <v>17</v>
      </c>
      <c r="C19" s="5">
        <v>32.54</v>
      </c>
      <c r="D19">
        <v>1</v>
      </c>
      <c r="F19" s="3">
        <f t="shared" ref="F19:F22" si="4">(B19/C19)*60*1/5</f>
        <v>6.2692071296865395</v>
      </c>
      <c r="G19">
        <f t="shared" ref="G19:G22" si="5">D19*100/B19</f>
        <v>5.882352941176471</v>
      </c>
    </row>
    <row r="20" spans="1:8" x14ac:dyDescent="0.25">
      <c r="B20" s="3">
        <v>18</v>
      </c>
      <c r="C20" s="5">
        <v>52.42</v>
      </c>
      <c r="D20">
        <v>4</v>
      </c>
      <c r="F20" s="3">
        <f t="shared" si="4"/>
        <v>4.1205646699732927</v>
      </c>
      <c r="G20">
        <f t="shared" si="5"/>
        <v>22.222222222222221</v>
      </c>
    </row>
    <row r="21" spans="1:8" x14ac:dyDescent="0.25">
      <c r="B21" s="3">
        <v>19</v>
      </c>
      <c r="C21" s="5">
        <v>31.56</v>
      </c>
      <c r="D21">
        <v>0</v>
      </c>
      <c r="F21" s="3">
        <f t="shared" si="4"/>
        <v>7.2243346007604572</v>
      </c>
      <c r="G21">
        <f t="shared" si="5"/>
        <v>0</v>
      </c>
    </row>
    <row r="22" spans="1:8" x14ac:dyDescent="0.25">
      <c r="B22" s="3">
        <v>23</v>
      </c>
      <c r="C22" s="5">
        <v>35.200000000000003</v>
      </c>
      <c r="D22">
        <v>0</v>
      </c>
      <c r="F22" s="3">
        <f t="shared" si="4"/>
        <v>7.8409090909090908</v>
      </c>
      <c r="G22">
        <f t="shared" si="5"/>
        <v>0</v>
      </c>
    </row>
    <row r="24" spans="1:8" x14ac:dyDescent="0.25">
      <c r="A24" t="s">
        <v>13</v>
      </c>
      <c r="B24" s="2" t="s">
        <v>4</v>
      </c>
      <c r="C24" s="4" t="s">
        <v>2</v>
      </c>
      <c r="D24" s="1" t="s">
        <v>1</v>
      </c>
      <c r="E24" s="6"/>
      <c r="F24" s="2" t="s">
        <v>5</v>
      </c>
      <c r="G24" s="1" t="s">
        <v>6</v>
      </c>
      <c r="H24" t="s">
        <v>11</v>
      </c>
    </row>
    <row r="25" spans="1:8" x14ac:dyDescent="0.25">
      <c r="B25" s="3">
        <v>13</v>
      </c>
      <c r="C25" s="5">
        <v>118.34</v>
      </c>
      <c r="D25">
        <v>6</v>
      </c>
      <c r="E25" s="6"/>
      <c r="F25" s="3">
        <f>(B25/C25)*60*1/5</f>
        <v>1.3182355923609936</v>
      </c>
      <c r="G25">
        <f>D25*100/B25</f>
        <v>46.153846153846153</v>
      </c>
      <c r="H25">
        <v>37</v>
      </c>
    </row>
    <row r="26" spans="1:8" x14ac:dyDescent="0.25">
      <c r="B26" s="3">
        <v>17</v>
      </c>
      <c r="C26" s="5">
        <v>64.56</v>
      </c>
      <c r="D26">
        <v>1</v>
      </c>
      <c r="F26" s="3">
        <f t="shared" ref="F26:F29" si="6">(B26/C26)*60*1/5</f>
        <v>3.1598513011152418</v>
      </c>
      <c r="G26">
        <f t="shared" ref="G26:G29" si="7">D26*100/B26</f>
        <v>5.882352941176471</v>
      </c>
    </row>
    <row r="27" spans="1:8" x14ac:dyDescent="0.25">
      <c r="B27" s="3">
        <v>18</v>
      </c>
      <c r="C27" s="5">
        <v>56.96</v>
      </c>
      <c r="D27">
        <v>1</v>
      </c>
      <c r="F27" s="3">
        <f t="shared" si="6"/>
        <v>3.7921348314606744</v>
      </c>
      <c r="G27">
        <f t="shared" si="7"/>
        <v>5.5555555555555554</v>
      </c>
    </row>
    <row r="28" spans="1:8" x14ac:dyDescent="0.25">
      <c r="B28" s="3">
        <v>19</v>
      </c>
      <c r="C28" s="5">
        <v>42.26</v>
      </c>
      <c r="D28">
        <v>0</v>
      </c>
      <c r="F28" s="3">
        <f t="shared" si="6"/>
        <v>5.3951727401798397</v>
      </c>
      <c r="G28">
        <f t="shared" si="7"/>
        <v>0</v>
      </c>
    </row>
    <row r="29" spans="1:8" x14ac:dyDescent="0.25">
      <c r="B29" s="3">
        <v>24</v>
      </c>
      <c r="C29" s="5">
        <v>55.7</v>
      </c>
      <c r="D29">
        <v>1</v>
      </c>
      <c r="F29" s="3">
        <f t="shared" si="6"/>
        <v>5.1705565529622977</v>
      </c>
      <c r="G29">
        <f t="shared" si="7"/>
        <v>4.166666666666667</v>
      </c>
    </row>
    <row r="31" spans="1:8" x14ac:dyDescent="0.25">
      <c r="A31" t="s">
        <v>12</v>
      </c>
      <c r="B31" s="2" t="s">
        <v>4</v>
      </c>
      <c r="C31" s="4" t="s">
        <v>2</v>
      </c>
      <c r="D31" s="1" t="s">
        <v>1</v>
      </c>
      <c r="E31" s="6"/>
      <c r="F31" s="2" t="s">
        <v>5</v>
      </c>
      <c r="G31" s="1" t="s">
        <v>6</v>
      </c>
      <c r="H31" t="s">
        <v>11</v>
      </c>
    </row>
    <row r="32" spans="1:8" x14ac:dyDescent="0.25">
      <c r="B32" s="3"/>
      <c r="C32" s="5"/>
      <c r="D32" s="7"/>
      <c r="E32" s="6"/>
      <c r="F32" s="3" t="e">
        <f>(B32/C32)*60*1/5</f>
        <v>#DIV/0!</v>
      </c>
      <c r="G32" t="e">
        <f>D32*100/B32</f>
        <v>#DIV/0!</v>
      </c>
      <c r="H32">
        <v>42</v>
      </c>
    </row>
    <row r="33" spans="1:8" x14ac:dyDescent="0.25">
      <c r="B33" s="3">
        <v>20</v>
      </c>
      <c r="C33" s="5">
        <v>333.52</v>
      </c>
      <c r="D33">
        <v>32</v>
      </c>
      <c r="F33" s="3">
        <f t="shared" ref="F33:F36" si="8">(B33/C33)*60*1/5</f>
        <v>0.71959702566562733</v>
      </c>
      <c r="G33">
        <f t="shared" ref="G33:G36" si="9">D33*100/B33</f>
        <v>160</v>
      </c>
    </row>
    <row r="34" spans="1:8" x14ac:dyDescent="0.25">
      <c r="B34" s="3">
        <v>18</v>
      </c>
      <c r="C34" s="5">
        <v>124.46</v>
      </c>
      <c r="D34">
        <v>8</v>
      </c>
      <c r="F34" s="3">
        <f t="shared" si="8"/>
        <v>1.7354973485457177</v>
      </c>
      <c r="G34">
        <f t="shared" si="9"/>
        <v>44.444444444444443</v>
      </c>
    </row>
    <row r="35" spans="1:8" x14ac:dyDescent="0.25">
      <c r="B35" s="3">
        <v>19</v>
      </c>
      <c r="C35" s="5">
        <v>89.7</v>
      </c>
      <c r="D35">
        <v>4</v>
      </c>
      <c r="F35" s="3">
        <f t="shared" si="8"/>
        <v>2.5418060200668893</v>
      </c>
      <c r="G35">
        <f t="shared" si="9"/>
        <v>21.05263157894737</v>
      </c>
    </row>
    <row r="36" spans="1:8" x14ac:dyDescent="0.25">
      <c r="B36" s="3">
        <v>24</v>
      </c>
      <c r="C36" s="5">
        <v>115.68</v>
      </c>
      <c r="D36">
        <v>6</v>
      </c>
      <c r="F36" s="3">
        <f t="shared" si="8"/>
        <v>2.4896265560165971</v>
      </c>
      <c r="G36">
        <f t="shared" si="9"/>
        <v>25</v>
      </c>
    </row>
    <row r="38" spans="1:8" x14ac:dyDescent="0.25">
      <c r="A38" t="s">
        <v>14</v>
      </c>
      <c r="B38" s="2" t="s">
        <v>4</v>
      </c>
      <c r="C38" s="4" t="s">
        <v>2</v>
      </c>
      <c r="D38" s="1" t="s">
        <v>1</v>
      </c>
      <c r="E38" s="6"/>
      <c r="F38" s="2" t="s">
        <v>5</v>
      </c>
      <c r="G38" s="1" t="s">
        <v>6</v>
      </c>
      <c r="H38" t="s">
        <v>11</v>
      </c>
    </row>
    <row r="39" spans="1:8" x14ac:dyDescent="0.25">
      <c r="B39" s="3">
        <v>15</v>
      </c>
      <c r="C39" s="5">
        <v>190.18</v>
      </c>
      <c r="D39" s="7">
        <v>3</v>
      </c>
      <c r="E39" s="6"/>
      <c r="F39" s="3">
        <f>(B39/C39)*60*1/5</f>
        <v>0.94647176359238616</v>
      </c>
      <c r="G39">
        <f>D39*100/B39</f>
        <v>20</v>
      </c>
      <c r="H39">
        <v>46</v>
      </c>
    </row>
    <row r="40" spans="1:8" x14ac:dyDescent="0.25">
      <c r="B40" s="3">
        <v>17</v>
      </c>
      <c r="C40" s="5">
        <v>131.22</v>
      </c>
      <c r="D40">
        <v>5</v>
      </c>
      <c r="F40" s="3">
        <f t="shared" ref="F40:F43" si="10">(B40/C40)*60*1/5</f>
        <v>1.5546410608139003</v>
      </c>
      <c r="G40">
        <f t="shared" ref="G40:G43" si="11">D40*100/B40</f>
        <v>29.411764705882351</v>
      </c>
    </row>
    <row r="41" spans="1:8" x14ac:dyDescent="0.25">
      <c r="B41" s="3">
        <v>18</v>
      </c>
      <c r="C41" s="5">
        <v>132.47999999999999</v>
      </c>
      <c r="D41">
        <v>1</v>
      </c>
      <c r="F41" s="3">
        <f t="shared" si="10"/>
        <v>1.630434782608696</v>
      </c>
      <c r="G41">
        <f t="shared" si="11"/>
        <v>5.5555555555555554</v>
      </c>
    </row>
    <row r="42" spans="1:8" x14ac:dyDescent="0.25">
      <c r="B42" s="3">
        <v>19</v>
      </c>
      <c r="C42" s="5">
        <v>163.56</v>
      </c>
      <c r="D42">
        <v>9</v>
      </c>
      <c r="F42" s="3">
        <f t="shared" si="10"/>
        <v>1.3939838591342626</v>
      </c>
      <c r="G42">
        <f t="shared" si="11"/>
        <v>47.368421052631582</v>
      </c>
    </row>
    <row r="43" spans="1:8" x14ac:dyDescent="0.25">
      <c r="B43" s="3">
        <v>23</v>
      </c>
      <c r="C43" s="5">
        <v>137.66</v>
      </c>
      <c r="D43">
        <v>4</v>
      </c>
      <c r="F43" s="3">
        <f t="shared" si="10"/>
        <v>2.0049397065233183</v>
      </c>
      <c r="G43">
        <f t="shared" si="11"/>
        <v>17.391304347826086</v>
      </c>
    </row>
    <row r="47" spans="1:8" x14ac:dyDescent="0.25">
      <c r="A47" t="s">
        <v>0</v>
      </c>
    </row>
    <row r="49" spans="1:8" x14ac:dyDescent="0.25">
      <c r="A49" t="s">
        <v>9</v>
      </c>
      <c r="B49" s="2" t="s">
        <v>4</v>
      </c>
      <c r="C49" s="4" t="s">
        <v>2</v>
      </c>
      <c r="D49" s="1" t="s">
        <v>1</v>
      </c>
      <c r="E49" s="6"/>
      <c r="F49" s="2" t="s">
        <v>5</v>
      </c>
      <c r="G49" s="1" t="s">
        <v>6</v>
      </c>
      <c r="H49" t="s">
        <v>11</v>
      </c>
    </row>
    <row r="50" spans="1:8" x14ac:dyDescent="0.25">
      <c r="B50" s="3">
        <v>13</v>
      </c>
      <c r="C50" s="5">
        <v>225.2</v>
      </c>
      <c r="D50">
        <v>1</v>
      </c>
      <c r="E50" s="6"/>
      <c r="F50" s="3">
        <f>(B50/C50)*60*1/5</f>
        <v>0.69271758436944952</v>
      </c>
      <c r="G50">
        <f>D50*100/B50</f>
        <v>7.6923076923076925</v>
      </c>
      <c r="H50">
        <v>25</v>
      </c>
    </row>
    <row r="51" spans="1:8" x14ac:dyDescent="0.25">
      <c r="B51" s="3">
        <v>17</v>
      </c>
      <c r="C51" s="5">
        <v>90.5</v>
      </c>
      <c r="D51">
        <v>0</v>
      </c>
      <c r="E51" s="6"/>
      <c r="F51" s="3">
        <f t="shared" ref="F51:F54" si="12">(B51/C51)*60*1/5</f>
        <v>2.2541436464088394</v>
      </c>
      <c r="G51">
        <f t="shared" ref="G51:G54" si="13">D51*100/B51</f>
        <v>0</v>
      </c>
    </row>
    <row r="52" spans="1:8" x14ac:dyDescent="0.25">
      <c r="B52" s="3">
        <v>18</v>
      </c>
      <c r="C52" s="5">
        <v>82.5</v>
      </c>
      <c r="D52">
        <v>0</v>
      </c>
      <c r="E52" s="6"/>
      <c r="F52" s="3">
        <f t="shared" si="12"/>
        <v>2.6181818181818182</v>
      </c>
      <c r="G52">
        <f t="shared" si="13"/>
        <v>0</v>
      </c>
    </row>
    <row r="53" spans="1:8" x14ac:dyDescent="0.25">
      <c r="B53" s="3">
        <v>19</v>
      </c>
      <c r="C53" s="5">
        <v>54.14</v>
      </c>
      <c r="D53">
        <v>0</v>
      </c>
      <c r="E53" s="6"/>
      <c r="F53" s="3">
        <f t="shared" si="12"/>
        <v>4.21130402659771</v>
      </c>
      <c r="G53">
        <f t="shared" si="13"/>
        <v>0</v>
      </c>
    </row>
    <row r="54" spans="1:8" x14ac:dyDescent="0.25">
      <c r="B54" s="3">
        <v>24</v>
      </c>
      <c r="C54" s="5">
        <v>95.7</v>
      </c>
      <c r="D54">
        <v>0</v>
      </c>
      <c r="E54" s="6"/>
      <c r="F54" s="3">
        <f t="shared" si="12"/>
        <v>3.0094043887147333</v>
      </c>
      <c r="G54">
        <f t="shared" si="13"/>
        <v>0</v>
      </c>
    </row>
    <row r="56" spans="1:8" x14ac:dyDescent="0.25">
      <c r="A56" t="s">
        <v>16</v>
      </c>
      <c r="B56" s="2" t="s">
        <v>4</v>
      </c>
      <c r="C56" s="4" t="s">
        <v>2</v>
      </c>
      <c r="D56" s="1" t="s">
        <v>1</v>
      </c>
      <c r="E56" s="6"/>
      <c r="F56" s="2" t="s">
        <v>5</v>
      </c>
      <c r="G56" s="1" t="s">
        <v>6</v>
      </c>
      <c r="H56" t="s">
        <v>11</v>
      </c>
    </row>
    <row r="57" spans="1:8" x14ac:dyDescent="0.25">
      <c r="B57" s="3">
        <v>13</v>
      </c>
      <c r="C57" s="5">
        <v>69.94</v>
      </c>
      <c r="D57">
        <v>3</v>
      </c>
      <c r="E57" s="6"/>
      <c r="F57" s="3">
        <f>(B57/C57)*60*1/5</f>
        <v>2.2304832713754648</v>
      </c>
      <c r="G57">
        <f>D57*100/B57</f>
        <v>23.076923076923077</v>
      </c>
      <c r="H57">
        <v>21</v>
      </c>
    </row>
    <row r="58" spans="1:8" x14ac:dyDescent="0.25">
      <c r="B58" s="3">
        <v>17</v>
      </c>
      <c r="C58" s="5">
        <v>45.28</v>
      </c>
      <c r="D58">
        <v>0</v>
      </c>
      <c r="E58" s="6"/>
      <c r="F58" s="3">
        <f t="shared" ref="F58:F61" si="14">(B58/C58)*60*1/5</f>
        <v>4.5053003533568905</v>
      </c>
      <c r="G58">
        <f t="shared" ref="G58:G61" si="15">D58*100/B58</f>
        <v>0</v>
      </c>
    </row>
    <row r="59" spans="1:8" x14ac:dyDescent="0.25">
      <c r="B59" s="3">
        <v>18</v>
      </c>
      <c r="C59" s="5">
        <v>70.099999999999994</v>
      </c>
      <c r="D59">
        <v>0</v>
      </c>
      <c r="E59" s="6"/>
      <c r="F59" s="3">
        <f t="shared" si="14"/>
        <v>3.081312410841655</v>
      </c>
      <c r="G59">
        <f t="shared" si="15"/>
        <v>0</v>
      </c>
    </row>
    <row r="60" spans="1:8" x14ac:dyDescent="0.25">
      <c r="B60" s="3">
        <v>19</v>
      </c>
      <c r="C60" s="5">
        <v>62.38</v>
      </c>
      <c r="D60">
        <v>1</v>
      </c>
      <c r="E60" s="6"/>
      <c r="F60" s="3">
        <f t="shared" si="14"/>
        <v>3.6550176338570055</v>
      </c>
      <c r="G60">
        <f t="shared" si="15"/>
        <v>5.2631578947368425</v>
      </c>
    </row>
    <row r="61" spans="1:8" x14ac:dyDescent="0.25">
      <c r="B61" s="3">
        <v>24</v>
      </c>
      <c r="C61" s="5">
        <v>69.7</v>
      </c>
      <c r="D61">
        <v>1</v>
      </c>
      <c r="E61" s="6"/>
      <c r="F61" s="3">
        <f t="shared" si="14"/>
        <v>4.1319942611190807</v>
      </c>
      <c r="G61">
        <f t="shared" si="15"/>
        <v>4.166666666666667</v>
      </c>
    </row>
    <row r="63" spans="1:8" x14ac:dyDescent="0.25">
      <c r="A63" t="s">
        <v>17</v>
      </c>
      <c r="B63" s="2" t="s">
        <v>4</v>
      </c>
      <c r="C63" s="4" t="s">
        <v>2</v>
      </c>
      <c r="D63" s="1" t="s">
        <v>1</v>
      </c>
      <c r="E63" s="6"/>
      <c r="F63" s="2" t="s">
        <v>5</v>
      </c>
      <c r="G63" s="1" t="s">
        <v>6</v>
      </c>
      <c r="H63" t="s">
        <v>11</v>
      </c>
    </row>
    <row r="64" spans="1:8" x14ac:dyDescent="0.25">
      <c r="B64" s="3">
        <v>13</v>
      </c>
      <c r="C64" s="5">
        <v>59.56</v>
      </c>
      <c r="D64">
        <v>0</v>
      </c>
      <c r="E64" s="6"/>
      <c r="F64" s="3">
        <f>(B64/C64)*60*1/5</f>
        <v>2.6192075218267292</v>
      </c>
      <c r="G64">
        <f>D64*100/B64</f>
        <v>0</v>
      </c>
      <c r="H64">
        <v>25</v>
      </c>
    </row>
    <row r="65" spans="1:8" x14ac:dyDescent="0.25">
      <c r="B65" s="3">
        <v>17</v>
      </c>
      <c r="C65" s="5">
        <v>61.62</v>
      </c>
      <c r="D65">
        <v>0</v>
      </c>
      <c r="E65" s="6"/>
      <c r="F65" s="3">
        <f t="shared" ref="F65:F68" si="16">(B65/C65)*60*1/5</f>
        <v>3.3106134371957161</v>
      </c>
      <c r="G65">
        <f t="shared" ref="G65:G68" si="17">D65*100/B65</f>
        <v>0</v>
      </c>
    </row>
    <row r="66" spans="1:8" x14ac:dyDescent="0.25">
      <c r="B66" s="3">
        <v>18</v>
      </c>
      <c r="C66" s="5">
        <v>75.08</v>
      </c>
      <c r="D66">
        <v>0</v>
      </c>
      <c r="E66" s="6"/>
      <c r="F66" s="3">
        <f t="shared" si="16"/>
        <v>2.8769312733084709</v>
      </c>
      <c r="G66">
        <f t="shared" si="17"/>
        <v>0</v>
      </c>
    </row>
    <row r="67" spans="1:8" x14ac:dyDescent="0.25">
      <c r="B67" s="3">
        <v>19</v>
      </c>
      <c r="C67" s="5">
        <v>86.74</v>
      </c>
      <c r="D67">
        <v>0</v>
      </c>
      <c r="E67" s="6"/>
      <c r="F67" s="3">
        <f t="shared" si="16"/>
        <v>2.6285450772423333</v>
      </c>
      <c r="G67">
        <f t="shared" si="17"/>
        <v>0</v>
      </c>
    </row>
    <row r="68" spans="1:8" x14ac:dyDescent="0.25">
      <c r="B68" s="3">
        <v>24</v>
      </c>
      <c r="C68" s="5">
        <v>75.98</v>
      </c>
      <c r="D68">
        <v>0</v>
      </c>
      <c r="E68" s="6"/>
      <c r="F68" s="3">
        <f t="shared" si="16"/>
        <v>3.7904711766254282</v>
      </c>
      <c r="G68">
        <f t="shared" si="17"/>
        <v>0</v>
      </c>
    </row>
    <row r="70" spans="1:8" x14ac:dyDescent="0.25">
      <c r="A70" t="s">
        <v>18</v>
      </c>
      <c r="B70" s="2" t="s">
        <v>4</v>
      </c>
      <c r="C70" s="4" t="s">
        <v>2</v>
      </c>
      <c r="D70" s="1" t="s">
        <v>1</v>
      </c>
      <c r="E70" s="6"/>
      <c r="F70" s="2" t="s">
        <v>5</v>
      </c>
      <c r="G70" s="1" t="s">
        <v>6</v>
      </c>
      <c r="H70" t="s">
        <v>11</v>
      </c>
    </row>
    <row r="71" spans="1:8" x14ac:dyDescent="0.25">
      <c r="B71" s="3"/>
      <c r="C71" s="5"/>
      <c r="E71" s="6"/>
      <c r="F71" s="3" t="e">
        <f>(B71/C71)*60*1/5</f>
        <v>#DIV/0!</v>
      </c>
      <c r="G71" t="e">
        <f>D71*100/B71</f>
        <v>#DIV/0!</v>
      </c>
      <c r="H71">
        <v>65</v>
      </c>
    </row>
    <row r="72" spans="1:8" x14ac:dyDescent="0.25">
      <c r="B72" s="3">
        <v>17</v>
      </c>
      <c r="C72" s="5">
        <v>171.82</v>
      </c>
      <c r="D72">
        <v>2</v>
      </c>
      <c r="E72" s="6"/>
      <c r="F72" s="3">
        <f t="shared" ref="F72:F75" si="18">(B72/C72)*60*1/5</f>
        <v>1.187289023396578</v>
      </c>
      <c r="G72">
        <f t="shared" ref="G72:G75" si="19">D72*100/B72</f>
        <v>11.764705882352942</v>
      </c>
    </row>
    <row r="73" spans="1:8" x14ac:dyDescent="0.25">
      <c r="B73" s="3">
        <v>18</v>
      </c>
      <c r="C73" s="5">
        <v>177.28</v>
      </c>
      <c r="D73">
        <v>0</v>
      </c>
      <c r="E73" s="6"/>
      <c r="F73" s="3">
        <f t="shared" si="18"/>
        <v>1.2184115523465704</v>
      </c>
      <c r="G73">
        <f t="shared" si="19"/>
        <v>0</v>
      </c>
    </row>
    <row r="74" spans="1:8" x14ac:dyDescent="0.25">
      <c r="B74" s="3">
        <v>19</v>
      </c>
      <c r="C74" s="5">
        <v>159.4</v>
      </c>
      <c r="D74">
        <v>5</v>
      </c>
      <c r="E74" s="6"/>
      <c r="F74" s="3">
        <f t="shared" si="18"/>
        <v>1.4303638644918446</v>
      </c>
      <c r="G74">
        <f t="shared" si="19"/>
        <v>26.315789473684209</v>
      </c>
    </row>
    <row r="75" spans="1:8" x14ac:dyDescent="0.25">
      <c r="B75" s="3">
        <v>24</v>
      </c>
      <c r="C75" s="5">
        <v>420.8</v>
      </c>
      <c r="D75">
        <v>5</v>
      </c>
      <c r="E75" s="6"/>
      <c r="F75" s="3">
        <f t="shared" si="18"/>
        <v>0.68441064638783267</v>
      </c>
      <c r="G75">
        <f t="shared" si="19"/>
        <v>20.833333333333332</v>
      </c>
    </row>
    <row r="77" spans="1:8" x14ac:dyDescent="0.25">
      <c r="A77" t="s">
        <v>19</v>
      </c>
      <c r="B77" s="2" t="s">
        <v>4</v>
      </c>
      <c r="C77" s="4" t="s">
        <v>2</v>
      </c>
      <c r="D77" s="1" t="s">
        <v>1</v>
      </c>
      <c r="E77" s="6"/>
      <c r="F77" s="2" t="s">
        <v>5</v>
      </c>
      <c r="G77" s="1" t="s">
        <v>6</v>
      </c>
      <c r="H77" t="s">
        <v>11</v>
      </c>
    </row>
    <row r="78" spans="1:8" x14ac:dyDescent="0.25">
      <c r="B78" s="3">
        <v>13</v>
      </c>
      <c r="C78" s="5">
        <v>127.12</v>
      </c>
      <c r="D78">
        <v>2</v>
      </c>
      <c r="E78" s="6"/>
      <c r="F78" s="3">
        <f>(B78/C78)*60*1/5</f>
        <v>1.2271869100062933</v>
      </c>
      <c r="G78">
        <f>D78*100/B78</f>
        <v>15.384615384615385</v>
      </c>
      <c r="H78">
        <v>40</v>
      </c>
    </row>
    <row r="79" spans="1:8" x14ac:dyDescent="0.25">
      <c r="B79" s="3">
        <v>17</v>
      </c>
      <c r="C79" s="5">
        <v>72.22</v>
      </c>
      <c r="D79">
        <v>0</v>
      </c>
      <c r="E79" s="6"/>
      <c r="F79" s="3">
        <f t="shared" ref="F79:F82" si="20">(B79/C79)*60*1/5</f>
        <v>2.8247022985322627</v>
      </c>
      <c r="G79">
        <f t="shared" ref="G79:G82" si="21">D79*100/B79</f>
        <v>0</v>
      </c>
    </row>
    <row r="80" spans="1:8" x14ac:dyDescent="0.25">
      <c r="B80" s="3">
        <v>18</v>
      </c>
      <c r="C80" s="5">
        <v>66.64</v>
      </c>
      <c r="D80">
        <v>1</v>
      </c>
      <c r="E80" s="6"/>
      <c r="F80" s="3">
        <f t="shared" si="20"/>
        <v>3.2412965186074429</v>
      </c>
      <c r="G80">
        <f t="shared" si="21"/>
        <v>5.5555555555555554</v>
      </c>
    </row>
    <row r="81" spans="2:7" x14ac:dyDescent="0.25">
      <c r="B81" s="3">
        <v>19</v>
      </c>
      <c r="C81" s="5">
        <v>55.86</v>
      </c>
      <c r="D81">
        <v>1</v>
      </c>
      <c r="E81" s="6"/>
      <c r="F81" s="3">
        <f t="shared" si="20"/>
        <v>4.0816326530612246</v>
      </c>
      <c r="G81">
        <f t="shared" si="21"/>
        <v>5.2631578947368425</v>
      </c>
    </row>
    <row r="82" spans="2:7" x14ac:dyDescent="0.25">
      <c r="B82" s="3">
        <v>24</v>
      </c>
      <c r="C82" s="5">
        <v>66.760000000000005</v>
      </c>
      <c r="D82">
        <v>0</v>
      </c>
      <c r="E82" s="6"/>
      <c r="F82" s="3">
        <f t="shared" si="20"/>
        <v>4.3139604553624924</v>
      </c>
      <c r="G82">
        <f t="shared" si="2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loicd</dc:creator>
  <cp:lastModifiedBy>Loïc DAVID</cp:lastModifiedBy>
  <dcterms:created xsi:type="dcterms:W3CDTF">2015-06-05T18:19:34Z</dcterms:created>
  <dcterms:modified xsi:type="dcterms:W3CDTF">2023-01-31T08:30:10Z</dcterms:modified>
</cp:coreProperties>
</file>