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codeName="ThisWorkbook"/>
  <mc:AlternateContent xmlns:mc="http://schemas.openxmlformats.org/markup-compatibility/2006">
    <mc:Choice Requires="x15">
      <x15ac:absPath xmlns:x15ac="http://schemas.microsoft.com/office/spreadsheetml/2010/11/ac" url="C:\Users\loic.jurasz\Desktop\TBperso\Ressources\"/>
    </mc:Choice>
  </mc:AlternateContent>
  <xr:revisionPtr revIDLastSave="0" documentId="13_ncr:1_{6FD63687-99BC-40A0-8B34-0093D2C6C9F0}" xr6:coauthVersionLast="45" xr6:coauthVersionMax="45" xr10:uidLastSave="{00000000-0000-0000-0000-000000000000}"/>
  <bookViews>
    <workbookView xWindow="-120" yWindow="-120" windowWidth="29040" windowHeight="15840" xr2:uid="{00000000-000D-0000-FFFF-FFFF00000000}"/>
  </bookViews>
  <sheets>
    <sheet name="GanttChart" sheetId="9" r:id="rId1"/>
    <sheet name="Help" sheetId="6" r:id="rId2"/>
    <sheet name="TermsOfUse" sheetId="11" r:id="rId3"/>
  </sheets>
  <definedNames>
    <definedName name="_xlnm.Print_Titles" localSheetId="0">GanttChart!$4:$7</definedName>
    <definedName name="prevWBS" localSheetId="0">GanttChart!$A1048576</definedName>
    <definedName name="test">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_xlnm.Print_Area" localSheetId="0">GanttChart!$A$1:$BM$28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1" i="9" l="1"/>
  <c r="F33" i="9"/>
  <c r="F32" i="9"/>
  <c r="F17" i="9"/>
  <c r="F28" i="9"/>
  <c r="F27" i="9"/>
  <c r="F26" i="9"/>
  <c r="F25" i="9"/>
  <c r="F30" i="9"/>
  <c r="F29" i="9"/>
  <c r="F9" i="9" l="1"/>
  <c r="F8" i="9" l="1"/>
  <c r="F19" i="9"/>
  <c r="F14" i="9"/>
  <c r="F12" i="9" l="1"/>
  <c r="J6" i="9"/>
  <c r="J4" i="9" s="1"/>
  <c r="F13" i="9" l="1"/>
  <c r="F10" i="9"/>
  <c r="J7" i="9"/>
  <c r="A8" i="9"/>
  <c r="K6" i="9" l="1"/>
  <c r="F16" i="9" l="1"/>
  <c r="F15" i="9"/>
  <c r="F21" i="9"/>
  <c r="F20" i="9"/>
  <c r="L6" i="9"/>
  <c r="F22" i="9"/>
  <c r="M6" i="9" l="1"/>
  <c r="F23" i="9" l="1"/>
  <c r="N6" i="9"/>
  <c r="J5" i="9"/>
  <c r="F24" i="9" l="1"/>
  <c r="F11" i="9"/>
  <c r="O6" i="9"/>
  <c r="K7" i="9"/>
  <c r="P6" i="9" l="1"/>
  <c r="L7" i="9"/>
  <c r="Q6" i="9" l="1"/>
  <c r="M7" i="9"/>
  <c r="R6" i="9" l="1"/>
  <c r="N7" i="9"/>
  <c r="S6" i="9" l="1"/>
  <c r="O7" i="9"/>
  <c r="T6" i="9" l="1"/>
  <c r="P7" i="9"/>
  <c r="U6" i="9" l="1"/>
  <c r="Q7" i="9"/>
  <c r="Q5" i="9"/>
  <c r="Q4" i="9"/>
  <c r="V6" i="9" l="1"/>
  <c r="R7" i="9"/>
  <c r="W6" i="9" l="1"/>
  <c r="S7" i="9"/>
  <c r="X6" i="9" l="1"/>
  <c r="T7" i="9"/>
  <c r="Y6" i="9" l="1"/>
  <c r="U7" i="9"/>
  <c r="Z6" i="9" l="1"/>
  <c r="W7" i="9"/>
  <c r="V7" i="9"/>
  <c r="AA6" i="9" l="1"/>
  <c r="X5" i="9"/>
  <c r="X4" i="9"/>
  <c r="X7" i="9"/>
  <c r="AB6" i="9" l="1"/>
  <c r="Y7" i="9"/>
  <c r="AC6" i="9" l="1"/>
  <c r="Z7" i="9"/>
  <c r="AD6" i="9" l="1"/>
  <c r="AA7" i="9"/>
  <c r="AE6" i="9" l="1"/>
  <c r="AB7" i="9"/>
  <c r="AF6" i="9" l="1"/>
  <c r="AC7" i="9"/>
  <c r="AG6" i="9" l="1"/>
  <c r="AD7" i="9"/>
  <c r="AH6" i="9" l="1"/>
  <c r="AE4" i="9"/>
  <c r="AE7" i="9"/>
  <c r="AE5" i="9"/>
  <c r="AI6" i="9" l="1"/>
  <c r="AF7" i="9"/>
  <c r="AJ6" i="9" l="1"/>
  <c r="AG7" i="9"/>
  <c r="AK6" i="9" l="1"/>
  <c r="AH7" i="9"/>
  <c r="AL6" i="9" l="1"/>
  <c r="AI7" i="9"/>
  <c r="AM6" i="9" l="1"/>
  <c r="AJ7" i="9"/>
  <c r="AN6" i="9" l="1"/>
  <c r="AK7" i="9"/>
  <c r="AO6" i="9" l="1"/>
  <c r="AL7" i="9"/>
  <c r="AL5" i="9"/>
  <c r="AL4" i="9"/>
  <c r="AP6" i="9" l="1"/>
  <c r="AM7" i="9"/>
  <c r="AQ6" i="9" l="1"/>
  <c r="AN7" i="9"/>
  <c r="AR6" i="9" l="1"/>
  <c r="AO7" i="9"/>
  <c r="AS6" i="9" l="1"/>
  <c r="AP7" i="9"/>
  <c r="AT6" i="9" l="1"/>
  <c r="AQ7" i="9"/>
  <c r="AU6" i="9" l="1"/>
  <c r="AR7" i="9"/>
  <c r="AV6" i="9" l="1"/>
  <c r="AS7" i="9"/>
  <c r="AS5" i="9"/>
  <c r="AS4" i="9"/>
  <c r="AW6" i="9" l="1"/>
  <c r="AT7" i="9"/>
  <c r="AX6" i="9" l="1"/>
  <c r="AU7" i="9"/>
  <c r="AY6" i="9" l="1"/>
  <c r="AV7" i="9"/>
  <c r="AZ6" i="9" l="1"/>
  <c r="AW7" i="9"/>
  <c r="BA6" i="9" l="1"/>
  <c r="AX7" i="9"/>
  <c r="BB6" i="9" l="1"/>
  <c r="AY7" i="9"/>
  <c r="BC6" i="9" l="1"/>
  <c r="AZ5" i="9"/>
  <c r="AZ4" i="9"/>
  <c r="AZ7" i="9"/>
  <c r="BD6" i="9" l="1"/>
  <c r="BA7" i="9"/>
  <c r="BE6" i="9" l="1"/>
  <c r="BB7" i="9"/>
  <c r="BF6" i="9" l="1"/>
  <c r="BC7" i="9"/>
  <c r="BG6" i="9" l="1"/>
  <c r="BD7" i="9"/>
  <c r="BH6" i="9" l="1"/>
  <c r="BE7" i="9"/>
  <c r="BI6" i="9" l="1"/>
  <c r="BF7" i="9"/>
  <c r="BJ6" i="9" l="1"/>
  <c r="BG4" i="9"/>
  <c r="BG7" i="9"/>
  <c r="BG5" i="9"/>
  <c r="BK6" i="9" l="1"/>
  <c r="BH7" i="9"/>
  <c r="BL6" i="9" l="1"/>
  <c r="BI7" i="9"/>
  <c r="BM6" i="9" l="1"/>
  <c r="BJ7" i="9"/>
  <c r="BK7" i="9" l="1"/>
  <c r="BL7" i="9" l="1"/>
  <c r="BM7" i="9" l="1"/>
  <c r="A9" i="9" l="1"/>
  <c r="A10" i="9" s="1"/>
  <c r="A11" i="9" s="1"/>
  <c r="A12" i="9" l="1"/>
  <c r="A13" i="9" s="1"/>
  <c r="A14" i="9" s="1"/>
  <c r="A15" i="9" s="1"/>
  <c r="A16" i="9" s="1"/>
  <c r="A18" i="9" l="1"/>
  <c r="A20" i="9" s="1"/>
  <c r="A21" i="9" s="1"/>
  <c r="A22" i="9" s="1"/>
  <c r="A23" i="9" s="1"/>
  <c r="F18" i="9" l="1"/>
  <c r="A24" i="9"/>
  <c r="A25" i="9" l="1"/>
  <c r="A26" i="9" s="1"/>
  <c r="A27" i="9" s="1"/>
  <c r="A28" i="9" s="1"/>
  <c r="A29" i="9" s="1"/>
  <c r="A30" i="9" s="1"/>
  <c r="A31" i="9" s="1"/>
  <c r="A32" i="9" s="1"/>
  <c r="A3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<sst xmlns="http://schemas.openxmlformats.org/spreadsheetml/2006/main" count="134" uniqueCount="126">
  <si>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</si>
  <si>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</si>
  <si>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</si>
  <si>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</si>
  <si>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</si>
  <si>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</si>
  <si>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</si>
  <si>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</si>
  <si>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</si>
  <si>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</si>
  <si>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</si>
  <si>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</si>
  <si>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</si>
  <si>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</si>
  <si>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</si>
  <si>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</si>
  <si>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</si>
  <si>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</si>
  <si>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</si>
  <si>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</si>
  <si>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https://www.vertex42.com/ExcelTemplates/excel-gantt-chart.html</t>
  </si>
  <si>
    <t>https://www.vertex42.com/licensing/EULA_privateuse.html</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</si>
  <si>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</si>
  <si>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</si>
  <si>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</si>
  <si>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</si>
  <si>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</si>
  <si>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</si>
  <si>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</si>
  <si>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</si>
  <si>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</si>
  <si>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</si>
  <si>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</si>
  <si>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</si>
  <si>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START</t>
  </si>
  <si>
    <t>END</t>
  </si>
  <si>
    <t>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</si>
  <si>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</si>
  <si>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</si>
  <si>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</si>
  <si>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</si>
  <si>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</si>
  <si>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</si>
  <si>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</si>
  <si>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</si>
  <si>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</si>
  <si>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</si>
  <si>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</si>
  <si>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</si>
  <si>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</si>
  <si>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</si>
  <si>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</si>
  <si>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</si>
  <si>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</si>
  <si>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</si>
  <si>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</si>
  <si>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</si>
  <si>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</si>
  <si>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</si>
  <si>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</si>
  <si>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</si>
  <si>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</si>
  <si>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</si>
  <si>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</si>
  <si>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</si>
  <si>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</si>
  <si>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</si>
  <si>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</si>
  <si>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</si>
  <si>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</si>
  <si>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</si>
  <si>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</si>
  <si>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</si>
  <si>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</si>
  <si>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</si>
  <si>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</si>
  <si>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</si>
  <si>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</si>
  <si>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</si>
  <si>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</si>
  <si>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</si>
  <si>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</si>
  <si>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</si>
  <si>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</si>
  <si>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</si>
  <si>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</si>
  <si>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</si>
  <si>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</si>
  <si>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</si>
  <si>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</si>
  <si>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</si>
  <si>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</si>
  <si>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</si>
  <si>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</si>
  <si>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</si>
  <si>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</si>
  <si>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Conception</t>
  </si>
  <si>
    <t>Cahier des Charges</t>
  </si>
  <si>
    <t>Loïc Jurasz</t>
  </si>
  <si>
    <t>Liste des tâches</t>
  </si>
  <si>
    <t>Etat de l'art</t>
  </si>
  <si>
    <t>Maquettes</t>
  </si>
  <si>
    <t>Issues</t>
  </si>
  <si>
    <t>Intranet Cinepel, Planning projet</t>
  </si>
  <si>
    <t>Cinepel</t>
  </si>
  <si>
    <t>Mise en place</t>
  </si>
  <si>
    <t>Authentification</t>
  </si>
  <si>
    <t>Planning</t>
  </si>
  <si>
    <t>Models</t>
  </si>
  <si>
    <t>Fonction CRUD</t>
  </si>
  <si>
    <t>JSON de base</t>
  </si>
  <si>
    <t>template</t>
  </si>
  <si>
    <t>parsing JSON</t>
  </si>
  <si>
    <t>parsing template dans le planning</t>
  </si>
  <si>
    <t>CRUD fonctionnel</t>
  </si>
  <si>
    <t>Informations</t>
  </si>
  <si>
    <t>Gestion utilisateur</t>
  </si>
  <si>
    <t>Reset de mot de passe</t>
  </si>
  <si>
    <t>Création utilisateur</t>
  </si>
  <si>
    <t>Edition et suppression utilisateur</t>
  </si>
  <si>
    <t>Créer des notes d'informations</t>
  </si>
  <si>
    <t>Editer et supprimer les notes d'informations</t>
  </si>
  <si>
    <t>SPA</t>
  </si>
  <si>
    <t>%</t>
  </si>
  <si>
    <t>Finalisation</t>
  </si>
  <si>
    <t>Correction des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</si>
</sst>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5"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31">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5"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4" fillId="22" borderId="10" xfId="0" applyNumberFormat="1" applyFont="1" applyFill="1" applyBorder="1" applyAlignment="1" applyProtection="1">
      <alignment horizontal="left" vertical="center"/>
    </xf>
    <xf numFmtId="0" fontId="44" fillId="22" borderId="10" xfId="0" applyFont="1" applyFill="1" applyBorder="1" applyAlignment="1" applyProtection="1">
      <alignment vertical="center"/>
    </xf>
    <xf numFmtId="0" fontId="40" fillId="22" borderId="10" xfId="0" applyFont="1" applyFill="1" applyBorder="1" applyAlignment="1" applyProtection="1">
      <alignment vertical="center"/>
    </xf>
    <xf numFmtId="0" fontId="40" fillId="22" borderId="10" xfId="0" applyNumberFormat="1" applyFont="1" applyFill="1" applyBorder="1" applyAlignment="1" applyProtection="1">
      <alignment horizontal="center" vertical="center"/>
    </xf>
    <xf numFmtId="1" fontId="40" fillId="22" borderId="10" xfId="40" applyNumberFormat="1" applyFont="1" applyFill="1" applyBorder="1" applyAlignment="1" applyProtection="1">
      <alignment horizontal="center" vertical="center"/>
    </xf>
    <xf numFmtId="9" fontId="40" fillId="22" borderId="10" xfId="40"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4" borderId="11" xfId="0" applyNumberFormat="1" applyFont="1" applyFill="1" applyBorder="1" applyAlignment="1" applyProtection="1">
      <alignment horizontal="center" vertical="center"/>
    </xf>
    <xf numFmtId="9" fontId="45" fillId="24" borderId="11" xfId="40" applyFont="1" applyFill="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4" fillId="22" borderId="15" xfId="0" applyNumberFormat="1" applyFont="1" applyFill="1" applyBorder="1" applyAlignment="1" applyProtection="1">
      <alignment horizontal="left" vertical="center"/>
    </xf>
    <xf numFmtId="0" fontId="44" fillId="22" borderId="15" xfId="0" applyFont="1" applyFill="1" applyBorder="1" applyAlignment="1" applyProtection="1">
      <alignment vertical="center"/>
    </xf>
    <xf numFmtId="0" fontId="40" fillId="22" borderId="15" xfId="0" applyFont="1" applyFill="1" applyBorder="1" applyAlignment="1" applyProtection="1">
      <alignment vertical="center"/>
    </xf>
    <xf numFmtId="0" fontId="40" fillId="22" borderId="15" xfId="0" applyNumberFormat="1" applyFont="1" applyFill="1" applyBorder="1" applyAlignment="1" applyProtection="1">
      <alignment horizontal="center" vertical="center"/>
    </xf>
    <xf numFmtId="165" fontId="40" fillId="22" borderId="15" xfId="0" applyNumberFormat="1" applyFont="1" applyFill="1" applyBorder="1" applyAlignment="1" applyProtection="1">
      <alignment horizontal="right" vertical="center"/>
    </xf>
    <xf numFmtId="1" fontId="40" fillId="22" borderId="15" xfId="40" applyNumberFormat="1" applyFont="1" applyFill="1" applyBorder="1" applyAlignment="1" applyProtection="1">
      <alignment horizontal="center" vertical="center"/>
    </xf>
    <xf numFmtId="9" fontId="40" fillId="22" borderId="15" xfId="40"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7" fillId="22" borderId="15" xfId="0" applyNumberFormat="1" applyFont="1" applyFill="1" applyBorder="1" applyAlignment="1" applyProtection="1">
      <alignment horizontal="center" vertical="center"/>
    </xf>
    <xf numFmtId="1" fontId="48" fillId="0" borderId="11" xfId="0" applyNumberFormat="1" applyFont="1" applyBorder="1" applyAlignment="1" applyProtection="1">
      <alignment horizontal="center" vertical="center"/>
    </xf>
    <xf numFmtId="1" fontId="47" fillId="22" borderId="10" xfId="0" applyNumberFormat="1" applyFont="1" applyFill="1" applyBorder="1" applyAlignment="1" applyProtection="1">
      <alignment horizontal="center" vertical="center"/>
    </xf>
    <xf numFmtId="165" fontId="45" fillId="23" borderId="11" xfId="0" applyNumberFormat="1" applyFont="1" applyFill="1" applyBorder="1" applyAlignment="1" applyProtection="1">
      <alignment horizontal="center" vertical="center"/>
    </xf>
    <xf numFmtId="165" fontId="45" fillId="0" borderId="11" xfId="0" applyNumberFormat="1" applyFont="1" applyBorder="1" applyAlignment="1" applyProtection="1">
      <alignment horizontal="center" vertical="center"/>
    </xf>
    <xf numFmtId="165" fontId="40" fillId="22" borderId="10" xfId="0" applyNumberFormat="1" applyFont="1" applyFill="1" applyBorder="1" applyAlignment="1" applyProtection="1">
      <alignment horizontal="center" vertical="center"/>
    </xf>
    <xf numFmtId="0" fontId="40" fillId="22" borderId="15"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9" fontId="40" fillId="0" borderId="10" xfId="0" applyNumberFormat="1" applyFont="1" applyFill="1" applyBorder="1" applyAlignment="1" applyProtection="1">
      <alignment horizontal="left" vertical="center"/>
    </xf>
    <xf numFmtId="0" fontId="40" fillId="22" borderId="10" xfId="0" applyFont="1" applyFill="1" applyBorder="1" applyAlignment="1" applyProtection="1">
      <alignment horizontal="left" vertical="center"/>
    </xf>
    <xf numFmtId="0" fontId="49" fillId="0" borderId="0" xfId="0" applyNumberFormat="1" applyFont="1" applyFill="1" applyBorder="1" applyProtection="1"/>
    <xf numFmtId="0" fontId="49" fillId="0" borderId="0" xfId="0" applyFont="1" applyFill="1" applyBorder="1" applyProtection="1"/>
    <xf numFmtId="0" fontId="49" fillId="0" borderId="0" xfId="0" applyFont="1" applyProtection="1"/>
    <xf numFmtId="0" fontId="49" fillId="0" borderId="0" xfId="0" applyFont="1" applyFill="1" applyAlignment="1" applyProtection="1">
      <alignment horizontal="right" vertical="center"/>
    </xf>
    <xf numFmtId="165" fontId="40" fillId="22" borderId="15" xfId="0" applyNumberFormat="1" applyFont="1" applyFill="1" applyBorder="1" applyAlignment="1" applyProtection="1">
      <alignment horizontal="center" vertical="center"/>
    </xf>
    <xf numFmtId="0" fontId="50" fillId="0" borderId="19" xfId="0" applyNumberFormat="1" applyFont="1" applyFill="1" applyBorder="1" applyAlignment="1" applyProtection="1">
      <alignment horizontal="left" vertical="center"/>
    </xf>
    <xf numFmtId="0" fontId="50" fillId="0" borderId="19" xfId="0" applyFont="1" applyFill="1" applyBorder="1" applyAlignment="1" applyProtection="1">
      <alignment horizontal="left" vertical="center"/>
    </xf>
    <xf numFmtId="0" fontId="50" fillId="0" borderId="19" xfId="0" applyFont="1" applyFill="1" applyBorder="1" applyAlignment="1" applyProtection="1">
      <alignment horizontal="center" vertical="center" wrapText="1"/>
    </xf>
    <xf numFmtId="0" fontId="51" fillId="0" borderId="19" xfId="0" applyNumberFormat="1" applyFont="1" applyFill="1" applyBorder="1" applyAlignment="1" applyProtection="1">
      <alignment horizontal="center" vertical="center" wrapText="1"/>
    </xf>
    <xf numFmtId="0" fontId="50" fillId="0" borderId="19" xfId="0" applyFont="1" applyFill="1" applyBorder="1" applyAlignment="1" applyProtection="1">
      <alignment horizontal="center" vertical="center"/>
    </xf>
    <xf numFmtId="0" fontId="40" fillId="0" borderId="20" xfId="0" applyNumberFormat="1" applyFont="1" applyFill="1" applyBorder="1" applyAlignment="1" applyProtection="1">
      <alignment horizontal="center" vertical="center" shrinkToFit="1"/>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2" fillId="0" borderId="0" xfId="0" applyNumberFormat="1" applyFont="1" applyFill="1" applyBorder="1" applyAlignment="1" applyProtection="1">
      <alignment vertical="center"/>
      <protection locked="0"/>
    </xf>
    <xf numFmtId="0" fontId="40" fillId="0" borderId="10" xfId="0" applyFont="1" applyFill="1" applyBorder="1" applyAlignment="1" applyProtection="1">
      <alignment vertical="center" wrapText="1"/>
    </xf>
    <xf numFmtId="0" fontId="45" fillId="0" borderId="11" xfId="0" applyFont="1" applyFill="1" applyBorder="1" applyAlignment="1" applyProtection="1">
      <alignment horizontal="center" vertical="center"/>
    </xf>
    <xf numFmtId="0" fontId="43" fillId="0" borderId="23" xfId="0" applyNumberFormat="1" applyFont="1" applyFill="1" applyBorder="1" applyAlignment="1" applyProtection="1">
      <alignment horizontal="center" vertical="center"/>
      <protection locked="0"/>
    </xf>
    <xf numFmtId="0" fontId="55"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6" fillId="0" borderId="0" xfId="0" applyFont="1" applyAlignment="1">
      <alignment wrapText="1"/>
    </xf>
    <xf numFmtId="0" fontId="35" fillId="0" borderId="0" xfId="34" applyFont="1" applyAlignment="1" applyProtection="1"/>
    <xf numFmtId="0" fontId="56" fillId="0" borderId="0" xfId="0" applyFont="1" applyAlignment="1">
      <alignment horizontal="left" wrapText="1"/>
    </xf>
    <xf numFmtId="0" fontId="56" fillId="0" borderId="0" xfId="0" applyFont="1" applyAlignment="1">
      <alignment vertical="center" wrapText="1"/>
    </xf>
    <xf numFmtId="0" fontId="56" fillId="0" borderId="0" xfId="0" applyFont="1" applyFill="1" applyBorder="1" applyAlignment="1">
      <alignment vertical="center" wrapText="1"/>
    </xf>
    <xf numFmtId="0" fontId="57" fillId="0" borderId="0" xfId="0" applyFont="1" applyAlignment="1">
      <alignment vertical="center"/>
    </xf>
    <xf numFmtId="0" fontId="57" fillId="0" borderId="0" xfId="0" applyFont="1"/>
    <xf numFmtId="0" fontId="57" fillId="0" borderId="0" xfId="0" applyFont="1" applyAlignment="1"/>
    <xf numFmtId="0" fontId="58" fillId="0" borderId="0" xfId="0" applyFont="1" applyFill="1" applyBorder="1" applyAlignment="1">
      <alignment vertical="center" wrapText="1"/>
    </xf>
    <xf numFmtId="0" fontId="57" fillId="0" borderId="0" xfId="0" applyFont="1" applyBorder="1"/>
    <xf numFmtId="0" fontId="35" fillId="0" borderId="0" xfId="34" applyFont="1" applyFill="1" applyBorder="1" applyAlignment="1" applyProtection="1">
      <alignment vertical="center"/>
    </xf>
    <xf numFmtId="0" fontId="60" fillId="0" borderId="0" xfId="0" applyFont="1" applyAlignment="1">
      <alignment horizontal="right"/>
    </xf>
    <xf numFmtId="0" fontId="56" fillId="0" borderId="0" xfId="0" applyFont="1"/>
    <xf numFmtId="0" fontId="56" fillId="0" borderId="0" xfId="0" applyFont="1" applyAlignment="1"/>
    <xf numFmtId="0" fontId="56" fillId="0" borderId="0" xfId="0" applyFont="1" applyAlignment="1">
      <alignment horizontal="left" indent="1"/>
    </xf>
    <xf numFmtId="0" fontId="56" fillId="0" borderId="0" xfId="0" quotePrefix="1" applyFont="1" applyAlignment="1">
      <alignment horizontal="left" wrapText="1" indent="1"/>
    </xf>
    <xf numFmtId="0" fontId="34" fillId="0" borderId="0" xfId="0" quotePrefix="1" applyFont="1" applyAlignment="1">
      <alignment horizontal="left" indent="1"/>
    </xf>
    <xf numFmtId="0" fontId="60" fillId="0" borderId="0" xfId="0" applyFont="1" applyAlignment="1">
      <alignment horizontal="left" wrapText="1"/>
    </xf>
    <xf numFmtId="0" fontId="56" fillId="0" borderId="0" xfId="0" applyFont="1" applyFill="1" applyBorder="1" applyAlignment="1">
      <alignment horizontal="left" vertical="center" wrapText="1"/>
    </xf>
    <xf numFmtId="0" fontId="62" fillId="0" borderId="0" xfId="0" applyFont="1" applyAlignment="1">
      <alignment horizontal="right"/>
    </xf>
    <xf numFmtId="0" fontId="63" fillId="0" borderId="0" xfId="0" applyFont="1" applyFill="1" applyBorder="1" applyAlignment="1">
      <alignment vertical="center" wrapText="1"/>
    </xf>
    <xf numFmtId="0" fontId="56" fillId="0" borderId="0" xfId="0" quotePrefix="1" applyFont="1" applyAlignment="1">
      <alignment wrapText="1"/>
    </xf>
    <xf numFmtId="0" fontId="63" fillId="0" borderId="0" xfId="0" applyFont="1" applyAlignment="1"/>
    <xf numFmtId="0" fontId="11" fillId="0" borderId="0" xfId="0" applyFont="1" applyAlignment="1" applyProtection="1">
      <protection locked="0"/>
    </xf>
    <xf numFmtId="0" fontId="63" fillId="0" borderId="0" xfId="0" applyFont="1"/>
    <xf numFmtId="0" fontId="62" fillId="0" borderId="0" xfId="0" applyFont="1" applyFill="1" applyBorder="1" applyAlignment="1"/>
    <xf numFmtId="0" fontId="53" fillId="0" borderId="0" xfId="34" applyFont="1" applyBorder="1" applyAlignment="1" applyProtection="1">
      <alignment horizontal="left" vertical="center"/>
    </xf>
    <xf numFmtId="164" fontId="43" fillId="0" borderId="16" xfId="0" applyNumberFormat="1" applyFont="1" applyFill="1" applyBorder="1" applyAlignment="1" applyProtection="1">
      <alignment horizontal="center" vertical="center" shrinkToFit="1"/>
      <protection locked="0"/>
    </xf>
    <xf numFmtId="0" fontId="46" fillId="0" borderId="17" xfId="0" applyNumberFormat="1" applyFont="1" applyFill="1" applyBorder="1" applyAlignment="1" applyProtection="1">
      <alignment horizontal="center" vertical="center"/>
    </xf>
    <xf numFmtId="0" fontId="46" fillId="0" borderId="12" xfId="0" applyNumberFormat="1" applyFont="1" applyFill="1" applyBorder="1" applyAlignment="1" applyProtection="1">
      <alignment horizontal="center" vertical="center"/>
    </xf>
    <xf numFmtId="0" fontId="46" fillId="0" borderId="18" xfId="0" applyNumberFormat="1" applyFont="1" applyFill="1" applyBorder="1" applyAlignment="1" applyProtection="1">
      <alignment horizontal="center" vertical="center"/>
    </xf>
    <xf numFmtId="164" fontId="43" fillId="0" borderId="23" xfId="0" applyNumberFormat="1" applyFont="1" applyFill="1" applyBorder="1" applyAlignment="1" applyProtection="1">
      <alignment horizontal="center" vertical="center" shrinkToFit="1"/>
      <protection locked="0"/>
    </xf>
    <xf numFmtId="167" fontId="43" fillId="0" borderId="17" xfId="0" applyNumberFormat="1" applyFont="1" applyFill="1" applyBorder="1" applyAlignment="1" applyProtection="1">
      <alignment horizontal="center" vertical="center"/>
    </xf>
    <xf numFmtId="167" fontId="43" fillId="0" borderId="12" xfId="0" applyNumberFormat="1" applyFont="1" applyFill="1" applyBorder="1" applyAlignment="1" applyProtection="1">
      <alignment horizontal="center" vertical="center"/>
    </xf>
    <xf numFmtId="167" fontId="43" fillId="0" borderId="18" xfId="0" applyNumberFormat="1" applyFont="1" applyFill="1" applyBorder="1" applyAlignment="1" applyProtection="1">
      <alignment horizontal="center" vertical="center"/>
    </xf>
    <xf numFmtId="0" fontId="55" fillId="0" borderId="0" xfId="0" applyFont="1" applyFill="1" applyBorder="1" applyAlignment="1">
      <alignment horizontal="left"/>
    </xf>
  </cellXfs>
  <cellStyles count="44">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43" builtinId="11" customBuiltin="1"/>
    <cellStyle name="Calcul" xfId="26" builtinId="22" customBuiltin="1"/>
    <cellStyle name="Cellule liée" xfId="36" builtinId="24" customBuiltin="1"/>
    <cellStyle name="Entrée" xfId="35" builtinId="20" customBuiltin="1"/>
    <cellStyle name="Insatisfaisant" xfId="25" builtinId="27" customBuiltin="1"/>
    <cellStyle name="Lien hypertexte" xfId="34" builtinId="8"/>
    <cellStyle name="Neutre" xfId="37" builtinId="28" customBuiltin="1"/>
    <cellStyle name="Normal" xfId="0" builtinId="0"/>
    <cellStyle name="Note" xfId="38" builtinId="10" customBuiltin="1"/>
    <cellStyle name="Pourcentage" xfId="40" builtinId="5"/>
    <cellStyle name="Satisfaisant" xfId="29" builtinId="26" customBuiltin="1"/>
    <cellStyle name="Sortie" xfId="39" builtinId="21" customBuiltin="1"/>
    <cellStyle name="Texte explicatif" xfId="28" builtinId="53" customBuiltin="1"/>
    <cellStyle name="Titre" xfId="41" builtinId="15" customBuiltin="1"/>
    <cellStyle name="Titre 1" xfId="30" builtinId="16" customBuiltin="1"/>
    <cellStyle name="Titre 2" xfId="31" builtinId="17" customBuiltin="1"/>
    <cellStyle name="Titre 3" xfId="32" builtinId="18" customBuiltin="1"/>
    <cellStyle name="Titre 4" xfId="33" builtinId="19" customBuiltin="1"/>
    <cellStyle name="Total" xfId="42" builtinId="25" customBuiltin="1"/>
    <cellStyle name="Vérification" xfId="27" builtinId="23" customBuiltin="1"/>
  </cellStyles>
  <dxfs count="7">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H$4" horiz="1" max="100" min="1" page="0" val="17"/>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9</xdr:col>
      <xdr:colOff>142875</xdr:colOff>
      <xdr:row>8</xdr:row>
      <xdr:rowOff>28575</xdr:rowOff>
    </xdr:from>
    <xdr:to>
      <xdr:col>31</xdr:col>
      <xdr:colOff>0</xdr:colOff>
      <xdr:row>12</xdr:row>
      <xdr:rowOff>213783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8</xdr:col>
          <xdr:colOff>95250</xdr:colOff>
          <xdr:row>1</xdr:row>
          <xdr:rowOff>123825</xdr:rowOff>
        </xdr:from>
        <xdr:to>
          <xdr:col>26</xdr:col>
          <xdr:colOff>104775</xdr:colOff>
          <xdr:row>2</xdr:row>
          <xdr:rowOff>161925</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M33"/>
  <sheetViews>
    <sheetView showGridLines="0" tabSelected="1" zoomScaleNormal="100" workbookViewId="0">
      <pane ySplit="7" topLeftCell="A8" activePane="bottomLeft" state="frozen"/>
      <selection pane="bottomLeft" activeCell="F1" sqref="F1"/>
    </sheetView>
  </sheetViews>
  <sheetFormatPr baseColWidth="10"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1.85546875" style="1" customWidth="1"/>
    <col min="10" max="65" width="2.42578125" style="1" customWidth="1"/>
    <col min="66" max="16384" width="9.140625" style="3"/>
  </cols>
  <sheetData>
    <row r="1" spans="1:65" ht="17.25" customHeight="1" x14ac:dyDescent="0.2">
      <c r="A1" s="87" t="s">
        <v>103</v>
      </c>
      <c r="B1" s="37"/>
      <c r="C1" s="37"/>
      <c r="D1" s="37"/>
      <c r="E1" s="37"/>
      <c r="F1" s="37"/>
      <c r="J1" s="121" t="s">
        <v>41</v>
      </c>
      <c r="K1" s="121"/>
      <c r="L1" s="121"/>
      <c r="M1" s="121"/>
      <c r="N1" s="121"/>
      <c r="O1" s="121"/>
      <c r="P1" s="121"/>
      <c r="Q1" s="121"/>
      <c r="R1" s="121"/>
      <c r="S1" s="121"/>
      <c r="T1" s="121"/>
      <c r="U1" s="121"/>
      <c r="V1" s="121"/>
      <c r="W1" s="121"/>
      <c r="X1" s="121"/>
      <c r="Y1" s="121"/>
      <c r="Z1" s="121"/>
      <c r="AA1" s="121"/>
      <c r="AB1" s="121"/>
      <c r="AC1" s="121"/>
      <c r="AD1" s="121"/>
    </row>
    <row r="2" spans="1:65" ht="14.25" customHeight="1" x14ac:dyDescent="0.2">
      <c r="A2" s="42" t="s">
        <v>104</v>
      </c>
      <c r="B2" s="22"/>
      <c r="C2" s="22"/>
      <c r="D2" s="25"/>
      <c r="E2" s="118"/>
      <c r="F2" s="118"/>
      <c r="H2" s="2"/>
    </row>
    <row r="3" spans="1:65" ht="13.5" customHeight="1" x14ac:dyDescent="0.2">
      <c r="A3" s="42"/>
      <c r="B3" s="38"/>
      <c r="C3" s="4"/>
      <c r="D3" s="4"/>
      <c r="E3" s="4"/>
      <c r="F3" s="4"/>
      <c r="G3" s="4"/>
      <c r="H3" s="2"/>
      <c r="J3" s="24"/>
      <c r="K3" s="24"/>
      <c r="L3" s="24"/>
      <c r="M3" s="24"/>
      <c r="N3" s="24"/>
      <c r="O3" s="24"/>
      <c r="P3" s="24"/>
      <c r="Q3" s="24"/>
      <c r="R3" s="24"/>
      <c r="S3" s="24"/>
      <c r="T3" s="24"/>
      <c r="U3" s="24"/>
      <c r="V3" s="24"/>
      <c r="W3" s="24"/>
      <c r="X3" s="24"/>
      <c r="Y3" s="24"/>
      <c r="Z3" s="24"/>
    </row>
    <row r="4" spans="1:65" ht="12.75" customHeight="1" x14ac:dyDescent="0.2">
      <c r="A4" s="73"/>
      <c r="B4" s="76" t="s">
        <v>39</v>
      </c>
      <c r="C4" s="126">
        <v>43879</v>
      </c>
      <c r="D4" s="126"/>
      <c r="E4" s="126"/>
      <c r="F4" s="74"/>
      <c r="G4" s="76" t="s">
        <v>38</v>
      </c>
      <c r="H4" s="90">
        <v>17</v>
      </c>
      <c r="I4" s="40"/>
      <c r="J4" s="123" t="str">
        <f>"Week "&amp;(J6-($C$4-WEEKDAY($C$4,1)+2))/7+1</f>
        <v>Week 17</v>
      </c>
      <c r="K4" s="124"/>
      <c r="L4" s="124"/>
      <c r="M4" s="124"/>
      <c r="N4" s="124"/>
      <c r="O4" s="124"/>
      <c r="P4" s="125"/>
      <c r="Q4" s="123" t="str">
        <f>"Week "&amp;(Q6-($C$4-WEEKDAY($C$4,1)+2))/7+1</f>
        <v>Week 18</v>
      </c>
      <c r="R4" s="124"/>
      <c r="S4" s="124"/>
      <c r="T4" s="124"/>
      <c r="U4" s="124"/>
      <c r="V4" s="124"/>
      <c r="W4" s="125"/>
      <c r="X4" s="123" t="str">
        <f>"Week "&amp;(X6-($C$4-WEEKDAY($C$4,1)+2))/7+1</f>
        <v>Week 19</v>
      </c>
      <c r="Y4" s="124"/>
      <c r="Z4" s="124"/>
      <c r="AA4" s="124"/>
      <c r="AB4" s="124"/>
      <c r="AC4" s="124"/>
      <c r="AD4" s="125"/>
      <c r="AE4" s="123" t="str">
        <f>"Week "&amp;(AE6-($C$4-WEEKDAY($C$4,1)+2))/7+1</f>
        <v>Week 20</v>
      </c>
      <c r="AF4" s="124"/>
      <c r="AG4" s="124"/>
      <c r="AH4" s="124"/>
      <c r="AI4" s="124"/>
      <c r="AJ4" s="124"/>
      <c r="AK4" s="125"/>
      <c r="AL4" s="123" t="str">
        <f>"Week "&amp;(AL6-($C$4-WEEKDAY($C$4,1)+2))/7+1</f>
        <v>Week 21</v>
      </c>
      <c r="AM4" s="124"/>
      <c r="AN4" s="124"/>
      <c r="AO4" s="124"/>
      <c r="AP4" s="124"/>
      <c r="AQ4" s="124"/>
      <c r="AR4" s="125"/>
      <c r="AS4" s="123" t="str">
        <f>"Week "&amp;(AS6-($C$4-WEEKDAY($C$4,1)+2))/7+1</f>
        <v>Week 22</v>
      </c>
      <c r="AT4" s="124"/>
      <c r="AU4" s="124"/>
      <c r="AV4" s="124"/>
      <c r="AW4" s="124"/>
      <c r="AX4" s="124"/>
      <c r="AY4" s="125"/>
      <c r="AZ4" s="123" t="str">
        <f>"Week "&amp;(AZ6-($C$4-WEEKDAY($C$4,1)+2))/7+1</f>
        <v>Week 23</v>
      </c>
      <c r="BA4" s="124"/>
      <c r="BB4" s="124"/>
      <c r="BC4" s="124"/>
      <c r="BD4" s="124"/>
      <c r="BE4" s="124"/>
      <c r="BF4" s="125"/>
      <c r="BG4" s="123" t="str">
        <f>"Week "&amp;(BG6-($C$4-WEEKDAY($C$4,1)+2))/7+1</f>
        <v>Week 24</v>
      </c>
      <c r="BH4" s="124"/>
      <c r="BI4" s="124"/>
      <c r="BJ4" s="124"/>
      <c r="BK4" s="124"/>
      <c r="BL4" s="124"/>
      <c r="BM4" s="125"/>
    </row>
    <row r="5" spans="1:65" ht="14.25" customHeight="1" x14ac:dyDescent="0.2">
      <c r="A5" s="73"/>
      <c r="B5" s="76" t="s">
        <v>40</v>
      </c>
      <c r="C5" s="122" t="s">
        <v>98</v>
      </c>
      <c r="D5" s="122"/>
      <c r="E5" s="122"/>
      <c r="F5" s="75"/>
      <c r="G5" s="75"/>
      <c r="H5" s="75"/>
      <c r="I5" s="40"/>
      <c r="J5" s="127">
        <f>J6</f>
        <v>43990</v>
      </c>
      <c r="K5" s="128"/>
      <c r="L5" s="128"/>
      <c r="M5" s="128"/>
      <c r="N5" s="128"/>
      <c r="O5" s="128"/>
      <c r="P5" s="129"/>
      <c r="Q5" s="127">
        <f>Q6</f>
        <v>43997</v>
      </c>
      <c r="R5" s="128"/>
      <c r="S5" s="128"/>
      <c r="T5" s="128"/>
      <c r="U5" s="128"/>
      <c r="V5" s="128"/>
      <c r="W5" s="129"/>
      <c r="X5" s="127">
        <f>X6</f>
        <v>44004</v>
      </c>
      <c r="Y5" s="128"/>
      <c r="Z5" s="128"/>
      <c r="AA5" s="128"/>
      <c r="AB5" s="128"/>
      <c r="AC5" s="128"/>
      <c r="AD5" s="129"/>
      <c r="AE5" s="127">
        <f>AE6</f>
        <v>44011</v>
      </c>
      <c r="AF5" s="128"/>
      <c r="AG5" s="128"/>
      <c r="AH5" s="128"/>
      <c r="AI5" s="128"/>
      <c r="AJ5" s="128"/>
      <c r="AK5" s="129"/>
      <c r="AL5" s="127">
        <f>AL6</f>
        <v>44018</v>
      </c>
      <c r="AM5" s="128"/>
      <c r="AN5" s="128"/>
      <c r="AO5" s="128"/>
      <c r="AP5" s="128"/>
      <c r="AQ5" s="128"/>
      <c r="AR5" s="129"/>
      <c r="AS5" s="127">
        <f>AS6</f>
        <v>44025</v>
      </c>
      <c r="AT5" s="128"/>
      <c r="AU5" s="128"/>
      <c r="AV5" s="128"/>
      <c r="AW5" s="128"/>
      <c r="AX5" s="128"/>
      <c r="AY5" s="129"/>
      <c r="AZ5" s="127">
        <f>AZ6</f>
        <v>44032</v>
      </c>
      <c r="BA5" s="128"/>
      <c r="BB5" s="128"/>
      <c r="BC5" s="128"/>
      <c r="BD5" s="128"/>
      <c r="BE5" s="128"/>
      <c r="BF5" s="129"/>
      <c r="BG5" s="127">
        <f>BG6</f>
        <v>44039</v>
      </c>
      <c r="BH5" s="128"/>
      <c r="BI5" s="128"/>
      <c r="BJ5" s="128"/>
      <c r="BK5" s="128"/>
      <c r="BL5" s="128"/>
      <c r="BM5" s="129"/>
    </row>
    <row r="6" spans="1:65" ht="9.75" customHeight="1" x14ac:dyDescent="0.2">
      <c r="A6" s="39"/>
      <c r="B6" s="40"/>
      <c r="C6" s="40"/>
      <c r="D6" s="41"/>
      <c r="E6" s="40"/>
      <c r="F6" s="40"/>
      <c r="G6" s="40"/>
      <c r="H6" s="40"/>
      <c r="I6" s="40"/>
      <c r="J6" s="61">
        <f>C4-WEEKDAY(C4,1)+2+7*(H4-1)</f>
        <v>43990</v>
      </c>
      <c r="K6" s="53">
        <f t="shared" ref="K6:AP6" si="0">J6+1</f>
        <v>43991</v>
      </c>
      <c r="L6" s="53">
        <f t="shared" si="0"/>
        <v>43992</v>
      </c>
      <c r="M6" s="53">
        <f t="shared" si="0"/>
        <v>43993</v>
      </c>
      <c r="N6" s="53">
        <f t="shared" si="0"/>
        <v>43994</v>
      </c>
      <c r="O6" s="53">
        <f t="shared" si="0"/>
        <v>43995</v>
      </c>
      <c r="P6" s="62">
        <f t="shared" si="0"/>
        <v>43996</v>
      </c>
      <c r="Q6" s="61">
        <f t="shared" si="0"/>
        <v>43997</v>
      </c>
      <c r="R6" s="53">
        <f t="shared" si="0"/>
        <v>43998</v>
      </c>
      <c r="S6" s="53">
        <f t="shared" si="0"/>
        <v>43999</v>
      </c>
      <c r="T6" s="53">
        <f t="shared" si="0"/>
        <v>44000</v>
      </c>
      <c r="U6" s="53">
        <f t="shared" si="0"/>
        <v>44001</v>
      </c>
      <c r="V6" s="53">
        <f t="shared" si="0"/>
        <v>44002</v>
      </c>
      <c r="W6" s="62">
        <f t="shared" si="0"/>
        <v>44003</v>
      </c>
      <c r="X6" s="61">
        <f t="shared" si="0"/>
        <v>44004</v>
      </c>
      <c r="Y6" s="53">
        <f t="shared" si="0"/>
        <v>44005</v>
      </c>
      <c r="Z6" s="53">
        <f t="shared" si="0"/>
        <v>44006</v>
      </c>
      <c r="AA6" s="53">
        <f t="shared" si="0"/>
        <v>44007</v>
      </c>
      <c r="AB6" s="53">
        <f t="shared" si="0"/>
        <v>44008</v>
      </c>
      <c r="AC6" s="53">
        <f t="shared" si="0"/>
        <v>44009</v>
      </c>
      <c r="AD6" s="62">
        <f t="shared" si="0"/>
        <v>44010</v>
      </c>
      <c r="AE6" s="61">
        <f t="shared" si="0"/>
        <v>44011</v>
      </c>
      <c r="AF6" s="53">
        <f t="shared" si="0"/>
        <v>44012</v>
      </c>
      <c r="AG6" s="53">
        <f t="shared" si="0"/>
        <v>44013</v>
      </c>
      <c r="AH6" s="53">
        <f t="shared" si="0"/>
        <v>44014</v>
      </c>
      <c r="AI6" s="53">
        <f t="shared" si="0"/>
        <v>44015</v>
      </c>
      <c r="AJ6" s="53">
        <f t="shared" si="0"/>
        <v>44016</v>
      </c>
      <c r="AK6" s="62">
        <f t="shared" si="0"/>
        <v>44017</v>
      </c>
      <c r="AL6" s="61">
        <f t="shared" si="0"/>
        <v>44018</v>
      </c>
      <c r="AM6" s="53">
        <f t="shared" si="0"/>
        <v>44019</v>
      </c>
      <c r="AN6" s="53">
        <f t="shared" si="0"/>
        <v>44020</v>
      </c>
      <c r="AO6" s="53">
        <f t="shared" si="0"/>
        <v>44021</v>
      </c>
      <c r="AP6" s="53">
        <f t="shared" si="0"/>
        <v>44022</v>
      </c>
      <c r="AQ6" s="53">
        <f t="shared" ref="AQ6:BM6" si="1">AP6+1</f>
        <v>44023</v>
      </c>
      <c r="AR6" s="62">
        <f t="shared" si="1"/>
        <v>44024</v>
      </c>
      <c r="AS6" s="61">
        <f t="shared" si="1"/>
        <v>44025</v>
      </c>
      <c r="AT6" s="53">
        <f t="shared" si="1"/>
        <v>44026</v>
      </c>
      <c r="AU6" s="53">
        <f t="shared" si="1"/>
        <v>44027</v>
      </c>
      <c r="AV6" s="53">
        <f t="shared" si="1"/>
        <v>44028</v>
      </c>
      <c r="AW6" s="53">
        <f t="shared" si="1"/>
        <v>44029</v>
      </c>
      <c r="AX6" s="53">
        <f t="shared" si="1"/>
        <v>44030</v>
      </c>
      <c r="AY6" s="62">
        <f t="shared" si="1"/>
        <v>44031</v>
      </c>
      <c r="AZ6" s="61">
        <f t="shared" si="1"/>
        <v>44032</v>
      </c>
      <c r="BA6" s="53">
        <f t="shared" si="1"/>
        <v>44033</v>
      </c>
      <c r="BB6" s="53">
        <f t="shared" si="1"/>
        <v>44034</v>
      </c>
      <c r="BC6" s="53">
        <f t="shared" si="1"/>
        <v>44035</v>
      </c>
      <c r="BD6" s="53">
        <f t="shared" si="1"/>
        <v>44036</v>
      </c>
      <c r="BE6" s="53">
        <f t="shared" si="1"/>
        <v>44037</v>
      </c>
      <c r="BF6" s="62">
        <f t="shared" si="1"/>
        <v>44038</v>
      </c>
      <c r="BG6" s="61">
        <f t="shared" si="1"/>
        <v>44039</v>
      </c>
      <c r="BH6" s="53">
        <f t="shared" si="1"/>
        <v>44040</v>
      </c>
      <c r="BI6" s="53">
        <f t="shared" si="1"/>
        <v>44041</v>
      </c>
      <c r="BJ6" s="53">
        <f t="shared" si="1"/>
        <v>44042</v>
      </c>
      <c r="BK6" s="53">
        <f t="shared" si="1"/>
        <v>44043</v>
      </c>
      <c r="BL6" s="53">
        <f t="shared" si="1"/>
        <v>44044</v>
      </c>
      <c r="BM6" s="62">
        <f t="shared" si="1"/>
        <v>44045</v>
      </c>
    </row>
    <row r="7" spans="1:65" s="86" customFormat="1" ht="9" customHeight="1" thickBot="1" x14ac:dyDescent="0.25">
      <c r="A7" s="78" t="s">
        <v>0</v>
      </c>
      <c r="B7" s="79" t="s">
        <v>33</v>
      </c>
      <c r="C7" s="80"/>
      <c r="D7" s="81" t="s">
        <v>37</v>
      </c>
      <c r="E7" s="82" t="s">
        <v>34</v>
      </c>
      <c r="F7" s="82" t="s">
        <v>35</v>
      </c>
      <c r="G7" s="80" t="s">
        <v>36</v>
      </c>
      <c r="H7" s="80" t="s">
        <v>123</v>
      </c>
      <c r="I7" s="80"/>
      <c r="J7" s="83" t="str">
        <f t="shared" ref="J7:AO7" si="2">CHOOSE(WEEKDAY(J6,1),"S","M","T","W","T","F","S")</f>
        <v>M</v>
      </c>
      <c r="K7" s="84" t="str">
        <f t="shared" si="2"/>
        <v>T</v>
      </c>
      <c r="L7" s="84" t="str">
        <f t="shared" si="2"/>
        <v>W</v>
      </c>
      <c r="M7" s="84" t="str">
        <f t="shared" si="2"/>
        <v>T</v>
      </c>
      <c r="N7" s="84" t="str">
        <f t="shared" si="2"/>
        <v>F</v>
      </c>
      <c r="O7" s="84" t="str">
        <f t="shared" si="2"/>
        <v>S</v>
      </c>
      <c r="P7" s="85" t="str">
        <f t="shared" si="2"/>
        <v>S</v>
      </c>
      <c r="Q7" s="83" t="str">
        <f t="shared" si="2"/>
        <v>M</v>
      </c>
      <c r="R7" s="84" t="str">
        <f t="shared" si="2"/>
        <v>T</v>
      </c>
      <c r="S7" s="84" t="str">
        <f t="shared" si="2"/>
        <v>W</v>
      </c>
      <c r="T7" s="84" t="str">
        <f t="shared" si="2"/>
        <v>T</v>
      </c>
      <c r="U7" s="84" t="str">
        <f t="shared" si="2"/>
        <v>F</v>
      </c>
      <c r="V7" s="84" t="str">
        <f t="shared" si="2"/>
        <v>S</v>
      </c>
      <c r="W7" s="85" t="str">
        <f t="shared" si="2"/>
        <v>S</v>
      </c>
      <c r="X7" s="83" t="str">
        <f t="shared" si="2"/>
        <v>M</v>
      </c>
      <c r="Y7" s="84" t="str">
        <f t="shared" si="2"/>
        <v>T</v>
      </c>
      <c r="Z7" s="84" t="str">
        <f t="shared" si="2"/>
        <v>W</v>
      </c>
      <c r="AA7" s="84" t="str">
        <f t="shared" si="2"/>
        <v>T</v>
      </c>
      <c r="AB7" s="84" t="str">
        <f t="shared" si="2"/>
        <v>F</v>
      </c>
      <c r="AC7" s="84" t="str">
        <f t="shared" si="2"/>
        <v>S</v>
      </c>
      <c r="AD7" s="85" t="str">
        <f t="shared" si="2"/>
        <v>S</v>
      </c>
      <c r="AE7" s="83" t="str">
        <f t="shared" si="2"/>
        <v>M</v>
      </c>
      <c r="AF7" s="84" t="str">
        <f t="shared" si="2"/>
        <v>T</v>
      </c>
      <c r="AG7" s="84" t="str">
        <f t="shared" si="2"/>
        <v>W</v>
      </c>
      <c r="AH7" s="84" t="str">
        <f t="shared" si="2"/>
        <v>T</v>
      </c>
      <c r="AI7" s="84" t="str">
        <f t="shared" si="2"/>
        <v>F</v>
      </c>
      <c r="AJ7" s="84" t="str">
        <f t="shared" si="2"/>
        <v>S</v>
      </c>
      <c r="AK7" s="85" t="str">
        <f t="shared" si="2"/>
        <v>S</v>
      </c>
      <c r="AL7" s="83" t="str">
        <f t="shared" si="2"/>
        <v>M</v>
      </c>
      <c r="AM7" s="84" t="str">
        <f t="shared" si="2"/>
        <v>T</v>
      </c>
      <c r="AN7" s="84" t="str">
        <f t="shared" si="2"/>
        <v>W</v>
      </c>
      <c r="AO7" s="84" t="str">
        <f t="shared" si="2"/>
        <v>T</v>
      </c>
      <c r="AP7" s="84" t="str">
        <f t="shared" ref="AP7:BM7" si="3">CHOOSE(WEEKDAY(AP6,1),"S","M","T","W","T","F","S")</f>
        <v>F</v>
      </c>
      <c r="AQ7" s="84" t="str">
        <f t="shared" si="3"/>
        <v>S</v>
      </c>
      <c r="AR7" s="85" t="str">
        <f t="shared" si="3"/>
        <v>S</v>
      </c>
      <c r="AS7" s="83" t="str">
        <f t="shared" si="3"/>
        <v>M</v>
      </c>
      <c r="AT7" s="84" t="str">
        <f t="shared" si="3"/>
        <v>T</v>
      </c>
      <c r="AU7" s="84" t="str">
        <f t="shared" si="3"/>
        <v>W</v>
      </c>
      <c r="AV7" s="84" t="str">
        <f t="shared" si="3"/>
        <v>T</v>
      </c>
      <c r="AW7" s="84" t="str">
        <f t="shared" si="3"/>
        <v>F</v>
      </c>
      <c r="AX7" s="84" t="str">
        <f t="shared" si="3"/>
        <v>S</v>
      </c>
      <c r="AY7" s="85" t="str">
        <f t="shared" si="3"/>
        <v>S</v>
      </c>
      <c r="AZ7" s="83" t="str">
        <f t="shared" si="3"/>
        <v>M</v>
      </c>
      <c r="BA7" s="84" t="str">
        <f t="shared" si="3"/>
        <v>T</v>
      </c>
      <c r="BB7" s="84" t="str">
        <f t="shared" si="3"/>
        <v>W</v>
      </c>
      <c r="BC7" s="84" t="str">
        <f t="shared" si="3"/>
        <v>T</v>
      </c>
      <c r="BD7" s="84" t="str">
        <f t="shared" si="3"/>
        <v>F</v>
      </c>
      <c r="BE7" s="84" t="str">
        <f t="shared" si="3"/>
        <v>S</v>
      </c>
      <c r="BF7" s="85" t="str">
        <f t="shared" si="3"/>
        <v>S</v>
      </c>
      <c r="BG7" s="83" t="str">
        <f t="shared" si="3"/>
        <v>M</v>
      </c>
      <c r="BH7" s="84" t="str">
        <f t="shared" si="3"/>
        <v>T</v>
      </c>
      <c r="BI7" s="84" t="str">
        <f t="shared" si="3"/>
        <v>W</v>
      </c>
      <c r="BJ7" s="84" t="str">
        <f t="shared" si="3"/>
        <v>T</v>
      </c>
      <c r="BK7" s="84" t="str">
        <f t="shared" si="3"/>
        <v>F</v>
      </c>
      <c r="BL7" s="84" t="str">
        <f t="shared" si="3"/>
        <v>S</v>
      </c>
      <c r="BM7" s="85" t="str">
        <f t="shared" si="3"/>
        <v>S</v>
      </c>
    </row>
    <row r="8" spans="1:65" s="45" customFormat="1" ht="15" customHeight="1" x14ac:dyDescent="0.2">
      <c r="A8" s="54" t="str">
        <f>IF(ISERROR(VALUE(SUBSTITUTE(prevWBS,".",""))),"1",IF(ISERROR(FIND("`",SUBSTITUTE(prevWBS,".","`",1))),TEXT(VALUE(prevWBS)+1,"#"),TEXT(VALUE(LEFT(prevWBS,FIND("`",SUBSTITUTE(prevWBS,".","`",1))-1))+1,"#")))</f>
        <v>1</v>
      </c>
      <c r="B8" s="55" t="s">
        <v>96</v>
      </c>
      <c r="C8" s="56"/>
      <c r="D8" s="57"/>
      <c r="E8" s="58"/>
      <c r="F8" s="77" t="str">
        <f>IF(ISBLANK(E8)," - ",IF(G8=0,E8,E8+G8-1))</f>
        <v xml:space="preserve"> - </v>
      </c>
      <c r="G8" s="59"/>
      <c r="H8" s="60"/>
      <c r="I8" s="63"/>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row>
    <row r="9" spans="1:65" s="50" customFormat="1" ht="18" x14ac:dyDescent="0.2">
      <c r="A9" s="49" t="str">
        <f t="shared" ref="A9:A13"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8" t="s">
        <v>97</v>
      </c>
      <c r="D9" s="89"/>
      <c r="E9" s="66">
        <v>43879</v>
      </c>
      <c r="F9" s="67">
        <f>IF(ISBLANK(E9)," - ",IF(G9=0,E9,E9+G9-1))</f>
        <v>43892</v>
      </c>
      <c r="G9" s="51">
        <v>14</v>
      </c>
      <c r="H9" s="52">
        <v>1</v>
      </c>
      <c r="I9" s="64"/>
      <c r="J9" s="70"/>
      <c r="K9" s="70"/>
      <c r="L9" s="70"/>
      <c r="M9" s="70"/>
      <c r="N9" s="70"/>
      <c r="O9" s="70"/>
      <c r="P9" s="70"/>
      <c r="Q9" s="70"/>
      <c r="R9" s="70"/>
      <c r="S9" s="70"/>
      <c r="T9" s="70"/>
      <c r="U9" s="70"/>
      <c r="V9" s="70"/>
      <c r="W9" s="70"/>
      <c r="X9" s="70"/>
      <c r="Y9" s="70"/>
      <c r="Z9" s="70"/>
      <c r="AA9" s="70"/>
      <c r="AB9" s="70"/>
      <c r="AC9" s="70"/>
      <c r="AD9" s="70"/>
      <c r="AE9" s="70"/>
      <c r="AF9" s="70"/>
      <c r="AG9" s="70"/>
      <c r="AH9" s="70"/>
      <c r="AI9" s="70"/>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row>
    <row r="10" spans="1:65" s="50" customFormat="1" ht="18" x14ac:dyDescent="0.2">
      <c r="A10" s="49" t="str">
        <f t="shared" si="4"/>
        <v>1.2</v>
      </c>
      <c r="B10" s="88" t="s">
        <v>99</v>
      </c>
      <c r="D10" s="89"/>
      <c r="E10" s="66">
        <v>43893</v>
      </c>
      <c r="F10" s="67">
        <f t="shared" ref="F10:F24" si="5">IF(ISBLANK(E10)," - ",IF(G10=0,E10,E10+G10-1))</f>
        <v>43913</v>
      </c>
      <c r="G10" s="51">
        <v>21</v>
      </c>
      <c r="H10" s="52">
        <v>1</v>
      </c>
      <c r="I10" s="64"/>
      <c r="J10" s="70"/>
      <c r="K10" s="70"/>
      <c r="L10" s="70"/>
      <c r="M10" s="70"/>
      <c r="N10" s="70"/>
      <c r="O10" s="70"/>
      <c r="P10" s="70"/>
      <c r="Q10" s="70"/>
      <c r="R10" s="70"/>
      <c r="S10" s="70"/>
      <c r="T10" s="70"/>
      <c r="U10" s="70"/>
      <c r="V10" s="70"/>
      <c r="W10" s="70"/>
      <c r="X10" s="70"/>
      <c r="Y10" s="70"/>
      <c r="Z10" s="70"/>
      <c r="AA10" s="70"/>
      <c r="AB10" s="70"/>
      <c r="AC10" s="70"/>
      <c r="AD10" s="70"/>
      <c r="AE10" s="70"/>
      <c r="AF10" s="70"/>
      <c r="AG10" s="70"/>
      <c r="AH10" s="70"/>
      <c r="AI10" s="70"/>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row>
    <row r="11" spans="1:65" s="50" customFormat="1" ht="18" x14ac:dyDescent="0.2">
      <c r="A11" s="49" t="str">
        <f t="shared" si="4"/>
        <v>1.3</v>
      </c>
      <c r="B11" s="88" t="s">
        <v>100</v>
      </c>
      <c r="D11" s="89"/>
      <c r="E11" s="66">
        <v>43907</v>
      </c>
      <c r="F11" s="67">
        <f t="shared" si="5"/>
        <v>43927</v>
      </c>
      <c r="G11" s="51">
        <v>21</v>
      </c>
      <c r="H11" s="52">
        <v>1</v>
      </c>
      <c r="I11" s="64"/>
      <c r="J11" s="70"/>
      <c r="K11" s="70"/>
      <c r="L11" s="71"/>
      <c r="M11" s="70"/>
      <c r="N11" s="70"/>
      <c r="O11" s="70"/>
      <c r="P11" s="70"/>
      <c r="Q11" s="70"/>
      <c r="R11" s="70"/>
      <c r="S11" s="70"/>
      <c r="T11" s="70"/>
      <c r="U11" s="70"/>
      <c r="V11" s="70"/>
      <c r="W11" s="70"/>
      <c r="X11" s="70"/>
      <c r="Y11" s="70"/>
      <c r="Z11" s="70"/>
      <c r="AA11" s="70"/>
      <c r="AB11" s="70"/>
      <c r="AC11" s="70"/>
      <c r="AD11" s="70"/>
      <c r="AE11" s="70"/>
      <c r="AF11" s="70"/>
      <c r="AG11" s="70"/>
      <c r="AH11" s="70"/>
      <c r="AI11" s="70"/>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row>
    <row r="12" spans="1:65" s="50" customFormat="1" ht="18" x14ac:dyDescent="0.2">
      <c r="A12" s="49" t="str">
        <f t="shared" si="4"/>
        <v>1.4</v>
      </c>
      <c r="B12" s="88" t="s">
        <v>101</v>
      </c>
      <c r="D12" s="89"/>
      <c r="E12" s="66">
        <v>43914</v>
      </c>
      <c r="F12" s="67">
        <f t="shared" si="5"/>
        <v>43941</v>
      </c>
      <c r="G12" s="51">
        <v>28</v>
      </c>
      <c r="H12" s="52">
        <v>1</v>
      </c>
      <c r="I12" s="64"/>
      <c r="J12" s="70"/>
      <c r="K12" s="70"/>
      <c r="L12" s="70"/>
      <c r="M12" s="70"/>
      <c r="N12" s="70"/>
      <c r="O12" s="70"/>
      <c r="P12" s="70"/>
      <c r="Q12" s="70"/>
      <c r="R12" s="70"/>
      <c r="S12" s="70"/>
      <c r="T12" s="70"/>
      <c r="U12" s="70"/>
      <c r="V12" s="70"/>
      <c r="W12" s="70"/>
      <c r="X12" s="70"/>
      <c r="Y12" s="70"/>
      <c r="Z12" s="70"/>
      <c r="AA12" s="70"/>
      <c r="AB12" s="70"/>
      <c r="AC12" s="70"/>
      <c r="AD12" s="70"/>
      <c r="AE12" s="70"/>
      <c r="AF12" s="70"/>
      <c r="AG12" s="70"/>
      <c r="AH12" s="70"/>
      <c r="AI12" s="70"/>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row>
    <row r="13" spans="1:65" s="50" customFormat="1" ht="18" x14ac:dyDescent="0.2">
      <c r="A13" s="49" t="str">
        <f t="shared" si="4"/>
        <v>1.5</v>
      </c>
      <c r="B13" s="88" t="s">
        <v>102</v>
      </c>
      <c r="D13" s="89"/>
      <c r="E13" s="66">
        <v>43921</v>
      </c>
      <c r="F13" s="67">
        <f t="shared" si="5"/>
        <v>43927</v>
      </c>
      <c r="G13" s="51">
        <v>7</v>
      </c>
      <c r="H13" s="52">
        <v>1</v>
      </c>
      <c r="I13" s="64"/>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row>
    <row r="14" spans="1:65" s="45" customFormat="1" ht="15.75" customHeight="1" x14ac:dyDescent="0.2">
      <c r="A14" s="43" t="str">
        <f>IF(ISERROR(VALUE(SUBSTITUTE(prevWBS,".",""))),"1",IF(ISERROR(FIND("`",SUBSTITUTE(prevWBS,".","`",1))),TEXT(VALUE(prevWBS)+1,"#"),TEXT(VALUE(LEFT(prevWBS,FIND("`",SUBSTITUTE(prevWBS,".","`",1))-1))+1,"#")))</f>
        <v>2</v>
      </c>
      <c r="B14" s="44" t="s">
        <v>105</v>
      </c>
      <c r="D14" s="46"/>
      <c r="E14" s="68"/>
      <c r="F14" s="68" t="str">
        <f t="shared" si="5"/>
        <v xml:space="preserve"> - </v>
      </c>
      <c r="G14" s="47"/>
      <c r="H14" s="48"/>
      <c r="I14" s="65"/>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72"/>
      <c r="AV14" s="72"/>
      <c r="AW14" s="72"/>
      <c r="AX14" s="72"/>
      <c r="AY14" s="72"/>
      <c r="AZ14" s="72"/>
      <c r="BA14" s="72"/>
      <c r="BB14" s="72"/>
      <c r="BC14" s="72"/>
      <c r="BD14" s="72"/>
      <c r="BE14" s="72"/>
      <c r="BF14" s="72"/>
      <c r="BG14" s="72"/>
      <c r="BH14" s="72"/>
      <c r="BI14" s="72"/>
      <c r="BJ14" s="72"/>
      <c r="BK14" s="72"/>
      <c r="BL14" s="72"/>
      <c r="BM14" s="72"/>
    </row>
    <row r="15" spans="1:65" s="50" customFormat="1" ht="18" x14ac:dyDescent="0.2">
      <c r="A15"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88" t="s">
        <v>108</v>
      </c>
      <c r="D15" s="89"/>
      <c r="E15" s="66">
        <v>43941</v>
      </c>
      <c r="F15" s="67">
        <f t="shared" si="5"/>
        <v>43947</v>
      </c>
      <c r="G15" s="51">
        <v>7</v>
      </c>
      <c r="H15" s="52">
        <v>1</v>
      </c>
      <c r="I15" s="64"/>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row>
    <row r="16" spans="1:65" s="50" customFormat="1" ht="18" x14ac:dyDescent="0.2">
      <c r="A16"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88" t="s">
        <v>106</v>
      </c>
      <c r="D16" s="89"/>
      <c r="E16" s="66">
        <v>43946</v>
      </c>
      <c r="F16" s="67">
        <f t="shared" si="5"/>
        <v>43952</v>
      </c>
      <c r="G16" s="51">
        <v>7</v>
      </c>
      <c r="H16" s="52">
        <v>1</v>
      </c>
      <c r="I16" s="64"/>
      <c r="J16" s="70"/>
      <c r="K16" s="70"/>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row>
    <row r="17" spans="1:65" s="50" customFormat="1" ht="18" x14ac:dyDescent="0.2">
      <c r="A17" s="49">
        <v>2.2999999999999998</v>
      </c>
      <c r="B17" s="88" t="s">
        <v>122</v>
      </c>
      <c r="D17" s="89"/>
      <c r="E17" s="66">
        <v>43952</v>
      </c>
      <c r="F17" s="67">
        <f t="shared" si="5"/>
        <v>43958</v>
      </c>
      <c r="G17" s="51">
        <v>7</v>
      </c>
      <c r="H17" s="52">
        <v>1</v>
      </c>
      <c r="I17" s="64"/>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row>
    <row r="18" spans="1:65" s="50" customFormat="1" ht="18" x14ac:dyDescent="0.2">
      <c r="A18"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8" s="88" t="s">
        <v>109</v>
      </c>
      <c r="D18" s="89"/>
      <c r="E18" s="66">
        <v>43958</v>
      </c>
      <c r="F18" s="67">
        <f t="shared" si="5"/>
        <v>43962</v>
      </c>
      <c r="G18" s="51">
        <v>5</v>
      </c>
      <c r="H18" s="52">
        <v>1</v>
      </c>
      <c r="I18" s="64"/>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row>
    <row r="19" spans="1:65" s="45" customFormat="1" ht="15" customHeight="1" x14ac:dyDescent="0.2">
      <c r="A19" s="43">
        <v>3</v>
      </c>
      <c r="B19" s="44" t="s">
        <v>107</v>
      </c>
      <c r="D19" s="46"/>
      <c r="E19" s="68"/>
      <c r="F19" s="68" t="str">
        <f t="shared" si="5"/>
        <v xml:space="preserve"> - </v>
      </c>
      <c r="G19" s="47"/>
      <c r="H19" s="48"/>
      <c r="I19" s="65"/>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c r="BA19" s="72"/>
      <c r="BB19" s="72"/>
      <c r="BC19" s="72"/>
      <c r="BD19" s="72"/>
      <c r="BE19" s="72"/>
      <c r="BF19" s="72"/>
      <c r="BG19" s="72"/>
      <c r="BH19" s="72"/>
      <c r="BI19" s="72"/>
      <c r="BJ19" s="72"/>
      <c r="BK19" s="72"/>
      <c r="BL19" s="72"/>
      <c r="BM19" s="72"/>
    </row>
    <row r="20" spans="1:65" s="50" customFormat="1" ht="18" x14ac:dyDescent="0.2">
      <c r="A20"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0" s="88" t="s">
        <v>110</v>
      </c>
      <c r="D20" s="89"/>
      <c r="E20" s="66">
        <v>43941</v>
      </c>
      <c r="F20" s="67">
        <f t="shared" si="5"/>
        <v>43941</v>
      </c>
      <c r="G20" s="51">
        <v>1</v>
      </c>
      <c r="H20" s="52">
        <v>1</v>
      </c>
      <c r="I20" s="64"/>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row>
    <row r="21" spans="1:65" s="50" customFormat="1" ht="18" x14ac:dyDescent="0.2">
      <c r="A21"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1" s="88" t="s">
        <v>111</v>
      </c>
      <c r="D21" s="89"/>
      <c r="E21" s="66">
        <v>43962</v>
      </c>
      <c r="F21" s="67">
        <f t="shared" si="5"/>
        <v>43982</v>
      </c>
      <c r="G21" s="51">
        <v>21</v>
      </c>
      <c r="H21" s="52">
        <v>1</v>
      </c>
      <c r="I21" s="64"/>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row>
    <row r="22" spans="1:65" s="50" customFormat="1" ht="18" x14ac:dyDescent="0.2">
      <c r="A22"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2" s="88" t="s">
        <v>112</v>
      </c>
      <c r="D22" s="89"/>
      <c r="E22" s="66">
        <v>43966</v>
      </c>
      <c r="F22" s="67">
        <f t="shared" si="5"/>
        <v>43972</v>
      </c>
      <c r="G22" s="51">
        <v>7</v>
      </c>
      <c r="H22" s="52">
        <v>1</v>
      </c>
      <c r="I22" s="64"/>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row>
    <row r="23" spans="1:65" s="50" customFormat="1" ht="24" x14ac:dyDescent="0.2">
      <c r="A23"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3" s="88" t="s">
        <v>113</v>
      </c>
      <c r="D23" s="89"/>
      <c r="E23" s="66">
        <v>43969</v>
      </c>
      <c r="F23" s="67">
        <f t="shared" si="5"/>
        <v>43989</v>
      </c>
      <c r="G23" s="51">
        <v>21</v>
      </c>
      <c r="H23" s="52">
        <v>1</v>
      </c>
      <c r="I23" s="64"/>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row>
    <row r="24" spans="1:65" s="50" customFormat="1" ht="18" x14ac:dyDescent="0.2">
      <c r="A24"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4" s="88" t="s">
        <v>114</v>
      </c>
      <c r="D24" s="89"/>
      <c r="E24" s="66">
        <v>43976</v>
      </c>
      <c r="F24" s="67">
        <f t="shared" si="5"/>
        <v>43996</v>
      </c>
      <c r="G24" s="51">
        <v>21</v>
      </c>
      <c r="H24" s="52">
        <v>1</v>
      </c>
      <c r="I24" s="64"/>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row>
    <row r="25" spans="1:65" s="45" customFormat="1" ht="15" customHeight="1" x14ac:dyDescent="0.2">
      <c r="A25" s="43" t="str">
        <f>IF(ISERROR(VALUE(SUBSTITUTE(prevWBS,".",""))),"1",IF(ISERROR(FIND("`",SUBSTITUTE(prevWBS,".","`",1))),TEXT(VALUE(prevWBS)+1,"#"),TEXT(VALUE(LEFT(prevWBS,FIND("`",SUBSTITUTE(prevWBS,".","`",1))-1))+1,"#")))</f>
        <v>4</v>
      </c>
      <c r="B25" s="44" t="s">
        <v>116</v>
      </c>
      <c r="D25" s="46"/>
      <c r="E25" s="68"/>
      <c r="F25" s="68" t="str">
        <f t="shared" ref="F25:F28" si="6">IF(ISBLANK(E25)," - ",IF(G25=0,E25,E25+G25-1))</f>
        <v xml:space="preserve"> - </v>
      </c>
      <c r="G25" s="47"/>
      <c r="H25" s="48"/>
      <c r="I25" s="65"/>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c r="BC25" s="72"/>
      <c r="BD25" s="72"/>
      <c r="BE25" s="72"/>
      <c r="BF25" s="72"/>
      <c r="BG25" s="72"/>
      <c r="BH25" s="72"/>
      <c r="BI25" s="72"/>
      <c r="BJ25" s="72"/>
      <c r="BK25" s="72"/>
      <c r="BL25" s="72"/>
      <c r="BM25" s="72"/>
    </row>
    <row r="26" spans="1:65" s="50" customFormat="1" ht="24" x14ac:dyDescent="0.2">
      <c r="A26"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6" s="88" t="s">
        <v>117</v>
      </c>
      <c r="D26" s="89"/>
      <c r="E26" s="66">
        <v>43997</v>
      </c>
      <c r="F26" s="67">
        <f t="shared" si="6"/>
        <v>44003</v>
      </c>
      <c r="G26" s="51">
        <v>7</v>
      </c>
      <c r="H26" s="52">
        <v>1</v>
      </c>
      <c r="I26" s="64"/>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row>
    <row r="27" spans="1:65" s="50" customFormat="1" ht="18" x14ac:dyDescent="0.2">
      <c r="A27"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7" s="88" t="s">
        <v>118</v>
      </c>
      <c r="D27" s="89"/>
      <c r="E27" s="66">
        <v>44004</v>
      </c>
      <c r="F27" s="67">
        <f t="shared" si="6"/>
        <v>44010</v>
      </c>
      <c r="G27" s="51">
        <v>7</v>
      </c>
      <c r="H27" s="52">
        <v>1</v>
      </c>
      <c r="I27" s="64"/>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row>
    <row r="28" spans="1:65" s="50" customFormat="1" ht="24" x14ac:dyDescent="0.2">
      <c r="A28"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8" s="88" t="s">
        <v>119</v>
      </c>
      <c r="D28" s="89"/>
      <c r="E28" s="66">
        <v>44011</v>
      </c>
      <c r="F28" s="67">
        <f t="shared" si="6"/>
        <v>44017</v>
      </c>
      <c r="G28" s="51">
        <v>7</v>
      </c>
      <c r="H28" s="52">
        <v>1</v>
      </c>
      <c r="I28" s="64"/>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row>
    <row r="29" spans="1:65" s="45" customFormat="1" ht="14.25" customHeight="1" x14ac:dyDescent="0.2">
      <c r="A29" s="43" t="str">
        <f>IF(ISERROR(VALUE(SUBSTITUTE(prevWBS,".",""))),"1",IF(ISERROR(FIND("`",SUBSTITUTE(prevWBS,".","`",1))),TEXT(VALUE(prevWBS)+1,"#"),TEXT(VALUE(LEFT(prevWBS,FIND("`",SUBSTITUTE(prevWBS,".","`",1))-1))+1,"#")))</f>
        <v>5</v>
      </c>
      <c r="B29" s="44" t="s">
        <v>115</v>
      </c>
      <c r="D29" s="46"/>
      <c r="E29" s="68"/>
      <c r="F29" s="68" t="str">
        <f t="shared" ref="F29:F31" si="7">IF(ISBLANK(E29)," - ",IF(G29=0,E29,E29+G29-1))</f>
        <v xml:space="preserve"> - </v>
      </c>
      <c r="G29" s="47"/>
      <c r="H29" s="48"/>
      <c r="I29" s="65"/>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c r="AX29" s="72"/>
      <c r="AY29" s="72"/>
      <c r="AZ29" s="72"/>
      <c r="BA29" s="72"/>
      <c r="BB29" s="72"/>
      <c r="BC29" s="72"/>
      <c r="BD29" s="72"/>
      <c r="BE29" s="72"/>
      <c r="BF29" s="72"/>
      <c r="BG29" s="72"/>
      <c r="BH29" s="72"/>
      <c r="BI29" s="72"/>
      <c r="BJ29" s="72"/>
      <c r="BK29" s="72"/>
      <c r="BL29" s="72"/>
      <c r="BM29" s="72"/>
    </row>
    <row r="30" spans="1:65" s="50" customFormat="1" ht="24" x14ac:dyDescent="0.2">
      <c r="A30"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0" s="88" t="s">
        <v>120</v>
      </c>
      <c r="D30" s="89"/>
      <c r="E30" s="66">
        <v>44018</v>
      </c>
      <c r="F30" s="67">
        <f t="shared" si="7"/>
        <v>44019</v>
      </c>
      <c r="G30" s="51">
        <v>2</v>
      </c>
      <c r="H30" s="52">
        <v>1</v>
      </c>
      <c r="I30" s="64"/>
      <c r="J30" s="70"/>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row>
    <row r="31" spans="1:65" s="50" customFormat="1" ht="24" x14ac:dyDescent="0.2">
      <c r="A31"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1" s="88" t="s">
        <v>121</v>
      </c>
      <c r="D31" s="89"/>
      <c r="E31" s="66">
        <v>44021</v>
      </c>
      <c r="F31" s="67">
        <f>IF(ISBLANK(E31)," - ",IF(G31=0,E31,E31+G31-1))</f>
        <v>44022</v>
      </c>
      <c r="G31" s="51">
        <v>2</v>
      </c>
      <c r="H31" s="52">
        <v>1</v>
      </c>
      <c r="I31" s="64"/>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row>
    <row r="32" spans="1:65" s="45" customFormat="1" ht="13.5" customHeight="1" x14ac:dyDescent="0.2">
      <c r="A32" s="43" t="str">
        <f>IF(ISERROR(VALUE(SUBSTITUTE(prevWBS,".",""))),"1",IF(ISERROR(FIND("`",SUBSTITUTE(prevWBS,".","`",1))),TEXT(VALUE(prevWBS)+1,"#"),TEXT(VALUE(LEFT(prevWBS,FIND("`",SUBSTITUTE(prevWBS,".","`",1))-1))+1,"#")))</f>
        <v>6</v>
      </c>
      <c r="B32" s="44" t="s">
        <v>124</v>
      </c>
      <c r="D32" s="46"/>
      <c r="E32" s="68"/>
      <c r="F32" s="68" t="str">
        <f t="shared" ref="F32:F33" si="8">IF(ISBLANK(E32)," - ",IF(G32=0,E32,E32+G32-1))</f>
        <v xml:space="preserve"> - </v>
      </c>
      <c r="G32" s="47"/>
      <c r="H32" s="48"/>
      <c r="I32" s="65"/>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c r="AI32" s="72"/>
      <c r="AJ32" s="72"/>
      <c r="AK32" s="72"/>
      <c r="AL32" s="72"/>
      <c r="AM32" s="72"/>
      <c r="AN32" s="72"/>
      <c r="AO32" s="72"/>
      <c r="AP32" s="72"/>
      <c r="AQ32" s="72"/>
      <c r="AR32" s="72"/>
      <c r="AS32" s="72"/>
      <c r="AT32" s="72"/>
      <c r="AU32" s="72"/>
      <c r="AV32" s="72"/>
      <c r="AW32" s="72"/>
      <c r="AX32" s="72"/>
      <c r="AY32" s="72"/>
      <c r="AZ32" s="72"/>
      <c r="BA32" s="72"/>
      <c r="BB32" s="72"/>
      <c r="BC32" s="72"/>
      <c r="BD32" s="72"/>
      <c r="BE32" s="72"/>
      <c r="BF32" s="72"/>
      <c r="BG32" s="72"/>
      <c r="BH32" s="72"/>
      <c r="BI32" s="72"/>
      <c r="BJ32" s="72"/>
      <c r="BK32" s="72"/>
      <c r="BL32" s="72"/>
      <c r="BM32" s="72"/>
    </row>
    <row r="33" spans="1:65" s="50" customFormat="1" ht="18" x14ac:dyDescent="0.2">
      <c r="A33"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33" s="88" t="s">
        <v>125</v>
      </c>
      <c r="D33" s="89"/>
      <c r="E33" s="66">
        <v>44025</v>
      </c>
      <c r="F33" s="67">
        <f t="shared" si="8"/>
        <v>44036</v>
      </c>
      <c r="G33" s="51">
        <v>12</v>
      </c>
      <c r="H33" s="52">
        <v>1</v>
      </c>
      <c r="I33" s="64"/>
      <c r="J33" s="70"/>
      <c r="K33" s="70"/>
      <c r="L33" s="70"/>
      <c r="M33" s="70"/>
      <c r="N33" s="70"/>
      <c r="O33" s="70"/>
      <c r="P33" s="70"/>
      <c r="Q33" s="70"/>
      <c r="R33" s="70"/>
      <c r="S33" s="70"/>
      <c r="T33" s="70"/>
      <c r="U33" s="70"/>
      <c r="V33" s="70"/>
      <c r="W33" s="70"/>
      <c r="X33" s="70"/>
      <c r="Y33" s="70"/>
      <c r="Z33" s="70"/>
      <c r="AA33" s="70"/>
      <c r="AB33" s="70"/>
      <c r="AC33" s="70"/>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row>
  </sheetData>
  <sheetProtection formatCells="0" formatColumns="0" formatRows="0" insertRows="0" deleteRows="0"/>
  <mergeCells count="19">
    <mergeCell ref="AE4:AK4"/>
    <mergeCell ref="AE5:AK5"/>
    <mergeCell ref="BG4:BM4"/>
    <mergeCell ref="BG5:BM5"/>
    <mergeCell ref="AL5:AR5"/>
    <mergeCell ref="AS4:AY4"/>
    <mergeCell ref="AS5:AY5"/>
    <mergeCell ref="AL4:AR4"/>
    <mergeCell ref="AZ4:BF4"/>
    <mergeCell ref="AZ5:BF5"/>
    <mergeCell ref="J1:AD1"/>
    <mergeCell ref="C5:E5"/>
    <mergeCell ref="Q4:W4"/>
    <mergeCell ref="J4:P4"/>
    <mergeCell ref="C4:E4"/>
    <mergeCell ref="Q5:W5"/>
    <mergeCell ref="J5:P5"/>
    <mergeCell ref="X4:AD4"/>
    <mergeCell ref="X5:AD5"/>
  </mergeCells>
  <phoneticPr fontId="3" type="noConversion"/>
  <conditionalFormatting sqref="H8:H24">
    <cfRule type="dataBar" priority="2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J6:BM7">
    <cfRule type="expression" dxfId="6" priority="69">
      <formula>J$6=TODAY()</formula>
    </cfRule>
  </conditionalFormatting>
  <conditionalFormatting sqref="J8:BM33">
    <cfRule type="expression" dxfId="5" priority="72">
      <formula>AND($E8&lt;=J$6,ROUNDDOWN(($F8-$E8+1)*$H8,0)+$E8-1&gt;=J$6)</formula>
    </cfRule>
    <cfRule type="expression" dxfId="4" priority="73">
      <formula>AND(NOT(ISBLANK($E8)),$E8&lt;=J$6,$F8&gt;=J$6)</formula>
    </cfRule>
  </conditionalFormatting>
  <conditionalFormatting sqref="BN6:DQ7 J6:BM24">
    <cfRule type="expression" dxfId="3" priority="32">
      <formula>J$6=TODAY()</formula>
    </cfRule>
  </conditionalFormatting>
  <conditionalFormatting sqref="H29:H31">
    <cfRule type="dataBar" priority="9">
      <dataBar>
        <cfvo type="num" val="0"/>
        <cfvo type="num" val="1"/>
        <color theme="0" tint="-0.34998626667073579"/>
      </dataBar>
      <extLst>
        <ext xmlns:x14="http://schemas.microsoft.com/office/spreadsheetml/2009/9/main" uri="{B025F937-C7B1-47D3-B67F-A62EFF666E3E}">
          <x14:id>{960EC7F6-591F-400F-8303-AD10B00D6C64}</x14:id>
        </ext>
      </extLst>
    </cfRule>
  </conditionalFormatting>
  <conditionalFormatting sqref="J29:BM31">
    <cfRule type="expression" dxfId="2" priority="10">
      <formula>J$6=TODAY()</formula>
    </cfRule>
  </conditionalFormatting>
  <conditionalFormatting sqref="H25:H28">
    <cfRule type="dataBar" priority="5">
      <dataBar>
        <cfvo type="num" val="0"/>
        <cfvo type="num" val="1"/>
        <color theme="0" tint="-0.34998626667073579"/>
      </dataBar>
      <extLst>
        <ext xmlns:x14="http://schemas.microsoft.com/office/spreadsheetml/2009/9/main" uri="{B025F937-C7B1-47D3-B67F-A62EFF666E3E}">
          <x14:id>{085A2CBB-686E-42B0-AEAA-103DCEA90669}</x14:id>
        </ext>
      </extLst>
    </cfRule>
  </conditionalFormatting>
  <conditionalFormatting sqref="J25:BM28">
    <cfRule type="expression" dxfId="1" priority="6">
      <formula>J$6=TODAY()</formula>
    </cfRule>
  </conditionalFormatting>
  <conditionalFormatting sqref="H32:H33">
    <cfRule type="dataBar" priority="1">
      <dataBar>
        <cfvo type="num" val="0"/>
        <cfvo type="num" val="1"/>
        <color theme="0" tint="-0.34998626667073579"/>
      </dataBar>
      <extLst>
        <ext xmlns:x14="http://schemas.microsoft.com/office/spreadsheetml/2009/9/main" uri="{B025F937-C7B1-47D3-B67F-A62EFF666E3E}">
          <x14:id>{4ABDDFDF-340C-4211-8AC0-3E887FFDF416}</x14:id>
        </ext>
      </extLst>
    </cfRule>
  </conditionalFormatting>
  <conditionalFormatting sqref="J32:BM33">
    <cfRule type="expression" dxfId="0" priority="2">
      <formula>J$6=TODAY()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J1:AD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E14 E19 G14:H14 G19:H19" unlockedFormula="1"/>
    <ignoredError sqref="A14"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8</xdr:col>
                    <xdr:colOff>95250</xdr:colOff>
                    <xdr:row>1</xdr:row>
                    <xdr:rowOff>123825</xdr:rowOff>
                  </from>
                  <to>
                    <xdr:col>26</xdr:col>
                    <xdr:colOff>104775</xdr:colOff>
                    <xdr:row>2</xdr:row>
                    <xdr:rowOff>161925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H8:H24</xm:sqref>
        </x14:conditionalFormatting>
        <x14:conditionalFormatting xmlns:xm="http://schemas.microsoft.com/office/excel/2006/main">
          <x14:cfRule type="dataBar" id="{960EC7F6-591F-400F-8303-AD10B00D6C64}">
            <x14:dataBar minLength="0" maxLength="100" gradient="0">
              <x14:cfvo type="num">
                <xm:f>0</xm:f>
              </x14:cfvo>
              <x14:cfvo type="num">
                <xm:f>1</xm:f>
              </x14:cfvo>
              <x14:negativeFillColor rgb="FFFF0000"/>
              <x14:axisColor rgb="FF000000"/>
            </x14:dataBar>
          </x14:cfRule>
          <xm:sqref>H29:H31</xm:sqref>
        </x14:conditionalFormatting>
        <x14:conditionalFormatting xmlns:xm="http://schemas.microsoft.com/office/excel/2006/main">
          <x14:cfRule type="dataBar" id="{085A2CBB-686E-42B0-AEAA-103DCEA90669}">
            <x14:dataBar minLength="0" maxLength="100" gradient="0">
              <x14:cfvo type="num">
                <xm:f>0</xm:f>
              </x14:cfvo>
              <x14:cfvo type="num">
                <xm:f>1</xm:f>
              </x14:cfvo>
              <x14:negativeFillColor rgb="FFFF0000"/>
              <x14:axisColor rgb="FF000000"/>
            </x14:dataBar>
          </x14:cfRule>
          <xm:sqref>H25:H28</xm:sqref>
        </x14:conditionalFormatting>
        <x14:conditionalFormatting xmlns:xm="http://schemas.microsoft.com/office/excel/2006/main">
          <x14:cfRule type="dataBar" id="{4ABDDFDF-340C-4211-8AC0-3E887FFDF416}">
            <x14:dataBar minLength="0" maxLength="100" gradient="0">
              <x14:cfvo type="num">
                <xm:f>0</xm:f>
              </x14:cfvo>
              <x14:cfvo type="num">
                <xm:f>1</xm:f>
              </x14:cfvo>
              <x14:negativeFillColor rgb="FFFF0000"/>
              <x14:axisColor rgb="FF000000"/>
            </x14:dataBar>
          </x14:cfRule>
          <xm:sqref>H32:H33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14" workbookViewId="0">
      <selection activeCell="A3" sqref="A3"/>
    </sheetView>
  </sheetViews>
  <sheetFormatPr baseColWidth="10"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0" t="s">
        <v>86</v>
      </c>
      <c r="B1" s="31"/>
      <c r="C1" s="32"/>
    </row>
    <row r="2" spans="1:3" ht="14.25" x14ac:dyDescent="0.2">
      <c r="A2" s="96" t="s">
        <v>20</v>
      </c>
      <c r="B2" s="9"/>
      <c r="C2" s="8"/>
    </row>
    <row r="3" spans="1:3" s="20" customFormat="1" x14ac:dyDescent="0.2">
      <c r="A3" s="8"/>
      <c r="B3" s="9"/>
      <c r="C3" s="8"/>
    </row>
    <row r="4" spans="1:3" s="8" customFormat="1" ht="18" x14ac:dyDescent="0.25">
      <c r="A4" s="91" t="s">
        <v>53</v>
      </c>
      <c r="B4" s="29"/>
    </row>
    <row r="5" spans="1:3" s="8" customFormat="1" ht="57" x14ac:dyDescent="0.2">
      <c r="B5" s="97" t="s">
        <v>42</v>
      </c>
    </row>
    <row r="7" spans="1:3" ht="28.5" x14ac:dyDescent="0.2">
      <c r="B7" s="97" t="s">
        <v>54</v>
      </c>
    </row>
    <row r="9" spans="1:3" ht="14.25" x14ac:dyDescent="0.2">
      <c r="B9" s="96" t="s">
        <v>31</v>
      </c>
    </row>
    <row r="11" spans="1:3" ht="28.5" x14ac:dyDescent="0.2">
      <c r="B11" s="95" t="s">
        <v>32</v>
      </c>
    </row>
    <row r="12" spans="1:3" s="20" customFormat="1" x14ac:dyDescent="0.2"/>
    <row r="13" spans="1:3" ht="18" x14ac:dyDescent="0.25">
      <c r="A13" s="130" t="s">
        <v>3</v>
      </c>
      <c r="B13" s="130"/>
    </row>
    <row r="14" spans="1:3" s="20" customFormat="1" x14ac:dyDescent="0.2"/>
    <row r="15" spans="1:3" s="92" customFormat="1" ht="18" x14ac:dyDescent="0.2">
      <c r="A15" s="100"/>
      <c r="B15" s="98" t="s">
        <v>45</v>
      </c>
    </row>
    <row r="16" spans="1:3" s="92" customFormat="1" ht="18" x14ac:dyDescent="0.2">
      <c r="A16" s="100"/>
      <c r="B16" s="99" t="s">
        <v>43</v>
      </c>
      <c r="C16" s="94" t="s">
        <v>2</v>
      </c>
    </row>
    <row r="17" spans="1:3" ht="18" x14ac:dyDescent="0.25">
      <c r="A17" s="101"/>
      <c r="B17" s="99" t="s">
        <v>47</v>
      </c>
    </row>
    <row r="18" spans="1:3" s="20" customFormat="1" ht="18" x14ac:dyDescent="0.25">
      <c r="A18" s="101"/>
      <c r="B18" s="99" t="s">
        <v>55</v>
      </c>
    </row>
    <row r="19" spans="1:3" s="32" customFormat="1" ht="18" x14ac:dyDescent="0.25">
      <c r="A19" s="104"/>
      <c r="B19" s="99" t="s">
        <v>56</v>
      </c>
    </row>
    <row r="20" spans="1:3" s="92" customFormat="1" ht="18" x14ac:dyDescent="0.2">
      <c r="A20" s="100"/>
      <c r="B20" s="98" t="s">
        <v>44</v>
      </c>
      <c r="C20" s="93" t="s">
        <v>1</v>
      </c>
    </row>
    <row r="21" spans="1:3" ht="18" x14ac:dyDescent="0.25">
      <c r="A21" s="101"/>
      <c r="B21" s="99" t="s">
        <v>46</v>
      </c>
    </row>
    <row r="22" spans="1:3" s="8" customFormat="1" ht="18" x14ac:dyDescent="0.25">
      <c r="A22" s="102"/>
      <c r="B22" s="103" t="s">
        <v>48</v>
      </c>
    </row>
    <row r="23" spans="1:3" s="8" customFormat="1" ht="18" x14ac:dyDescent="0.25">
      <c r="A23" s="102"/>
      <c r="B23" s="10"/>
    </row>
    <row r="24" spans="1:3" s="8" customFormat="1" ht="18" x14ac:dyDescent="0.25">
      <c r="A24" s="130" t="s">
        <v>49</v>
      </c>
      <c r="B24" s="130"/>
    </row>
    <row r="25" spans="1:3" s="8" customFormat="1" ht="43.5" x14ac:dyDescent="0.25">
      <c r="A25" s="102"/>
      <c r="B25" s="99" t="s">
        <v>57</v>
      </c>
    </row>
    <row r="26" spans="1:3" s="8" customFormat="1" ht="18" x14ac:dyDescent="0.25">
      <c r="A26" s="102"/>
      <c r="B26" s="99"/>
    </row>
    <row r="27" spans="1:3" s="8" customFormat="1" ht="18" x14ac:dyDescent="0.25">
      <c r="A27" s="102"/>
      <c r="B27" s="120" t="s">
        <v>61</v>
      </c>
    </row>
    <row r="28" spans="1:3" s="8" customFormat="1" ht="18" x14ac:dyDescent="0.25">
      <c r="A28" s="102"/>
      <c r="B28" s="99" t="s">
        <v>50</v>
      </c>
    </row>
    <row r="29" spans="1:3" s="8" customFormat="1" ht="28.5" x14ac:dyDescent="0.25">
      <c r="A29" s="102"/>
      <c r="B29" s="99" t="s">
        <v>52</v>
      </c>
    </row>
    <row r="30" spans="1:3" s="8" customFormat="1" ht="18" x14ac:dyDescent="0.25">
      <c r="A30" s="102"/>
      <c r="B30" s="99"/>
    </row>
    <row r="31" spans="1:3" s="8" customFormat="1" ht="18" x14ac:dyDescent="0.25">
      <c r="A31" s="102"/>
      <c r="B31" s="120" t="s">
        <v>58</v>
      </c>
    </row>
    <row r="32" spans="1:3" s="8" customFormat="1" ht="18" x14ac:dyDescent="0.25">
      <c r="A32" s="102"/>
      <c r="B32" s="99" t="s">
        <v>51</v>
      </c>
    </row>
    <row r="33" spans="1:2" s="8" customFormat="1" ht="18" x14ac:dyDescent="0.25">
      <c r="A33" s="102"/>
      <c r="B33" s="99" t="s">
        <v>59</v>
      </c>
    </row>
    <row r="34" spans="1:2" s="8" customFormat="1" ht="18" x14ac:dyDescent="0.25">
      <c r="A34" s="102"/>
      <c r="B34" s="10"/>
    </row>
    <row r="35" spans="1:2" s="8" customFormat="1" ht="28.5" x14ac:dyDescent="0.25">
      <c r="A35" s="102"/>
      <c r="B35" s="99" t="s">
        <v>92</v>
      </c>
    </row>
    <row r="36" spans="1:2" s="8" customFormat="1" ht="18" x14ac:dyDescent="0.25">
      <c r="A36" s="102"/>
      <c r="B36" s="105" t="s">
        <v>60</v>
      </c>
    </row>
    <row r="37" spans="1:2" s="8" customFormat="1" ht="18" x14ac:dyDescent="0.25">
      <c r="A37" s="102"/>
      <c r="B37" s="10"/>
    </row>
    <row r="38" spans="1:2" ht="18" x14ac:dyDescent="0.25">
      <c r="A38" s="130" t="s">
        <v>8</v>
      </c>
      <c r="B38" s="130"/>
    </row>
    <row r="39" spans="1:2" ht="28.5" x14ac:dyDescent="0.2">
      <c r="B39" s="99" t="s">
        <v>63</v>
      </c>
    </row>
    <row r="40" spans="1:2" s="20" customFormat="1" x14ac:dyDescent="0.2"/>
    <row r="41" spans="1:2" s="20" customFormat="1" ht="14.25" x14ac:dyDescent="0.2">
      <c r="B41" s="99" t="s">
        <v>64</v>
      </c>
    </row>
    <row r="42" spans="1:2" s="20" customFormat="1" x14ac:dyDescent="0.2"/>
    <row r="43" spans="1:2" s="20" customFormat="1" ht="28.5" x14ac:dyDescent="0.2">
      <c r="B43" s="99" t="s">
        <v>62</v>
      </c>
    </row>
    <row r="44" spans="1:2" s="20" customFormat="1" x14ac:dyDescent="0.2"/>
    <row r="45" spans="1:2" ht="28.5" x14ac:dyDescent="0.2">
      <c r="B45" s="99" t="s">
        <v>65</v>
      </c>
    </row>
    <row r="46" spans="1:2" x14ac:dyDescent="0.2">
      <c r="B46" s="21"/>
    </row>
    <row r="47" spans="1:2" ht="28.5" x14ac:dyDescent="0.2">
      <c r="B47" s="99" t="s">
        <v>66</v>
      </c>
    </row>
    <row r="48" spans="1:2" x14ac:dyDescent="0.2">
      <c r="B48" s="11"/>
    </row>
    <row r="49" spans="1:2" ht="18" x14ac:dyDescent="0.25">
      <c r="A49" s="130" t="s">
        <v>6</v>
      </c>
      <c r="B49" s="130"/>
    </row>
    <row r="50" spans="1:2" ht="28.5" x14ac:dyDescent="0.2">
      <c r="B50" s="99" t="s">
        <v>93</v>
      </c>
    </row>
    <row r="51" spans="1:2" x14ac:dyDescent="0.2">
      <c r="B51" s="11"/>
    </row>
    <row r="52" spans="1:2" ht="14.25" x14ac:dyDescent="0.2">
      <c r="A52" s="106" t="s">
        <v>9</v>
      </c>
      <c r="B52" s="99" t="s">
        <v>10</v>
      </c>
    </row>
    <row r="53" spans="1:2" ht="14.25" x14ac:dyDescent="0.2">
      <c r="A53" s="106" t="s">
        <v>11</v>
      </c>
      <c r="B53" s="99" t="s">
        <v>12</v>
      </c>
    </row>
    <row r="54" spans="1:2" ht="14.25" x14ac:dyDescent="0.2">
      <c r="A54" s="106" t="s">
        <v>13</v>
      </c>
      <c r="B54" s="99" t="s">
        <v>14</v>
      </c>
    </row>
    <row r="55" spans="1:2" ht="28.5" x14ac:dyDescent="0.2">
      <c r="A55" s="95"/>
      <c r="B55" s="99" t="s">
        <v>67</v>
      </c>
    </row>
    <row r="56" spans="1:2" ht="28.5" x14ac:dyDescent="0.2">
      <c r="A56" s="95"/>
      <c r="B56" s="99" t="s">
        <v>68</v>
      </c>
    </row>
    <row r="57" spans="1:2" ht="14.25" x14ac:dyDescent="0.2">
      <c r="A57" s="106" t="s">
        <v>15</v>
      </c>
      <c r="B57" s="99" t="s">
        <v>16</v>
      </c>
    </row>
    <row r="58" spans="1:2" ht="14.25" x14ac:dyDescent="0.2">
      <c r="A58" s="95"/>
      <c r="B58" s="99" t="s">
        <v>69</v>
      </c>
    </row>
    <row r="59" spans="1:2" ht="14.25" x14ac:dyDescent="0.2">
      <c r="A59" s="95"/>
      <c r="B59" s="99" t="s">
        <v>70</v>
      </c>
    </row>
    <row r="60" spans="1:2" ht="14.25" x14ac:dyDescent="0.2">
      <c r="A60" s="106" t="s">
        <v>17</v>
      </c>
      <c r="B60" s="99" t="s">
        <v>18</v>
      </c>
    </row>
    <row r="61" spans="1:2" ht="28.5" x14ac:dyDescent="0.2">
      <c r="A61" s="95"/>
      <c r="B61" s="99" t="s">
        <v>71</v>
      </c>
    </row>
    <row r="62" spans="1:2" ht="14.25" x14ac:dyDescent="0.2">
      <c r="A62" s="106" t="s">
        <v>72</v>
      </c>
      <c r="B62" s="99" t="s">
        <v>73</v>
      </c>
    </row>
    <row r="63" spans="1:2" ht="14.25" x14ac:dyDescent="0.2">
      <c r="A63" s="107"/>
      <c r="B63" s="99" t="s">
        <v>74</v>
      </c>
    </row>
    <row r="64" spans="1:2" s="20" customFormat="1" x14ac:dyDescent="0.2">
      <c r="B64" s="12"/>
    </row>
    <row r="65" spans="1:2" s="20" customFormat="1" ht="18" x14ac:dyDescent="0.25">
      <c r="A65" s="130" t="s">
        <v>7</v>
      </c>
      <c r="B65" s="130"/>
    </row>
    <row r="66" spans="1:2" s="20" customFormat="1" ht="42.75" x14ac:dyDescent="0.2">
      <c r="B66" s="99" t="s">
        <v>75</v>
      </c>
    </row>
    <row r="67" spans="1:2" s="20" customFormat="1" x14ac:dyDescent="0.2">
      <c r="B67" s="13"/>
    </row>
    <row r="68" spans="1:2" s="8" customFormat="1" ht="18" x14ac:dyDescent="0.25">
      <c r="A68" s="130" t="s">
        <v>4</v>
      </c>
      <c r="B68" s="130"/>
    </row>
    <row r="69" spans="1:2" s="20" customFormat="1" ht="15" x14ac:dyDescent="0.25">
      <c r="A69" s="114" t="s">
        <v>5</v>
      </c>
      <c r="B69" s="115" t="s">
        <v>76</v>
      </c>
    </row>
    <row r="70" spans="1:2" s="8" customFormat="1" ht="28.5" x14ac:dyDescent="0.2">
      <c r="A70" s="108"/>
      <c r="B70" s="113" t="s">
        <v>78</v>
      </c>
    </row>
    <row r="71" spans="1:2" s="8" customFormat="1" ht="14.25" x14ac:dyDescent="0.2">
      <c r="A71" s="108"/>
      <c r="B71" s="109"/>
    </row>
    <row r="72" spans="1:2" s="20" customFormat="1" ht="15" x14ac:dyDescent="0.25">
      <c r="A72" s="114" t="s">
        <v>5</v>
      </c>
      <c r="B72" s="115" t="s">
        <v>91</v>
      </c>
    </row>
    <row r="73" spans="1:2" s="8" customFormat="1" ht="28.5" x14ac:dyDescent="0.2">
      <c r="A73" s="108"/>
      <c r="B73" s="113" t="s">
        <v>95</v>
      </c>
    </row>
    <row r="74" spans="1:2" s="8" customFormat="1" ht="14.25" x14ac:dyDescent="0.2">
      <c r="A74" s="108"/>
      <c r="B74" s="109"/>
    </row>
    <row r="75" spans="1:2" ht="15" x14ac:dyDescent="0.25">
      <c r="A75" s="114" t="s">
        <v>5</v>
      </c>
      <c r="B75" s="117" t="s">
        <v>81</v>
      </c>
    </row>
    <row r="76" spans="1:2" s="8" customFormat="1" ht="42.75" x14ac:dyDescent="0.2">
      <c r="A76" s="108"/>
      <c r="B76" s="97" t="s">
        <v>94</v>
      </c>
    </row>
    <row r="77" spans="1:2" ht="14.25" x14ac:dyDescent="0.2">
      <c r="A77" s="107"/>
      <c r="B77" s="107"/>
    </row>
    <row r="78" spans="1:2" s="20" customFormat="1" ht="15" x14ac:dyDescent="0.25">
      <c r="A78" s="114" t="s">
        <v>5</v>
      </c>
      <c r="B78" s="117" t="s">
        <v>87</v>
      </c>
    </row>
    <row r="79" spans="1:2" s="8" customFormat="1" ht="28.5" x14ac:dyDescent="0.2">
      <c r="A79" s="108"/>
      <c r="B79" s="97" t="s">
        <v>82</v>
      </c>
    </row>
    <row r="80" spans="1:2" s="20" customFormat="1" ht="14.25" x14ac:dyDescent="0.2">
      <c r="A80" s="107"/>
      <c r="B80" s="107"/>
    </row>
    <row r="81" spans="1:2" ht="15" x14ac:dyDescent="0.25">
      <c r="A81" s="114" t="s">
        <v>5</v>
      </c>
      <c r="B81" s="117" t="s">
        <v>88</v>
      </c>
    </row>
    <row r="82" spans="1:2" s="8" customFormat="1" ht="14.25" x14ac:dyDescent="0.2">
      <c r="A82" s="108"/>
      <c r="B82" s="112" t="s">
        <v>83</v>
      </c>
    </row>
    <row r="83" spans="1:2" s="8" customFormat="1" ht="14.25" x14ac:dyDescent="0.2">
      <c r="A83" s="108"/>
      <c r="B83" s="112" t="s">
        <v>84</v>
      </c>
    </row>
    <row r="84" spans="1:2" s="8" customFormat="1" ht="14.25" x14ac:dyDescent="0.2">
      <c r="A84" s="108"/>
      <c r="B84" s="112" t="s">
        <v>85</v>
      </c>
    </row>
    <row r="85" spans="1:2" ht="15" x14ac:dyDescent="0.25">
      <c r="A85" s="107"/>
      <c r="B85" s="111"/>
    </row>
    <row r="86" spans="1:2" ht="15" x14ac:dyDescent="0.25">
      <c r="A86" s="114" t="s">
        <v>5</v>
      </c>
      <c r="B86" s="117" t="s">
        <v>89</v>
      </c>
    </row>
    <row r="87" spans="1:2" s="8" customFormat="1" ht="42.75" x14ac:dyDescent="0.2">
      <c r="A87" s="108"/>
      <c r="B87" s="97" t="s">
        <v>77</v>
      </c>
    </row>
    <row r="88" spans="1:2" s="8" customFormat="1" ht="14.25" x14ac:dyDescent="0.2">
      <c r="A88" s="108"/>
      <c r="B88" s="110" t="s">
        <v>79</v>
      </c>
    </row>
    <row r="89" spans="1:2" s="8" customFormat="1" ht="57" x14ac:dyDescent="0.2">
      <c r="A89" s="108"/>
      <c r="B89" s="116" t="s">
        <v>80</v>
      </c>
    </row>
    <row r="90" spans="1:2" ht="14.25" x14ac:dyDescent="0.2">
      <c r="A90" s="107"/>
      <c r="B90" s="107"/>
    </row>
    <row r="91" spans="1:2" ht="15" x14ac:dyDescent="0.25">
      <c r="A91" s="114" t="s">
        <v>5</v>
      </c>
      <c r="B91" s="119" t="s">
        <v>90</v>
      </c>
    </row>
    <row r="92" spans="1:2" ht="28.5" x14ac:dyDescent="0.2">
      <c r="A92" s="95"/>
      <c r="B92" s="112" t="s">
        <v>19</v>
      </c>
    </row>
    <row r="94" spans="1:2" x14ac:dyDescent="0.2">
      <c r="A94" s="23" t="s">
        <v>24</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0" t="s">
        <v>22</v>
      </c>
      <c r="B1" s="30"/>
      <c r="C1" s="35"/>
      <c r="D1" s="35"/>
    </row>
    <row r="2" spans="1:4" ht="15" x14ac:dyDescent="0.2">
      <c r="A2" s="32"/>
      <c r="B2" s="36"/>
      <c r="C2" s="35"/>
      <c r="D2" s="35"/>
    </row>
    <row r="3" spans="1:4" ht="15" x14ac:dyDescent="0.2">
      <c r="A3" s="33"/>
      <c r="B3" s="26" t="s">
        <v>23</v>
      </c>
      <c r="C3" s="34"/>
    </row>
    <row r="4" spans="1:4" ht="14.25" x14ac:dyDescent="0.2">
      <c r="A4" s="14"/>
      <c r="B4" s="28" t="s">
        <v>20</v>
      </c>
      <c r="C4" s="15"/>
    </row>
    <row r="5" spans="1:4" ht="15" x14ac:dyDescent="0.2">
      <c r="A5" s="14"/>
      <c r="B5" s="17"/>
      <c r="C5" s="15"/>
    </row>
    <row r="6" spans="1:4" ht="15.75" x14ac:dyDescent="0.25">
      <c r="A6" s="14"/>
      <c r="B6" s="18" t="s">
        <v>24</v>
      </c>
      <c r="C6" s="15"/>
    </row>
    <row r="7" spans="1:4" ht="15" x14ac:dyDescent="0.2">
      <c r="A7" s="14"/>
      <c r="B7" s="17"/>
      <c r="C7" s="15"/>
    </row>
    <row r="8" spans="1:4" ht="30" x14ac:dyDescent="0.2">
      <c r="A8" s="14"/>
      <c r="B8" s="17" t="s">
        <v>25</v>
      </c>
      <c r="C8" s="15"/>
    </row>
    <row r="9" spans="1:4" ht="15" x14ac:dyDescent="0.2">
      <c r="A9" s="14"/>
      <c r="B9" s="17"/>
      <c r="C9" s="15"/>
    </row>
    <row r="10" spans="1:4" ht="46.5" x14ac:dyDescent="0.25">
      <c r="A10" s="14"/>
      <c r="B10" s="17" t="s">
        <v>26</v>
      </c>
      <c r="C10" s="15"/>
    </row>
    <row r="11" spans="1:4" ht="15" x14ac:dyDescent="0.2">
      <c r="A11" s="14"/>
      <c r="B11" s="17"/>
      <c r="C11" s="15"/>
    </row>
    <row r="12" spans="1:4" ht="45" x14ac:dyDescent="0.2">
      <c r="A12" s="14"/>
      <c r="B12" s="17" t="s">
        <v>27</v>
      </c>
      <c r="C12" s="15"/>
    </row>
    <row r="13" spans="1:4" ht="15" x14ac:dyDescent="0.2">
      <c r="A13" s="14"/>
      <c r="B13" s="17"/>
      <c r="C13" s="15"/>
    </row>
    <row r="14" spans="1:4" ht="60" x14ac:dyDescent="0.2">
      <c r="A14" s="14"/>
      <c r="B14" s="17" t="s">
        <v>28</v>
      </c>
      <c r="C14" s="15"/>
    </row>
    <row r="15" spans="1:4" ht="15" x14ac:dyDescent="0.2">
      <c r="A15" s="14"/>
      <c r="B15" s="17"/>
      <c r="C15" s="15"/>
    </row>
    <row r="16" spans="1:4" ht="30.75" x14ac:dyDescent="0.2">
      <c r="A16" s="14"/>
      <c r="B16" s="17" t="s">
        <v>29</v>
      </c>
      <c r="C16" s="15"/>
    </row>
    <row r="17" spans="1:3" ht="15" x14ac:dyDescent="0.2">
      <c r="A17" s="14"/>
      <c r="B17" s="17"/>
      <c r="C17" s="15"/>
    </row>
    <row r="18" spans="1:3" ht="15.75" x14ac:dyDescent="0.25">
      <c r="A18" s="14"/>
      <c r="B18" s="18" t="s">
        <v>30</v>
      </c>
      <c r="C18" s="15"/>
    </row>
    <row r="19" spans="1:3" ht="15" x14ac:dyDescent="0.2">
      <c r="A19" s="14"/>
      <c r="B19" s="27" t="s">
        <v>21</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4</vt:i4>
      </vt:variant>
    </vt:vector>
  </HeadingPairs>
  <TitlesOfParts>
    <vt:vector size="7" baseType="lpstr">
      <vt:lpstr>GanttChart</vt:lpstr>
      <vt:lpstr>Help</vt:lpstr>
      <vt:lpstr>TermsOfUse</vt:lpstr>
      <vt:lpstr>GanttChart!Impression_des_titres</vt:lpstr>
      <vt:lpstr>GanttChart!prevWBS</vt:lpstr>
      <vt:lpstr>test</vt:lpstr>
      <vt:lpstr>GanttChart!Zone_d_impression</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Jurasz Loïc</cp:lastModifiedBy>
  <cp:lastPrinted>2018-02-12T20:25:38Z</cp:lastPrinted>
  <dcterms:created xsi:type="dcterms:W3CDTF">2010-06-09T16:05:03Z</dcterms:created>
  <dcterms:modified xsi:type="dcterms:W3CDTF">2020-07-24T07:22:46Z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