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C:\Users\loic.jurasz\Desktop\He-arc\3eme_annee\TB\intranetcinepel\Ressources\"/>
    </mc:Choice>
  </mc:AlternateContent>
  <xr:revisionPtr revIDLastSave="0" documentId="13_ncr:1_{27C2B605-EAA2-4717-B7D0-845E0B54C17B}" xr6:coauthVersionLast="45" xr6:coauthVersionMax="45" xr10:uidLastSave="{00000000-0000-0000-0000-000000000000}"/>
  <bookViews>
    <workbookView xWindow="-120" yWindow="-120" windowWidth="29040" windowHeight="15840" xr2:uid="{00000000-000D-0000-FFFF-FFFF00000000}"/>
  </bookViews>
  <sheets>
    <sheet name="GanttChart" sheetId="9" r:id="rId1"/>
    <sheet name="Help" sheetId="6" r:id="rId2"/>
    <sheet name="TermsOfUse" sheetId="11" r:id="rId3"/>
  </sheets>
  <definedNames>
    <definedName name="_xlnm.Print_Titles" localSheetId="0">GanttChart!$4:$7</definedName>
    <definedName name="prevWBS" localSheetId="0">GanttChart!$A1048576</definedName>
    <definedName name="test">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9" l="1"/>
  <c r="I33" i="9" s="1"/>
  <c r="F32" i="9"/>
  <c r="I32" i="9" s="1"/>
  <c r="F9" i="9" l="1"/>
  <c r="I9" i="9" s="1"/>
  <c r="F8" i="9" l="1"/>
  <c r="I8" i="9" s="1"/>
  <c r="F26" i="9"/>
  <c r="I26" i="9" s="1"/>
  <c r="F20" i="9"/>
  <c r="I20" i="9" s="1"/>
  <c r="F14" i="9"/>
  <c r="I14" i="9" s="1"/>
  <c r="F12" i="9" l="1"/>
  <c r="K6" i="9"/>
  <c r="K4" i="9" s="1"/>
  <c r="F13" i="9" l="1"/>
  <c r="I13" i="9" s="1"/>
  <c r="I12" i="9"/>
  <c r="F10" i="9"/>
  <c r="I10" i="9" s="1"/>
  <c r="K7" i="9"/>
  <c r="A8" i="9"/>
  <c r="L6" i="9" l="1"/>
  <c r="F16" i="9" l="1"/>
  <c r="I16" i="9" s="1"/>
  <c r="F15" i="9"/>
  <c r="I15" i="9" s="1"/>
  <c r="F22" i="9"/>
  <c r="I22" i="9" s="1"/>
  <c r="F21" i="9"/>
  <c r="I21" i="9" s="1"/>
  <c r="F28" i="9"/>
  <c r="I28" i="9" s="1"/>
  <c r="F27" i="9"/>
  <c r="I27" i="9" s="1"/>
  <c r="M6" i="9"/>
  <c r="F23" i="9"/>
  <c r="I23" i="9" s="1"/>
  <c r="F29" i="9" l="1"/>
  <c r="I29" i="9" s="1"/>
  <c r="N6" i="9"/>
  <c r="F30" i="9" l="1"/>
  <c r="I30" i="9" s="1"/>
  <c r="F24" i="9"/>
  <c r="I24" i="9" s="1"/>
  <c r="O6" i="9"/>
  <c r="K5" i="9"/>
  <c r="F31" i="9" l="1"/>
  <c r="I31" i="9" s="1"/>
  <c r="F25" i="9"/>
  <c r="I25"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2" i="9" s="1"/>
  <c r="A23" i="9" s="1"/>
  <c r="A24" i="9" s="1"/>
  <c r="F17" i="9" l="1"/>
  <c r="A25" i="9"/>
  <c r="A26" i="9" s="1"/>
  <c r="A27" i="9" s="1"/>
  <c r="A28" i="9" s="1"/>
  <c r="A29" i="9" s="1"/>
  <c r="A30" i="9" s="1"/>
  <c r="A31" i="9" s="1"/>
  <c r="A32" i="9" s="1"/>
  <c r="A33" i="9" s="1"/>
  <c r="I17" i="9" l="1"/>
  <c r="F18" i="9"/>
  <c r="I18" i="9" l="1"/>
  <c r="F19" i="9"/>
  <c r="I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<sst xmlns="http://schemas.openxmlformats.org/spreadsheetml/2006/main" count="136" uniqueCount="114">
  <si>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</si>
  <si>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</si>
  <si>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</si>
  <si>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</si>
  <si>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</si>
  <si>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</si>
  <si>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</si>
  <si>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</si>
  <si>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</si>
  <si>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</si>
  <si>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</si>
  <si>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</si>
  <si>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</si>
  <si>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</si>
  <si>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</si>
  <si>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</si>
  <si>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</si>
  <si>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</si>
  <si>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</si>
  <si>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</si>
  <si>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</si>
  <si>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</si>
  <si>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</si>
  <si>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</si>
  <si>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</si>
  <si>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</si>
  <si>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</si>
  <si>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</si>
  <si>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</si>
  <si>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</si>
  <si>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</si>
  <si>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</si>
  <si>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</si>
  <si>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</si>
  <si>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</si>
  <si>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</si>
  <si>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</si>
  <si>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</si>
  <si>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</si>
  <si>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</si>
  <si>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</si>
  <si>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</si>
  <si>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</si>
  <si>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</si>
  <si>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</si>
  <si>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</si>
  <si>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</si>
  <si>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</si>
  <si>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</si>
  <si>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</si>
  <si>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</si>
  <si>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</si>
  <si>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</si>
  <si>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</si>
  <si>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</si>
  <si>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</si>
  <si>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</si>
  <si>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</si>
  <si>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</si>
  <si>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</si>
  <si>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</si>
  <si>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</si>
  <si>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</si>
  <si>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</si>
  <si>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</si>
  <si>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</si>
  <si>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</si>
  <si>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</si>
  <si>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</si>
  <si>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</si>
  <si>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</si>
  <si>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</si>
  <si>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</si>
  <si>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</si>
  <si>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</si>
  <si>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</si>
  <si>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</si>
  <si>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</si>
  <si>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</si>
  <si>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</si>
  <si>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</si>
  <si>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</si>
  <si>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</si>
  <si>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</si>
  <si>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</si>
  <si>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</si>
  <si>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</si>
  <si>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</si>
  <si>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</si>
  <si>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</si>
  <si>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</si>
  <si>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</si>
  <si>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</si>
  <si>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</si>
  <si>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</si>
  <si>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</si>
  <si>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</si>
  <si>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</si>
  <si>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</si>
  <si>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</si>
  <si>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Conception</t>
  </si>
  <si>
    <t>Cahier des Charges</t>
  </si>
  <si>
    <t>Loïc Jurasz</t>
  </si>
  <si>
    <t>Liste des tâches</t>
  </si>
  <si>
    <t>Etat de l'art</t>
  </si>
  <si>
    <t>Maquettes</t>
  </si>
  <si>
    <t>Issues</t>
  </si>
  <si>
    <t>Intranet Cinepel, Planning projet</t>
  </si>
  <si>
    <t>Cinepel</t>
  </si>
  <si>
    <t>Mise en place</t>
  </si>
  <si>
    <t>Authentification</t>
  </si>
  <si>
    <t>Planning</t>
  </si>
  <si>
    <t>Horaire</t>
  </si>
  <si>
    <t>Fiche d'heure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</si>
</sst>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5"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3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5"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2" borderId="10" xfId="0" applyNumberFormat="1" applyFont="1" applyFill="1" applyBorder="1" applyAlignment="1" applyProtection="1">
      <alignment horizontal="left" vertical="center"/>
    </xf>
    <xf numFmtId="0" fontId="44" fillId="22" borderId="10" xfId="0" applyFont="1" applyFill="1" applyBorder="1" applyAlignment="1" applyProtection="1">
      <alignment vertical="center"/>
    </xf>
    <xf numFmtId="0" fontId="40" fillId="22" borderId="10" xfId="0" applyFont="1" applyFill="1" applyBorder="1" applyAlignment="1" applyProtection="1">
      <alignment vertical="center"/>
    </xf>
    <xf numFmtId="0" fontId="40" fillId="22" borderId="10" xfId="0" applyNumberFormat="1" applyFont="1" applyFill="1" applyBorder="1" applyAlignment="1" applyProtection="1">
      <alignment horizontal="center" vertical="center"/>
    </xf>
    <xf numFmtId="1" fontId="40" fillId="22" borderId="10" xfId="40" applyNumberFormat="1" applyFont="1" applyFill="1" applyBorder="1" applyAlignment="1" applyProtection="1">
      <alignment horizontal="center" vertical="center"/>
    </xf>
    <xf numFmtId="9" fontId="40" fillId="22" borderId="10" xfId="40" applyFont="1" applyFill="1" applyBorder="1" applyAlignment="1" applyProtection="1">
      <alignment horizontal="center" vertical="center"/>
    </xf>
    <xf numFmtId="1" fontId="40" fillId="22"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4" borderId="11" xfId="0" applyNumberFormat="1" applyFont="1" applyFill="1" applyBorder="1" applyAlignment="1" applyProtection="1">
      <alignment horizontal="center" vertical="center"/>
    </xf>
    <xf numFmtId="9" fontId="45" fillId="24" borderId="11" xfId="40" applyFont="1" applyFill="1" applyBorder="1" applyAlignment="1" applyProtection="1">
      <alignment horizontal="center" vertical="center"/>
    </xf>
    <xf numFmtId="1" fontId="4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4" fillId="22" borderId="15" xfId="0" applyNumberFormat="1" applyFont="1" applyFill="1" applyBorder="1" applyAlignment="1" applyProtection="1">
      <alignment horizontal="left" vertical="center"/>
    </xf>
    <xf numFmtId="0" fontId="44" fillId="22" borderId="15" xfId="0" applyFont="1" applyFill="1" applyBorder="1" applyAlignment="1" applyProtection="1">
      <alignment vertical="center"/>
    </xf>
    <xf numFmtId="0" fontId="40" fillId="22" borderId="15" xfId="0" applyFont="1" applyFill="1" applyBorder="1" applyAlignment="1" applyProtection="1">
      <alignment vertical="center"/>
    </xf>
    <xf numFmtId="0" fontId="40" fillId="22" borderId="15" xfId="0" applyNumberFormat="1" applyFont="1" applyFill="1" applyBorder="1" applyAlignment="1" applyProtection="1">
      <alignment horizontal="center" vertical="center"/>
    </xf>
    <xf numFmtId="165" fontId="40" fillId="22" borderId="15" xfId="0" applyNumberFormat="1" applyFont="1" applyFill="1" applyBorder="1" applyAlignment="1" applyProtection="1">
      <alignment horizontal="right" vertical="center"/>
    </xf>
    <xf numFmtId="1" fontId="40" fillId="22" borderId="15" xfId="40" applyNumberFormat="1" applyFont="1" applyFill="1" applyBorder="1" applyAlignment="1" applyProtection="1">
      <alignment horizontal="center" vertical="center"/>
    </xf>
    <xf numFmtId="9" fontId="40" fillId="22" borderId="15" xfId="40" applyFont="1" applyFill="1" applyBorder="1" applyAlignment="1" applyProtection="1">
      <alignment horizontal="center" vertical="center"/>
    </xf>
    <xf numFmtId="1" fontId="40"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7" fillId="22" borderId="15" xfId="0" applyNumberFormat="1" applyFont="1" applyFill="1" applyBorder="1" applyAlignment="1" applyProtection="1">
      <alignment horizontal="center" vertical="center"/>
    </xf>
    <xf numFmtId="1" fontId="48" fillId="0" borderId="11" xfId="0" applyNumberFormat="1" applyFont="1" applyBorder="1" applyAlignment="1" applyProtection="1">
      <alignment horizontal="center" vertical="center"/>
    </xf>
    <xf numFmtId="1" fontId="47" fillId="22" borderId="10" xfId="0" applyNumberFormat="1" applyFont="1" applyFill="1" applyBorder="1" applyAlignment="1" applyProtection="1">
      <alignment horizontal="center" vertical="center"/>
    </xf>
    <xf numFmtId="165" fontId="45" fillId="23" borderId="11" xfId="0" applyNumberFormat="1" applyFont="1" applyFill="1" applyBorder="1" applyAlignment="1" applyProtection="1">
      <alignment horizontal="center" vertical="center"/>
    </xf>
    <xf numFmtId="165" fontId="45" fillId="0" borderId="11" xfId="0" applyNumberFormat="1" applyFont="1" applyBorder="1" applyAlignment="1" applyProtection="1">
      <alignment horizontal="center" vertical="center"/>
    </xf>
    <xf numFmtId="165" fontId="40" fillId="22" borderId="10" xfId="0" applyNumberFormat="1" applyFont="1" applyFill="1" applyBorder="1" applyAlignment="1" applyProtection="1">
      <alignment horizontal="center" vertical="center"/>
    </xf>
    <xf numFmtId="0" fontId="40" fillId="22" borderId="15"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2" borderId="10" xfId="0" applyFont="1" applyFill="1" applyBorder="1" applyAlignment="1" applyProtection="1">
      <alignment horizontal="left" vertical="center"/>
    </xf>
    <xf numFmtId="0" fontId="49" fillId="0" borderId="0" xfId="0" applyNumberFormat="1" applyFont="1" applyFill="1" applyBorder="1" applyProtection="1"/>
    <xf numFmtId="0" fontId="49" fillId="0" borderId="0" xfId="0" applyFont="1" applyFill="1" applyBorder="1" applyProtection="1"/>
    <xf numFmtId="0" fontId="1" fillId="0" borderId="0" xfId="0" applyFont="1" applyFill="1" applyBorder="1" applyProtection="1"/>
    <xf numFmtId="0" fontId="49" fillId="0" borderId="0" xfId="0" applyFont="1" applyProtection="1"/>
    <xf numFmtId="0" fontId="49" fillId="0" borderId="0" xfId="0" applyFont="1" applyFill="1" applyAlignment="1" applyProtection="1">
      <alignment horizontal="right" vertical="center"/>
    </xf>
    <xf numFmtId="165" fontId="40" fillId="22" borderId="15"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left" vertical="center"/>
    </xf>
    <xf numFmtId="0" fontId="50" fillId="0" borderId="19" xfId="0" applyFont="1" applyFill="1" applyBorder="1" applyAlignment="1" applyProtection="1">
      <alignment horizontal="left" vertical="center"/>
    </xf>
    <xf numFmtId="0" fontId="50" fillId="0" borderId="19" xfId="0" applyFont="1" applyFill="1" applyBorder="1" applyAlignment="1" applyProtection="1">
      <alignment horizontal="center" vertical="center" wrapText="1"/>
    </xf>
    <xf numFmtId="0" fontId="51" fillId="0" borderId="19" xfId="0" applyNumberFormat="1" applyFont="1" applyFill="1" applyBorder="1" applyAlignment="1" applyProtection="1">
      <alignment horizontal="center" vertical="center" wrapText="1"/>
    </xf>
    <xf numFmtId="0" fontId="50" fillId="0" borderId="19" xfId="0" applyFont="1" applyFill="1" applyBorder="1" applyAlignment="1" applyProtection="1">
      <alignment horizontal="center" vertical="center"/>
    </xf>
    <xf numFmtId="0" fontId="40" fillId="0" borderId="20" xfId="0" applyNumberFormat="1" applyFont="1" applyFill="1" applyBorder="1" applyAlignment="1" applyProtection="1">
      <alignment horizontal="center" vertical="center" shrinkToFit="1"/>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2"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1" xfId="0" applyFont="1" applyFill="1" applyBorder="1" applyAlignment="1" applyProtection="1">
      <alignment horizontal="center" vertical="center"/>
    </xf>
    <xf numFmtId="0" fontId="43"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5"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5"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4"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1" fillId="0" borderId="0" xfId="0" applyFont="1" applyAlignment="1" applyProtection="1">
      <protection locked="0"/>
    </xf>
    <xf numFmtId="0" fontId="63" fillId="0" borderId="0" xfId="0" applyFont="1"/>
    <xf numFmtId="0" fontId="62" fillId="0" borderId="0" xfId="0" applyFont="1" applyFill="1" applyBorder="1" applyAlignment="1"/>
    <xf numFmtId="0" fontId="53" fillId="0" borderId="0" xfId="34" applyFont="1" applyBorder="1" applyAlignment="1" applyProtection="1">
      <alignment horizontal="left" vertical="center"/>
    </xf>
    <xf numFmtId="164" fontId="43" fillId="0" borderId="16" xfId="0" applyNumberFormat="1" applyFont="1" applyFill="1" applyBorder="1" applyAlignment="1" applyProtection="1">
      <alignment horizontal="center" vertical="center" shrinkToFit="1"/>
      <protection locked="0"/>
    </xf>
    <xf numFmtId="0" fontId="46" fillId="0" borderId="17" xfId="0" applyNumberFormat="1" applyFont="1" applyFill="1" applyBorder="1" applyAlignment="1" applyProtection="1">
      <alignment horizontal="center" vertical="center"/>
    </xf>
    <xf numFmtId="0" fontId="46" fillId="0" borderId="12" xfId="0" applyNumberFormat="1" applyFont="1" applyFill="1" applyBorder="1" applyAlignment="1" applyProtection="1">
      <alignment horizontal="center" vertical="center"/>
    </xf>
    <xf numFmtId="0" fontId="46" fillId="0" borderId="18" xfId="0" applyNumberFormat="1" applyFont="1" applyFill="1" applyBorder="1" applyAlignment="1" applyProtection="1">
      <alignment horizontal="center" vertical="center"/>
    </xf>
    <xf numFmtId="164" fontId="43" fillId="0" borderId="23" xfId="0" applyNumberFormat="1" applyFont="1" applyFill="1" applyBorder="1" applyAlignment="1" applyProtection="1">
      <alignment horizontal="center" vertical="center" shrinkToFit="1"/>
      <protection locked="0"/>
    </xf>
    <xf numFmtId="167" fontId="43" fillId="0" borderId="17" xfId="0" applyNumberFormat="1" applyFont="1" applyFill="1" applyBorder="1" applyAlignment="1" applyProtection="1">
      <alignment horizontal="center" vertical="center"/>
    </xf>
    <xf numFmtId="167" fontId="43" fillId="0" borderId="12"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0" fontId="55" fillId="0" borderId="0" xfId="0" applyFont="1" applyFill="1" applyBorder="1" applyAlignment="1">
      <alignment horizontal="left"/>
    </xf>
  </cellXfs>
  <cellStyles count="44">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Neutre" xfId="37" builtinId="28" customBuiltin="1"/>
    <cellStyle name="Normal" xfId="0" builtinId="0"/>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2" xfId="31" builtinId="17" customBuiltin="1"/>
    <cellStyle name="Titre 3" xfId="32" builtinId="18" customBuiltin="1"/>
    <cellStyle name="Titre 4" xfId="33" builtinId="19" customBuiltin="1"/>
    <cellStyle name="Total" xfId="42" builtinId="25" customBuiltin="1"/>
    <cellStyle name="Vérification" xfId="27" builtinId="23" customBuiltin="1"/>
  </cellStyles>
  <dxfs count="1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3"/>
  <sheetViews>
    <sheetView showGridLines="0" tabSelected="1" zoomScaleNormal="100" workbookViewId="0">
      <pane ySplit="7" topLeftCell="A8" activePane="bottomLeft" state="frozen"/>
      <selection pane="bottomLeft" activeCell="R11" sqref="R11"/>
    </sheetView>
  </sheetViews>
  <sheetFormatPr baseColWidth="10"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1" t="s">
        <v>107</v>
      </c>
      <c r="B1" s="37"/>
      <c r="C1" s="37"/>
      <c r="D1" s="37"/>
      <c r="E1" s="37"/>
      <c r="F1" s="37"/>
      <c r="I1" s="95"/>
      <c r="K1" s="126" t="s">
        <v>45</v>
      </c>
      <c r="L1" s="126"/>
      <c r="M1" s="126"/>
      <c r="N1" s="126"/>
      <c r="O1" s="126"/>
      <c r="P1" s="126"/>
      <c r="Q1" s="126"/>
      <c r="R1" s="126"/>
      <c r="S1" s="126"/>
      <c r="T1" s="126"/>
      <c r="U1" s="126"/>
      <c r="V1" s="126"/>
      <c r="W1" s="126"/>
      <c r="X1" s="126"/>
      <c r="Y1" s="126"/>
      <c r="Z1" s="126"/>
      <c r="AA1" s="126"/>
      <c r="AB1" s="126"/>
      <c r="AC1" s="126"/>
      <c r="AD1" s="126"/>
      <c r="AE1" s="126"/>
    </row>
    <row r="2" spans="1:66" ht="18" customHeight="1" x14ac:dyDescent="0.2">
      <c r="A2" s="42" t="s">
        <v>108</v>
      </c>
      <c r="B2" s="22"/>
      <c r="C2" s="22"/>
      <c r="D2" s="25"/>
      <c r="E2" s="123"/>
      <c r="F2" s="123"/>
      <c r="H2" s="2"/>
    </row>
    <row r="3" spans="1:66" ht="14.25" x14ac:dyDescent="0.2">
      <c r="A3" s="42"/>
      <c r="B3" s="38"/>
      <c r="C3" s="4"/>
      <c r="D3" s="4"/>
      <c r="E3" s="4"/>
      <c r="F3" s="4"/>
      <c r="G3" s="4"/>
      <c r="H3" s="2"/>
      <c r="K3" s="24"/>
      <c r="L3" s="24"/>
      <c r="M3" s="24"/>
      <c r="N3" s="24"/>
      <c r="O3" s="24"/>
      <c r="P3" s="24"/>
      <c r="Q3" s="24"/>
      <c r="R3" s="24"/>
      <c r="S3" s="24"/>
      <c r="T3" s="24"/>
      <c r="U3" s="24"/>
      <c r="V3" s="24"/>
      <c r="W3" s="24"/>
      <c r="X3" s="24"/>
      <c r="Y3" s="24"/>
      <c r="Z3" s="24"/>
      <c r="AA3" s="24"/>
    </row>
    <row r="4" spans="1:66" ht="17.25" customHeight="1" x14ac:dyDescent="0.2">
      <c r="A4" s="76"/>
      <c r="B4" s="80" t="s">
        <v>43</v>
      </c>
      <c r="C4" s="131">
        <v>43879</v>
      </c>
      <c r="D4" s="131"/>
      <c r="E4" s="131"/>
      <c r="F4" s="77"/>
      <c r="G4" s="80" t="s">
        <v>42</v>
      </c>
      <c r="H4" s="94">
        <v>1</v>
      </c>
      <c r="I4" s="78"/>
      <c r="J4" s="40"/>
      <c r="K4" s="128" t="str">
        <f>"Week "&amp;(K6-($C$4-WEEKDAY($C$4,1)+2))/7+1</f>
        <v>Week 1</v>
      </c>
      <c r="L4" s="129"/>
      <c r="M4" s="129"/>
      <c r="N4" s="129"/>
      <c r="O4" s="129"/>
      <c r="P4" s="129"/>
      <c r="Q4" s="130"/>
      <c r="R4" s="128" t="str">
        <f>"Week "&amp;(R6-($C$4-WEEKDAY($C$4,1)+2))/7+1</f>
        <v>Week 2</v>
      </c>
      <c r="S4" s="129"/>
      <c r="T4" s="129"/>
      <c r="U4" s="129"/>
      <c r="V4" s="129"/>
      <c r="W4" s="129"/>
      <c r="X4" s="130"/>
      <c r="Y4" s="128" t="str">
        <f>"Week "&amp;(Y6-($C$4-WEEKDAY($C$4,1)+2))/7+1</f>
        <v>Week 3</v>
      </c>
      <c r="Z4" s="129"/>
      <c r="AA4" s="129"/>
      <c r="AB4" s="129"/>
      <c r="AC4" s="129"/>
      <c r="AD4" s="129"/>
      <c r="AE4" s="130"/>
      <c r="AF4" s="128" t="str">
        <f>"Week "&amp;(AF6-($C$4-WEEKDAY($C$4,1)+2))/7+1</f>
        <v>Week 4</v>
      </c>
      <c r="AG4" s="129"/>
      <c r="AH4" s="129"/>
      <c r="AI4" s="129"/>
      <c r="AJ4" s="129"/>
      <c r="AK4" s="129"/>
      <c r="AL4" s="130"/>
      <c r="AM4" s="128" t="str">
        <f>"Week "&amp;(AM6-($C$4-WEEKDAY($C$4,1)+2))/7+1</f>
        <v>Week 5</v>
      </c>
      <c r="AN4" s="129"/>
      <c r="AO4" s="129"/>
      <c r="AP4" s="129"/>
      <c r="AQ4" s="129"/>
      <c r="AR4" s="129"/>
      <c r="AS4" s="130"/>
      <c r="AT4" s="128" t="str">
        <f>"Week "&amp;(AT6-($C$4-WEEKDAY($C$4,1)+2))/7+1</f>
        <v>Week 6</v>
      </c>
      <c r="AU4" s="129"/>
      <c r="AV4" s="129"/>
      <c r="AW4" s="129"/>
      <c r="AX4" s="129"/>
      <c r="AY4" s="129"/>
      <c r="AZ4" s="130"/>
      <c r="BA4" s="128" t="str">
        <f>"Week "&amp;(BA6-($C$4-WEEKDAY($C$4,1)+2))/7+1</f>
        <v>Week 7</v>
      </c>
      <c r="BB4" s="129"/>
      <c r="BC4" s="129"/>
      <c r="BD4" s="129"/>
      <c r="BE4" s="129"/>
      <c r="BF4" s="129"/>
      <c r="BG4" s="130"/>
      <c r="BH4" s="128" t="str">
        <f>"Week "&amp;(BH6-($C$4-WEEKDAY($C$4,1)+2))/7+1</f>
        <v>Week 8</v>
      </c>
      <c r="BI4" s="129"/>
      <c r="BJ4" s="129"/>
      <c r="BK4" s="129"/>
      <c r="BL4" s="129"/>
      <c r="BM4" s="129"/>
      <c r="BN4" s="130"/>
    </row>
    <row r="5" spans="1:66" ht="17.25" customHeight="1" x14ac:dyDescent="0.2">
      <c r="A5" s="76"/>
      <c r="B5" s="80" t="s">
        <v>44</v>
      </c>
      <c r="C5" s="127" t="s">
        <v>102</v>
      </c>
      <c r="D5" s="127"/>
      <c r="E5" s="127"/>
      <c r="F5" s="79"/>
      <c r="G5" s="79"/>
      <c r="H5" s="79"/>
      <c r="I5" s="79"/>
      <c r="J5" s="40"/>
      <c r="K5" s="132">
        <f>K6</f>
        <v>43878</v>
      </c>
      <c r="L5" s="133"/>
      <c r="M5" s="133"/>
      <c r="N5" s="133"/>
      <c r="O5" s="133"/>
      <c r="P5" s="133"/>
      <c r="Q5" s="134"/>
      <c r="R5" s="132">
        <f>R6</f>
        <v>43885</v>
      </c>
      <c r="S5" s="133"/>
      <c r="T5" s="133"/>
      <c r="U5" s="133"/>
      <c r="V5" s="133"/>
      <c r="W5" s="133"/>
      <c r="X5" s="134"/>
      <c r="Y5" s="132">
        <f>Y6</f>
        <v>43892</v>
      </c>
      <c r="Z5" s="133"/>
      <c r="AA5" s="133"/>
      <c r="AB5" s="133"/>
      <c r="AC5" s="133"/>
      <c r="AD5" s="133"/>
      <c r="AE5" s="134"/>
      <c r="AF5" s="132">
        <f>AF6</f>
        <v>43899</v>
      </c>
      <c r="AG5" s="133"/>
      <c r="AH5" s="133"/>
      <c r="AI5" s="133"/>
      <c r="AJ5" s="133"/>
      <c r="AK5" s="133"/>
      <c r="AL5" s="134"/>
      <c r="AM5" s="132">
        <f>AM6</f>
        <v>43906</v>
      </c>
      <c r="AN5" s="133"/>
      <c r="AO5" s="133"/>
      <c r="AP5" s="133"/>
      <c r="AQ5" s="133"/>
      <c r="AR5" s="133"/>
      <c r="AS5" s="134"/>
      <c r="AT5" s="132">
        <f>AT6</f>
        <v>43913</v>
      </c>
      <c r="AU5" s="133"/>
      <c r="AV5" s="133"/>
      <c r="AW5" s="133"/>
      <c r="AX5" s="133"/>
      <c r="AY5" s="133"/>
      <c r="AZ5" s="134"/>
      <c r="BA5" s="132">
        <f>BA6</f>
        <v>43920</v>
      </c>
      <c r="BB5" s="133"/>
      <c r="BC5" s="133"/>
      <c r="BD5" s="133"/>
      <c r="BE5" s="133"/>
      <c r="BF5" s="133"/>
      <c r="BG5" s="134"/>
      <c r="BH5" s="132">
        <f>BH6</f>
        <v>43927</v>
      </c>
      <c r="BI5" s="133"/>
      <c r="BJ5" s="133"/>
      <c r="BK5" s="133"/>
      <c r="BL5" s="133"/>
      <c r="BM5" s="133"/>
      <c r="BN5" s="134"/>
    </row>
    <row r="6" spans="1:66" x14ac:dyDescent="0.2">
      <c r="A6" s="39"/>
      <c r="B6" s="40"/>
      <c r="C6" s="40"/>
      <c r="D6" s="41"/>
      <c r="E6" s="40"/>
      <c r="F6" s="40"/>
      <c r="G6" s="40"/>
      <c r="H6" s="40"/>
      <c r="I6" s="40"/>
      <c r="J6" s="40"/>
      <c r="K6" s="64">
        <f>C4-WEEKDAY(C4,1)+2+7*(H4-1)</f>
        <v>43878</v>
      </c>
      <c r="L6" s="55">
        <f t="shared" ref="L6:AQ6" si="0">K6+1</f>
        <v>43879</v>
      </c>
      <c r="M6" s="55">
        <f t="shared" si="0"/>
        <v>43880</v>
      </c>
      <c r="N6" s="55">
        <f t="shared" si="0"/>
        <v>43881</v>
      </c>
      <c r="O6" s="55">
        <f t="shared" si="0"/>
        <v>43882</v>
      </c>
      <c r="P6" s="55">
        <f t="shared" si="0"/>
        <v>43883</v>
      </c>
      <c r="Q6" s="65">
        <f t="shared" si="0"/>
        <v>43884</v>
      </c>
      <c r="R6" s="64">
        <f t="shared" si="0"/>
        <v>43885</v>
      </c>
      <c r="S6" s="55">
        <f t="shared" si="0"/>
        <v>43886</v>
      </c>
      <c r="T6" s="55">
        <f t="shared" si="0"/>
        <v>43887</v>
      </c>
      <c r="U6" s="55">
        <f t="shared" si="0"/>
        <v>43888</v>
      </c>
      <c r="V6" s="55">
        <f t="shared" si="0"/>
        <v>43889</v>
      </c>
      <c r="W6" s="55">
        <f t="shared" si="0"/>
        <v>43890</v>
      </c>
      <c r="X6" s="65">
        <f t="shared" si="0"/>
        <v>43891</v>
      </c>
      <c r="Y6" s="64">
        <f t="shared" si="0"/>
        <v>43892</v>
      </c>
      <c r="Z6" s="55">
        <f t="shared" si="0"/>
        <v>43893</v>
      </c>
      <c r="AA6" s="55">
        <f t="shared" si="0"/>
        <v>43894</v>
      </c>
      <c r="AB6" s="55">
        <f t="shared" si="0"/>
        <v>43895</v>
      </c>
      <c r="AC6" s="55">
        <f t="shared" si="0"/>
        <v>43896</v>
      </c>
      <c r="AD6" s="55">
        <f t="shared" si="0"/>
        <v>43897</v>
      </c>
      <c r="AE6" s="65">
        <f t="shared" si="0"/>
        <v>43898</v>
      </c>
      <c r="AF6" s="64">
        <f t="shared" si="0"/>
        <v>43899</v>
      </c>
      <c r="AG6" s="55">
        <f t="shared" si="0"/>
        <v>43900</v>
      </c>
      <c r="AH6" s="55">
        <f t="shared" si="0"/>
        <v>43901</v>
      </c>
      <c r="AI6" s="55">
        <f t="shared" si="0"/>
        <v>43902</v>
      </c>
      <c r="AJ6" s="55">
        <f t="shared" si="0"/>
        <v>43903</v>
      </c>
      <c r="AK6" s="55">
        <f t="shared" si="0"/>
        <v>43904</v>
      </c>
      <c r="AL6" s="65">
        <f t="shared" si="0"/>
        <v>43905</v>
      </c>
      <c r="AM6" s="64">
        <f t="shared" si="0"/>
        <v>43906</v>
      </c>
      <c r="AN6" s="55">
        <f t="shared" si="0"/>
        <v>43907</v>
      </c>
      <c r="AO6" s="55">
        <f t="shared" si="0"/>
        <v>43908</v>
      </c>
      <c r="AP6" s="55">
        <f t="shared" si="0"/>
        <v>43909</v>
      </c>
      <c r="AQ6" s="55">
        <f t="shared" si="0"/>
        <v>43910</v>
      </c>
      <c r="AR6" s="55">
        <f t="shared" ref="AR6:BN6" si="1">AQ6+1</f>
        <v>43911</v>
      </c>
      <c r="AS6" s="65">
        <f t="shared" si="1"/>
        <v>43912</v>
      </c>
      <c r="AT6" s="64">
        <f t="shared" si="1"/>
        <v>43913</v>
      </c>
      <c r="AU6" s="55">
        <f t="shared" si="1"/>
        <v>43914</v>
      </c>
      <c r="AV6" s="55">
        <f t="shared" si="1"/>
        <v>43915</v>
      </c>
      <c r="AW6" s="55">
        <f t="shared" si="1"/>
        <v>43916</v>
      </c>
      <c r="AX6" s="55">
        <f t="shared" si="1"/>
        <v>43917</v>
      </c>
      <c r="AY6" s="55">
        <f t="shared" si="1"/>
        <v>43918</v>
      </c>
      <c r="AZ6" s="65">
        <f t="shared" si="1"/>
        <v>43919</v>
      </c>
      <c r="BA6" s="64">
        <f t="shared" si="1"/>
        <v>43920</v>
      </c>
      <c r="BB6" s="55">
        <f t="shared" si="1"/>
        <v>43921</v>
      </c>
      <c r="BC6" s="55">
        <f t="shared" si="1"/>
        <v>43922</v>
      </c>
      <c r="BD6" s="55">
        <f t="shared" si="1"/>
        <v>43923</v>
      </c>
      <c r="BE6" s="55">
        <f t="shared" si="1"/>
        <v>43924</v>
      </c>
      <c r="BF6" s="55">
        <f t="shared" si="1"/>
        <v>43925</v>
      </c>
      <c r="BG6" s="65">
        <f t="shared" si="1"/>
        <v>43926</v>
      </c>
      <c r="BH6" s="64">
        <f t="shared" si="1"/>
        <v>43927</v>
      </c>
      <c r="BI6" s="55">
        <f t="shared" si="1"/>
        <v>43928</v>
      </c>
      <c r="BJ6" s="55">
        <f t="shared" si="1"/>
        <v>43929</v>
      </c>
      <c r="BK6" s="55">
        <f t="shared" si="1"/>
        <v>43930</v>
      </c>
      <c r="BL6" s="55">
        <f t="shared" si="1"/>
        <v>43931</v>
      </c>
      <c r="BM6" s="55">
        <f t="shared" si="1"/>
        <v>43932</v>
      </c>
      <c r="BN6" s="65">
        <f t="shared" si="1"/>
        <v>43933</v>
      </c>
    </row>
    <row r="7" spans="1:66" s="90" customFormat="1" ht="24.75" thickBot="1" x14ac:dyDescent="0.25">
      <c r="A7" s="82" t="s">
        <v>0</v>
      </c>
      <c r="B7" s="83" t="s">
        <v>34</v>
      </c>
      <c r="C7" s="84" t="s">
        <v>35</v>
      </c>
      <c r="D7" s="85" t="s">
        <v>41</v>
      </c>
      <c r="E7" s="86" t="s">
        <v>36</v>
      </c>
      <c r="F7" s="86" t="s">
        <v>37</v>
      </c>
      <c r="G7" s="84" t="s">
        <v>38</v>
      </c>
      <c r="H7" s="84" t="s">
        <v>39</v>
      </c>
      <c r="I7" s="84" t="s">
        <v>40</v>
      </c>
      <c r="J7" s="84"/>
      <c r="K7" s="87" t="str">
        <f t="shared" ref="K7:AP7" si="2">CHOOSE(WEEKDAY(K6,1),"S","M","T","W","T","F","S")</f>
        <v>M</v>
      </c>
      <c r="L7" s="88" t="str">
        <f t="shared" si="2"/>
        <v>T</v>
      </c>
      <c r="M7" s="88" t="str">
        <f t="shared" si="2"/>
        <v>W</v>
      </c>
      <c r="N7" s="88" t="str">
        <f t="shared" si="2"/>
        <v>T</v>
      </c>
      <c r="O7" s="88" t="str">
        <f t="shared" si="2"/>
        <v>F</v>
      </c>
      <c r="P7" s="88" t="str">
        <f t="shared" si="2"/>
        <v>S</v>
      </c>
      <c r="Q7" s="89" t="str">
        <f t="shared" si="2"/>
        <v>S</v>
      </c>
      <c r="R7" s="87" t="str">
        <f t="shared" si="2"/>
        <v>M</v>
      </c>
      <c r="S7" s="88" t="str">
        <f t="shared" si="2"/>
        <v>T</v>
      </c>
      <c r="T7" s="88" t="str">
        <f t="shared" si="2"/>
        <v>W</v>
      </c>
      <c r="U7" s="88" t="str">
        <f t="shared" si="2"/>
        <v>T</v>
      </c>
      <c r="V7" s="88" t="str">
        <f t="shared" si="2"/>
        <v>F</v>
      </c>
      <c r="W7" s="88" t="str">
        <f t="shared" si="2"/>
        <v>S</v>
      </c>
      <c r="X7" s="89" t="str">
        <f t="shared" si="2"/>
        <v>S</v>
      </c>
      <c r="Y7" s="87" t="str">
        <f t="shared" si="2"/>
        <v>M</v>
      </c>
      <c r="Z7" s="88" t="str">
        <f t="shared" si="2"/>
        <v>T</v>
      </c>
      <c r="AA7" s="88" t="str">
        <f t="shared" si="2"/>
        <v>W</v>
      </c>
      <c r="AB7" s="88" t="str">
        <f t="shared" si="2"/>
        <v>T</v>
      </c>
      <c r="AC7" s="88" t="str">
        <f t="shared" si="2"/>
        <v>F</v>
      </c>
      <c r="AD7" s="88" t="str">
        <f t="shared" si="2"/>
        <v>S</v>
      </c>
      <c r="AE7" s="89" t="str">
        <f t="shared" si="2"/>
        <v>S</v>
      </c>
      <c r="AF7" s="87" t="str">
        <f t="shared" si="2"/>
        <v>M</v>
      </c>
      <c r="AG7" s="88" t="str">
        <f t="shared" si="2"/>
        <v>T</v>
      </c>
      <c r="AH7" s="88" t="str">
        <f t="shared" si="2"/>
        <v>W</v>
      </c>
      <c r="AI7" s="88" t="str">
        <f t="shared" si="2"/>
        <v>T</v>
      </c>
      <c r="AJ7" s="88" t="str">
        <f t="shared" si="2"/>
        <v>F</v>
      </c>
      <c r="AK7" s="88" t="str">
        <f t="shared" si="2"/>
        <v>S</v>
      </c>
      <c r="AL7" s="89" t="str">
        <f t="shared" si="2"/>
        <v>S</v>
      </c>
      <c r="AM7" s="87" t="str">
        <f t="shared" si="2"/>
        <v>M</v>
      </c>
      <c r="AN7" s="88" t="str">
        <f t="shared" si="2"/>
        <v>T</v>
      </c>
      <c r="AO7" s="88" t="str">
        <f t="shared" si="2"/>
        <v>W</v>
      </c>
      <c r="AP7" s="88" t="str">
        <f t="shared" si="2"/>
        <v>T</v>
      </c>
      <c r="AQ7" s="88" t="str">
        <f t="shared" ref="AQ7:BN7" si="3">CHOOSE(WEEKDAY(AQ6,1),"S","M","T","W","T","F","S")</f>
        <v>F</v>
      </c>
      <c r="AR7" s="88" t="str">
        <f t="shared" si="3"/>
        <v>S</v>
      </c>
      <c r="AS7" s="89" t="str">
        <f t="shared" si="3"/>
        <v>S</v>
      </c>
      <c r="AT7" s="87" t="str">
        <f t="shared" si="3"/>
        <v>M</v>
      </c>
      <c r="AU7" s="88" t="str">
        <f t="shared" si="3"/>
        <v>T</v>
      </c>
      <c r="AV7" s="88" t="str">
        <f t="shared" si="3"/>
        <v>W</v>
      </c>
      <c r="AW7" s="88" t="str">
        <f t="shared" si="3"/>
        <v>T</v>
      </c>
      <c r="AX7" s="88" t="str">
        <f t="shared" si="3"/>
        <v>F</v>
      </c>
      <c r="AY7" s="88" t="str">
        <f t="shared" si="3"/>
        <v>S</v>
      </c>
      <c r="AZ7" s="89" t="str">
        <f t="shared" si="3"/>
        <v>S</v>
      </c>
      <c r="BA7" s="87" t="str">
        <f t="shared" si="3"/>
        <v>M</v>
      </c>
      <c r="BB7" s="88" t="str">
        <f t="shared" si="3"/>
        <v>T</v>
      </c>
      <c r="BC7" s="88" t="str">
        <f t="shared" si="3"/>
        <v>W</v>
      </c>
      <c r="BD7" s="88" t="str">
        <f t="shared" si="3"/>
        <v>T</v>
      </c>
      <c r="BE7" s="88" t="str">
        <f t="shared" si="3"/>
        <v>F</v>
      </c>
      <c r="BF7" s="88" t="str">
        <f t="shared" si="3"/>
        <v>S</v>
      </c>
      <c r="BG7" s="89" t="str">
        <f t="shared" si="3"/>
        <v>S</v>
      </c>
      <c r="BH7" s="87" t="str">
        <f t="shared" si="3"/>
        <v>M</v>
      </c>
      <c r="BI7" s="88" t="str">
        <f t="shared" si="3"/>
        <v>T</v>
      </c>
      <c r="BJ7" s="88" t="str">
        <f t="shared" si="3"/>
        <v>W</v>
      </c>
      <c r="BK7" s="88" t="str">
        <f t="shared" si="3"/>
        <v>T</v>
      </c>
      <c r="BL7" s="88" t="str">
        <f t="shared" si="3"/>
        <v>F</v>
      </c>
      <c r="BM7" s="88" t="str">
        <f t="shared" si="3"/>
        <v>S</v>
      </c>
      <c r="BN7" s="89" t="str">
        <f t="shared" si="3"/>
        <v>S</v>
      </c>
    </row>
    <row r="8" spans="1:66" s="45" customFormat="1" ht="18" x14ac:dyDescent="0.2">
      <c r="A8" s="56" t="str">
        <f>IF(ISERROR(VALUE(SUBSTITUTE(prevWBS,".",""))),"1",IF(ISERROR(FIND("`",SUBSTITUTE(prevWBS,".","`",1))),TEXT(VALUE(prevWBS)+1,"#"),TEXT(VALUE(LEFT(prevWBS,FIND("`",SUBSTITUTE(prevWBS,".","`",1))-1))+1,"#")))</f>
        <v>1</v>
      </c>
      <c r="B8" s="57" t="s">
        <v>100</v>
      </c>
      <c r="C8" s="58"/>
      <c r="D8" s="59"/>
      <c r="E8" s="60"/>
      <c r="F8" s="81" t="str">
        <f>IF(ISBLANK(E8)," - ",IF(G8=0,E8,E8+G8-1))</f>
        <v xml:space="preserve"> - </v>
      </c>
      <c r="G8" s="61"/>
      <c r="H8" s="62"/>
      <c r="I8" s="63" t="str">
        <f t="shared" ref="I8:I31" si="4">IF(OR(F8=0,E8=0)," - ",NETWORKDAYS(E8,F8))</f>
        <v xml:space="preserve"> - </v>
      </c>
      <c r="J8" s="66"/>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row>
    <row r="9" spans="1:66" s="51" customFormat="1" ht="18" x14ac:dyDescent="0.2">
      <c r="A9" s="50"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101</v>
      </c>
      <c r="D9" s="93"/>
      <c r="E9" s="69">
        <v>43879</v>
      </c>
      <c r="F9" s="70">
        <f>IF(ISBLANK(E9)," - ",IF(G9=0,E9,E9+G9-1))</f>
        <v>43892</v>
      </c>
      <c r="G9" s="52">
        <v>14</v>
      </c>
      <c r="H9" s="53">
        <v>1</v>
      </c>
      <c r="I9" s="54">
        <f>IF(OR(F9=0,E9=0)," - ",NETWORKDAYS(E9,F9))</f>
        <v>10</v>
      </c>
      <c r="J9" s="67"/>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row>
    <row r="10" spans="1:66" s="51" customFormat="1" ht="18" x14ac:dyDescent="0.2">
      <c r="A10" s="50" t="str">
        <f t="shared" si="5"/>
        <v>1.2</v>
      </c>
      <c r="B10" s="92" t="s">
        <v>103</v>
      </c>
      <c r="D10" s="93"/>
      <c r="E10" s="69">
        <v>43893</v>
      </c>
      <c r="F10" s="70">
        <f t="shared" ref="F10:F31" si="6">IF(ISBLANK(E10)," - ",IF(G10=0,E10,E10+G10-1))</f>
        <v>43906</v>
      </c>
      <c r="G10" s="52">
        <v>14</v>
      </c>
      <c r="H10" s="53">
        <v>0</v>
      </c>
      <c r="I10" s="54">
        <f t="shared" si="4"/>
        <v>10</v>
      </c>
      <c r="J10" s="67"/>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row>
    <row r="11" spans="1:66" s="51" customFormat="1" ht="18" x14ac:dyDescent="0.2">
      <c r="A11" s="50" t="str">
        <f t="shared" si="5"/>
        <v>1.3</v>
      </c>
      <c r="B11" s="92" t="s">
        <v>104</v>
      </c>
      <c r="D11" s="93"/>
      <c r="E11" s="69">
        <v>43893</v>
      </c>
      <c r="F11" s="70">
        <f t="shared" si="6"/>
        <v>43899</v>
      </c>
      <c r="G11" s="52">
        <v>7</v>
      </c>
      <c r="H11" s="53">
        <v>0</v>
      </c>
      <c r="I11" s="54">
        <f t="shared" si="4"/>
        <v>5</v>
      </c>
      <c r="J11" s="67"/>
      <c r="K11" s="73"/>
      <c r="L11" s="73"/>
      <c r="M11" s="74"/>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row>
    <row r="12" spans="1:66" s="51" customFormat="1" ht="18" x14ac:dyDescent="0.2">
      <c r="A12" s="50" t="str">
        <f t="shared" si="5"/>
        <v>1.4</v>
      </c>
      <c r="B12" s="92" t="s">
        <v>105</v>
      </c>
      <c r="D12" s="93"/>
      <c r="E12" s="69">
        <v>43900</v>
      </c>
      <c r="F12" s="70">
        <f t="shared" si="6"/>
        <v>43920</v>
      </c>
      <c r="G12" s="52">
        <v>21</v>
      </c>
      <c r="H12" s="53">
        <v>0</v>
      </c>
      <c r="I12" s="54">
        <f t="shared" si="4"/>
        <v>15</v>
      </c>
      <c r="J12" s="67"/>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row>
    <row r="13" spans="1:66" s="51" customFormat="1" ht="18" x14ac:dyDescent="0.2">
      <c r="A13" s="50" t="str">
        <f t="shared" si="5"/>
        <v>1.5</v>
      </c>
      <c r="B13" s="92" t="s">
        <v>106</v>
      </c>
      <c r="D13" s="93"/>
      <c r="E13" s="69">
        <v>43907</v>
      </c>
      <c r="F13" s="70">
        <f t="shared" si="6"/>
        <v>43913</v>
      </c>
      <c r="G13" s="52">
        <v>7</v>
      </c>
      <c r="H13" s="53">
        <v>0</v>
      </c>
      <c r="I13" s="54">
        <f t="shared" si="4"/>
        <v>5</v>
      </c>
      <c r="J13" s="67"/>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row>
    <row r="14" spans="1:66" s="45" customFormat="1" ht="18" x14ac:dyDescent="0.2">
      <c r="A14" s="43" t="str">
        <f>IF(ISERROR(VALUE(SUBSTITUTE(prevWBS,".",""))),"1",IF(ISERROR(FIND("`",SUBSTITUTE(prevWBS,".","`",1))),TEXT(VALUE(prevWBS)+1,"#"),TEXT(VALUE(LEFT(prevWBS,FIND("`",SUBSTITUTE(prevWBS,".","`",1))-1))+1,"#")))</f>
        <v>2</v>
      </c>
      <c r="B14" s="44" t="s">
        <v>109</v>
      </c>
      <c r="D14" s="46"/>
      <c r="E14" s="71"/>
      <c r="F14" s="71" t="str">
        <f t="shared" si="6"/>
        <v xml:space="preserve"> - </v>
      </c>
      <c r="G14" s="47"/>
      <c r="H14" s="48"/>
      <c r="I14" s="49" t="str">
        <f t="shared" si="4"/>
        <v xml:space="preserve"> - </v>
      </c>
      <c r="J14" s="68"/>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row>
    <row r="15" spans="1:66" s="51" customFormat="1" ht="18" x14ac:dyDescent="0.2">
      <c r="A15"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2" t="s">
        <v>110</v>
      </c>
      <c r="D15" s="93"/>
      <c r="E15" s="69">
        <v>43141</v>
      </c>
      <c r="F15" s="70">
        <f t="shared" si="6"/>
        <v>43144</v>
      </c>
      <c r="G15" s="52">
        <v>4</v>
      </c>
      <c r="H15" s="53">
        <v>0</v>
      </c>
      <c r="I15" s="54">
        <f t="shared" si="4"/>
        <v>2</v>
      </c>
      <c r="J15" s="67"/>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row>
    <row r="16" spans="1:66" s="51" customFormat="1" ht="18" x14ac:dyDescent="0.2">
      <c r="A16"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2" t="s">
        <v>7</v>
      </c>
      <c r="D16" s="93"/>
      <c r="E16" s="69">
        <v>43145</v>
      </c>
      <c r="F16" s="70">
        <f t="shared" si="6"/>
        <v>43147</v>
      </c>
      <c r="G16" s="52">
        <v>3</v>
      </c>
      <c r="H16" s="53">
        <v>0</v>
      </c>
      <c r="I16" s="54">
        <f t="shared" si="4"/>
        <v>3</v>
      </c>
      <c r="J16" s="67"/>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row>
    <row r="17" spans="1:66" s="51" customFormat="1" ht="18" x14ac:dyDescent="0.2">
      <c r="A17"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92" t="s">
        <v>7</v>
      </c>
      <c r="D17" s="93"/>
      <c r="E17" s="69">
        <v>43145</v>
      </c>
      <c r="F17" s="70">
        <f t="shared" si="6"/>
        <v>43147</v>
      </c>
      <c r="G17" s="52">
        <v>3</v>
      </c>
      <c r="H17" s="53">
        <v>0</v>
      </c>
      <c r="I17" s="54">
        <f t="shared" si="4"/>
        <v>3</v>
      </c>
      <c r="J17" s="67"/>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row>
    <row r="18" spans="1:66" s="51" customFormat="1" ht="18" x14ac:dyDescent="0.2">
      <c r="A18"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92" t="s">
        <v>7</v>
      </c>
      <c r="D18" s="93"/>
      <c r="E18" s="69">
        <v>43148</v>
      </c>
      <c r="F18" s="70">
        <f t="shared" si="6"/>
        <v>43153</v>
      </c>
      <c r="G18" s="52">
        <v>6</v>
      </c>
      <c r="H18" s="53">
        <v>0</v>
      </c>
      <c r="I18" s="54">
        <f t="shared" si="4"/>
        <v>4</v>
      </c>
      <c r="J18" s="67"/>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row>
    <row r="19" spans="1:66" s="51" customFormat="1" ht="18" x14ac:dyDescent="0.2">
      <c r="A19"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9" s="92" t="s">
        <v>7</v>
      </c>
      <c r="D19" s="93"/>
      <c r="E19" s="69">
        <v>43154</v>
      </c>
      <c r="F19" s="70">
        <f t="shared" si="6"/>
        <v>43156</v>
      </c>
      <c r="G19" s="52">
        <v>3</v>
      </c>
      <c r="H19" s="53">
        <v>0</v>
      </c>
      <c r="I19" s="54">
        <f t="shared" si="4"/>
        <v>1</v>
      </c>
      <c r="J19" s="67"/>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row>
    <row r="20" spans="1:66" s="45" customFormat="1" ht="18" x14ac:dyDescent="0.2">
      <c r="A20" s="43" t="str">
        <f>IF(ISERROR(VALUE(SUBSTITUTE(prevWBS,".",""))),"1",IF(ISERROR(FIND("`",SUBSTITUTE(prevWBS,".","`",1))),TEXT(VALUE(prevWBS)+1,"#"),TEXT(VALUE(LEFT(prevWBS,FIND("`",SUBSTITUTE(prevWBS,".","`",1))-1))+1,"#")))</f>
        <v>3</v>
      </c>
      <c r="B20" s="44" t="s">
        <v>111</v>
      </c>
      <c r="D20" s="46"/>
      <c r="E20" s="71"/>
      <c r="F20" s="71" t="str">
        <f t="shared" si="6"/>
        <v xml:space="preserve"> - </v>
      </c>
      <c r="G20" s="47"/>
      <c r="H20" s="48"/>
      <c r="I20" s="49" t="str">
        <f t="shared" si="4"/>
        <v xml:space="preserve"> - </v>
      </c>
      <c r="J20" s="68"/>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row>
    <row r="21" spans="1:66" s="51" customFormat="1" ht="18" x14ac:dyDescent="0.2">
      <c r="A21"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92" t="s">
        <v>7</v>
      </c>
      <c r="D21" s="93"/>
      <c r="E21" s="69">
        <v>43141</v>
      </c>
      <c r="F21" s="70">
        <f t="shared" si="6"/>
        <v>43144</v>
      </c>
      <c r="G21" s="52">
        <v>4</v>
      </c>
      <c r="H21" s="53">
        <v>0</v>
      </c>
      <c r="I21" s="54">
        <f t="shared" si="4"/>
        <v>2</v>
      </c>
      <c r="J21" s="67"/>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row>
    <row r="22" spans="1:66" s="51" customFormat="1" ht="18" x14ac:dyDescent="0.2">
      <c r="A22"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92" t="s">
        <v>7</v>
      </c>
      <c r="D22" s="93"/>
      <c r="E22" s="69">
        <v>43145</v>
      </c>
      <c r="F22" s="70">
        <f t="shared" si="6"/>
        <v>43147</v>
      </c>
      <c r="G22" s="52">
        <v>3</v>
      </c>
      <c r="H22" s="53">
        <v>0</v>
      </c>
      <c r="I22" s="54">
        <f t="shared" si="4"/>
        <v>3</v>
      </c>
      <c r="J22" s="67"/>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row>
    <row r="23" spans="1:66" s="51" customFormat="1" ht="18" x14ac:dyDescent="0.2">
      <c r="A23"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92" t="s">
        <v>7</v>
      </c>
      <c r="D23" s="93"/>
      <c r="E23" s="69">
        <v>43145</v>
      </c>
      <c r="F23" s="70">
        <f t="shared" si="6"/>
        <v>43147</v>
      </c>
      <c r="G23" s="52">
        <v>3</v>
      </c>
      <c r="H23" s="53">
        <v>0</v>
      </c>
      <c r="I23" s="54">
        <f t="shared" si="4"/>
        <v>3</v>
      </c>
      <c r="J23" s="67"/>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row>
    <row r="24" spans="1:66" s="51" customFormat="1" ht="18" x14ac:dyDescent="0.2">
      <c r="A24"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4" s="92" t="s">
        <v>7</v>
      </c>
      <c r="D24" s="93"/>
      <c r="E24" s="69">
        <v>43148</v>
      </c>
      <c r="F24" s="70">
        <f t="shared" si="6"/>
        <v>43153</v>
      </c>
      <c r="G24" s="52">
        <v>6</v>
      </c>
      <c r="H24" s="53">
        <v>0</v>
      </c>
      <c r="I24" s="54">
        <f t="shared" si="4"/>
        <v>4</v>
      </c>
      <c r="J24" s="67"/>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row>
    <row r="25" spans="1:66" s="51" customFormat="1" ht="18" x14ac:dyDescent="0.2">
      <c r="A25"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5" s="92" t="s">
        <v>7</v>
      </c>
      <c r="D25" s="93"/>
      <c r="E25" s="69">
        <v>43154</v>
      </c>
      <c r="F25" s="70">
        <f t="shared" si="6"/>
        <v>43156</v>
      </c>
      <c r="G25" s="52">
        <v>3</v>
      </c>
      <c r="H25" s="53">
        <v>0</v>
      </c>
      <c r="I25" s="54">
        <f t="shared" si="4"/>
        <v>1</v>
      </c>
      <c r="J25" s="67"/>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row>
    <row r="26" spans="1:66" s="45" customFormat="1" ht="18" x14ac:dyDescent="0.2">
      <c r="A26" s="43" t="str">
        <f>IF(ISERROR(VALUE(SUBSTITUTE(prevWBS,".",""))),"1",IF(ISERROR(FIND("`",SUBSTITUTE(prevWBS,".","`",1))),TEXT(VALUE(prevWBS)+1,"#"),TEXT(VALUE(LEFT(prevWBS,FIND("`",SUBSTITUTE(prevWBS,".","`",1))-1))+1,"#")))</f>
        <v>4</v>
      </c>
      <c r="B26" s="44" t="s">
        <v>112</v>
      </c>
      <c r="D26" s="46"/>
      <c r="E26" s="71"/>
      <c r="F26" s="71" t="str">
        <f t="shared" si="6"/>
        <v xml:space="preserve"> - </v>
      </c>
      <c r="G26" s="47"/>
      <c r="H26" s="48"/>
      <c r="I26" s="49" t="str">
        <f t="shared" si="4"/>
        <v xml:space="preserve"> - </v>
      </c>
      <c r="J26" s="68"/>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row>
    <row r="27" spans="1:66" s="51" customFormat="1" ht="18" x14ac:dyDescent="0.2">
      <c r="A27"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92" t="s">
        <v>7</v>
      </c>
      <c r="D27" s="93"/>
      <c r="E27" s="69">
        <v>43129</v>
      </c>
      <c r="F27" s="70">
        <f t="shared" si="6"/>
        <v>43129</v>
      </c>
      <c r="G27" s="52">
        <v>1</v>
      </c>
      <c r="H27" s="53">
        <v>0</v>
      </c>
      <c r="I27" s="54">
        <f t="shared" si="4"/>
        <v>1</v>
      </c>
      <c r="J27" s="67"/>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row>
    <row r="28" spans="1:66" s="51" customFormat="1" ht="18" x14ac:dyDescent="0.2">
      <c r="A28"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92" t="s">
        <v>7</v>
      </c>
      <c r="D28" s="93"/>
      <c r="E28" s="69">
        <v>43130</v>
      </c>
      <c r="F28" s="70">
        <f t="shared" si="6"/>
        <v>43130</v>
      </c>
      <c r="G28" s="52">
        <v>1</v>
      </c>
      <c r="H28" s="53">
        <v>0</v>
      </c>
      <c r="I28" s="54">
        <f t="shared" si="4"/>
        <v>1</v>
      </c>
      <c r="J28" s="67"/>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row>
    <row r="29" spans="1:66" s="51" customFormat="1" ht="18" x14ac:dyDescent="0.2">
      <c r="A29"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9" s="92" t="s">
        <v>7</v>
      </c>
      <c r="D29" s="93"/>
      <c r="E29" s="69">
        <v>43131</v>
      </c>
      <c r="F29" s="70">
        <f t="shared" si="6"/>
        <v>43131</v>
      </c>
      <c r="G29" s="52">
        <v>1</v>
      </c>
      <c r="H29" s="53">
        <v>0</v>
      </c>
      <c r="I29" s="54">
        <f t="shared" si="4"/>
        <v>1</v>
      </c>
      <c r="J29" s="67"/>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row>
    <row r="30" spans="1:66" s="51" customFormat="1" ht="18" x14ac:dyDescent="0.2">
      <c r="A30"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0" s="92" t="s">
        <v>7</v>
      </c>
      <c r="D30" s="93"/>
      <c r="E30" s="69">
        <v>43132</v>
      </c>
      <c r="F30" s="70">
        <f t="shared" si="6"/>
        <v>43132</v>
      </c>
      <c r="G30" s="52">
        <v>1</v>
      </c>
      <c r="H30" s="53">
        <v>0</v>
      </c>
      <c r="I30" s="54">
        <f t="shared" si="4"/>
        <v>1</v>
      </c>
      <c r="J30" s="67"/>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row>
    <row r="31" spans="1:66" s="51" customFormat="1" ht="18" x14ac:dyDescent="0.2">
      <c r="A31"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1" s="92" t="s">
        <v>7</v>
      </c>
      <c r="D31" s="93"/>
      <c r="E31" s="69">
        <v>43133</v>
      </c>
      <c r="F31" s="70">
        <f t="shared" si="6"/>
        <v>43133</v>
      </c>
      <c r="G31" s="52">
        <v>1</v>
      </c>
      <c r="H31" s="53">
        <v>0</v>
      </c>
      <c r="I31" s="54">
        <f t="shared" si="4"/>
        <v>1</v>
      </c>
      <c r="J31" s="67"/>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row>
    <row r="32" spans="1:66" s="45" customFormat="1" ht="18" x14ac:dyDescent="0.2">
      <c r="A32" s="43" t="str">
        <f>IF(ISERROR(VALUE(SUBSTITUTE(prevWBS,".",""))),"1",IF(ISERROR(FIND("`",SUBSTITUTE(prevWBS,".","`",1))),TEXT(VALUE(prevWBS)+1,"#"),TEXT(VALUE(LEFT(prevWBS,FIND("`",SUBSTITUTE(prevWBS,".","`",1))-1))+1,"#")))</f>
        <v>5</v>
      </c>
      <c r="B32" s="44" t="s">
        <v>113</v>
      </c>
      <c r="D32" s="46"/>
      <c r="E32" s="71"/>
      <c r="F32" s="71" t="str">
        <f t="shared" ref="F32:F33" si="7">IF(ISBLANK(E32)," - ",IF(G32=0,E32,E32+G32-1))</f>
        <v xml:space="preserve"> - </v>
      </c>
      <c r="G32" s="47"/>
      <c r="H32" s="48"/>
      <c r="I32" s="49" t="str">
        <f t="shared" ref="I32:I33" si="8">IF(OR(F32=0,E32=0)," - ",NETWORKDAYS(E32,F32))</f>
        <v xml:space="preserve"> - </v>
      </c>
      <c r="J32" s="68"/>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row>
    <row r="33" spans="1:66" s="51" customFormat="1" ht="18" x14ac:dyDescent="0.2">
      <c r="A33" s="5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92" t="s">
        <v>7</v>
      </c>
      <c r="D33" s="93"/>
      <c r="E33" s="69">
        <v>43129</v>
      </c>
      <c r="F33" s="70">
        <f t="shared" si="7"/>
        <v>43129</v>
      </c>
      <c r="G33" s="52">
        <v>1</v>
      </c>
      <c r="H33" s="53">
        <v>0</v>
      </c>
      <c r="I33" s="54">
        <f t="shared" si="8"/>
        <v>1</v>
      </c>
      <c r="J33" s="67"/>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1">
    <cfRule type="dataBar" priority="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 priority="57">
      <formula>K$6=TODAY()</formula>
    </cfRule>
  </conditionalFormatting>
  <conditionalFormatting sqref="K8:BN31">
    <cfRule type="expression" dxfId="8" priority="60">
      <formula>AND($E8&lt;=K$6,ROUNDDOWN(($F8-$E8+1)*$H8,0)+$E8-1&gt;=K$6)</formula>
    </cfRule>
    <cfRule type="expression" dxfId="7" priority="61">
      <formula>AND(NOT(ISBLANK($E8)),$E8&lt;=K$6,$F8&gt;=K$6)</formula>
    </cfRule>
  </conditionalFormatting>
  <conditionalFormatting sqref="K6:BN31">
    <cfRule type="expression" dxfId="6" priority="20">
      <formula>K$6=TODAY()</formula>
    </cfRule>
  </conditionalFormatting>
  <conditionalFormatting sqref="H32">
    <cfRule type="dataBar" priority="5">
      <dataBar>
        <cfvo type="num" val="0"/>
        <cfvo type="num" val="1"/>
        <color theme="0" tint="-0.34998626667073579"/>
      </dataBar>
      <extLst>
        <ext xmlns:x14="http://schemas.microsoft.com/office/spreadsheetml/2009/9/main" uri="{B025F937-C7B1-47D3-B67F-A62EFF666E3E}">
          <x14:id>{E206EDF2-EB18-4A1F-BF48-F79B0672977B}</x14:id>
        </ext>
      </extLst>
    </cfRule>
  </conditionalFormatting>
  <conditionalFormatting sqref="K32:BN32">
    <cfRule type="expression" dxfId="5" priority="7">
      <formula>AND($E32&lt;=K$6,ROUNDDOWN(($F32-$E32+1)*$H32,0)+$E32-1&gt;=K$6)</formula>
    </cfRule>
    <cfRule type="expression" dxfId="4" priority="8">
      <formula>AND(NOT(ISBLANK($E32)),$E32&lt;=K$6,$F32&gt;=K$6)</formula>
    </cfRule>
  </conditionalFormatting>
  <conditionalFormatting sqref="K32:BN32">
    <cfRule type="expression" dxfId="3" priority="6">
      <formula>K$6=TODAY()</formula>
    </cfRule>
  </conditionalFormatting>
  <conditionalFormatting sqref="H33">
    <cfRule type="dataBar" priority="1">
      <dataBar>
        <cfvo type="num" val="0"/>
        <cfvo type="num" val="1"/>
        <color theme="0" tint="-0.34998626667073579"/>
      </dataBar>
      <extLst>
        <ext xmlns:x14="http://schemas.microsoft.com/office/spreadsheetml/2009/9/main" uri="{B025F937-C7B1-47D3-B67F-A62EFF666E3E}">
          <x14:id>{ECDB93B2-81C0-4CDC-B0B7-F4FAD7A89962}</x14:id>
        </ext>
      </extLst>
    </cfRule>
  </conditionalFormatting>
  <conditionalFormatting sqref="K33:BN33">
    <cfRule type="expression" dxfId="2" priority="3">
      <formula>AND($E33&lt;=K$6,ROUNDDOWN(($F33-$E33+1)*$H33,0)+$E33-1&gt;=K$6)</formula>
    </cfRule>
    <cfRule type="expression" dxfId="1" priority="4">
      <formula>AND(NOT(ISBLANK($E33)),$E33&lt;=K$6,$F33&gt;=K$6)</formula>
    </cfRule>
  </conditionalFormatting>
  <conditionalFormatting sqref="K33:BN33">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B27 B28:B30 B21:B24 B16:B18 E14 E20 E26 G14:H14 G20:H20 G26:H30 H18 H16 H17 H21:H24" unlockedFormula="1"/>
    <ignoredError sqref="A26 A20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H8:H31</xm:sqref>
        </x14:conditionalFormatting>
        <x14:conditionalFormatting xmlns:xm="http://schemas.microsoft.com/office/excel/2006/main">
          <x14:cfRule type="dataBar" id="{E206EDF2-EB18-4A1F-BF48-F79B0672977B}">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ECDB93B2-81C0-4CDC-B0B7-F4FAD7A89962}">
            <x14:dataBar minLength="0" maxLength="100" gradient="0">
              <x14:cfvo type="num">
                <xm:f>0</xm:f>
              </x14:cfvo>
              <x14:cfvo type="num">
                <xm:f>1</xm:f>
              </x14:cfvo>
              <x14:negativeFillColor rgb="FFFF0000"/>
              <x14:axisColor rgb="FF000000"/>
            </x14:dataBar>
          </x14:cfRule>
          <xm:sqref>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4" workbookViewId="0">
      <selection activeCell="A3" sqref="A3"/>
    </sheetView>
  </sheetViews>
  <sheetFormatPr baseColWidth="10"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0" t="s">
        <v>90</v>
      </c>
      <c r="B1" s="31"/>
      <c r="C1" s="32"/>
    </row>
    <row r="2" spans="1:3" ht="14.25" x14ac:dyDescent="0.2">
      <c r="A2" s="101" t="s">
        <v>21</v>
      </c>
      <c r="B2" s="9"/>
      <c r="C2" s="8"/>
    </row>
    <row r="3" spans="1:3" s="20" customFormat="1" x14ac:dyDescent="0.2">
      <c r="A3" s="8"/>
      <c r="B3" s="9"/>
      <c r="C3" s="8"/>
    </row>
    <row r="4" spans="1:3" s="8" customFormat="1" ht="18" x14ac:dyDescent="0.25">
      <c r="A4" s="96" t="s">
        <v>57</v>
      </c>
      <c r="B4" s="29"/>
    </row>
    <row r="5" spans="1:3" s="8" customFormat="1" ht="57" x14ac:dyDescent="0.2">
      <c r="B5" s="102" t="s">
        <v>46</v>
      </c>
    </row>
    <row r="7" spans="1:3" ht="28.5" x14ac:dyDescent="0.2">
      <c r="B7" s="102" t="s">
        <v>58</v>
      </c>
    </row>
    <row r="9" spans="1:3" ht="14.25" x14ac:dyDescent="0.2">
      <c r="B9" s="101" t="s">
        <v>32</v>
      </c>
    </row>
    <row r="11" spans="1:3" ht="28.5" x14ac:dyDescent="0.2">
      <c r="B11" s="100" t="s">
        <v>33</v>
      </c>
    </row>
    <row r="12" spans="1:3" s="20" customFormat="1" x14ac:dyDescent="0.2"/>
    <row r="13" spans="1:3" ht="18" x14ac:dyDescent="0.25">
      <c r="A13" s="135" t="s">
        <v>3</v>
      </c>
      <c r="B13" s="135"/>
    </row>
    <row r="14" spans="1:3" s="20" customFormat="1" x14ac:dyDescent="0.2"/>
    <row r="15" spans="1:3" s="97" customFormat="1" ht="18" x14ac:dyDescent="0.2">
      <c r="A15" s="105"/>
      <c r="B15" s="103" t="s">
        <v>49</v>
      </c>
    </row>
    <row r="16" spans="1:3" s="97" customFormat="1" ht="18" x14ac:dyDescent="0.2">
      <c r="A16" s="105"/>
      <c r="B16" s="104" t="s">
        <v>47</v>
      </c>
      <c r="C16" s="99" t="s">
        <v>2</v>
      </c>
    </row>
    <row r="17" spans="1:3" ht="18" x14ac:dyDescent="0.25">
      <c r="A17" s="106"/>
      <c r="B17" s="104" t="s">
        <v>51</v>
      </c>
    </row>
    <row r="18" spans="1:3" s="20" customFormat="1" ht="18" x14ac:dyDescent="0.25">
      <c r="A18" s="106"/>
      <c r="B18" s="104" t="s">
        <v>59</v>
      </c>
    </row>
    <row r="19" spans="1:3" s="32" customFormat="1" ht="18" x14ac:dyDescent="0.25">
      <c r="A19" s="109"/>
      <c r="B19" s="104" t="s">
        <v>60</v>
      </c>
    </row>
    <row r="20" spans="1:3" s="97" customFormat="1" ht="18" x14ac:dyDescent="0.2">
      <c r="A20" s="105"/>
      <c r="B20" s="103" t="s">
        <v>48</v>
      </c>
      <c r="C20" s="98" t="s">
        <v>1</v>
      </c>
    </row>
    <row r="21" spans="1:3" ht="18" x14ac:dyDescent="0.25">
      <c r="A21" s="106"/>
      <c r="B21" s="104" t="s">
        <v>50</v>
      </c>
    </row>
    <row r="22" spans="1:3" s="8" customFormat="1" ht="18" x14ac:dyDescent="0.25">
      <c r="A22" s="107"/>
      <c r="B22" s="108" t="s">
        <v>52</v>
      </c>
    </row>
    <row r="23" spans="1:3" s="8" customFormat="1" ht="18" x14ac:dyDescent="0.25">
      <c r="A23" s="107"/>
      <c r="B23" s="10"/>
    </row>
    <row r="24" spans="1:3" s="8" customFormat="1" ht="18" x14ac:dyDescent="0.25">
      <c r="A24" s="135" t="s">
        <v>53</v>
      </c>
      <c r="B24" s="135"/>
    </row>
    <row r="25" spans="1:3" s="8" customFormat="1" ht="43.5" x14ac:dyDescent="0.25">
      <c r="A25" s="107"/>
      <c r="B25" s="104" t="s">
        <v>61</v>
      </c>
    </row>
    <row r="26" spans="1:3" s="8" customFormat="1" ht="18" x14ac:dyDescent="0.25">
      <c r="A26" s="107"/>
      <c r="B26" s="104"/>
    </row>
    <row r="27" spans="1:3" s="8" customFormat="1" ht="18" x14ac:dyDescent="0.25">
      <c r="A27" s="107"/>
      <c r="B27" s="125" t="s">
        <v>65</v>
      </c>
    </row>
    <row r="28" spans="1:3" s="8" customFormat="1" ht="18" x14ac:dyDescent="0.25">
      <c r="A28" s="107"/>
      <c r="B28" s="104" t="s">
        <v>54</v>
      </c>
    </row>
    <row r="29" spans="1:3" s="8" customFormat="1" ht="28.5" x14ac:dyDescent="0.25">
      <c r="A29" s="107"/>
      <c r="B29" s="104" t="s">
        <v>56</v>
      </c>
    </row>
    <row r="30" spans="1:3" s="8" customFormat="1" ht="18" x14ac:dyDescent="0.25">
      <c r="A30" s="107"/>
      <c r="B30" s="104"/>
    </row>
    <row r="31" spans="1:3" s="8" customFormat="1" ht="18" x14ac:dyDescent="0.25">
      <c r="A31" s="107"/>
      <c r="B31" s="125" t="s">
        <v>62</v>
      </c>
    </row>
    <row r="32" spans="1:3" s="8" customFormat="1" ht="18" x14ac:dyDescent="0.25">
      <c r="A32" s="107"/>
      <c r="B32" s="104" t="s">
        <v>55</v>
      </c>
    </row>
    <row r="33" spans="1:2" s="8" customFormat="1" ht="18" x14ac:dyDescent="0.25">
      <c r="A33" s="107"/>
      <c r="B33" s="104" t="s">
        <v>63</v>
      </c>
    </row>
    <row r="34" spans="1:2" s="8" customFormat="1" ht="18" x14ac:dyDescent="0.25">
      <c r="A34" s="107"/>
      <c r="B34" s="10"/>
    </row>
    <row r="35" spans="1:2" s="8" customFormat="1" ht="28.5" x14ac:dyDescent="0.25">
      <c r="A35" s="107"/>
      <c r="B35" s="104" t="s">
        <v>96</v>
      </c>
    </row>
    <row r="36" spans="1:2" s="8" customFormat="1" ht="18" x14ac:dyDescent="0.25">
      <c r="A36" s="107"/>
      <c r="B36" s="110" t="s">
        <v>64</v>
      </c>
    </row>
    <row r="37" spans="1:2" s="8" customFormat="1" ht="18" x14ac:dyDescent="0.25">
      <c r="A37" s="107"/>
      <c r="B37" s="10"/>
    </row>
    <row r="38" spans="1:2" ht="18" x14ac:dyDescent="0.25">
      <c r="A38" s="135" t="s">
        <v>9</v>
      </c>
      <c r="B38" s="135"/>
    </row>
    <row r="39" spans="1:2" ht="28.5" x14ac:dyDescent="0.2">
      <c r="B39" s="104" t="s">
        <v>67</v>
      </c>
    </row>
    <row r="40" spans="1:2" s="20" customFormat="1" x14ac:dyDescent="0.2"/>
    <row r="41" spans="1:2" s="20" customFormat="1" ht="14.25" x14ac:dyDescent="0.2">
      <c r="B41" s="104" t="s">
        <v>68</v>
      </c>
    </row>
    <row r="42" spans="1:2" s="20" customFormat="1" x14ac:dyDescent="0.2"/>
    <row r="43" spans="1:2" s="20" customFormat="1" ht="28.5" x14ac:dyDescent="0.2">
      <c r="B43" s="104" t="s">
        <v>66</v>
      </c>
    </row>
    <row r="44" spans="1:2" s="20" customFormat="1" x14ac:dyDescent="0.2"/>
    <row r="45" spans="1:2" ht="28.5" x14ac:dyDescent="0.2">
      <c r="B45" s="104" t="s">
        <v>69</v>
      </c>
    </row>
    <row r="46" spans="1:2" x14ac:dyDescent="0.2">
      <c r="B46" s="21"/>
    </row>
    <row r="47" spans="1:2" ht="28.5" x14ac:dyDescent="0.2">
      <c r="B47" s="104" t="s">
        <v>70</v>
      </c>
    </row>
    <row r="48" spans="1:2" x14ac:dyDescent="0.2">
      <c r="B48" s="11"/>
    </row>
    <row r="49" spans="1:2" ht="18" x14ac:dyDescent="0.25">
      <c r="A49" s="135" t="s">
        <v>6</v>
      </c>
      <c r="B49" s="135"/>
    </row>
    <row r="50" spans="1:2" ht="28.5" x14ac:dyDescent="0.2">
      <c r="B50" s="104" t="s">
        <v>97</v>
      </c>
    </row>
    <row r="51" spans="1:2" x14ac:dyDescent="0.2">
      <c r="B51" s="11"/>
    </row>
    <row r="52" spans="1:2" ht="14.25" x14ac:dyDescent="0.2">
      <c r="A52" s="111" t="s">
        <v>10</v>
      </c>
      <c r="B52" s="104" t="s">
        <v>11</v>
      </c>
    </row>
    <row r="53" spans="1:2" ht="14.25" x14ac:dyDescent="0.2">
      <c r="A53" s="111" t="s">
        <v>12</v>
      </c>
      <c r="B53" s="104" t="s">
        <v>13</v>
      </c>
    </row>
    <row r="54" spans="1:2" ht="14.25" x14ac:dyDescent="0.2">
      <c r="A54" s="111" t="s">
        <v>14</v>
      </c>
      <c r="B54" s="104" t="s">
        <v>15</v>
      </c>
    </row>
    <row r="55" spans="1:2" ht="28.5" x14ac:dyDescent="0.2">
      <c r="A55" s="100"/>
      <c r="B55" s="104" t="s">
        <v>71</v>
      </c>
    </row>
    <row r="56" spans="1:2" ht="28.5" x14ac:dyDescent="0.2">
      <c r="A56" s="100"/>
      <c r="B56" s="104" t="s">
        <v>72</v>
      </c>
    </row>
    <row r="57" spans="1:2" ht="14.25" x14ac:dyDescent="0.2">
      <c r="A57" s="111" t="s">
        <v>16</v>
      </c>
      <c r="B57" s="104" t="s">
        <v>17</v>
      </c>
    </row>
    <row r="58" spans="1:2" ht="14.25" x14ac:dyDescent="0.2">
      <c r="A58" s="100"/>
      <c r="B58" s="104" t="s">
        <v>73</v>
      </c>
    </row>
    <row r="59" spans="1:2" ht="14.25" x14ac:dyDescent="0.2">
      <c r="A59" s="100"/>
      <c r="B59" s="104" t="s">
        <v>74</v>
      </c>
    </row>
    <row r="60" spans="1:2" ht="14.25" x14ac:dyDescent="0.2">
      <c r="A60" s="111" t="s">
        <v>18</v>
      </c>
      <c r="B60" s="104" t="s">
        <v>19</v>
      </c>
    </row>
    <row r="61" spans="1:2" ht="28.5" x14ac:dyDescent="0.2">
      <c r="A61" s="100"/>
      <c r="B61" s="104" t="s">
        <v>75</v>
      </c>
    </row>
    <row r="62" spans="1:2" ht="14.25" x14ac:dyDescent="0.2">
      <c r="A62" s="111" t="s">
        <v>76</v>
      </c>
      <c r="B62" s="104" t="s">
        <v>77</v>
      </c>
    </row>
    <row r="63" spans="1:2" ht="14.25" x14ac:dyDescent="0.2">
      <c r="A63" s="112"/>
      <c r="B63" s="104" t="s">
        <v>78</v>
      </c>
    </row>
    <row r="64" spans="1:2" s="20" customFormat="1" x14ac:dyDescent="0.2">
      <c r="B64" s="12"/>
    </row>
    <row r="65" spans="1:2" s="20" customFormat="1" ht="18" x14ac:dyDescent="0.25">
      <c r="A65" s="135" t="s">
        <v>8</v>
      </c>
      <c r="B65" s="135"/>
    </row>
    <row r="66" spans="1:2" s="20" customFormat="1" ht="42.75" x14ac:dyDescent="0.2">
      <c r="B66" s="104" t="s">
        <v>79</v>
      </c>
    </row>
    <row r="67" spans="1:2" s="20" customFormat="1" x14ac:dyDescent="0.2">
      <c r="B67" s="13"/>
    </row>
    <row r="68" spans="1:2" s="8" customFormat="1" ht="18" x14ac:dyDescent="0.25">
      <c r="A68" s="135" t="s">
        <v>4</v>
      </c>
      <c r="B68" s="135"/>
    </row>
    <row r="69" spans="1:2" s="20" customFormat="1" ht="15" x14ac:dyDescent="0.25">
      <c r="A69" s="119" t="s">
        <v>5</v>
      </c>
      <c r="B69" s="120" t="s">
        <v>80</v>
      </c>
    </row>
    <row r="70" spans="1:2" s="8" customFormat="1" ht="28.5" x14ac:dyDescent="0.2">
      <c r="A70" s="113"/>
      <c r="B70" s="118" t="s">
        <v>82</v>
      </c>
    </row>
    <row r="71" spans="1:2" s="8" customFormat="1" ht="14.25" x14ac:dyDescent="0.2">
      <c r="A71" s="113"/>
      <c r="B71" s="114"/>
    </row>
    <row r="72" spans="1:2" s="20" customFormat="1" ht="15" x14ac:dyDescent="0.25">
      <c r="A72" s="119" t="s">
        <v>5</v>
      </c>
      <c r="B72" s="120" t="s">
        <v>95</v>
      </c>
    </row>
    <row r="73" spans="1:2" s="8" customFormat="1" ht="28.5" x14ac:dyDescent="0.2">
      <c r="A73" s="113"/>
      <c r="B73" s="118" t="s">
        <v>99</v>
      </c>
    </row>
    <row r="74" spans="1:2" s="8" customFormat="1" ht="14.25" x14ac:dyDescent="0.2">
      <c r="A74" s="113"/>
      <c r="B74" s="114"/>
    </row>
    <row r="75" spans="1:2" ht="15" x14ac:dyDescent="0.25">
      <c r="A75" s="119" t="s">
        <v>5</v>
      </c>
      <c r="B75" s="122" t="s">
        <v>85</v>
      </c>
    </row>
    <row r="76" spans="1:2" s="8" customFormat="1" ht="42.75" x14ac:dyDescent="0.2">
      <c r="A76" s="113"/>
      <c r="B76" s="102" t="s">
        <v>98</v>
      </c>
    </row>
    <row r="77" spans="1:2" ht="14.25" x14ac:dyDescent="0.2">
      <c r="A77" s="112"/>
      <c r="B77" s="112"/>
    </row>
    <row r="78" spans="1:2" s="20" customFormat="1" ht="15" x14ac:dyDescent="0.25">
      <c r="A78" s="119" t="s">
        <v>5</v>
      </c>
      <c r="B78" s="122" t="s">
        <v>91</v>
      </c>
    </row>
    <row r="79" spans="1:2" s="8" customFormat="1" ht="28.5" x14ac:dyDescent="0.2">
      <c r="A79" s="113"/>
      <c r="B79" s="102" t="s">
        <v>86</v>
      </c>
    </row>
    <row r="80" spans="1:2" s="20" customFormat="1" ht="14.25" x14ac:dyDescent="0.2">
      <c r="A80" s="112"/>
      <c r="B80" s="112"/>
    </row>
    <row r="81" spans="1:2" ht="15" x14ac:dyDescent="0.25">
      <c r="A81" s="119" t="s">
        <v>5</v>
      </c>
      <c r="B81" s="122" t="s">
        <v>92</v>
      </c>
    </row>
    <row r="82" spans="1:2" s="8" customFormat="1" ht="14.25" x14ac:dyDescent="0.2">
      <c r="A82" s="113"/>
      <c r="B82" s="117" t="s">
        <v>87</v>
      </c>
    </row>
    <row r="83" spans="1:2" s="8" customFormat="1" ht="14.25" x14ac:dyDescent="0.2">
      <c r="A83" s="113"/>
      <c r="B83" s="117" t="s">
        <v>88</v>
      </c>
    </row>
    <row r="84" spans="1:2" s="8" customFormat="1" ht="14.25" x14ac:dyDescent="0.2">
      <c r="A84" s="113"/>
      <c r="B84" s="117" t="s">
        <v>89</v>
      </c>
    </row>
    <row r="85" spans="1:2" ht="15" x14ac:dyDescent="0.25">
      <c r="A85" s="112"/>
      <c r="B85" s="116"/>
    </row>
    <row r="86" spans="1:2" ht="15" x14ac:dyDescent="0.25">
      <c r="A86" s="119" t="s">
        <v>5</v>
      </c>
      <c r="B86" s="122" t="s">
        <v>93</v>
      </c>
    </row>
    <row r="87" spans="1:2" s="8" customFormat="1" ht="42.75" x14ac:dyDescent="0.2">
      <c r="A87" s="113"/>
      <c r="B87" s="102" t="s">
        <v>81</v>
      </c>
    </row>
    <row r="88" spans="1:2" s="8" customFormat="1" ht="14.25" x14ac:dyDescent="0.2">
      <c r="A88" s="113"/>
      <c r="B88" s="115" t="s">
        <v>83</v>
      </c>
    </row>
    <row r="89" spans="1:2" s="8" customFormat="1" ht="57" x14ac:dyDescent="0.2">
      <c r="A89" s="113"/>
      <c r="B89" s="121" t="s">
        <v>84</v>
      </c>
    </row>
    <row r="90" spans="1:2" ht="14.25" x14ac:dyDescent="0.2">
      <c r="A90" s="112"/>
      <c r="B90" s="112"/>
    </row>
    <row r="91" spans="1:2" ht="15" x14ac:dyDescent="0.25">
      <c r="A91" s="119" t="s">
        <v>5</v>
      </c>
      <c r="B91" s="124" t="s">
        <v>94</v>
      </c>
    </row>
    <row r="92" spans="1:2" ht="28.5" x14ac:dyDescent="0.2">
      <c r="A92" s="100"/>
      <c r="B92" s="117" t="s">
        <v>20</v>
      </c>
    </row>
    <row r="94" spans="1:2" x14ac:dyDescent="0.2">
      <c r="A94" s="23" t="s">
        <v>25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0" t="s">
        <v>23</v>
      </c>
      <c r="B1" s="30"/>
      <c r="C1" s="35"/>
      <c r="D1" s="35"/>
    </row>
    <row r="2" spans="1:4" ht="15" x14ac:dyDescent="0.2">
      <c r="A2" s="32"/>
      <c r="B2" s="36"/>
      <c r="C2" s="35"/>
      <c r="D2" s="35"/>
    </row>
    <row r="3" spans="1:4" ht="15" x14ac:dyDescent="0.2">
      <c r="A3" s="33"/>
      <c r="B3" s="26" t="s">
        <v>24</v>
      </c>
      <c r="C3" s="34"/>
    </row>
    <row r="4" spans="1:4" ht="14.25" x14ac:dyDescent="0.2">
      <c r="A4" s="14"/>
      <c r="B4" s="28" t="s">
        <v>21</v>
      </c>
      <c r="C4" s="15"/>
    </row>
    <row r="5" spans="1:4" ht="15" x14ac:dyDescent="0.2">
      <c r="A5" s="14"/>
      <c r="B5" s="17"/>
      <c r="C5" s="15"/>
    </row>
    <row r="6" spans="1:4" ht="15.75" x14ac:dyDescent="0.25">
      <c r="A6" s="14"/>
      <c r="B6" s="18" t="s">
        <v>25</v>
      </c>
      <c r="C6" s="15"/>
    </row>
    <row r="7" spans="1:4" ht="15" x14ac:dyDescent="0.2">
      <c r="A7" s="14"/>
      <c r="B7" s="17"/>
      <c r="C7" s="15"/>
    </row>
    <row r="8" spans="1:4" ht="30" x14ac:dyDescent="0.2">
      <c r="A8" s="14"/>
      <c r="B8" s="17" t="s">
        <v>26</v>
      </c>
      <c r="C8" s="15"/>
    </row>
    <row r="9" spans="1:4" ht="15" x14ac:dyDescent="0.2">
      <c r="A9" s="14"/>
      <c r="B9" s="17"/>
      <c r="C9" s="15"/>
    </row>
    <row r="10" spans="1:4" ht="46.5" x14ac:dyDescent="0.25">
      <c r="A10" s="14"/>
      <c r="B10" s="17" t="s">
        <v>27</v>
      </c>
      <c r="C10" s="15"/>
    </row>
    <row r="11" spans="1:4" ht="15" x14ac:dyDescent="0.2">
      <c r="A11" s="14"/>
      <c r="B11" s="17"/>
      <c r="C11" s="15"/>
    </row>
    <row r="12" spans="1:4" ht="45" x14ac:dyDescent="0.2">
      <c r="A12" s="14"/>
      <c r="B12" s="17" t="s">
        <v>28</v>
      </c>
      <c r="C12" s="15"/>
    </row>
    <row r="13" spans="1:4" ht="15" x14ac:dyDescent="0.2">
      <c r="A13" s="14"/>
      <c r="B13" s="17"/>
      <c r="C13" s="15"/>
    </row>
    <row r="14" spans="1:4" ht="60" x14ac:dyDescent="0.2">
      <c r="A14" s="14"/>
      <c r="B14" s="17" t="s">
        <v>29</v>
      </c>
      <c r="C14" s="15"/>
    </row>
    <row r="15" spans="1:4" ht="15" x14ac:dyDescent="0.2">
      <c r="A15" s="14"/>
      <c r="B15" s="17"/>
      <c r="C15" s="15"/>
    </row>
    <row r="16" spans="1:4" ht="30.75" x14ac:dyDescent="0.2">
      <c r="A16" s="14"/>
      <c r="B16" s="17" t="s">
        <v>30</v>
      </c>
      <c r="C16" s="15"/>
    </row>
    <row r="17" spans="1:3" ht="15" x14ac:dyDescent="0.2">
      <c r="A17" s="14"/>
      <c r="B17" s="17"/>
      <c r="C17" s="15"/>
    </row>
    <row r="18" spans="1:3" ht="15.75" x14ac:dyDescent="0.25">
      <c r="A18" s="14"/>
      <c r="B18" s="18" t="s">
        <v>31</v>
      </c>
      <c r="C18" s="15"/>
    </row>
    <row r="19" spans="1:3" ht="15" x14ac:dyDescent="0.2">
      <c r="A19" s="14"/>
      <c r="B19" s="27" t="s">
        <v>22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4</vt:i4>
      </vt:variant>
    </vt:vector>
  </HeadingPairs>
  <TitlesOfParts>
    <vt:vector size="7" baseType="lpstr">
      <vt:lpstr>GanttChart</vt:lpstr>
      <vt:lpstr>Help</vt:lpstr>
      <vt:lpstr>TermsOfUse</vt:lpstr>
      <vt:lpstr>GanttChart!Impression_des_titres</vt:lpstr>
      <vt:lpstr>GanttChart!prevWBS</vt:lpstr>
      <vt:lpstr>test</vt:lpstr>
      <vt:lpstr>GanttChart!Zone_d_impression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Jurasz Loïc</cp:lastModifiedBy>
  <cp:lastPrinted>2018-02-12T20:25:38Z</cp:lastPrinted>
  <dcterms:created xsi:type="dcterms:W3CDTF">2010-06-09T16:05:03Z</dcterms:created>
  <dcterms:modified xsi:type="dcterms:W3CDTF">2020-03-03T11:28:25Z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