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blv\AppData\Local\FoundryVTT\Data\systems\intersection\packs\"/>
    </mc:Choice>
  </mc:AlternateContent>
  <xr:revisionPtr revIDLastSave="0" documentId="13_ncr:1_{02B3EBF9-30F6-49AF-A0E5-44B666288E6E}" xr6:coauthVersionLast="46" xr6:coauthVersionMax="46" xr10:uidLastSave="{00000000-0000-0000-0000-000000000000}"/>
  <bookViews>
    <workbookView xWindow="-120" yWindow="-120" windowWidth="38640" windowHeight="21240" xr2:uid="{385747C1-83CF-4B54-B018-3AA1E811626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O2" i="1"/>
  <c r="Y2" i="1" s="1"/>
  <c r="O3" i="1"/>
  <c r="Y3" i="1" s="1"/>
  <c r="O4" i="1"/>
  <c r="Y4" i="1" s="1"/>
  <c r="O5" i="1"/>
  <c r="Y5" i="1" s="1"/>
  <c r="O6" i="1"/>
  <c r="Y6" i="1" s="1"/>
  <c r="O7" i="1"/>
  <c r="Y7" i="1" s="1"/>
  <c r="O8" i="1"/>
  <c r="Y8" i="1" s="1"/>
  <c r="O9" i="1"/>
  <c r="Y9" i="1" s="1"/>
  <c r="O10" i="1"/>
  <c r="Y10" i="1" s="1"/>
  <c r="O11" i="1"/>
  <c r="Y11" i="1" s="1"/>
  <c r="O12" i="1"/>
  <c r="Y12" i="1" s="1"/>
  <c r="O13" i="1"/>
  <c r="Y13" i="1" s="1"/>
  <c r="O14" i="1"/>
  <c r="Y14" i="1" s="1"/>
  <c r="O15" i="1"/>
  <c r="Y15" i="1" s="1"/>
  <c r="O16" i="1"/>
  <c r="Y16" i="1" s="1"/>
  <c r="O17" i="1"/>
  <c r="Y17" i="1" s="1"/>
  <c r="O18" i="1"/>
  <c r="Y18" i="1" s="1"/>
  <c r="O19" i="1"/>
  <c r="Y19" i="1" s="1"/>
  <c r="O20" i="1"/>
  <c r="Y20" i="1" s="1"/>
  <c r="O21" i="1"/>
  <c r="Y21" i="1" s="1"/>
  <c r="O22" i="1"/>
  <c r="Y22" i="1" s="1"/>
  <c r="O23" i="1"/>
  <c r="Y23" i="1" s="1"/>
  <c r="O24" i="1"/>
  <c r="Y24" i="1" s="1"/>
  <c r="O25" i="1"/>
  <c r="Y25" i="1" s="1"/>
  <c r="O26" i="1"/>
  <c r="Y26" i="1" s="1"/>
  <c r="O27" i="1"/>
  <c r="Y27" i="1" s="1"/>
  <c r="O28" i="1"/>
  <c r="Y28" i="1" s="1"/>
  <c r="O29" i="1"/>
  <c r="Y29" i="1" s="1"/>
  <c r="O30" i="1"/>
  <c r="Y30" i="1" s="1"/>
  <c r="O31" i="1"/>
  <c r="Y31" i="1" s="1"/>
  <c r="O32" i="1"/>
  <c r="Y32" i="1" s="1"/>
  <c r="O33" i="1"/>
  <c r="Y33" i="1" s="1"/>
  <c r="O34" i="1"/>
  <c r="Y34" i="1" s="1"/>
  <c r="O35" i="1"/>
  <c r="Y35" i="1" s="1"/>
  <c r="O36" i="1"/>
  <c r="Y36" i="1" s="1"/>
  <c r="O37" i="1"/>
  <c r="Y37" i="1" s="1"/>
  <c r="O38" i="1"/>
  <c r="Y38" i="1" s="1"/>
  <c r="O39" i="1"/>
  <c r="Y39" i="1" s="1"/>
  <c r="O40" i="1"/>
  <c r="Y40" i="1" s="1"/>
  <c r="O41" i="1"/>
  <c r="Y41" i="1" s="1"/>
  <c r="O42" i="1"/>
  <c r="Y42" i="1" s="1"/>
  <c r="O43" i="1"/>
  <c r="Y43" i="1" s="1"/>
  <c r="O44" i="1"/>
  <c r="Y44" i="1" s="1"/>
  <c r="O45" i="1"/>
  <c r="Y45" i="1" s="1"/>
  <c r="O46" i="1"/>
  <c r="Y46" i="1" s="1"/>
  <c r="O47" i="1"/>
  <c r="Y47" i="1" s="1"/>
  <c r="O48" i="1"/>
  <c r="Y48" i="1" s="1"/>
  <c r="O49" i="1"/>
  <c r="Y49" i="1" s="1"/>
  <c r="O50" i="1"/>
  <c r="Y50" i="1" s="1"/>
  <c r="O51" i="1"/>
  <c r="Y51" i="1" s="1"/>
  <c r="O52" i="1"/>
  <c r="Y52" i="1" s="1"/>
  <c r="O53" i="1"/>
  <c r="Y53" i="1" s="1"/>
  <c r="O54" i="1"/>
  <c r="Y54" i="1" s="1"/>
  <c r="O55" i="1"/>
  <c r="Y55" i="1" s="1"/>
  <c r="O56" i="1"/>
  <c r="Y56" i="1" s="1"/>
  <c r="O57" i="1"/>
  <c r="Y57" i="1" s="1"/>
  <c r="O58" i="1"/>
  <c r="Y58" i="1" s="1"/>
  <c r="O59" i="1"/>
  <c r="Y59" i="1" s="1"/>
  <c r="O60" i="1"/>
  <c r="Y60" i="1" s="1"/>
  <c r="O61" i="1"/>
  <c r="Y61" i="1" s="1"/>
  <c r="O62" i="1"/>
  <c r="Y62" i="1" s="1"/>
  <c r="O63" i="1"/>
  <c r="Y63" i="1" s="1"/>
  <c r="O64" i="1"/>
  <c r="Y64" i="1" s="1"/>
  <c r="O65" i="1"/>
  <c r="Y65" i="1" s="1"/>
  <c r="O66" i="1"/>
  <c r="Y66" i="1" s="1"/>
  <c r="O67" i="1"/>
  <c r="Y67" i="1" s="1"/>
  <c r="O68" i="1"/>
  <c r="Y68" i="1" s="1"/>
  <c r="O69" i="1"/>
  <c r="Y69" i="1" s="1"/>
  <c r="O70" i="1"/>
  <c r="Y70" i="1" s="1"/>
  <c r="O71" i="1"/>
  <c r="Y71" i="1" s="1"/>
  <c r="O72" i="1"/>
  <c r="Y72" i="1" s="1"/>
  <c r="O73" i="1"/>
  <c r="Y73" i="1" s="1"/>
  <c r="O74" i="1"/>
  <c r="Y74" i="1" s="1"/>
  <c r="O75" i="1"/>
  <c r="Y75" i="1" s="1"/>
  <c r="O76" i="1"/>
  <c r="Y76" i="1" s="1"/>
  <c r="O77" i="1"/>
  <c r="Y77" i="1" s="1"/>
  <c r="O78" i="1"/>
  <c r="Y78" i="1" s="1"/>
  <c r="O79" i="1"/>
  <c r="Y79" i="1" s="1"/>
  <c r="O80" i="1"/>
  <c r="Y80" i="1" s="1"/>
  <c r="O81" i="1"/>
  <c r="Y81" i="1" s="1"/>
  <c r="O82" i="1"/>
  <c r="Y82" i="1" s="1"/>
  <c r="O83" i="1"/>
  <c r="Y83" i="1" s="1"/>
  <c r="O84" i="1"/>
  <c r="Y84" i="1" s="1"/>
  <c r="O85" i="1"/>
  <c r="Y85" i="1" s="1"/>
  <c r="O86" i="1"/>
  <c r="Y86" i="1" s="1"/>
  <c r="O87" i="1"/>
  <c r="Y87" i="1" s="1"/>
  <c r="O88" i="1"/>
  <c r="Y88" i="1" s="1"/>
  <c r="O89" i="1"/>
  <c r="Y89" i="1" s="1"/>
  <c r="O90" i="1"/>
  <c r="Y90" i="1" s="1"/>
  <c r="O91" i="1"/>
  <c r="Y91" i="1" s="1"/>
  <c r="O92" i="1"/>
  <c r="Y92" i="1" s="1"/>
  <c r="O93" i="1"/>
  <c r="Y93" i="1" s="1"/>
  <c r="O94" i="1"/>
  <c r="Y94" i="1" s="1"/>
  <c r="O95" i="1"/>
  <c r="Y95" i="1" s="1"/>
  <c r="O96" i="1"/>
  <c r="Y96" i="1" s="1"/>
  <c r="O97" i="1"/>
  <c r="Y97" i="1" s="1"/>
  <c r="O98" i="1"/>
  <c r="Y98" i="1" s="1"/>
  <c r="O99" i="1"/>
  <c r="Y99" i="1" s="1"/>
  <c r="O100" i="1"/>
  <c r="Y100" i="1" s="1"/>
  <c r="O101" i="1"/>
  <c r="Y101" i="1" s="1"/>
  <c r="O102" i="1"/>
  <c r="Y102" i="1" s="1"/>
  <c r="O103" i="1"/>
  <c r="Y103" i="1" s="1"/>
  <c r="O104" i="1"/>
  <c r="Y104" i="1" s="1"/>
  <c r="O105" i="1"/>
  <c r="Y105" i="1" s="1"/>
  <c r="O106" i="1"/>
  <c r="Y106" i="1" s="1"/>
  <c r="O107" i="1"/>
  <c r="Y107" i="1" s="1"/>
  <c r="O108" i="1"/>
  <c r="Y108" i="1" s="1"/>
  <c r="O109" i="1"/>
  <c r="O110" i="1"/>
  <c r="Y110" i="1" s="1"/>
  <c r="O111" i="1"/>
  <c r="Y111" i="1" s="1"/>
  <c r="O112" i="1"/>
  <c r="Y112" i="1" s="1"/>
  <c r="O113" i="1"/>
  <c r="Y113" i="1" s="1"/>
  <c r="O114" i="1"/>
  <c r="Y114" i="1" s="1"/>
  <c r="O115" i="1"/>
  <c r="Y115" i="1" s="1"/>
  <c r="O116" i="1"/>
  <c r="Y116" i="1" s="1"/>
  <c r="O117" i="1"/>
  <c r="O118" i="1"/>
  <c r="Y118" i="1" s="1"/>
  <c r="O119" i="1"/>
  <c r="Y119" i="1" s="1"/>
  <c r="O120" i="1"/>
  <c r="O121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121" i="1" l="1"/>
  <c r="AA121" i="1" s="1"/>
  <c r="Y109" i="1"/>
  <c r="AA109" i="1" s="1"/>
  <c r="Y120" i="1"/>
  <c r="AA120" i="1" s="1"/>
  <c r="Y117" i="1"/>
  <c r="AA117" i="1" s="1"/>
  <c r="AA108" i="1"/>
  <c r="AA96" i="1"/>
  <c r="AA84" i="1"/>
  <c r="AA60" i="1"/>
  <c r="AA48" i="1"/>
  <c r="AA36" i="1"/>
  <c r="AA24" i="1"/>
  <c r="AA12" i="1"/>
  <c r="AA119" i="1"/>
  <c r="AA107" i="1"/>
  <c r="AA95" i="1"/>
  <c r="AA83" i="1"/>
  <c r="AA71" i="1"/>
  <c r="AA59" i="1"/>
  <c r="AA47" i="1"/>
  <c r="AA35" i="1"/>
  <c r="AA23" i="1"/>
  <c r="AA11" i="1"/>
  <c r="AA105" i="1"/>
  <c r="AA93" i="1"/>
  <c r="AA81" i="1"/>
  <c r="AA69" i="1"/>
  <c r="AA57" i="1"/>
  <c r="AA45" i="1"/>
  <c r="AA33" i="1"/>
  <c r="AA21" i="1"/>
  <c r="AA9" i="1"/>
  <c r="AA116" i="1"/>
  <c r="AA104" i="1"/>
  <c r="AA92" i="1"/>
  <c r="AA80" i="1"/>
  <c r="AA68" i="1"/>
  <c r="AA56" i="1"/>
  <c r="AA44" i="1"/>
  <c r="AA32" i="1"/>
  <c r="AA20" i="1"/>
  <c r="AA8" i="1"/>
  <c r="AA113" i="1"/>
  <c r="AA97" i="1"/>
  <c r="AA85" i="1"/>
  <c r="AA73" i="1"/>
  <c r="AA61" i="1"/>
  <c r="AA49" i="1"/>
  <c r="AA37" i="1"/>
  <c r="AA25" i="1"/>
  <c r="AA13" i="1"/>
  <c r="AA118" i="1"/>
  <c r="AA106" i="1"/>
  <c r="AA94" i="1"/>
  <c r="AA82" i="1"/>
  <c r="AA70" i="1"/>
  <c r="AA58" i="1"/>
  <c r="AA46" i="1"/>
  <c r="AA34" i="1"/>
  <c r="AA22" i="1"/>
  <c r="AA10" i="1"/>
  <c r="AA115" i="1"/>
  <c r="AA103" i="1"/>
  <c r="AA91" i="1"/>
  <c r="AA79" i="1"/>
  <c r="AA67" i="1"/>
  <c r="AA55" i="1"/>
  <c r="AA43" i="1"/>
  <c r="AA31" i="1"/>
  <c r="AA19" i="1"/>
  <c r="AA7" i="1"/>
  <c r="AA72" i="1"/>
  <c r="AA114" i="1"/>
  <c r="AA102" i="1"/>
  <c r="AA90" i="1"/>
  <c r="AA78" i="1"/>
  <c r="AA66" i="1"/>
  <c r="AA54" i="1"/>
  <c r="AA42" i="1"/>
  <c r="AA30" i="1"/>
  <c r="AA18" i="1"/>
  <c r="AA6" i="1"/>
  <c r="AA101" i="1"/>
  <c r="AA89" i="1"/>
  <c r="AA77" i="1"/>
  <c r="AA65" i="1"/>
  <c r="AA53" i="1"/>
  <c r="AA41" i="1"/>
  <c r="AA29" i="1"/>
  <c r="AA17" i="1"/>
  <c r="AA5" i="1"/>
  <c r="AA112" i="1"/>
  <c r="AA100" i="1"/>
  <c r="AA88" i="1"/>
  <c r="AA76" i="1"/>
  <c r="AA64" i="1"/>
  <c r="AA52" i="1"/>
  <c r="AA40" i="1"/>
  <c r="AA28" i="1"/>
  <c r="AA16" i="1"/>
  <c r="AA4" i="1"/>
  <c r="AA111" i="1"/>
  <c r="AA99" i="1"/>
  <c r="AA87" i="1"/>
  <c r="AA75" i="1"/>
  <c r="AA63" i="1"/>
  <c r="AA51" i="1"/>
  <c r="AA39" i="1"/>
  <c r="AA27" i="1"/>
  <c r="AA15" i="1"/>
  <c r="AA3" i="1"/>
  <c r="AA110" i="1"/>
  <c r="AA98" i="1"/>
  <c r="AA86" i="1"/>
  <c r="AA74" i="1"/>
  <c r="AA62" i="1"/>
  <c r="AA50" i="1"/>
  <c r="AA38" i="1"/>
  <c r="AA26" i="1"/>
  <c r="AA14" i="1"/>
  <c r="AA2" i="1"/>
</calcChain>
</file>

<file path=xl/sharedStrings.xml><?xml version="1.0" encoding="utf-8"?>
<sst xmlns="http://schemas.openxmlformats.org/spreadsheetml/2006/main" count="988" uniqueCount="754">
  <si>
    <t>raw</t>
  </si>
  <si>
    <t>name</t>
  </si>
  <si>
    <t>position subtype</t>
  </si>
  <si>
    <t>itemSubtype</t>
  </si>
  <si>
    <t>position equipmentSlots</t>
  </si>
  <si>
    <t>position },flags</t>
  </si>
  <si>
    <t>{"name":"Ancient Staff","permission":{"default":0,"QSme0Gx9jr7A5dMK":3},"type":"equipment","data":{"itemSubtype":"","fightingStyle":"magic","tier":1,"level":1,"exp":369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18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QZhgUFLU4bimUpwR"}</t>
  </si>
  <si>
    <t>Ancient Staff</t>
  </si>
  <si>
    <t>weapon2h</t>
  </si>
  <si>
    <t>mainHand</t>
  </si>
  <si>
    <t>{"name":"Everburnt Staff","permission":{"default":0,"QSme0Gx9jr7A5dMK":3},"type":"equipment","data":{"itemSubtype":"","fightingStyle":"magic","tier":1,"level":1,"exp":288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16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lsqwp96cIlBhly57"}</t>
  </si>
  <si>
    <t>Everburnt Staff</t>
  </si>
  <si>
    <t>{"name":"Maple Staff","permission":{"default":0,"QSme0Gx9jr7A5dMK":3},"type":"equipment","data":{"itemSubtype":"","fightingStyle":"magic","tier":1,"level":1,"exp":1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8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ITaeBRiqR0hxcDq7"}</t>
  </si>
  <si>
    <t>Maple Staff</t>
  </si>
  <si>
    <t>{"name":"Mirror Staff","permission":{"default":0,"QSme0Gx9jr7A5dMK":3},"type":"equipment","data":{"itemSubtype":"","fightingStyle":"magic","tier":1,"level":1,"exp":156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12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qX2AVE7NQPQKTVu2"}</t>
  </si>
  <si>
    <t>Mirror Staff</t>
  </si>
  <si>
    <t>{"name":"Oak Staff","permission":{"default":0,"QSme0Gx9jr7A5dMK":3},"type":"equipment","data":{"itemSubtype":"","fightingStyle":"magic","tier":1,"level":1,"exp":12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4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4Oa2B6PtOdDaMQmV"}</t>
  </si>
  <si>
    <t>Oak Staff</t>
  </si>
  <si>
    <t>{"name":"Pine Staff","permission":{"default":0,"QSme0Gx9jr7A5dMK":3},"type":"equipment","data":{"itemSubtype":"","fightingStyle":"magic","tier":1,"level":1,"exp":1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2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TcX6VGAMIFtTygpf"}</t>
  </si>
  <si>
    <t>Pine Staff</t>
  </si>
  <si>
    <t>{"name":"Pine Staff","permission":{"default":0,"QSme0Gx9jr7A5dMK":3},"type":"equipment","data":{"itemSubtype":"weapon2h","fightingStyle":"magic","tier":1,"level":1,"exp":1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2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TcX6VGAMIFtTygpf"}</t>
  </si>
  <si>
    <t>{"name":"Sparking Staff","permission":{"default":0,"QSme0Gx9jr7A5dMK":3},"type":"equipment","data":{"itemSubtype":"","fightingStyle":"magic","tier":1,"level":1,"exp":217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14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0rVZ9n6Bgfwqwa20"}</t>
  </si>
  <si>
    <t>Sparking Staff</t>
  </si>
  <si>
    <t>{"name":"Willow Staff","permission":{"default":0,"QSme0Gx9jr7A5dMK":3},"type":"equipment","data":{"itemSubtype":"","fightingStyle":"magic","tier":1,"level":1,"exp":33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6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sXB5ETvLqG1050hw"}</t>
  </si>
  <si>
    <t>Willow Staff</t>
  </si>
  <si>
    <t>{"name":"Yew Staff","permission":{"default":0,"QSme0Gx9jr7A5dMK":3},"type":"equipment","data":{"itemSubtype":"","fightingStyle":"magic","tier":1,"level":1,"exp":105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10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1NAuGs45SZ9eJHHe"}</t>
  </si>
  <si>
    <t>Yew Staff</t>
  </si>
  <si>
    <t>{"name":"Yggdrasil Staff","permission":{"default":0,"QSme0Gx9jr7A5dMK":3},"type":"equipment","data":{"itemSubtype":"","fightingStyle":"magic","tier":1,"level":1,"exp":406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20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SMFDen5IWD208b8k"}</t>
  </si>
  <si>
    <t>Yggdrasil Staff</t>
  </si>
  <si>
    <t>{"name":"Yggdrasil Staff","permission":{"default":0,"QSme0Gx9jr7A5dMK":3},"type":"equipment","data":{"itemSubtype":"weapon2h","fightingStyle":"magic","tier":1,"level":1,"exp":406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20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SMFDen5IWD208b8k"}</t>
  </si>
  <si>
    <t>{"name":"Ancient Wand","permission":{"default":0,"QSme0Gx9jr7A5dMK":3},"type":"equipment","data":{"itemSubtype":"","fightingStyle":"magic","tier":1,"level":1,"exp":369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9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ZDJBmRUsfWqAQQWH"}</t>
  </si>
  <si>
    <t>Ancient Wand</t>
  </si>
  <si>
    <t>weapon1h</t>
  </si>
  <si>
    <t>{"name":"Everburnt Wand","permission":{"default":0,"QSme0Gx9jr7A5dMK":3},"type":"equipment","data":{"itemSubtype":"","fightingStyle":"magic","tier":1,"level":1,"exp":288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8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6UIsUTqIOEKQDoto"}</t>
  </si>
  <si>
    <t>Everburnt Wand</t>
  </si>
  <si>
    <t>{"name":"Maple Wand","permission":{"default":0,"QSme0Gx9jr7A5dMK":3},"type":"equipment","data":{"itemSubtype":"","fightingStyle":"magic","tier":1,"level":1,"exp":1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4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RcreEbeueRzxjs3E"}</t>
  </si>
  <si>
    <t>Maple Wand</t>
  </si>
  <si>
    <t>{"name":"Mirror Wand","permission":{"default":0,"QSme0Gx9jr7A5dMK":3},"type":"equipment","data":{"itemSubtype":"","fightingStyle":"magic","tier":1,"level":1,"exp":156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6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UcNEC4FRvNeZVAnC"}</t>
  </si>
  <si>
    <t>Mirror Wand</t>
  </si>
  <si>
    <t>{"name":"Oak Wand","permission":{"default":0,"QSme0Gx9jr7A5dMK":3},"type":"equipment","data":{"itemSubtype":"","fightingStyle":"magic","tier":1,"level":1,"exp":12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2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MpQr2ik0pwOGyIbJ"}</t>
  </si>
  <si>
    <t>Oak Wand</t>
  </si>
  <si>
    <t>{"name":"Pine Wand","permission":{"default":0,"QSme0Gx9jr7A5dMK":3},"type":"equipment","data":{"itemSubtype":"","fightingStyle":"magic","tier":1,"level":1,"exp":1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1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FkAFEOVti5cGqHAe"}</t>
  </si>
  <si>
    <t>Pine Wand</t>
  </si>
  <si>
    <t>{"name":"Pine Wand","permission":{"default":0,"QSme0Gx9jr7A5dMK":3},"type":"equipment","data":{"itemSubtype":"weapon1h","fightingStyle":"magic","tier":1,"level":1,"exp":1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1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FkAFEOVti5cGqHAe"}</t>
  </si>
  <si>
    <t>{"name":"Sparking Wand","permission":{"default":0,"QSme0Gx9jr7A5dMK":3},"type":"equipment","data":{"itemSubtype":"","fightingStyle":"magic","tier":1,"level":1,"exp":217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7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IOpLwo4LtU9HgTCh"}</t>
  </si>
  <si>
    <t>Sparking Wand</t>
  </si>
  <si>
    <t>{"name":"Willow Wand","permission":{"default":0,"QSme0Gx9jr7A5dMK":3},"type":"equipment","data":{"itemSubtype":"","fightingStyle":"magic","tier":1,"level":1,"exp":33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3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TZJebyytmE13zziX"}</t>
  </si>
  <si>
    <t>Willow Wand</t>
  </si>
  <si>
    <t>{"name":"Yew Wand","permission":{"default":0,"QSme0Gx9jr7A5dMK":3},"type":"equipment","data":{"itemSubtype":"","fightingStyle":"magic","tier":1,"level":1,"exp":105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5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ZRaMBGTj8LFG0lea"}</t>
  </si>
  <si>
    <t>Yew Wand</t>
  </si>
  <si>
    <t>{"name":"Yggdrasil Wand","permission":{"default":0,"QSme0Gx9jr7A5dMK":3},"type":"equipment","data":{"itemSubtype":"","fightingStyle":"magic","tier":1,"level":1,"exp":406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10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6JYFAD8VUutoXep3"}</t>
  </si>
  <si>
    <t>Yggdrasil Wand</t>
  </si>
  <si>
    <t>{"name":"Yggdrasil Wand","permission":{"default":0,"QSme0Gx9jr7A5dMK":3},"type":"equipment","data":{"itemSubtype":"weapon1h","fightingStyle":"magic","tier":1,"level":1,"exp":406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10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6JYFAD8VUutoXep3"}</t>
  </si>
  <si>
    <t>{"name":"Sparking Bow","permission":{"default":0,"QSme0Gx9jr7A5dMK":3},"type":"equipment","data":{"itemSubtype":"","fightingStyle":"ranged","tier":1,"level":1,"exp":217,"price":0,"description":"","life_points":0,"stamina_points":0,"mana_points":0,"melee_off":0,"melee_def":0,"melee_crit":0,"melee_extraAtt":0,"melee_cripple":0,"melee_stun":0,"melee_pierce":0,"melee_dodge":0,"melee_soak":0,"ranged_off":14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A0zF5ZL8Xl7zBFw7"}</t>
  </si>
  <si>
    <t>Sparking Bow</t>
  </si>
  <si>
    <t>{"name":"Yggdrasil Bow","permission":{"default":0,"QSme0Gx9jr7A5dMK":3},"type":"equipment","data":{"itemSubtype":"","fightingStyle":"ranged","tier":1,"level":1,"exp":460,"price":0,"description":"","life_points":0,"stamina_points":0,"mana_points":0,"melee_off":0,"melee_def":0,"melee_crit":0,"melee_extraAtt":0,"melee_cripple":0,"melee_stun":0,"melee_pierce":0,"melee_dodge":0,"melee_soak":0,"ranged_off":20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FVUTydhBCaf2UYEb"}</t>
  </si>
  <si>
    <t>Yggdrasil Bow</t>
  </si>
  <si>
    <t>{"name":"Mirror Bow","permission":{"default":0,"QSme0Gx9jr7A5dMK":3},"type":"equipment","data":{"itemSubtype":"","fightingStyle":"ranged","tier":1,"level":1,"exp":156,"price":0,"description":"","life_points":0,"stamina_points":0,"mana_points":0,"melee_off":0,"melee_def":0,"melee_crit":0,"melee_extraAtt":0,"melee_cripple":0,"melee_stun":0,"melee_pierce":0,"melee_dodge":0,"melee_soak":0,"ranged_off":12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GVk86iUb7NqvB2gS"}</t>
  </si>
  <si>
    <t>Mirror Bow</t>
  </si>
  <si>
    <t>{"name":"Ancient Bow","permission":{"default":0,"QSme0Gx9jr7A5dMK":3},"type":"equipment","data":{"itemSubtype":"","fightingStyle":"ranged","tier":1,"level":1,"exp":369,"price":0,"description":"","life_points":0,"stamina_points":0,"mana_points":0,"melee_off":0,"melee_def":0,"melee_crit":0,"melee_extraAtt":0,"melee_cripple":0,"melee_stun":0,"melee_pierce":0,"melee_dodge":0,"melee_soak":0,"ranged_off":18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OAScgC1mwuyFi1jX"}</t>
  </si>
  <si>
    <t>Ancient Bow</t>
  </si>
  <si>
    <t>{"name":"Maple Bow","permission":{"default":0,"QSme0Gx9jr7A5dMK":3},"type":"equipment","data":{"itemSubtype":"","fightingStyle":"ranged","tier":1,"level":1,"exp":64,"price":0,"description":"","life_points":0,"stamina_points":0,"mana_points":0,"melee_off":0,"melee_def":0,"melee_crit":0,"melee_extraAtt":0,"melee_cripple":0,"melee_stun":0,"melee_pierce":0,"melee_dodge":0,"melee_soak":0,"ranged_off":8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PjTRNJCtFFQ2U10h"}</t>
  </si>
  <si>
    <t>Maple Bow</t>
  </si>
  <si>
    <t>{"name":"Willow Bow","permission":{"default":0,"QSme0Gx9jr7A5dMK":3},"type":"equipment","data":{"itemSubtype":"","fightingStyle":"ranged","tier":1,"level":1,"exp":33,"price":0,"description":"","life_points":0,"stamina_points":0,"mana_points":0,"melee_off":0,"melee_def":0,"melee_crit":0,"melee_extraAtt":0,"melee_cripple":0,"melee_stun":0,"melee_pierce":0,"melee_dodge":0,"melee_soak":0,"ranged_off":6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oQgpaAd5nnzTGrHo"}</t>
  </si>
  <si>
    <t>Willow Bow</t>
  </si>
  <si>
    <t>{"name":"Pine Bow","permission":{"default":0,"QSme0Gx9jr7A5dMK":3},"type":"equipment","data":{"itemSubtype":"","fightingStyle":"ranged","tier":1,"level":1,"exp":1,"price":0,"description":"","life_points":0,"stamina_points":0,"mana_points":0,"melee_off":0,"melee_def":0,"melee_crit":0,"melee_extraAtt":0,"melee_cripple":0,"melee_stun":0,"melee_pierce":0,"melee_dodge":0,"melee_soak":0,"ranged_off":2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qeLOf6LGkFHjuhUd"}</t>
  </si>
  <si>
    <t>Pine Bow</t>
  </si>
  <si>
    <t>{"name":"Pine Bow","permission":{"default":0,"QSme0Gx9jr7A5dMK":3},"type":"equipment","data":{"itemSubtype":"weapon2h","fightingStyle":"ranged","tier":1,"level":1,"exp":1,"price":0,"description":"","life_points":0,"stamina_points":0,"mana_points":0,"melee_off":0,"melee_def":0,"melee_crit":0,"melee_extraAtt":0,"melee_cripple":0,"melee_stun":0,"melee_pierce":0,"melee_dodge":0,"melee_soak":0,"ranged_off":2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qeLOf6LGkFHjuhUd"}</t>
  </si>
  <si>
    <t>{"name":"Oak Bow","permission":{"default":0,"QSme0Gx9jr7A5dMK":3},"type":"equipment","data":{"itemSubtype":"","fightingStyle":"ranged","tier":1,"level":1,"exp":12,"price":0,"description":"","life_points":0,"stamina_points":0,"mana_points":0,"melee_off":0,"melee_def":0,"melee_crit":0,"melee_extraAtt":0,"melee_cripple":0,"melee_stun":0,"melee_pierce":0,"melee_dodge":0,"melee_soak":0,"ranged_off":4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va34ZBkImY2rjJN9"}</t>
  </si>
  <si>
    <t>Oak Bow</t>
  </si>
  <si>
    <t>{"name":"Everburnt Bow","permission":{"default":0,"QSme0Gx9jr7A5dMK":3},"type":"equipment","data":{"itemSubtype":"","fightingStyle":"ranged","tier":1,"level":1,"exp":288,"price":0,"description":"","life_points":0,"stamina_points":0,"mana_points":0,"melee_off":0,"melee_def":0,"melee_crit":0,"melee_extraAtt":0,"melee_cripple":0,"melee_stun":0,"melee_pierce":0,"melee_dodge":0,"melee_soak":0,"ranged_off":16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wsH2fP3uH5CNInTg"}</t>
  </si>
  <si>
    <t>Everburnt Bow</t>
  </si>
  <si>
    <t>{"name":"Yew Bow","permission":{"default":0,"QSme0Gx9jr7A5dMK":3},"type":"equipment","data":{"itemSubtype":"","fightingStyle":"ranged","tier":1,"level":1,"exp":105,"price":0,"description":"","life_points":0,"stamina_points":0,"mana_points":0,"melee_off":0,"melee_def":0,"melee_crit":0,"melee_extraAtt":0,"melee_cripple":0,"melee_stun":0,"melee_pierce":0,"melee_dodge":0,"melee_soak":0,"ranged_off":10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zVwkGI0S4bQy79wk"}</t>
  </si>
  <si>
    <t>Yew Bow</t>
  </si>
  <si>
    <t>{"name":"Shapeshifting Shield","permission":{"default":0,"QSme0Gx9jr7A5dMK":3},"type":"equipment","data":{"itemSubtype":"","fightingStyle":"ranged","tier":1,"level":1,"exp":217,"price":0,"description":"","life_points":0,"stamina_points":0,"mana_points":0,"melee_off":0,"melee_def":3,"melee_crit":0,"melee_extraAtt":0,"melee_cripple":0,"melee_stun":0,"melee_pierce":0,"melee_dodge":0,"melee_soak":0,"ranged_off":0,"ranged_def":7,"ranged_crit":0,"ranged_extraAtt":0,"ranged_cripple":0,"ranged_stun":0,"ranged_pierce":0,"ranged_dodge":0,"ranged_soak":0,"magic_off":0,"magic_def":11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43UJHurqYrLsVc2X"}</t>
  </si>
  <si>
    <t>Shapeshifting Shield</t>
  </si>
  <si>
    <t>shield</t>
  </si>
  <si>
    <t>offHand</t>
  </si>
  <si>
    <t>{"name":"Jelly Shield","permission":{"default":0,"QSme0Gx9jr7A5dMK":3},"type":"equipment","data":{"itemSubtype":"","fightingStyle":"ranged","tier":1,"level":1,"exp":156,"price":0,"description":"","life_points":0,"stamina_points":0,"mana_points":0,"melee_off":0,"melee_def":3,"melee_crit":0,"melee_extraAtt":0,"melee_cripple":0,"melee_stun":0,"melee_pierce":0,"melee_dodge":0,"melee_soak":0,"ranged_off":0,"ranged_def":6,"ranged_crit":0,"ranged_extraAtt":0,"ranged_cripple":0,"ranged_stun":0,"ranged_pierce":0,"ranged_dodge":0,"ranged_soak":0,"magic_off":0,"magic_def":9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43VqIBXAmOonDbCA"}</t>
  </si>
  <si>
    <t>Jelly Shield</t>
  </si>
  <si>
    <t>{"name":"Soft Leather Shield","permission":{"default":0,"QSme0Gx9jr7A5dMK":3},"type":"equipment","data":{"itemSubtype":"","fightingStyle":"ranged","tier":1,"level":1,"exp":1,"price":0,"description":"","life_points":0,"stamina_points":0,"mana_points":0,"melee_off":0,"melee_def":0,"melee_crit":0,"melee_extraAtt":0,"melee_cripple":0,"melee_stun":0,"melee_pierce":0,"melee_dodge":0,"melee_soak":0,"ranged_off":0,"ranged_def":1,"ranged_crit":0,"ranged_extraAtt":0,"ranged_cripple":0,"ranged_stun":0,"ranged_pierce":0,"ranged_dodge":0,"ranged_soak":0,"magic_off":0,"magic_def":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6a0NEXawt5BPEgHm"}</t>
  </si>
  <si>
    <t>Soft Leather Shield</t>
  </si>
  <si>
    <t>{"name":"Soft Leather Shield","permission":{"default":0,"QSme0Gx9jr7A5dMK":3},"type":"equipment","data":{"itemSubtype":"shield","fightingStyle":"ranged","tier":1,"level":1,"exp":1,"price":0,"description":"","life_points":0,"stamina_points":0,"mana_points":0,"melee_off":0,"melee_def":0,"melee_crit":0,"melee_extraAtt":0,"melee_cripple":0,"melee_stun":0,"melee_pierce":0,"melee_dodge":0,"melee_soak":0,"ranged_off":0,"ranged_def":1,"ranged_crit":0,"ranged_extraAtt":0,"ranged_cripple":0,"ranged_stun":0,"ranged_pierce":0,"ranged_dodge":0,"ranged_soak":0,"magic_off":0,"magic_def":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6a0NEXawt5BPEgHm"}</t>
  </si>
  <si>
    <t>{"name":"Titanium Shield","permission":{"default":0,"QSme0Gx9jr7A5dMK":3},"type":"equipment","data":{"itemSubtype":"","fightingStyle":"melee","tier":1,"level":1,"exp":105,"price":0,"description":"","life_points":0,"stamina_points":0,"mana_points":0,"melee_off":0,"melee_def":5,"melee_crit":0,"melee_extraAtt":0,"melee_cripple":0,"melee_stun":0,"melee_pierce":0,"melee_dodge":0,"melee_soak":0,"ranged_off":0,"ranged_def":8,"ranged_crit":0,"ranged_extraAtt":0,"ranged_cripple":0,"ranged_stun":0,"ranged_pierce":0,"ranged_dodge":0,"ranged_soak":0,"magic_off":0,"magic_def":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8YqkvgJrZQRfXBmW"}</t>
  </si>
  <si>
    <t>Titanium Shield</t>
  </si>
  <si>
    <t>{"name":"Aluminum Shield","permission":{"default":0,"QSme0Gx9jr7A5dMK":3},"type":"equipment","data":{"itemSubtype":"","fightingStyle":"melee","tier":1,"level":1,"exp":64,"price":0,"description":"","life_points":0,"stamina_points":0,"mana_points":0,"melee_off":0,"melee_def":4,"melee_crit":0,"melee_extraAtt":0,"melee_cripple":0,"melee_stun":0,"melee_pierce":0,"melee_dodge":0,"melee_soak":0,"ranged_off":0,"ranged_def":6,"ranged_crit":0,"ranged_extraAtt":0,"ranged_cripple":0,"ranged_stun":0,"ranged_pierce":0,"ranged_dodge":0,"ranged_soak":0,"magic_off":0,"magic_def":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96qdTx510jNNG7mS"}</t>
  </si>
  <si>
    <t>Aluminum Shield</t>
  </si>
  <si>
    <t>{"name":"Spiked Leather Shield","permission":{"default":0,"QSme0Gx9jr7A5dMK":3},"type":"equipment","data":{"itemSubtype":"","fightingStyle":"ranged","tier":1,"level":1,"exp":105,"price":0,"description":"","life_points":0,"stamina_points":0,"mana_points":0,"melee_off":0,"melee_def":2,"melee_crit":0,"melee_extraAtt":0,"melee_cripple":0,"melee_stun":0,"melee_pierce":0,"melee_dodge":0,"melee_soak":0,"ranged_off":0,"ranged_def":5,"ranged_crit":0,"ranged_extraAtt":0,"ranged_cripple":0,"ranged_stun":0,"ranged_pierce":0,"ranged_dodge":0,"ranged_soak":0,"magic_off":0,"magic_def":8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G7Z2CgheD8rm10Li"}</t>
  </si>
  <si>
    <t>Spiked Leather Shield</t>
  </si>
  <si>
    <t>{"name":"Dragonscale Shield","permission":{"default":0,"QSme0Gx9jr7A5dMK":3},"type":"equipment","data":{"itemSubtype":"","fightingStyle":"ranged","tier":1,"level":1,"exp":288,"price":0,"description":"","life_points":0,"stamina_points":0,"mana_points":0,"melee_off":0,"melee_def":4,"melee_crit":0,"melee_extraAtt":0,"melee_cripple":0,"melee_stun":0,"melee_pierce":0,"melee_dodge":0,"melee_soak":0,"ranged_off":0,"ranged_def":8,"ranged_crit":0,"ranged_extraAtt":0,"ranged_cripple":0,"ranged_stun":0,"ranged_pierce":0,"ranged_dodge":0,"ranged_soak":0,"magic_off":0,"magic_def":12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HanuWOalgCRz0I8c"}</t>
  </si>
  <si>
    <t>Dragonscale Shield</t>
  </si>
  <si>
    <t>{"name":"Bronze Shield","permission":{"default":0,"QSme0Gx9jr7A5dMK":3},"type":"equipment","data":{"itemSubtype":"","fightingStyle":"melee","tier":1,"level":1,"exp":1,"price":0,"description":"","life_points":0,"stamina_points":0,"mana_points":0,"melee_off":0,"melee_def":1,"melee_crit":0,"melee_extraAtt":0,"melee_cripple":0,"melee_stun":0,"melee_pierce":0,"melee_dodge":0,"melee_soak":0,"ranged_off":0,"ranged_def":2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LGZuip6frYPcLzmr"}</t>
  </si>
  <si>
    <t>Bronze Shield</t>
  </si>
  <si>
    <t>{"name":"Bronze Shield","permission":{"default":0,"QSme0Gx9jr7A5dMK":3},"type":"equipment","data":{"itemSubtype":"shield","fightingStyle":"melee","tier":1,"level":1,"exp":1,"price":0,"description":"","life_points":0,"stamina_points":0,"mana_points":0,"melee_off":0,"melee_def":1,"melee_crit":0,"melee_extraAtt":0,"melee_cripple":0,"melee_stun":0,"melee_pierce":0,"melee_dodge":0,"melee_soak":0,"ranged_off":0,"ranged_def":2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LGZuip6frYPcLzmr"}</t>
  </si>
  <si>
    <t>{"name":"Mithril Shield","permission":{"default":0,"QSme0Gx9jr7A5dMK":3},"type":"equipment","data":{"itemSubtype":"","fightingStyle":"melee","tier":1,"level":1,"exp":156,"price":0,"description":"","life_points":0,"stamina_points":0,"mana_points":0,"melee_off":0,"melee_def":6,"melee_crit":0,"melee_extraAtt":0,"melee_cripple":0,"melee_stun":0,"melee_pierce":0,"melee_dodge":0,"melee_soak":0,"ranged_off":0,"ranged_def":9,"ranged_crit":0,"ranged_extraAtt":0,"ranged_cripple":0,"ranged_stun":0,"ranged_pierce":0,"ranged_dodge":0,"ranged_soak":0,"magic_off":0,"magic_def":3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MQQjs6MqRkxof6GZ"}</t>
  </si>
  <si>
    <t>Mithril Shield</t>
  </si>
  <si>
    <t>{"name":"Rugged Leather Shield","permission":{"default":0,"QSme0Gx9jr7A5dMK":3},"type":"equipment","data":{"itemSubtype":"","fightingStyle":"ranged","tier":1,"level":1,"exp":33,"price":0,"description":"","life_points":0,"stamina_points":0,"mana_points":0,"melee_off":0,"melee_def":1,"melee_crit":0,"melee_extraAtt":0,"melee_cripple":0,"melee_stun":0,"melee_pierce":0,"melee_dodge":0,"melee_soak":0,"ranged_off":0,"ranged_def":3,"ranged_crit":0,"ranged_extraAtt":0,"ranged_cripple":0,"ranged_stun":0,"ranged_pierce":0,"ranged_dodge":0,"ranged_soak":0,"magic_off":0,"magic_def":5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Plev7a4RIzZc60ov"}</t>
  </si>
  <si>
    <t>Rugged Leather Shield</t>
  </si>
  <si>
    <t>{"name":"Demonskin Shield","permission":{"default":0,"QSme0Gx9jr7A5dMK":3},"type":"equipment","data":{"itemSubtype":"","fightingStyle":"ranged","tier":1,"level":1,"exp":369,"price":0,"description":"","life_points":0,"stamina_points":0,"mana_points":0,"melee_off":0,"melee_def":4,"melee_crit":0,"melee_extraAtt":0,"melee_cripple":0,"melee_stun":0,"melee_pierce":0,"melee_dodge":0,"melee_soak":0,"ranged_off":0,"ranged_def":9,"ranged_crit":0,"ranged_extraAtt":0,"ranged_cripple":0,"ranged_stun":0,"ranged_pierce":0,"ranged_dodge":0,"ranged_soak":0,"magic_off":0,"magic_def":14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UYPwAjxmQTHVChkE"}</t>
  </si>
  <si>
    <t>Demonskin Shield</t>
  </si>
  <si>
    <t>{"name":"Living Rock Shield","permission":{"default":0,"QSme0Gx9jr7A5dMK":3},"type":"equipment","data":{"itemSubtype":"","fightingStyle":"melee","tier":1,"level":1,"exp":217,"price":0,"description":"","life_points":0,"stamina_points":0,"mana_points":0,"melee_off":0,"melee_def":7,"melee_crit":0,"melee_extraAtt":0,"melee_cripple":0,"melee_stun":0,"melee_pierce":0,"melee_dodge":0,"melee_soak":0,"ranged_off":0,"ranged_def":11,"ranged_crit":0,"ranged_extraAtt":0,"ranged_cripple":0,"ranged_stun":0,"ranged_pierce":0,"ranged_dodge":0,"ranged_soak":0,"magic_off":0,"magic_def":3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WnPoMPfun9cMFwYD"}</t>
  </si>
  <si>
    <t>Living Rock Shield</t>
  </si>
  <si>
    <t>{"name":"Thick Leather Shield","permission":{"default":0,"QSme0Gx9jr7A5dMK":3},"type":"equipment","data":{"itemSubtype":"","fightingStyle":"ranged","tier":1,"level":1,"exp":12,"price":0,"description":"","life_points":0,"stamina_points":0,"mana_points":0,"melee_off":0,"melee_def":1,"melee_crit":0,"melee_extraAtt":0,"melee_cripple":0,"melee_stun":0,"melee_pierce":0,"melee_dodge":0,"melee_soak":0,"ranged_off":0,"ranged_def":2,"ranged_crit":0,"ranged_extraAtt":0,"ranged_cripple":0,"ranged_stun":0,"ranged_pierce":0,"ranged_dodge":0,"ranged_soak":0,"magic_off":0,"magic_def":3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X2VFhgi5sJnyJyTL"}</t>
  </si>
  <si>
    <t>Thick Leather Shield</t>
  </si>
  <si>
    <t>{"name":"Dragonic Shield","permission":{"default":0,"QSme0Gx9jr7A5dMK":3},"type":"equipment","data":{"itemSubtype":"","fightingStyle":"melee","tier":1,"level":1,"exp":288,"price":0,"description":"","life_points":0,"stamina_points":0,"mana_points":0,"melee_off":0,"melee_def":8,"melee_crit":0,"melee_extraAtt":0,"melee_cripple":0,"melee_stun":0,"melee_pierce":0,"melee_dodge":0,"melee_soak":0,"ranged_off":0,"ranged_def":12,"ranged_crit":0,"ranged_extraAtt":0,"ranged_cripple":0,"ranged_stun":0,"ranged_pierce":0,"ranged_dodge":0,"ranged_soak":0,"magic_off":0,"magic_def":4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YxBNdhy5tGYjeM5v"}</t>
  </si>
  <si>
    <t>Dragonic Shield</t>
  </si>
  <si>
    <t>{"name":"Steel Shield","permission":{"default":0,"QSme0Gx9jr7A5dMK":3},"type":"equipment","data":{"itemSubtype":"","fightingStyle":"melee","tier":1,"level":1,"exp":33,"price":0,"description":"","life_points":0,"stamina_points":0,"mana_points":0,"melee_off":0,"melee_def":3,"melee_crit":0,"melee_extraAtt":0,"melee_cripple":0,"melee_stun":0,"melee_pierce":0,"melee_dodge":0,"melee_soak":0,"ranged_off":0,"ranged_def":5,"ranged_crit":0,"ranged_extraAtt":0,"ranged_cripple":0,"ranged_stun":0,"ranged_pierce":0,"ranged_dodge":0,"ranged_soak":0,"magic_off":0,"magic_def":1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ZtgEY0V6WEImTfy4"}</t>
  </si>
  <si>
    <t>Steel Shield</t>
  </si>
  <si>
    <t>{"name":"Celestial Shield","permission":{"default":0,"QSme0Gx9jr7A5dMK":3},"type":"equipment","data":{"itemSubtype":"","fightingStyle":"melee","tier":1,"level":1,"exp":369,"price":0,"description":"","life_points":0,"stamina_points":0,"mana_points":0,"melee_off":0,"melee_def":9,"melee_crit":0,"melee_extraAtt":0,"melee_cripple":0,"melee_stun":0,"melee_pierce":0,"melee_dodge":0,"melee_soak":0,"ranged_off":0,"ranged_def":14,"ranged_crit":0,"ranged_extraAtt":0,"ranged_cripple":0,"ranged_stun":0,"ranged_pierce":0,"ranged_dodge":0,"ranged_soak":0,"magic_off":0,"magic_def":4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dTvewSTmYffNQ1kW"}</t>
  </si>
  <si>
    <t>Celestial Shield</t>
  </si>
  <si>
    <t>{"name":"Scaled Leather Shield","permission":{"default":0,"QSme0Gx9jr7A5dMK":3},"type":"equipment","data":{"itemSubtype":"","fightingStyle":"ranged","tier":1,"level":1,"exp":64,"price":0,"description":"","life_points":0,"stamina_points":0,"mana_points":0,"melee_off":0,"melee_def":2,"melee_crit":0,"melee_extraAtt":0,"melee_cripple":0,"melee_stun":0,"melee_pierce":0,"melee_dodge":0,"melee_soak":0,"ranged_off":0,"ranged_def":4,"ranged_crit":0,"ranged_extraAtt":0,"ranged_cripple":0,"ranged_stun":0,"ranged_pierce":0,"ranged_dodge":0,"ranged_soak":0,"magic_off":0,"magic_def":6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eP1lBmIaVhAUkhtf"}</t>
  </si>
  <si>
    <t>Scaled Leather Shield</t>
  </si>
  <si>
    <t>{"name":"Adamantium Shield","permission":{"default":0,"QSme0Gx9jr7A5dMK":3},"type":"equipment","data":{"itemSubtype":"","fightingStyle":"melee","tier":1,"level":1,"exp":460,"price":0,"description":"","life_points":0,"stamina_points":0,"mana_points":0,"melee_off":0,"melee_def":10,"melee_crit":0,"melee_extraAtt":0,"melee_cripple":0,"melee_stun":0,"melee_pierce":0,"melee_dodge":0,"melee_soak":0,"ranged_off":0,"ranged_def":15,"ranged_crit":0,"ranged_extraAtt":0,"ranged_cripple":0,"ranged_stun":0,"ranged_pierce":0,"ranged_dodge":0,"ranged_soak":0,"magic_off":0,"magic_def":5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fh3Mb1sfNczJC2DB"}</t>
  </si>
  <si>
    <t>Adamantium Shield</t>
  </si>
  <si>
    <t>{"name":"Iron Shield","permission":{"default":0,"QSme0Gx9jr7A5dMK":3},"type":"equipment","data":{"itemSubtype":"","fightingStyle":"melee","tier":1,"level":1,"exp":12,"price":0,"description":"","life_points":0,"stamina_points":0,"mana_points":0,"melee_off":0,"melee_def":2,"melee_crit":0,"melee_extraAtt":0,"melee_cripple":0,"melee_stun":0,"melee_pierce":0,"melee_dodge":0,"melee_soak":0,"ranged_off":0,"ranged_def":3,"ranged_crit":0,"ranged_extraAtt":0,"ranged_cripple":0,"ranged_stun":0,"ranged_pierce":0,"ranged_dodge":0,"ranged_soak":0,"magic_off":0,"magic_def":1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lxNfwy2Z3q7f2LFz"}</t>
  </si>
  <si>
    <t>Iron Shield</t>
  </si>
  <si>
    <t>{"name":"Tarrasque Shield","permission":{"default":0,"QSme0Gx9jr7A5dMK":3},"type":"equipment","data":{"itemSubtype":"","fightingStyle":"ranged","tier":1,"level":1,"exp":460,"price":0,"description":"","life_points":0,"stamina_points":0,"mana_points":0,"melee_off":0,"melee_def":5,"melee_crit":0,"melee_extraAtt":0,"melee_cripple":0,"melee_stun":0,"melee_pierce":0,"melee_dodge":0,"melee_soak":0,"ranged_off":0,"ranged_def":10,"ranged_crit":0,"ranged_extraAtt":0,"ranged_cripple":0,"ranged_stun":0,"ranged_pierce":0,"ranged_dodge":0,"ranged_soak":0,"magic_off":0,"magic_def":15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sAXSJXU7gdP4Dgam"}</t>
  </si>
  <si>
    <t>Tarrasque Shield</t>
  </si>
  <si>
    <t>{"name":"Angel Hair Hand Shield","permission":{"default":0,"QSme0Gx9jr7A5dMK":3},"type":"equipment","data":{"itemSubtype":"","fightingStyle":"magic","tier":1,"level":1,"exp":369,"price":0,"description":"","life_points":0,"stamina_points":0,"mana_points":0,"melee_off":0,"melee_def":9,"melee_crit":0,"melee_extraAtt":0,"melee_cripple":0,"melee_stun":0,"melee_pierce":0,"melee_dodge":0,"melee_soak":0,"ranged_off":0,"ranged_def":14,"ranged_crit":0,"ranged_extraAtt":0,"ranged_cripple":0,"ranged_stun":0,"ranged_pierce":0,"ranged_dodge":0,"ranged_soak":0,"magic_off":0,"magic_def":4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4yoMOlJNt5KWuNXG"}</t>
  </si>
  <si>
    <t>Angel Hair Hand Shield</t>
  </si>
  <si>
    <t>{"name":"Cotton Hand Shield","permission":{"default":0,"QSme0Gx9jr7A5dMK":3},"type":"equipment","data":{"itemSubtype":"","fightingStyle":"magic","tier":1,"level":1,"exp":33,"price":0,"description":"","life_points":0,"stamina_points":0,"mana_points":0,"melee_off":0,"melee_def":3,"melee_crit":0,"melee_extraAtt":0,"melee_cripple":0,"melee_stun":0,"melee_pierce":0,"melee_dodge":0,"melee_soak":0,"ranged_off":0,"ranged_def":5,"ranged_crit":0,"ranged_extraAtt":0,"ranged_cripple":0,"ranged_stun":0,"ranged_pierce":0,"ranged_dodge":0,"ranged_soak":0,"magic_off":0,"magic_def":1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nKPqmbaTwdsppqBc"}</t>
  </si>
  <si>
    <t>Cotton Hand Shield</t>
  </si>
  <si>
    <t>{"name":"Djinn Hair Hand Shield","permission":{"default":0,"QSme0Gx9jr7A5dMK":3},"type":"equipment","data":{"itemSubtype":"","fightingStyle":"magic","tier":1,"level":1,"exp":217,"price":0,"description":"","life_points":0,"stamina_points":0,"mana_points":0,"melee_off":0,"melee_def":7,"melee_crit":0,"melee_extraAtt":0,"melee_cripple":0,"melee_stun":0,"melee_pierce":0,"melee_dodge":0,"melee_soak":0,"ranged_off":0,"ranged_def":11,"ranged_crit":0,"ranged_extraAtt":0,"ranged_cripple":0,"ranged_stun":0,"ranged_pierce":0,"ranged_dodge":0,"ranged_soak":0,"magic_off":0,"magic_def":3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NYWRdiuo1Aq3X5YB"}</t>
  </si>
  <si>
    <t>Djinn Hair Hand Shield</t>
  </si>
  <si>
    <t>{"name":"Dragonclaw Fiber Hand Shield","permission":{"default":0,"QSme0Gx9jr7A5dMK":3},"type":"equipment","data":{"itemSubtype":"","fightingStyle":"magic","tier":1,"level":1,"exp":288,"price":0,"description":"","life_points":0,"stamina_points":0,"mana_points":0,"melee_off":0,"melee_def":12,"melee_crit":0,"melee_extraAtt":0,"melee_cripple":0,"melee_stun":0,"melee_pierce":0,"melee_dodge":0,"melee_soak":0,"ranged_off":0,"ranged_def":4,"ranged_crit":0,"ranged_extraAtt":0,"ranged_cripple":0,"ranged_stun":0,"ranged_pierce":0,"ranged_dodge":0,"ranged_soak":0,"magic_off":0,"magic_def":8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ZkFGShIJ4gPvJzAF"}</t>
  </si>
  <si>
    <t>Dragonclaw Fiber Hand Shield</t>
  </si>
  <si>
    <t>{"name":"Golden Fleece Hand Shield","permission":{"default":0,"QSme0Gx9jr7A5dMK":3},"type":"equipment","data":{"itemSubtype":"","fightingStyle":"magic","tier":1,"level":1,"exp":460,"price":0,"description":"","life_points":0,"stamina_points":0,"mana_points":0,"melee_off":0,"melee_def":15,"melee_crit":0,"melee_extraAtt":0,"melee_cripple":0,"melee_stun":0,"melee_pierce":0,"melee_dodge":0,"melee_soak":0,"ranged_off":0,"ranged_def":5,"ranged_crit":0,"ranged_extraAtt":0,"ranged_cripple":0,"ranged_stun":0,"ranged_pierce":0,"ranged_dodge":0,"ranged_soak":0,"magic_off":0,"magic_def":10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B1M0dE7oA2UGT6hC"}</t>
  </si>
  <si>
    <t>Golden Fleece Hand Shield</t>
  </si>
  <si>
    <t>{"name":"Jute Hand Shield","permission":{"default":0,"QSme0Gx9jr7A5dMK":3},"type":"equipment","data":{"itemSubtype":"","fightingStyle":"magic","tier":1,"level":1,"exp":1,"price":0,"description":"","life_points":0,"stamina_points":0,"mana_points":0,"melee_off":0,"melee_def":2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1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QRR0b63GyCmj2lOe"}</t>
  </si>
  <si>
    <t>Jute Hand Shield</t>
  </si>
  <si>
    <t>{"name":"Jute Hand Shield","permission":{"default":0,"QSme0Gx9jr7A5dMK":3},"type":"equipment","data":{"itemSubtype":"shield","fightingStyle":"magic","tier":1,"level":1,"exp":1,"price":0,"description":"","life_points":0,"stamina_points":0,"mana_points":0,"melee_off":0,"melee_def":2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1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QRR0b63GyCmj2lOe"}</t>
  </si>
  <si>
    <t>{"name":"Mulberry Hand Shield","permission":{"default":0,"QSme0Gx9jr7A5dMK":3},"type":"equipment","data":{"itemSubtype":"","fightingStyle":"magic","tier":1,"level":1,"exp":105,"price":0,"description":"","life_points":0,"stamina_points":0,"mana_points":0,"melee_off":0,"melee_def":5,"melee_crit":0,"melee_extraAtt":0,"melee_cripple":0,"melee_stun":0,"melee_pierce":0,"melee_dodge":0,"melee_soak":0,"ranged_off":0,"ranged_def":8,"ranged_crit":0,"ranged_extraAtt":0,"ranged_cripple":0,"ranged_stun":0,"ranged_pierce":0,"ranged_dodge":0,"ranged_soak":0,"magic_off":0,"magic_def":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25HiFTvnFu9UE9Gm"}</t>
  </si>
  <si>
    <t>Mulberry Hand Shield</t>
  </si>
  <si>
    <t>{"name":"Nimba Hair Hand Shield","permission":{"default":0,"QSme0Gx9jr7A5dMK":3},"type":"equipment","data":{"itemSubtype":"","fightingStyle":"magic","tier":1,"level":1,"exp":156,"price":0,"description":"","life_points":0,"stamina_points":0,"mana_points":0,"melee_off":0,"melee_def":7,"melee_crit":0,"melee_extraAtt":0,"melee_cripple":0,"melee_stun":0,"melee_pierce":0,"melee_dodge":0,"melee_soak":0,"ranged_off":0,"ranged_def":11,"ranged_crit":0,"ranged_extraAtt":0,"ranged_cripple":0,"ranged_stun":0,"ranged_pierce":0,"ranged_dodge":0,"ranged_soak":0,"magic_off":0,"magic_def":3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g3bRoKZa6uif6NQS"}</t>
  </si>
  <si>
    <t>Nimba Hair Hand Shield</t>
  </si>
  <si>
    <t>{"name":"Silk Hand Shield","permission":{"default":0,"QSme0Gx9jr7A5dMK":3},"type":"equipment","data":{"itemSubtype":"","fightingStyle":"magic","tier":1,"level":1,"exp":64,"price":0,"description":"","life_points":0,"stamina_points":0,"mana_points":0,"melee_off":0,"melee_def":4,"melee_crit":0,"melee_extraAtt":0,"melee_cripple":0,"melee_stun":0,"melee_pierce":0,"melee_dodge":0,"melee_soak":0,"ranged_off":0,"ranged_def":6,"ranged_crit":0,"ranged_extraAtt":0,"ranged_cripple":0,"ranged_stun":0,"ranged_pierce":0,"ranged_dodge":0,"ranged_soak":0,"magic_off":0,"magic_def":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7hHoC7HIZkGGJitD"}</t>
  </si>
  <si>
    <t>Silk Hand Shield</t>
  </si>
  <si>
    <t>{"name":"Wool Hand Shield","permission":{"default":0,"QSme0Gx9jr7A5dMK":3},"type":"equipment","data":{"itemSubtype":"","fightingStyle":"magic","tier":1,"level":1,"exp":12,"price":0,"description":"","life_points":0,"stamina_points":0,"mana_points":0,"melee_off":0,"melee_def":3,"melee_crit":0,"melee_extraAtt":0,"melee_cripple":0,"melee_stun":0,"melee_pierce":0,"melee_dodge":0,"melee_soak":0,"ranged_off":0,"ranged_def":1,"ranged_crit":0,"ranged_extraAtt":0,"ranged_cripple":0,"ranged_stun":0,"ranged_pierce":0,"ranged_dodge":0,"ranged_soak":0,"magic_off":0,"magic_def":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WyfsYSbEZaTsWSmu"}</t>
  </si>
  <si>
    <t>Wool Hand Shield</t>
  </si>
  <si>
    <t>{"name":"Aluminum Shuriken","permission":{"default":0,"QSme0Gx9jr7A5dMK":3},"type":"equipment","data":{"itemSubtype":"","fightingStyle":"ranged","tier":1,"level":1,"exp":64,"price":0,"description":"","life_points":0,"stamina_points":0,"mana_points":0,"melee_off":0,"melee_def":0,"melee_crit":0,"melee_extraAtt":0,"melee_cripple":0,"melee_stun":0,"melee_pierce":0,"melee_dodge":0,"melee_soak":0,"ranged_off":4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2nx3m4jvrzDARNI2"}</t>
  </si>
  <si>
    <t>Aluminum Shuriken</t>
  </si>
  <si>
    <t>{"name":"Dragonic Shuriken","permission":{"default":0,"QSme0Gx9jr7A5dMK":3},"type":"equipment","data":{"itemSubtype":"","fightingStyle":"ranged","tier":1,"level":1,"exp":288,"price":0,"description":"","life_points":0,"stamina_points":0,"mana_points":0,"melee_off":0,"melee_def":0,"melee_crit":0,"melee_extraAtt":0,"melee_cripple":0,"melee_stun":0,"melee_pierce":0,"melee_dodge":0,"melee_soak":0,"ranged_off":8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5oSsYsfUGiZ6ARoD"}</t>
  </si>
  <si>
    <t>Dragonic Shuriken</t>
  </si>
  <si>
    <t>{"name":"Living Rock Shuriken","permission":{"default":0,"QSme0Gx9jr7A5dMK":3},"type":"equipment","data":{"itemSubtype":"","fightingStyle":"ranged","tier":1,"level":1,"exp":217,"price":0,"description":"","life_points":0,"stamina_points":0,"mana_points":0,"melee_off":0,"melee_def":0,"melee_crit":0,"melee_extraAtt":0,"melee_cripple":0,"melee_stun":0,"melee_pierce":0,"melee_dodge":0,"melee_soak":0,"ranged_off":7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9qsCRTxdj1zs1orb"}</t>
  </si>
  <si>
    <t>Living Rock Shuriken</t>
  </si>
  <si>
    <t>{"name":"Titanium Shuriken","permission":{"default":0,"QSme0Gx9jr7A5dMK":3},"type":"equipment","data":{"itemSubtype":"","fightingStyle":"ranged","tier":1,"level":1,"exp":105,"price":0,"description":"","life_points":0,"stamina_points":0,"mana_points":0,"melee_off":0,"melee_def":0,"melee_crit":0,"melee_extraAtt":0,"melee_cripple":0,"melee_stun":0,"melee_pierce":0,"melee_dodge":0,"melee_soak":0,"ranged_off":5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Mes41dmH6CJpQiHS"}</t>
  </si>
  <si>
    <t>Titanium Shuriken</t>
  </si>
  <si>
    <t>{"name":"Adamantium Shuriken","permission":{"default":0,"QSme0Gx9jr7A5dMK":3},"type":"equipment","data":{"itemSubtype":"","fightingStyle":"ranged","tier":1,"level":1,"exp":460,"price":0,"description":"","life_points":0,"stamina_points":0,"mana_points":0,"melee_off":0,"melee_def":0,"melee_crit":0,"melee_extraAtt":0,"melee_cripple":0,"melee_stun":0,"melee_pierce":0,"melee_dodge":0,"melee_soak":0,"ranged_off":10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V7d2q0vJLnrU2Nxb"}</t>
  </si>
  <si>
    <t>Adamantium Shuriken</t>
  </si>
  <si>
    <t>{"name":"Bronze Shuriken","permission":{"default":0,"QSme0Gx9jr7A5dMK":3},"type":"equipment","data":{"itemSubtype":"","fightingStyle":"ranged","tier":1,"level":1,"exp":1,"price":0,"description":"","life_points":0,"stamina_points":0,"mana_points":0,"melee_off":0,"melee_def":0,"melee_crit":0,"melee_extraAtt":0,"melee_cripple":0,"melee_stun":0,"melee_pierce":0,"melee_dodge":0,"melee_soak":0,"ranged_off":1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h2Jo8ssRsXIcEGKI"}</t>
  </si>
  <si>
    <t>Bronze Shuriken</t>
  </si>
  <si>
    <t>{"name":"Bronze Shuriken","permission":{"default":0,"QSme0Gx9jr7A5dMK":3},"type":"equipment","data":{"itemSubtype":"weapon1h","fightingStyle":"ranged","tier":1,"level":1,"exp":1,"price":0,"description":"","life_points":0,"stamina_points":0,"mana_points":0,"melee_off":0,"melee_def":0,"melee_crit":0,"melee_extraAtt":0,"melee_cripple":0,"melee_stun":0,"melee_pierce":0,"melee_dodge":0,"melee_soak":0,"ranged_off":1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h2Jo8ssRsXIcEGKI"}</t>
  </si>
  <si>
    <t>{"name":"Steel Shuriken","permission":{"default":0,"QSme0Gx9jr7A5dMK":3},"type":"equipment","data":{"itemSubtype":"","fightingStyle":"ranged","tier":1,"level":1,"exp":33,"price":0,"description":"","life_points":0,"stamina_points":0,"mana_points":0,"melee_off":0,"melee_def":0,"melee_crit":0,"melee_extraAtt":0,"melee_cripple":0,"melee_stun":0,"melee_pierce":0,"melee_dodge":0,"melee_soak":0,"ranged_off":3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jinqK5SRg9a2v55a"}</t>
  </si>
  <si>
    <t>Steel Shuriken</t>
  </si>
  <si>
    <t>{"name":"Mithril Shuriken","permission":{"default":0,"QSme0Gx9jr7A5dMK":3},"type":"equipment","data":{"itemSubtype":"","fightingStyle":"ranged","tier":1,"level":1,"exp":156,"price":0,"description":"","life_points":0,"stamina_points":0,"mana_points":0,"melee_off":0,"melee_def":0,"melee_crit":0,"melee_extraAtt":0,"melee_cripple":0,"melee_stun":0,"melee_pierce":0,"melee_dodge":0,"melee_soak":0,"ranged_off":6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lMG6VAbIboFowg0W"}</t>
  </si>
  <si>
    <t>Mithril Shuriken</t>
  </si>
  <si>
    <t>{"name":"Iron Shuriken","permission":{"default":0,"QSme0Gx9jr7A5dMK":3},"type":"equipment","data":{"itemSubtype":"","fightingStyle":"ranged","tier":1,"level":1,"exp":12,"price":0,"description":"","life_points":0,"stamina_points":0,"mana_points":0,"melee_off":0,"melee_def":0,"melee_crit":0,"melee_extraAtt":0,"melee_cripple":0,"melee_stun":0,"melee_pierce":0,"melee_dodge":0,"melee_soak":0,"ranged_off":2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vSxYffGev2cFTfXs"}</t>
  </si>
  <si>
    <t>Iron Shuriken</t>
  </si>
  <si>
    <t>{"name":"Celestial Shuriken","permission":{"default":0,"QSme0Gx9jr7A5dMK":3},"type":"equipment","data":{"itemSubtype":"","fightingStyle":"ranged","tier":1,"level":1,"exp":369,"price":0,"description":"","life_points":0,"stamina_points":0,"mana_points":0,"melee_off":0,"melee_def":0,"melee_crit":0,"melee_extraAtt":0,"melee_cripple":0,"melee_stun":0,"melee_pierce":0,"melee_dodge":0,"melee_soak":0,"ranged_off":9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vhydShhrcpEJplaw"}</t>
  </si>
  <si>
    <t>Celestial Shuriken</t>
  </si>
  <si>
    <t>{"name":"Living Rock Armor","permission":{"default":0,"QSme0Gx9jr7A5dMK":3},"type":"equipment","data":{"itemSubtype":"","fightingStyle":"melee","tier":1,"level":1,"exp":217,"price":0,"description":"","life_points":0,"stamina_points":0,"mana_points":0,"melee_off":0,"melee_def":7,"melee_crit":0,"melee_extraAtt":0,"melee_cripple":0,"melee_stun":0,"melee_pierce":0,"melee_dodge":0,"melee_soak":0,"ranged_off":0,"ranged_def":11,"ranged_crit":0,"ranged_extraAtt":0,"ranged_cripple":0,"ranged_stun":0,"ranged_pierce":0,"ranged_dodge":0,"ranged_soak":0,"magic_off":0,"magic_def":3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1M5qlOPSHQUjySBW"}</t>
  </si>
  <si>
    <t>Living Rock Armor</t>
  </si>
  <si>
    <t>armor</t>
  </si>
  <si>
    <t>{"name":"Shapeshifting Armor","permission":{"default":0,"QSme0Gx9jr7A5dMK":3},"type":"equipment","data":{"itemSubtype":"","fightingStyle":"ranged","tier":1,"level":1,"exp":217,"price":0,"description":"","life_points":0,"stamina_points":0,"mana_points":0,"melee_off":0,"melee_def":3,"melee_crit":0,"melee_extraAtt":0,"melee_cripple":0,"melee_stun":0,"melee_pierce":0,"melee_dodge":0,"melee_soak":0,"ranged_off":0,"ranged_def":7,"ranged_crit":0,"ranged_extraAtt":0,"ranged_cripple":0,"ranged_stun":0,"ranged_pierce":0,"ranged_dodge":0,"ranged_soak":0,"magic_off":0,"magic_def":11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4Hpv50nEHfWpDAp8"}</t>
  </si>
  <si>
    <t>Shapeshifting Armor</t>
  </si>
  <si>
    <t>{"name":"Mithril Armor","permission":{"default":0,"QSme0Gx9jr7A5dMK":3},"type":"equipment","data":{"itemSubtype":"","fightingStyle":"melee","tier":1,"level":1,"exp":156,"price":0,"description":"","life_points":0,"stamina_points":0,"mana_points":0,"melee_off":0,"melee_def":6,"melee_crit":0,"melee_extraAtt":0,"melee_cripple":0,"melee_stun":0,"melee_pierce":0,"melee_dodge":0,"melee_soak":0,"ranged_off":0,"ranged_def":9,"ranged_crit":0,"ranged_extraAtt":0,"ranged_cripple":0,"ranged_stun":0,"ranged_pierce":0,"ranged_dodge":0,"ranged_soak":0,"magic_off":0,"magic_def":3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5MWpuzB6NecNFs0C"}</t>
  </si>
  <si>
    <t>Mithril Armor</t>
  </si>
  <si>
    <t>{"name":"Spiked Leather Armor","permission":{"default":0,"QSme0Gx9jr7A5dMK":3},"type":"equipment","data":{"itemSubtype":"","fightingStyle":"ranged","tier":1,"level":1,"exp":105,"price":0,"description":"","life_points":0,"stamina_points":0,"mana_points":0,"melee_off":0,"melee_def":2,"melee_crit":0,"melee_extraAtt":0,"melee_cripple":0,"melee_stun":0,"melee_pierce":0,"melee_dodge":0,"melee_soak":0,"ranged_off":0,"ranged_def":5,"ranged_crit":0,"ranged_extraAtt":0,"ranged_cripple":0,"ranged_stun":0,"ranged_pierce":0,"ranged_dodge":0,"ranged_soak":0,"magic_off":0,"magic_def":8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7Q2tr4xCClRdir6d"}</t>
  </si>
  <si>
    <t>Spiked Leather Armor</t>
  </si>
  <si>
    <t>{"name":"Scaled Leather Armor","permission":{"default":0,"QSme0Gx9jr7A5dMK":3},"type":"equipment","data":{"itemSubtype":"","fightingStyle":"ranged","tier":1,"level":1,"exp":64,"price":0,"description":"","life_points":0,"stamina_points":0,"mana_points":0,"melee_off":0,"melee_def":2,"melee_crit":0,"melee_extraAtt":0,"melee_cripple":0,"melee_stun":0,"melee_pierce":0,"melee_dodge":0,"melee_soak":0,"ranged_off":0,"ranged_def":4,"ranged_crit":0,"ranged_extraAtt":0,"ranged_cripple":0,"ranged_stun":0,"ranged_pierce":0,"ranged_dodge":0,"ranged_soak":0,"magic_off":0,"magic_def":6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7qRnscCttIUM95RR"}</t>
  </si>
  <si>
    <t>Scaled Leather Armor</t>
  </si>
  <si>
    <t>{"name":"Bronze Armor","permission":{"default":0,"QSme0Gx9jr7A5dMK":3},"type":"equipment","data":{"itemSubtype":"","fightingStyle":"melee","tier":1,"level":1,"exp":1,"price":0,"description":"","life_points":0,"stamina_points":0,"mana_points":0,"melee_off":0,"melee_def":1,"melee_crit":0,"melee_extraAtt":0,"melee_cripple":0,"melee_stun":0,"melee_pierce":0,"melee_dodge":0,"melee_soak":0,"ranged_off":0,"ranged_def":2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9CYcs5s0TxsAoBkA"}</t>
  </si>
  <si>
    <t>Bronze Armor</t>
  </si>
  <si>
    <t>{"name":"Bronze Armor","permission":{"default":0,"QSme0Gx9jr7A5dMK":3},"type":"equipment","data":{"itemSubtype":"armor","fightingStyle":"melee","tier":1,"level":1,"exp":1,"price":0,"description":"","life_points":0,"stamina_points":0,"mana_points":0,"melee_off":0,"melee_def":1,"melee_crit":0,"melee_extraAtt":0,"melee_cripple":0,"melee_stun":0,"melee_pierce":0,"melee_dodge":0,"melee_soak":0,"ranged_off":0,"ranged_def":2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9CYcs5s0TxsAoBkA"}</t>
  </si>
  <si>
    <t>{"name":"Iron Armor","permission":{"default":0,"QSme0Gx9jr7A5dMK":3},"type":"equipment","data":{"itemSubtype":"","fightingStyle":"melee","tier":1,"level":1,"exp":12,"price":0,"description":"","life_points":0,"stamina_points":0,"mana_points":0,"melee_off":0,"melee_def":2,"melee_crit":0,"melee_extraAtt":0,"melee_cripple":0,"melee_stun":0,"melee_pierce":0,"melee_dodge":0,"melee_soak":0,"ranged_off":0,"ranged_def":3,"ranged_crit":0,"ranged_extraAtt":0,"ranged_cripple":0,"ranged_stun":0,"ranged_pierce":0,"ranged_dodge":0,"ranged_soak":0,"magic_off":0,"magic_def":1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APh7QrKhX1ggxNFY"}</t>
  </si>
  <si>
    <t>Iron Armor</t>
  </si>
  <si>
    <t>{"name":"Demonskin Armor","permission":{"default":0,"QSme0Gx9jr7A5dMK":3},"type":"equipment","data":{"itemSubtype":"","fightingStyle":"ranged","tier":1,"level":1,"exp":369,"price":0,"description":"","life_points":0,"stamina_points":0,"mana_points":0,"melee_off":0,"melee_def":4,"melee_crit":0,"melee_extraAtt":0,"melee_cripple":0,"melee_stun":0,"melee_pierce":0,"melee_dodge":0,"melee_soak":0,"ranged_off":0,"ranged_def":9,"ranged_crit":0,"ranged_extraAtt":0,"ranged_cripple":0,"ranged_stun":0,"ranged_pierce":0,"ranged_dodge":0,"ranged_soak":0,"magic_off":0,"magic_def":14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Q0XmmbV1t6aYxq3A"}</t>
  </si>
  <si>
    <t>Demonskin Armor</t>
  </si>
  <si>
    <t>{"name":"Rugged Leather Armor","permission":{"default":0,"QSme0Gx9jr7A5dMK":3},"type":"equipment","data":{"itemSubtype":"","fightingStyle":"ranged","tier":1,"level":1,"exp":33,"price":0,"description":"","life_points":0,"stamina_points":0,"mana_points":0,"melee_off":0,"melee_def":1,"melee_crit":0,"melee_extraAtt":0,"melee_cripple":0,"melee_stun":0,"melee_pierce":0,"melee_dodge":0,"melee_soak":0,"ranged_off":0,"ranged_def":3,"ranged_crit":0,"ranged_extraAtt":0,"ranged_cripple":0,"ranged_stun":0,"ranged_pierce":0,"ranged_dodge":0,"ranged_soak":0,"magic_off":0,"magic_def":5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QlaPHBWGpe0VPtyv"}</t>
  </si>
  <si>
    <t>Rugged Leather Armor</t>
  </si>
  <si>
    <t>{"name":"Dragonic Armor","permission":{"default":0,"QSme0Gx9jr7A5dMK":3},"type":"equipment","data":{"itemSubtype":"","fightingStyle":"melee","tier":1,"level":1,"exp":288,"price":0,"description":"","life_points":0,"stamina_points":0,"mana_points":0,"melee_off":0,"melee_def":8,"melee_crit":0,"melee_extraAtt":0,"melee_cripple":0,"melee_stun":0,"melee_pierce":0,"melee_dodge":0,"melee_soak":0,"ranged_off":0,"ranged_def":12,"ranged_crit":0,"ranged_extraAtt":0,"ranged_cripple":0,"ranged_stun":0,"ranged_pierce":0,"ranged_dodge":0,"ranged_soak":0,"magic_off":0,"magic_def":4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TsMdxDofXCo0tkAz"}</t>
  </si>
  <si>
    <t>Dragonic Armor</t>
  </si>
  <si>
    <t>{"name":"Jelly Armor","permission":{"default":0,"QSme0Gx9jr7A5dMK":3},"type":"equipment","data":{"itemSubtype":"","fightingStyle":"ranged","tier":1,"level":1,"exp":156,"price":0,"description":"","life_points":0,"stamina_points":0,"mana_points":0,"melee_off":0,"melee_def":3,"melee_crit":0,"melee_extraAtt":0,"melee_cripple":0,"melee_stun":0,"melee_pierce":0,"melee_dodge":0,"melee_soak":0,"ranged_off":0,"ranged_def":6,"ranged_crit":0,"ranged_extraAtt":0,"ranged_cripple":0,"ranged_stun":0,"ranged_pierce":0,"ranged_dodge":0,"ranged_soak":0,"magic_off":0,"magic_def":9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ZusOZyN1D4atNKub"}</t>
  </si>
  <si>
    <t>Jelly Armor</t>
  </si>
  <si>
    <t>{"name":"Soft Leather Armor","permission":{"default":0,"QSme0Gx9jr7A5dMK":3},"type":"equipment","data":{"itemSubtype":"","fightingStyle":"ranged","tier":1,"level":1,"exp":1,"price":0,"description":"","life_points":0,"stamina_points":0,"mana_points":0,"melee_off":0,"melee_def":0,"melee_crit":0,"melee_extraAtt":0,"melee_cripple":0,"melee_stun":0,"melee_pierce":0,"melee_dodge":0,"melee_soak":0,"ranged_off":0,"ranged_def":1,"ranged_crit":0,"ranged_extraAtt":0,"ranged_cripple":0,"ranged_stun":0,"ranged_pierce":0,"ranged_dodge":0,"ranged_soak":0,"magic_off":0,"magic_def":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c4cMN9mVZGvaH6xI"}</t>
  </si>
  <si>
    <t>Soft Leather Armor</t>
  </si>
  <si>
    <t>{"name":"Soft Leather Armor","permission":{"default":0,"QSme0Gx9jr7A5dMK":3},"type":"equipment","data":{"itemSubtype":"armor","fightingStyle":"ranged","tier":1,"level":1,"exp":1,"price":0,"description":"","life_points":0,"stamina_points":0,"mana_points":0,"melee_off":0,"melee_def":0,"melee_crit":0,"melee_extraAtt":0,"melee_cripple":0,"melee_stun":0,"melee_pierce":0,"melee_dodge":0,"melee_soak":0,"ranged_off":0,"ranged_def":1,"ranged_crit":0,"ranged_extraAtt":0,"ranged_cripple":0,"ranged_stun":0,"ranged_pierce":0,"ranged_dodge":0,"ranged_soak":0,"magic_off":0,"magic_def":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c4cMN9mVZGvaH6xI"}</t>
  </si>
  <si>
    <t>{"name":"Aluminum Armor","permission":{"default":0,"QSme0Gx9jr7A5dMK":3},"type":"equipment","data":{"itemSubtype":"","fightingStyle":"melee","tier":1,"level":1,"exp":64,"price":0,"description":"","life_points":0,"stamina_points":0,"mana_points":0,"melee_off":0,"melee_def":4,"melee_crit":0,"melee_extraAtt":0,"melee_cripple":0,"melee_stun":0,"melee_pierce":0,"melee_dodge":0,"melee_soak":0,"ranged_off":0,"ranged_def":6,"ranged_crit":0,"ranged_extraAtt":0,"ranged_cripple":0,"ranged_stun":0,"ranged_pierce":0,"ranged_dodge":0,"ranged_soak":0,"magic_off":0,"magic_def":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dw1V7gAUFBIOv3Sn"}</t>
  </si>
  <si>
    <t>Aluminum Armor</t>
  </si>
  <si>
    <t>{"name":"Steel Armor","permission":{"default":0,"QSme0Gx9jr7A5dMK":3},"type":"equipment","data":{"itemSubtype":"","fightingStyle":"melee","tier":1,"level":1,"exp":33,"price":0,"description":"","life_points":0,"stamina_points":0,"mana_points":0,"melee_off":0,"melee_def":3,"melee_crit":0,"melee_extraAtt":0,"melee_cripple":0,"melee_stun":0,"melee_pierce":0,"melee_dodge":0,"melee_soak":0,"ranged_off":0,"ranged_def":5,"ranged_crit":0,"ranged_extraAtt":0,"ranged_cripple":0,"ranged_stun":0,"ranged_pierce":0,"ranged_dodge":0,"ranged_soak":0,"magic_off":0,"magic_def":1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hAxakRzttPc2zo8X"}</t>
  </si>
  <si>
    <t>Steel Armor</t>
  </si>
  <si>
    <t>{"name":"Tarrasque Armor","permission":{"default":0,"QSme0Gx9jr7A5dMK":3},"type":"equipment","data":{"itemSubtype":"","fightingStyle":"ranged","tier":1,"level":1,"exp":460,"price":0,"description":"","life_points":0,"stamina_points":0,"mana_points":0,"melee_off":0,"melee_def":5,"melee_crit":0,"melee_extraAtt":0,"melee_cripple":0,"melee_stun":0,"melee_pierce":0,"melee_dodge":0,"melee_soak":0,"ranged_off":0,"ranged_def":10,"ranged_crit":0,"ranged_extraAtt":0,"ranged_cripple":0,"ranged_stun":0,"ranged_pierce":0,"ranged_dodge":0,"ranged_soak":0,"magic_off":0,"magic_def":15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jUlSVXzzO2PvwcBG"}</t>
  </si>
  <si>
    <t>Tarrasque Armor</t>
  </si>
  <si>
    <t>{"name":"Titanium Armor","permission":{"default":0,"QSme0Gx9jr7A5dMK":3},"type":"equipment","data":{"itemSubtype":"","fightingStyle":"melee","tier":1,"level":1,"exp":105,"price":0,"description":"","life_points":0,"stamina_points":0,"mana_points":0,"melee_off":0,"melee_def":5,"melee_crit":0,"melee_extraAtt":0,"melee_cripple":0,"melee_stun":0,"melee_pierce":0,"melee_dodge":0,"melee_soak":0,"ranged_off":0,"ranged_def":8,"ranged_crit":0,"ranged_extraAtt":0,"ranged_cripple":0,"ranged_stun":0,"ranged_pierce":0,"ranged_dodge":0,"ranged_soak":0,"magic_off":0,"magic_def":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pEY2Ekr7BuS8DQbf"}</t>
  </si>
  <si>
    <t>Titanium Armor</t>
  </si>
  <si>
    <t>{"name":"Celestial Armor","permission":{"default":0,"QSme0Gx9jr7A5dMK":3},"type":"equipment","data":{"itemSubtype":"","fightingStyle":"melee","tier":1,"level":1,"exp":369,"price":0,"description":"","life_points":0,"stamina_points":0,"mana_points":0,"melee_off":0,"melee_def":9,"melee_crit":0,"melee_extraAtt":0,"melee_cripple":0,"melee_stun":0,"melee_pierce":0,"melee_dodge":0,"melee_soak":0,"ranged_off":0,"ranged_def":14,"ranged_crit":0,"ranged_extraAtt":0,"ranged_cripple":0,"ranged_stun":0,"ranged_pierce":0,"ranged_dodge":0,"ranged_soak":0,"magic_off":0,"magic_def":4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ptVYKVLJS3GcCla0"}</t>
  </si>
  <si>
    <t>Celestial Armor</t>
  </si>
  <si>
    <t>{"name":"Thick Leather Armor","permission":{"default":0,"QSme0Gx9jr7A5dMK":3},"type":"equipment","data":{"itemSubtype":"","fightingStyle":"ranged","tier":1,"level":1,"exp":12,"price":0,"description":"","life_points":0,"stamina_points":0,"mana_points":0,"melee_off":0,"melee_def":1,"melee_crit":0,"melee_extraAtt":0,"melee_cripple":0,"melee_stun":0,"melee_pierce":0,"melee_dodge":0,"melee_soak":0,"ranged_off":0,"ranged_def":2,"ranged_crit":0,"ranged_extraAtt":0,"ranged_cripple":0,"ranged_stun":0,"ranged_pierce":0,"ranged_dodge":0,"ranged_soak":0,"magic_off":0,"magic_def":3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rla7G1tCYu48wJUF"}</t>
  </si>
  <si>
    <t>Thick Leather Armor</t>
  </si>
  <si>
    <t>{"name":"Dragonscale Armor","permission":{"default":0,"QSme0Gx9jr7A5dMK":3},"type":"equipment","data":{"itemSubtype":"","fightingStyle":"ranged","tier":1,"level":1,"exp":288,"price":0,"description":"","life_points":0,"stamina_points":0,"mana_points":0,"melee_off":0,"melee_def":4,"melee_crit":0,"melee_extraAtt":0,"melee_cripple":0,"melee_stun":0,"melee_pierce":0,"melee_dodge":0,"melee_soak":0,"ranged_off":0,"ranged_def":8,"ranged_crit":0,"ranged_extraAtt":0,"ranged_cripple":0,"ranged_stun":0,"ranged_pierce":0,"ranged_dodge":0,"ranged_soak":0,"magic_off":0,"magic_def":12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wquB34nCBSwoI5Us"}</t>
  </si>
  <si>
    <t>Dragonscale Armor</t>
  </si>
  <si>
    <t>{"name":"Adamantium Armor","permission":{"default":0,"QSme0Gx9jr7A5dMK":3},"type":"equipment","data":{"itemSubtype":"","fightingStyle":"melee","tier":1,"level":1,"exp":460,"price":0,"description":"","life_points":0,"stamina_points":0,"mana_points":0,"melee_off":0,"melee_def":10,"melee_crit":0,"melee_extraAtt":0,"melee_cripple":0,"melee_stun":0,"melee_pierce":0,"melee_dodge":0,"melee_soak":0,"ranged_off":0,"ranged_def":15,"ranged_crit":0,"ranged_extraAtt":0,"ranged_cripple":0,"ranged_stun":0,"ranged_pierce":0,"ranged_dodge":0,"ranged_soak":0,"magic_off":0,"magic_def":5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y0eiNkucOopqELRx"}</t>
  </si>
  <si>
    <t>Adamantium Armor</t>
  </si>
  <si>
    <t>{"name":"Angel Hair Robe","permission":{"default":0,"QSme0Gx9jr7A5dMK":3},"type":"equipment","data":{"itemSubtype":"","fightingStyle":"magic","tier":1,"level":1,"exp":369,"price":0,"description":"","life_points":0,"stamina_points":0,"mana_points":0,"melee_off":0,"melee_def":9,"melee_crit":0,"melee_extraAtt":0,"melee_cripple":0,"melee_stun":0,"melee_pierce":0,"melee_dodge":0,"melee_soak":0,"ranged_off":0,"ranged_def":14,"ranged_crit":0,"ranged_extraAtt":0,"ranged_cripple":0,"ranged_stun":0,"ranged_pierce":0,"ranged_dodge":0,"ranged_soak":0,"magic_off":0,"magic_def":4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zcwANHzm1wKj4wo4"}</t>
  </si>
  <si>
    <t>Angel Hair Robe</t>
  </si>
  <si>
    <t>{"name":"Cotton Robe","permission":{"default":0,"QSme0Gx9jr7A5dMK":3},"type":"equipment","data":{"itemSubtype":"","fightingStyle":"magic","tier":1,"level":1,"exp":33,"price":0,"description":"","life_points":0,"stamina_points":0,"mana_points":0,"melee_off":0,"melee_def":3,"melee_crit":0,"melee_extraAtt":0,"melee_cripple":0,"melee_stun":0,"melee_pierce":0,"melee_dodge":0,"melee_soak":0,"ranged_off":0,"ranged_def":5,"ranged_crit":0,"ranged_extraAtt":0,"ranged_cripple":0,"ranged_stun":0,"ranged_pierce":0,"ranged_dodge":0,"ranged_soak":0,"magic_off":0,"magic_def":1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EIJZDOP5uFr7hIcu"}</t>
  </si>
  <si>
    <t>Cotton Robe</t>
  </si>
  <si>
    <t>{"name":"Djinn Hair Robe","permission":{"default":0,"QSme0Gx9jr7A5dMK":3},"type":"equipment","data":{"itemSubtype":"","fightingStyle":"magic","tier":1,"level":1,"exp":217,"price":0,"description":"","life_points":0,"stamina_points":0,"mana_points":0,"melee_off":0,"melee_def":7,"melee_crit":0,"melee_extraAtt":0,"melee_cripple":0,"melee_stun":0,"melee_pierce":0,"melee_dodge":0,"melee_soak":0,"ranged_off":0,"ranged_def":11,"ranged_crit":0,"ranged_extraAtt":0,"ranged_cripple":0,"ranged_stun":0,"ranged_pierce":0,"ranged_dodge":0,"ranged_soak":0,"magic_off":0,"magic_def":3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fQpsdA1GKXMnQONE"}</t>
  </si>
  <si>
    <t>Djinn Hair Robe</t>
  </si>
  <si>
    <t>{"name":"Dragonclaw Fiber Robe","permission":{"default":0,"QSme0Gx9jr7A5dMK":3},"type":"equipment","data":{"itemSubtype":"","fightingStyle":"magic","tier":1,"level":1,"exp":288,"price":0,"description":"","life_points":0,"stamina_points":0,"mana_points":0,"melee_off":0,"melee_def":12,"melee_crit":0,"melee_extraAtt":0,"melee_cripple":0,"melee_stun":0,"melee_pierce":0,"melee_dodge":0,"melee_soak":0,"ranged_off":0,"ranged_def":4,"ranged_crit":0,"ranged_extraAtt":0,"ranged_cripple":0,"ranged_stun":0,"ranged_pierce":0,"ranged_dodge":0,"ranged_soak":0,"magic_off":0,"magic_def":8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46VzsFBDyxgerKUj"}</t>
  </si>
  <si>
    <t>Dragonclaw Fiber Robe</t>
  </si>
  <si>
    <t>{"name":"Golden Fleece Robe","permission":{"default":0,"QSme0Gx9jr7A5dMK":3},"type":"equipment","data":{"itemSubtype":"","fightingStyle":"magic","tier":1,"level":1,"exp":460,"price":0,"description":"","life_points":0,"stamina_points":0,"mana_points":0,"melee_off":0,"melee_def":15,"melee_crit":0,"melee_extraAtt":0,"melee_cripple":0,"melee_stun":0,"melee_pierce":0,"melee_dodge":0,"melee_soak":0,"ranged_off":0,"ranged_def":5,"ranged_crit":0,"ranged_extraAtt":0,"ranged_cripple":0,"ranged_stun":0,"ranged_pierce":0,"ranged_dodge":0,"ranged_soak":0,"magic_off":0,"magic_def":10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uLpHCgsUBBKSJ1LF"}</t>
  </si>
  <si>
    <t>Golden Fleece Robe</t>
  </si>
  <si>
    <t>{"name":"Jute Robe","permission":{"default":0,"QSme0Gx9jr7A5dMK":3},"type":"equipment","data":{"itemSubtype":"","fightingStyle":"magic","tier":1,"level":1,"exp":1,"price":0,"description":"","life_points":0,"stamina_points":0,"mana_points":0,"melee_off":0,"melee_def":2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1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bDOAyouQgHTRLv4s"}</t>
  </si>
  <si>
    <t>Jute Robe</t>
  </si>
  <si>
    <t>{"name":"Jute Robe","permission":{"default":0,"QSme0Gx9jr7A5dMK":3},"type":"equipment","data":{"itemSubtype":"armor","fightingStyle":"magic","tier":1,"level":1,"exp":1,"price":0,"description":"","life_points":0,"stamina_points":0,"mana_points":0,"melee_off":0,"melee_def":2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1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bDOAyouQgHTRLv4s"}</t>
  </si>
  <si>
    <t>{"name":"Mulberry Robe","permission":{"default":0,"QSme0Gx9jr7A5dMK":3},"type":"equipment","data":{"itemSubtype":"","fightingStyle":"magic","tier":1,"level":1,"exp":105,"price":0,"description":"","life_points":0,"stamina_points":0,"mana_points":0,"melee_off":0,"melee_def":5,"melee_crit":0,"melee_extraAtt":0,"melee_cripple":0,"melee_stun":0,"melee_pierce":0,"melee_dodge":0,"melee_soak":0,"ranged_off":0,"ranged_def":8,"ranged_crit":0,"ranged_extraAtt":0,"ranged_cripple":0,"ranged_stun":0,"ranged_pierce":0,"ranged_dodge":0,"ranged_soak":0,"magic_off":0,"magic_def":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3LEAuKTWgv4j6uGi"}</t>
  </si>
  <si>
    <t>Mulberry Robe</t>
  </si>
  <si>
    <t>{"name":"Nimba Hair Robe","permission":{"default":0,"QSme0Gx9jr7A5dMK":3},"type":"equipment","data":{"itemSubtype":"","fightingStyle":"magic","tier":1,"level":1,"exp":156,"price":0,"description":"","life_points":0,"stamina_points":0,"mana_points":0,"melee_off":0,"melee_def":7,"melee_crit":0,"melee_extraAtt":0,"melee_cripple":0,"melee_stun":0,"melee_pierce":0,"melee_dodge":0,"melee_soak":0,"ranged_off":0,"ranged_def":11,"ranged_crit":0,"ranged_extraAtt":0,"ranged_cripple":0,"ranged_stun":0,"ranged_pierce":0,"ranged_dodge":0,"ranged_soak":0,"magic_off":0,"magic_def":3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sVHEHGbT5BzO9lzy"}</t>
  </si>
  <si>
    <t>Nimba Hair Robe</t>
  </si>
  <si>
    <t>{"name":"Silk Robe","permission":{"default":0,"QSme0Gx9jr7A5dMK":3},"type":"equipment","data":{"itemSubtype":"","fightingStyle":"magic","tier":1,"level":1,"exp":64,"price":0,"description":"","life_points":0,"stamina_points":0,"mana_points":0,"melee_off":0,"melee_def":4,"melee_crit":0,"melee_extraAtt":0,"melee_cripple":0,"melee_stun":0,"melee_pierce":0,"melee_dodge":0,"melee_soak":0,"ranged_off":0,"ranged_def":6,"ranged_crit":0,"ranged_extraAtt":0,"ranged_cripple":0,"ranged_stun":0,"ranged_pierce":0,"ranged_dodge":0,"ranged_soak":0,"magic_off":0,"magic_def":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503nn7XMTO0PVqZr"}</t>
  </si>
  <si>
    <t>Silk Robe</t>
  </si>
  <si>
    <t>{"name":"Wool Robe","permission":{"default":0,"QSme0Gx9jr7A5dMK":3},"type":"equipment","data":{"itemSubtype":"","fightingStyle":"magic","tier":1,"level":1,"exp":12,"price":0,"description":"","life_points":0,"stamina_points":0,"mana_points":0,"melee_off":0,"melee_def":3,"melee_crit":0,"melee_extraAtt":0,"melee_cripple":0,"melee_stun":0,"melee_pierce":0,"melee_dodge":0,"melee_soak":0,"ranged_off":0,"ranged_def":1,"ranged_crit":0,"ranged_extraAtt":0,"ranged_cripple":0,"ranged_stun":0,"ranged_pierce":0,"ranged_dodge":0,"ranged_soak":0,"magic_off":0,"magic_def":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D0Pp6r24Y62bmuL7"}</t>
  </si>
  <si>
    <t>Wool Robe</t>
  </si>
  <si>
    <t>{"name":"Dragonic Greataxe","permission":{"default":0,"QSme0Gx9jr7A5dMK":3},"type":"equipment","data":{"itemSubtype":"","fightingStyle":"melee","tier":1,"level":1,"exp":288,"price":0,"description":"","life_points":0,"stamina_points":0,"mana_points":0,"melee_off":24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3DgfGi3clz5PogDN"}</t>
  </si>
  <si>
    <t>Dragonic Greataxe</t>
  </si>
  <si>
    <t>{"name":"Titanium Greataxe","permission":{"default":0,"QSme0Gx9jr7A5dMK":3},"type":"equipment","data":{"itemSubtype":"","fightingStyle":"melee","tier":1,"level":1,"exp":105,"price":0,"description":"","life_points":0,"stamina_points":0,"mana_points":0,"melee_off":15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4nzTtnBbHhzEHIGM"}</t>
  </si>
  <si>
    <t>Titanium Greataxe</t>
  </si>
  <si>
    <t>{"name":"Living Rock Greataxe","permission":{"default":0,"QSme0Gx9jr7A5dMK":3},"type":"equipment","data":{"itemSubtype":"","fightingStyle":"melee","tier":1,"level":1,"exp":217,"price":0,"description":"","life_points":0,"stamina_points":0,"mana_points":0,"melee_off":21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5ZG0mtJoFGo5oOHX"}</t>
  </si>
  <si>
    <t>Living Rock Greataxe</t>
  </si>
  <si>
    <t>{"name":"Bronze Sword","permission":{"default":0,"QSme0Gx9jr7A5dMK":3},"type":"equipment","data":{"itemSubtype":"","fightingStyle":"melee","tier":1,"level":1,"exp":1,"price":0,"description":"","life_points":0,"stamina_points":0,"mana_points":0,"melee_off":2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5wK0ZG71f2Wli2f6"}</t>
  </si>
  <si>
    <t>Bronze Sword</t>
  </si>
  <si>
    <t>{"name":"Bronze Sword","permission":{"default":0,"QSme0Gx9jr7A5dMK":3},"type":"equipment","data":{"itemSubtype":"weapon1h","fightingStyle":"melee","tier":1,"level":1,"exp":1,"price":0,"description":"","life_points":0,"stamina_points":0,"mana_points":0,"melee_off":2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5wK0ZG71f2Wli2f6"}</t>
  </si>
  <si>
    <t>{"name":"Celestial Sword","permission":{"default":0,"QSme0Gx9jr7A5dMK":3},"type":"equipment","data":{"itemSubtype":"","fightingStyle":"melee","tier":1,"level":1,"exp":369,"price":0,"description":"","life_points":0,"stamina_points":0,"mana_points":0,"melee_off":18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CZe2u4LisA3snGGZ"}</t>
  </si>
  <si>
    <t>Celestial Sword</t>
  </si>
  <si>
    <t>{"name":"Iron Greataxe","permission":{"default":0,"QSme0Gx9jr7A5dMK":3},"type":"equipment","data":{"itemSubtype":"","fightingStyle":"melee","tier":1,"level":1,"exp":12,"price":0,"description":"","life_points":0,"stamina_points":0,"mana_points":0,"melee_off":6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EdDYWvjqhrKps6M0"}</t>
  </si>
  <si>
    <t>Iron Greataxe</t>
  </si>
  <si>
    <t>{"name":"Aluminum Greataxe","permission":{"default":0,"QSme0Gx9jr7A5dMK":3},"type":"equipment","data":{"itemSubtype":"","fightingStyle":"melee","tier":1,"level":1,"exp":64,"price":0,"description":"","life_points":0,"stamina_points":0,"mana_points":0,"melee_off":12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NMUn7meCI2PxsyWL"}</t>
  </si>
  <si>
    <t>Aluminum Greataxe</t>
  </si>
  <si>
    <t>{"name":"Bronze Greataxe","permission":{"default":0,"QSme0Gx9jr7A5dMK":3},"type":"equipment","data":{"itemSubtype":"","fightingStyle":"melee","tier":1,"level":1,"exp":1,"price":0,"description":"","life_points":0,"stamina_points":0,"mana_points":0,"melee_off":3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NxKtlOAzTZhunUgt"}</t>
  </si>
  <si>
    <t>Bronze Greataxe</t>
  </si>
  <si>
    <t>{"name":"Bronze Greataxe","permission":{"default":0,"QSme0Gx9jr7A5dMK":3},"type":"equipment","data":{"itemSubtype":"weapon2h","fightingStyle":"melee","tier":1,"level":1,"exp":1,"price":0,"description":"","life_points":0,"stamina_points":0,"mana_points":0,"melee_off":3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NxKtlOAzTZhunUgt"}</t>
  </si>
  <si>
    <t>{"name":"Dragonic Sword","permission":{"default":0,"QSme0Gx9jr7A5dMK":3},"type":"equipment","data":{"itemSubtype":"","fightingStyle":"melee","tier":1,"level":1,"exp":288,"price":0,"description":"","life_points":0,"stamina_points":0,"mana_points":0,"melee_off":16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OQRfsyVr000nJfkR"}</t>
  </si>
  <si>
    <t>Dragonic Sword</t>
  </si>
  <si>
    <t>{"name":"Aluminum Sword","permission":{"default":0,"QSme0Gx9jr7A5dMK":3},"type":"equipment","data":{"itemSubtype":"","fightingStyle":"melee","tier":1,"level":1,"exp":64,"price":0,"description":"","life_points":0,"stamina_points":0,"mana_points":0,"melee_off":8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Pi1YHJOa016ztupn"}</t>
  </si>
  <si>
    <t>Aluminum Sword</t>
  </si>
  <si>
    <t>{"name":"Mithril Greataxe","permission":{"default":0,"QSme0Gx9jr7A5dMK":3},"type":"equipment","data":{"itemSubtype":"","fightingStyle":"melee","tier":1,"level":1,"exp":156,"price":0,"description":"","life_points":0,"stamina_points":0,"mana_points":0,"melee_off":18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TyjNP2udf6WeXhBh"}</t>
  </si>
  <si>
    <t>Mithril Greataxe</t>
  </si>
  <si>
    <t>{"name":"Steel Greataxe","permission":{"default":0,"QSme0Gx9jr7A5dMK":3},"type":"equipment","data":{"itemSubtype":"","fightingStyle":"melee","tier":1,"level":1,"exp":33,"price":0,"description":"","life_points":0,"stamina_points":0,"mana_points":0,"melee_off":9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WEtTVOYsHOxRnqQK"}</t>
  </si>
  <si>
    <t>Steel Greataxe</t>
  </si>
  <si>
    <t>{"name":"Steel Sword","permission":{"default":0,"QSme0Gx9jr7A5dMK":3},"type":"equipment","data":{"itemSubtype":"","fightingStyle":"melee","tier":1,"level":1,"exp":33,"price":0,"description":"&lt;p&gt;En attendant d'avoir une place pour noter les effets cool, on peut les rentrer ici!&lt;/p&gt;","life_points":0,"stamina_points":0,"mana_points":0,"melee_off":6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X1Wk6q9B5hPnrb9V"}</t>
  </si>
  <si>
    <t>Steel Sword</t>
  </si>
  <si>
    <t>{"name":"Titanium Sword","permission":{"default":0,"QSme0Gx9jr7A5dMK":3},"type":"equipment","data":{"itemSubtype":"","fightingStyle":"melee","tier":1,"level":1,"exp":105,"price":0,"description":"","life_points":0,"stamina_points":0,"mana_points":0,"melee_off":10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ckNVh4yNVRGX7Km4"}</t>
  </si>
  <si>
    <t>Titanium Sword</t>
  </si>
  <si>
    <t>{"name":"Adamantium Sword","permission":{"default":0,"QSme0Gx9jr7A5dMK":3},"type":"equipment","data":{"itemSubtype":"","fightingStyle":"melee","tier":1,"level":1,"exp":460,"price":0,"description":"","life_points":0,"stamina_points":0,"mana_points":0,"melee_off":20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lIZLnQXXpA7Td1OY"}</t>
  </si>
  <si>
    <t>Adamantium Sword</t>
  </si>
  <si>
    <t>{"name":"Adamantium Greataxe","permission":{"default":0,"QSme0Gx9jr7A5dMK":3},"type":"equipment","data":{"itemSubtype":"","fightingStyle":"melee","tier":1,"level":1,"exp":460,"price":0,"description":"","life_points":0,"stamina_points":0,"mana_points":0,"melee_off":30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mJVWiIcDHMX4g1Hl"}</t>
  </si>
  <si>
    <t>Adamantium Greataxe</t>
  </si>
  <si>
    <t>{"name":"Mithril Sword","permission":{"default":0,"QSme0Gx9jr7A5dMK":3},"type":"equipment","data":{"itemSubtype":"","fightingStyle":"melee","tier":1,"level":1,"exp":156,"price":0,"description":"","life_points":0,"stamina_points":0,"mana_points":0,"melee_off":12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mwEb2dNEhqYTQ5eT"}</t>
  </si>
  <si>
    <t>Mithril Sword</t>
  </si>
  <si>
    <t>{"name":"Iron Sword","permission":{"default":0,"QSme0Gx9jr7A5dMK":3},"type":"equipment","data":{"itemSubtype":"","fightingStyle":"melee","tier":1,"level":1,"exp":12,"price":0,"description":"","life_points":0,"stamina_points":0,"mana_points":0,"melee_off":4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pPcniLncWEIp9n7K"}</t>
  </si>
  <si>
    <t>Iron Sword</t>
  </si>
  <si>
    <t>{"name":"Celestial Greataxe","permission":{"default":0,"QSme0Gx9jr7A5dMK":3},"type":"equipment","data":{"itemSubtype":"","fightingStyle":"melee","tier":1,"level":1,"exp":369,"price":0,"description":"","life_points":0,"stamina_points":0,"mana_points":0,"melee_off":27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sc2qf8e48tNrJz9Q"}</t>
  </si>
  <si>
    <t>Celestial Greataxe</t>
  </si>
  <si>
    <t>{"name":"Living Rock Sword","permission":{"default":0,"QSme0Gx9jr7A5dMK":3},"type":"equipment","data":{"itemSubtype":"","fightingStyle":"melee","tier":1,"level":1,"exp":217,"price":0,"description":"","life_points":0,"stamina_points":0,"mana_points":0,"melee_off":14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snDQFZutLv0H06bV"}</t>
  </si>
  <si>
    <t>Living Rock Sword</t>
  </si>
  <si>
    <t>Avant 2021-03-02</t>
  </si>
  <si>
    <t>melee_off</t>
  </si>
  <si>
    <t>melee_def</t>
  </si>
  <si>
    <t>ranged_off</t>
  </si>
  <si>
    <t>ranged_def</t>
  </si>
  <si>
    <t>magic_off</t>
  </si>
  <si>
    <t>magic_def</t>
  </si>
  <si>
    <t>{"name":"Ancient Staff","permission":{"default":0,"QSme0Gx9jr7A5dMK":3},"type":"equipment","data":{"itemSubtype":"weapon2h","fightingStyle":"magic","tier":9,"level":81,"exp":369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18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QZhgUFLU4bimUpwR"}</t>
  </si>
  <si>
    <t>{"name":"Ancient Wand","permission":{"default":0,"QSme0Gx9jr7A5dMK":3},"type":"equipment","data":{"itemSubtype":"weapon1h","fightingStyle":"magic","tier":9,"level":81,"exp":369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9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ZDJBmRUsfWqAQQWH"}</t>
  </si>
  <si>
    <t>{"name":"Ancient Bow","permission":{"default":0,"QSme0Gx9jr7A5dMK":3},"type":"equipment","data":{"itemSubtype":"weapon2h","fightingStyle":"ranged","tier":9,"level":81,"exp":369,"price":0,"description":"","life_points":0,"stamina_points":0,"mana_points":0,"melee_off":0,"melee_def":0,"melee_crit":0,"melee_extraAtt":0,"melee_cripple":0,"melee_stun":0,"melee_pierce":0,"melee_dodge":0,"melee_soak":0,"ranged_off":18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OAScgC1mwuyFi1jX"}</t>
  </si>
  <si>
    <t>{"name":"Demonskin Shield","permission":{"default":0,"QSme0Gx9jr7A5dMK":3},"type":"equipment","data":{"itemSubtype":"shield","fightingStyle":"ranged","tier":9,"level":81,"exp":369,"price":0,"description":"","life_points":0,"stamina_points":0,"mana_points":0,"melee_off":0,"melee_def":4,"melee_crit":0,"melee_extraAtt":0,"melee_cripple":0,"melee_stun":0,"melee_pierce":0,"melee_dodge":0,"melee_soak":0,"ranged_off":0,"ranged_def":9,"ranged_crit":0,"ranged_extraAtt":0,"ranged_cripple":0,"ranged_stun":0,"ranged_pierce":0,"ranged_dodge":0,"ranged_soak":0,"magic_off":0,"magic_def":14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UYPwAjxmQTHVChkE"}</t>
  </si>
  <si>
    <t>{"name":"Celestial Shield","permission":{"default":0,"QSme0Gx9jr7A5dMK":3},"type":"equipment","data":{"itemSubtype":"shield","fightingStyle":"melee","tier":9,"level":81,"exp":369,"price":0,"description":"","life_points":0,"stamina_points":0,"mana_points":0,"melee_off":0,"melee_def":9,"melee_crit":0,"melee_extraAtt":0,"melee_cripple":0,"melee_stun":0,"melee_pierce":0,"melee_dodge":0,"melee_soak":0,"ranged_off":0,"ranged_def":14,"ranged_crit":0,"ranged_extraAtt":0,"ranged_cripple":0,"ranged_stun":0,"ranged_pierce":0,"ranged_dodge":0,"ranged_soak":0,"magic_off":0,"magic_def":4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dTvewSTmYffNQ1kW"}</t>
  </si>
  <si>
    <t>{"name":"Angel Hair Hand Shield","permission":{"default":0,"QSme0Gx9jr7A5dMK":3},"type":"equipment","data":{"itemSubtype":"shield","fightingStyle":"magic","tier":9,"level":81,"exp":369,"price":0,"description":"","life_points":0,"stamina_points":0,"mana_points":0,"melee_off":0,"melee_def":9,"melee_crit":0,"melee_extraAtt":0,"melee_cripple":0,"melee_stun":0,"melee_pierce":0,"melee_dodge":0,"melee_soak":0,"ranged_off":0,"ranged_def":14,"ranged_crit":0,"ranged_extraAtt":0,"ranged_cripple":0,"ranged_stun":0,"ranged_pierce":0,"ranged_dodge":0,"ranged_soak":0,"magic_off":0,"magic_def":4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4yoMOlJNt5KWuNXG"}</t>
  </si>
  <si>
    <t>{"name":"Celestial Shuriken","permission":{"default":0,"QSme0Gx9jr7A5dMK":3},"type":"equipment","data":{"itemSubtype":"weapon1h","fightingStyle":"ranged","tier":9,"level":81,"exp":369,"price":0,"description":"","life_points":0,"stamina_points":0,"mana_points":0,"melee_off":0,"melee_def":0,"melee_crit":0,"melee_extraAtt":0,"melee_cripple":0,"melee_stun":0,"melee_pierce":0,"melee_dodge":0,"melee_soak":0,"ranged_off":9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vhydShhrcpEJplaw"}</t>
  </si>
  <si>
    <t>{"name":"Demonskin Armor","permission":{"default":0,"QSme0Gx9jr7A5dMK":3},"type":"equipment","data":{"itemSubtype":"armor","fightingStyle":"ranged","tier":9,"level":81,"exp":369,"price":0,"description":"","life_points":0,"stamina_points":0,"mana_points":0,"melee_off":0,"melee_def":4,"melee_crit":0,"melee_extraAtt":0,"melee_cripple":0,"melee_stun":0,"melee_pierce":0,"melee_dodge":0,"melee_soak":0,"ranged_off":0,"ranged_def":9,"ranged_crit":0,"ranged_extraAtt":0,"ranged_cripple":0,"ranged_stun":0,"ranged_pierce":0,"ranged_dodge":0,"ranged_soak":0,"magic_off":0,"magic_def":14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Q0XmmbV1t6aYxq3A"}</t>
  </si>
  <si>
    <t>{"name":"Celestial Armor","permission":{"default":0,"QSme0Gx9jr7A5dMK":3},"type":"equipment","data":{"itemSubtype":"armor","fightingStyle":"melee","tier":9,"level":81,"exp":369,"price":0,"description":"","life_points":0,"stamina_points":0,"mana_points":0,"melee_off":0,"melee_def":9,"melee_crit":0,"melee_extraAtt":0,"melee_cripple":0,"melee_stun":0,"melee_pierce":0,"melee_dodge":0,"melee_soak":0,"ranged_off":0,"ranged_def":14,"ranged_crit":0,"ranged_extraAtt":0,"ranged_cripple":0,"ranged_stun":0,"ranged_pierce":0,"ranged_dodge":0,"ranged_soak":0,"magic_off":0,"magic_def":4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ptVYKVLJS3GcCla0"}</t>
  </si>
  <si>
    <t>{"name":"Angel Hair Robe","permission":{"default":0,"QSme0Gx9jr7A5dMK":3},"type":"equipment","data":{"itemSubtype":"armor","fightingStyle":"magic","tier":9,"level":81,"exp":369,"price":0,"description":"","life_points":0,"stamina_points":0,"mana_points":0,"melee_off":0,"melee_def":9,"melee_crit":0,"melee_extraAtt":0,"melee_cripple":0,"melee_stun":0,"melee_pierce":0,"melee_dodge":0,"melee_soak":0,"ranged_off":0,"ranged_def":14,"ranged_crit":0,"ranged_extraAtt":0,"ranged_cripple":0,"ranged_stun":0,"ranged_pierce":0,"ranged_dodge":0,"ranged_soak":0,"magic_off":0,"magic_def":4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zcwANHzm1wKj4wo4"}</t>
  </si>
  <si>
    <t>{"name":"Celestial Sword","permission":{"default":0,"QSme0Gx9jr7A5dMK":3},"type":"equipment","data":{"itemSubtype":"weapon1h","fightingStyle":"melee","tier":9,"level":81,"exp":369,"price":0,"description":"","life_points":0,"stamina_points":0,"mana_points":0,"melee_off":18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CZe2u4LisA3snGGZ"}</t>
  </si>
  <si>
    <t>{"name":"Celestial Greataxe","permission":{"default":0,"QSme0Gx9jr7A5dMK":3},"type":"equipment","data":{"itemSubtype":"weapon2h","fightingStyle":"melee","tier":9,"level":81,"exp":369,"price":0,"description":"","life_points":0,"stamina_points":0,"mana_points":0,"melee_off":27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sc2qf8e48tNrJz9Q"}</t>
  </si>
  <si>
    <t>{"name":"Yggdrasil Bow","permission":{"default":0,"QSme0Gx9jr7A5dMK":3},"type":"equipment","data":{"itemSubtype":"weapon2h","fightingStyle":"ranged","tier":10,"level":91,"exp":460,"price":0,"description":"","life_points":0,"stamina_points":0,"mana_points":0,"melee_off":0,"melee_def":0,"melee_crit":0,"melee_extraAtt":0,"melee_cripple":0,"melee_stun":0,"melee_pierce":0,"melee_dodge":0,"melee_soak":0,"ranged_off":20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FVUTydhBCaf2UYEb"}</t>
  </si>
  <si>
    <t>{"name":"Adamantium Shield","permission":{"default":0,"QSme0Gx9jr7A5dMK":3},"type":"equipment","data":{"itemSubtype":"shield","fightingStyle":"melee","tier":10,"level":91,"exp":460,"price":0,"description":"","life_points":0,"stamina_points":0,"mana_points":0,"melee_off":0,"melee_def":10,"melee_crit":0,"melee_extraAtt":0,"melee_cripple":0,"melee_stun":0,"melee_pierce":0,"melee_dodge":0,"melee_soak":0,"ranged_off":0,"ranged_def":15,"ranged_crit":0,"ranged_extraAtt":0,"ranged_cripple":0,"ranged_stun":0,"ranged_pierce":0,"ranged_dodge":0,"ranged_soak":0,"magic_off":0,"magic_def":5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fh3Mb1sfNczJC2DB"}</t>
  </si>
  <si>
    <t>{"name":"Tarrasque Shield","permission":{"default":0,"QSme0Gx9jr7A5dMK":3},"type":"equipment","data":{"itemSubtype":"shield","fightingStyle":"ranged","tier":10,"level":91,"exp":460,"price":0,"description":"","life_points":0,"stamina_points":0,"mana_points":0,"melee_off":0,"melee_def":5,"melee_crit":0,"melee_extraAtt":0,"melee_cripple":0,"melee_stun":0,"melee_pierce":0,"melee_dodge":0,"melee_soak":0,"ranged_off":0,"ranged_def":10,"ranged_crit":0,"ranged_extraAtt":0,"ranged_cripple":0,"ranged_stun":0,"ranged_pierce":0,"ranged_dodge":0,"ranged_soak":0,"magic_off":0,"magic_def":15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sAXSJXU7gdP4Dgam"}</t>
  </si>
  <si>
    <t>{"name":"Golden Fleece Hand Shield","permission":{"default":0,"QSme0Gx9jr7A5dMK":3},"type":"equipment","data":{"itemSubtype":"shield","fightingStyle":"magic","tier":10,"level":91,"exp":460,"price":0,"description":"","life_points":0,"stamina_points":0,"mana_points":0,"melee_off":0,"melee_def":15,"melee_crit":0,"melee_extraAtt":0,"melee_cripple":0,"melee_stun":0,"melee_pierce":0,"melee_dodge":0,"melee_soak":0,"ranged_off":0,"ranged_def":5,"ranged_crit":0,"ranged_extraAtt":0,"ranged_cripple":0,"ranged_stun":0,"ranged_pierce":0,"ranged_dodge":0,"ranged_soak":0,"magic_off":0,"magic_def":10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B1M0dE7oA2UGT6hC"}</t>
  </si>
  <si>
    <t>{"name":"Adamantium Shuriken","permission":{"default":0,"QSme0Gx9jr7A5dMK":3},"type":"equipment","data":{"itemSubtype":"weapon1h","fightingStyle":"ranged","tier":10,"level":91,"exp":460,"price":0,"description":"","life_points":0,"stamina_points":0,"mana_points":0,"melee_off":0,"melee_def":0,"melee_crit":0,"melee_extraAtt":0,"melee_cripple":0,"melee_stun":0,"melee_pierce":0,"melee_dodge":0,"melee_soak":0,"ranged_off":10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V7d2q0vJLnrU2Nxb"}</t>
  </si>
  <si>
    <t>{"name":"Tarrasque Armor","permission":{"default":0,"QSme0Gx9jr7A5dMK":3},"type":"equipment","data":{"itemSubtype":"armor","fightingStyle":"ranged","tier":10,"level":91,"exp":460,"price":0,"description":"","life_points":0,"stamina_points":0,"mana_points":0,"melee_off":0,"melee_def":5,"melee_crit":0,"melee_extraAtt":0,"melee_cripple":0,"melee_stun":0,"melee_pierce":0,"melee_dodge":0,"melee_soak":0,"ranged_off":0,"ranged_def":10,"ranged_crit":0,"ranged_extraAtt":0,"ranged_cripple":0,"ranged_stun":0,"ranged_pierce":0,"ranged_dodge":0,"ranged_soak":0,"magic_off":0,"magic_def":15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jUlSVXzzO2PvwcBG"}</t>
  </si>
  <si>
    <t>{"name":"Adamantium Armor","permission":{"default":0,"QSme0Gx9jr7A5dMK":3},"type":"equipment","data":{"itemSubtype":"armor","fightingStyle":"melee","tier":10,"level":91,"exp":460,"price":0,"description":"","life_points":0,"stamina_points":0,"mana_points":0,"melee_off":0,"melee_def":10,"melee_crit":0,"melee_extraAtt":0,"melee_cripple":0,"melee_stun":0,"melee_pierce":0,"melee_dodge":0,"melee_soak":0,"ranged_off":0,"ranged_def":15,"ranged_crit":0,"ranged_extraAtt":0,"ranged_cripple":0,"ranged_stun":0,"ranged_pierce":0,"ranged_dodge":0,"ranged_soak":0,"magic_off":0,"magic_def":5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y0eiNkucOopqELRx"}</t>
  </si>
  <si>
    <t>{"name":"Golden Fleece Robe","permission":{"default":0,"QSme0Gx9jr7A5dMK":3},"type":"equipment","data":{"itemSubtype":"armor","fightingStyle":"magic","tier":10,"level":91,"exp":460,"price":0,"description":"","life_points":0,"stamina_points":0,"mana_points":0,"melee_off":0,"melee_def":15,"melee_crit":0,"melee_extraAtt":0,"melee_cripple":0,"melee_stun":0,"melee_pierce":0,"melee_dodge":0,"melee_soak":0,"ranged_off":0,"ranged_def":5,"ranged_crit":0,"ranged_extraAtt":0,"ranged_cripple":0,"ranged_stun":0,"ranged_pierce":0,"ranged_dodge":0,"ranged_soak":0,"magic_off":0,"magic_def":10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uLpHCgsUBBKSJ1LF"}</t>
  </si>
  <si>
    <t>{"name":"Adamantium Sword","permission":{"default":0,"QSme0Gx9jr7A5dMK":3},"type":"equipment","data":{"itemSubtype":"weapon1h","fightingStyle":"melee","tier":10,"level":91,"exp":460,"price":0,"description":"","life_points":0,"stamina_points":0,"mana_points":0,"melee_off":20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lIZLnQXXpA7Td1OY"}</t>
  </si>
  <si>
    <t>{"name":"Adamantium Greataxe","permission":{"default":0,"QSme0Gx9jr7A5dMK":3},"type":"equipment","data":{"itemSubtype":"weapon2h","fightingStyle":"melee","tier":10,"level":91,"exp":460,"price":0,"description":"","life_points":0,"stamina_points":0,"mana_points":0,"melee_off":30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mJVWiIcDHMX4g1Hl"}</t>
  </si>
  <si>
    <t>{"name":"Everburnt Staff","permission":{"default":0,"QSme0Gx9jr7A5dMK":3},"type":"equipment","data":{"itemSubtype":"weapon2h","fightingStyle":"magic","tier":8,"level":71,"exp":288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16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lsqwp96cIlBhly57"}</t>
  </si>
  <si>
    <t>{"name":"Everburnt Wand","permission":{"default":0,"QSme0Gx9jr7A5dMK":3},"type":"equipment","data":{"itemSubtype":"weapon1h","fightingStyle":"magic","tier":8,"level":71,"exp":288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8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6UIsUTqIOEKQDoto"}</t>
  </si>
  <si>
    <t>{"name":"Everburnt Bow","permission":{"default":0,"QSme0Gx9jr7A5dMK":3},"type":"equipment","data":{"itemSubtype":"weapon2h","fightingStyle":"ranged","tier":8,"level":71,"exp":288,"price":0,"description":"","life_points":0,"stamina_points":0,"mana_points":0,"melee_off":0,"melee_def":0,"melee_crit":0,"melee_extraAtt":0,"melee_cripple":0,"melee_stun":0,"melee_pierce":0,"melee_dodge":0,"melee_soak":0,"ranged_off":16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wsH2fP3uH5CNInTg"}</t>
  </si>
  <si>
    <t>{"name":"Dragonscale Shield","permission":{"default":0,"QSme0Gx9jr7A5dMK":3},"type":"equipment","data":{"itemSubtype":"shield","fightingStyle":"ranged","tier":8,"level":71,"exp":288,"price":0,"description":"","life_points":0,"stamina_points":0,"mana_points":0,"melee_off":0,"melee_def":4,"melee_crit":0,"melee_extraAtt":0,"melee_cripple":0,"melee_stun":0,"melee_pierce":0,"melee_dodge":0,"melee_soak":0,"ranged_off":0,"ranged_def":8,"ranged_crit":0,"ranged_extraAtt":0,"ranged_cripple":0,"ranged_stun":0,"ranged_pierce":0,"ranged_dodge":0,"ranged_soak":0,"magic_off":0,"magic_def":12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HanuWOalgCRz0I8c"}</t>
  </si>
  <si>
    <t>{"name":"Dragonic Shield","permission":{"default":0,"QSme0Gx9jr7A5dMK":3},"type":"equipment","data":{"itemSubtype":"shield","fightingStyle":"melee","tier":8,"level":71,"exp":288,"price":0,"description":"","life_points":0,"stamina_points":0,"mana_points":0,"melee_off":0,"melee_def":8,"melee_crit":0,"melee_extraAtt":0,"melee_cripple":0,"melee_stun":0,"melee_pierce":0,"melee_dodge":0,"melee_soak":0,"ranged_off":0,"ranged_def":12,"ranged_crit":0,"ranged_extraAtt":0,"ranged_cripple":0,"ranged_stun":0,"ranged_pierce":0,"ranged_dodge":0,"ranged_soak":0,"magic_off":0,"magic_def":4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YxBNdhy5tGYjeM5v"}</t>
  </si>
  <si>
    <t>{"name":"Dragonclaw Fiber Hand Shield","permission":{"default":0,"QSme0Gx9jr7A5dMK":3},"type":"equipment","data":{"itemSubtype":"shield","fightingStyle":"magic","tier":8,"level":71,"exp":288,"price":0,"description":"","life_points":0,"stamina_points":0,"mana_points":0,"melee_off":0,"melee_def":12,"melee_crit":0,"melee_extraAtt":0,"melee_cripple":0,"melee_stun":0,"melee_pierce":0,"melee_dodge":0,"melee_soak":0,"ranged_off":0,"ranged_def":4,"ranged_crit":0,"ranged_extraAtt":0,"ranged_cripple":0,"ranged_stun":0,"ranged_pierce":0,"ranged_dodge":0,"ranged_soak":0,"magic_off":0,"magic_def":8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ZkFGShIJ4gPvJzAF"}</t>
  </si>
  <si>
    <t>{"name":"Dragonic Shuriken","permission":{"default":0,"QSme0Gx9jr7A5dMK":3},"type":"equipment","data":{"itemSubtype":"weapon1h","fightingStyle":"ranged","tier":8,"level":71,"exp":288,"price":0,"description":"","life_points":0,"stamina_points":0,"mana_points":0,"melee_off":0,"melee_def":0,"melee_crit":0,"melee_extraAtt":0,"melee_cripple":0,"melee_stun":0,"melee_pierce":0,"melee_dodge":0,"melee_soak":0,"ranged_off":8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5oSsYsfUGiZ6ARoD"}</t>
  </si>
  <si>
    <t>{"name":"Dragonic Armor","permission":{"default":0,"QSme0Gx9jr7A5dMK":3},"type":"equipment","data":{"itemSubtype":"armor","fightingStyle":"melee","tier":8,"level":71,"exp":288,"price":0,"description":"","life_points":0,"stamina_points":0,"mana_points":0,"melee_off":0,"melee_def":8,"melee_crit":0,"melee_extraAtt":0,"melee_cripple":0,"melee_stun":0,"melee_pierce":0,"melee_dodge":0,"melee_soak":0,"ranged_off":0,"ranged_def":12,"ranged_crit":0,"ranged_extraAtt":0,"ranged_cripple":0,"ranged_stun":0,"ranged_pierce":0,"ranged_dodge":0,"ranged_soak":0,"magic_off":0,"magic_def":4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TsMdxDofXCo0tkAz"}</t>
  </si>
  <si>
    <t>{"name":"Dragonscale Armor","permission":{"default":0,"QSme0Gx9jr7A5dMK":3},"type":"equipment","data":{"itemSubtype":"armor","fightingStyle":"ranged","tier":8,"level":71,"exp":288,"price":0,"description":"","life_points":0,"stamina_points":0,"mana_points":0,"melee_off":0,"melee_def":4,"melee_crit":0,"melee_extraAtt":0,"melee_cripple":0,"melee_stun":0,"melee_pierce":0,"melee_dodge":0,"melee_soak":0,"ranged_off":0,"ranged_def":8,"ranged_crit":0,"ranged_extraAtt":0,"ranged_cripple":0,"ranged_stun":0,"ranged_pierce":0,"ranged_dodge":0,"ranged_soak":0,"magic_off":0,"magic_def":12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wquB34nCBSwoI5Us"}</t>
  </si>
  <si>
    <t>{"name":"Dragonclaw Fiber Robe","permission":{"default":0,"QSme0Gx9jr7A5dMK":3},"type":"equipment","data":{"itemSubtype":"armor","fightingStyle":"magic","tier":8,"level":71,"exp":288,"price":0,"description":"","life_points":0,"stamina_points":0,"mana_points":0,"melee_off":0,"melee_def":12,"melee_crit":0,"melee_extraAtt":0,"melee_cripple":0,"melee_stun":0,"melee_pierce":0,"melee_dodge":0,"melee_soak":0,"ranged_off":0,"ranged_def":4,"ranged_crit":0,"ranged_extraAtt":0,"ranged_cripple":0,"ranged_stun":0,"ranged_pierce":0,"ranged_dodge":0,"ranged_soak":0,"magic_off":0,"magic_def":8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46VzsFBDyxgerKUj"}</t>
  </si>
  <si>
    <t>{"name":"Dragonic Greataxe","permission":{"default":0,"QSme0Gx9jr7A5dMK":3},"type":"equipment","data":{"itemSubtype":"weapon2h","fightingStyle":"melee","tier":8,"level":71,"exp":288,"price":0,"description":"","life_points":0,"stamina_points":0,"mana_points":0,"melee_off":24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3DgfGi3clz5PogDN"}</t>
  </si>
  <si>
    <t>{"name":"Dragonic Sword","permission":{"default":0,"QSme0Gx9jr7A5dMK":3},"type":"equipment","data":{"itemSubtype":"weapon1h","fightingStyle":"melee","tier":8,"level":71,"exp":288,"price":0,"description":"","life_points":0,"stamina_points":0,"mana_points":0,"melee_off":16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OQRfsyVr000nJfkR"}</t>
  </si>
  <si>
    <t>{"name":"Sparking Staff","permission":{"default":0,"QSme0Gx9jr7A5dMK":3},"type":"equipment","data":{"itemSubtype":"weapon2h","fightingStyle":"magic","tier":7,"level":61,"exp":217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14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0rVZ9n6Bgfwqwa20"}</t>
  </si>
  <si>
    <t>{"name":"Sparking Wand","permission":{"default":0,"QSme0Gx9jr7A5dMK":3},"type":"equipment","data":{"itemSubtype":"weapon1h","fightingStyle":"magic","tier":7,"level":61,"exp":217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7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IOpLwo4LtU9HgTCh"}</t>
  </si>
  <si>
    <t>{"name":"Sparking Bow","permission":{"default":0,"QSme0Gx9jr7A5dMK":3},"type":"equipment","data":{"itemSubtype":"weapon2h","fightingStyle":"ranged","tier":7,"level":61,"exp":217,"price":0,"description":"","life_points":0,"stamina_points":0,"mana_points":0,"melee_off":0,"melee_def":0,"melee_crit":0,"melee_extraAtt":0,"melee_cripple":0,"melee_stun":0,"melee_pierce":0,"melee_dodge":0,"melee_soak":0,"ranged_off":14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A0zF5ZL8Xl7zBFw7"}</t>
  </si>
  <si>
    <t>{"name":"Shapeshifting Shield","permission":{"default":0,"QSme0Gx9jr7A5dMK":3},"type":"equipment","data":{"itemSubtype":"shield","fightingStyle":"ranged","tier":7,"level":61,"exp":217,"price":0,"description":"","life_points":0,"stamina_points":0,"mana_points":0,"melee_off":0,"melee_def":3,"melee_crit":0,"melee_extraAtt":0,"melee_cripple":0,"melee_stun":0,"melee_pierce":0,"melee_dodge":0,"melee_soak":0,"ranged_off":0,"ranged_def":7,"ranged_crit":0,"ranged_extraAtt":0,"ranged_cripple":0,"ranged_stun":0,"ranged_pierce":0,"ranged_dodge":0,"ranged_soak":0,"magic_off":0,"magic_def":11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43UJHurqYrLsVc2X"}</t>
  </si>
  <si>
    <t>{"name":"Living Rock Shield","permission":{"default":0,"QSme0Gx9jr7A5dMK":3},"type":"equipment","data":{"itemSubtype":"shield","fightingStyle":"melee","tier":7,"level":61,"exp":217,"price":0,"description":"","life_points":0,"stamina_points":0,"mana_points":0,"melee_off":0,"melee_def":7,"melee_crit":0,"melee_extraAtt":0,"melee_cripple":0,"melee_stun":0,"melee_pierce":0,"melee_dodge":0,"melee_soak":0,"ranged_off":0,"ranged_def":11,"ranged_crit":0,"ranged_extraAtt":0,"ranged_cripple":0,"ranged_stun":0,"ranged_pierce":0,"ranged_dodge":0,"ranged_soak":0,"magic_off":0,"magic_def":3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WnPoMPfun9cMFwYD"}</t>
  </si>
  <si>
    <t>{"name":"Djinn Hair Hand Shield","permission":{"default":0,"QSme0Gx9jr7A5dMK":3},"type":"equipment","data":{"itemSubtype":"shield","fightingStyle":"magic","tier":7,"level":61,"exp":217,"price":0,"description":"","life_points":0,"stamina_points":0,"mana_points":0,"melee_off":0,"melee_def":7,"melee_crit":0,"melee_extraAtt":0,"melee_cripple":0,"melee_stun":0,"melee_pierce":0,"melee_dodge":0,"melee_soak":0,"ranged_off":0,"ranged_def":11,"ranged_crit":0,"ranged_extraAtt":0,"ranged_cripple":0,"ranged_stun":0,"ranged_pierce":0,"ranged_dodge":0,"ranged_soak":0,"magic_off":0,"magic_def":3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NYWRdiuo1Aq3X5YB"}</t>
  </si>
  <si>
    <t>{"name":"Living Rock Shuriken","permission":{"default":0,"QSme0Gx9jr7A5dMK":3},"type":"equipment","data":{"itemSubtype":"weapon1h","fightingStyle":"ranged","tier":7,"level":61,"exp":217,"price":0,"description":"","life_points":0,"stamina_points":0,"mana_points":0,"melee_off":0,"melee_def":0,"melee_crit":0,"melee_extraAtt":0,"melee_cripple":0,"melee_stun":0,"melee_pierce":0,"melee_dodge":0,"melee_soak":0,"ranged_off":7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9qsCRTxdj1zs1orb"}</t>
  </si>
  <si>
    <t>{"name":"Living Rock Armor","permission":{"default":0,"QSme0Gx9jr7A5dMK":3},"type":"equipment","data":{"itemSubtype":"armor","fightingStyle":"melee","tier":7,"level":61,"exp":217,"price":0,"description":"","life_points":0,"stamina_points":0,"mana_points":0,"melee_off":0,"melee_def":7,"melee_crit":0,"melee_extraAtt":0,"melee_cripple":0,"melee_stun":0,"melee_pierce":0,"melee_dodge":0,"melee_soak":0,"ranged_off":0,"ranged_def":11,"ranged_crit":0,"ranged_extraAtt":0,"ranged_cripple":0,"ranged_stun":0,"ranged_pierce":0,"ranged_dodge":0,"ranged_soak":0,"magic_off":0,"magic_def":3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1M5qlOPSHQUjySBW"}</t>
  </si>
  <si>
    <t>{"name":"Shapeshifting Armor","permission":{"default":0,"QSme0Gx9jr7A5dMK":3},"type":"equipment","data":{"itemSubtype":"armor","fightingStyle":"ranged","tier":7,"level":61,"exp":217,"price":0,"description":"","life_points":0,"stamina_points":0,"mana_points":0,"melee_off":0,"melee_def":3,"melee_crit":0,"melee_extraAtt":0,"melee_cripple":0,"melee_stun":0,"melee_pierce":0,"melee_dodge":0,"melee_soak":0,"ranged_off":0,"ranged_def":7,"ranged_crit":0,"ranged_extraAtt":0,"ranged_cripple":0,"ranged_stun":0,"ranged_pierce":0,"ranged_dodge":0,"ranged_soak":0,"magic_off":0,"magic_def":11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4Hpv50nEHfWpDAp8"}</t>
  </si>
  <si>
    <t>{"name":"Djinn Hair Robe","permission":{"default":0,"QSme0Gx9jr7A5dMK":3},"type":"equipment","data":{"itemSubtype":"armor","fightingStyle":"magic","tier":7,"level":61,"exp":217,"price":0,"description":"","life_points":0,"stamina_points":0,"mana_points":0,"melee_off":0,"melee_def":7,"melee_crit":0,"melee_extraAtt":0,"melee_cripple":0,"melee_stun":0,"melee_pierce":0,"melee_dodge":0,"melee_soak":0,"ranged_off":0,"ranged_def":11,"ranged_crit":0,"ranged_extraAtt":0,"ranged_cripple":0,"ranged_stun":0,"ranged_pierce":0,"ranged_dodge":0,"ranged_soak":0,"magic_off":0,"magic_def":3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fQpsdA1GKXMnQONE"}</t>
  </si>
  <si>
    <t>{"name":"Living Rock Greataxe","permission":{"default":0,"QSme0Gx9jr7A5dMK":3},"type":"equipment","data":{"itemSubtype":"weapon2h","fightingStyle":"melee","tier":7,"level":61,"exp":217,"price":0,"description":"","life_points":0,"stamina_points":0,"mana_points":0,"melee_off":21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5ZG0mtJoFGo5oOHX"}</t>
  </si>
  <si>
    <t>{"name":"Living Rock Sword","permission":{"default":0,"QSme0Gx9jr7A5dMK":3},"type":"equipment","data":{"itemSubtype":"weapon1h","fightingStyle":"melee","tier":7,"level":61,"exp":217,"price":0,"description":"","life_points":0,"stamina_points":0,"mana_points":0,"melee_off":14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snDQFZutLv0H06bV"}</t>
  </si>
  <si>
    <t>{"name":"Mirror Staff","permission":{"default":0,"QSme0Gx9jr7A5dMK":3},"type":"equipment","data":{"itemSubtype":"weapon2h","fightingStyle":"magic","tier":6,"level":51,"exp":156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12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qX2AVE7NQPQKTVu2"}</t>
  </si>
  <si>
    <t>{"name":"Mirror Wand","permission":{"default":0,"QSme0Gx9jr7A5dMK":3},"type":"equipment","data":{"itemSubtype":"weapon1h","fightingStyle":"magic","tier":6,"level":51,"exp":156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6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UcNEC4FRvNeZVAnC"}</t>
  </si>
  <si>
    <t>{"name":"Mirror Bow","permission":{"default":0,"QSme0Gx9jr7A5dMK":3},"type":"equipment","data":{"itemSubtype":"weapon2h","fightingStyle":"ranged","tier":6,"level":51,"exp":156,"price":0,"description":"","life_points":0,"stamina_points":0,"mana_points":0,"melee_off":0,"melee_def":0,"melee_crit":0,"melee_extraAtt":0,"melee_cripple":0,"melee_stun":0,"melee_pierce":0,"melee_dodge":0,"melee_soak":0,"ranged_off":12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GVk86iUb7NqvB2gS"}</t>
  </si>
  <si>
    <t>{"name":"Jelly Shield","permission":{"default":0,"QSme0Gx9jr7A5dMK":3},"type":"equipment","data":{"itemSubtype":"shield","fightingStyle":"ranged","tier":6,"level":51,"exp":156,"price":0,"description":"","life_points":0,"stamina_points":0,"mana_points":0,"melee_off":0,"melee_def":3,"melee_crit":0,"melee_extraAtt":0,"melee_cripple":0,"melee_stun":0,"melee_pierce":0,"melee_dodge":0,"melee_soak":0,"ranged_off":0,"ranged_def":6,"ranged_crit":0,"ranged_extraAtt":0,"ranged_cripple":0,"ranged_stun":0,"ranged_pierce":0,"ranged_dodge":0,"ranged_soak":0,"magic_off":0,"magic_def":9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43VqIBXAmOonDbCA"}</t>
  </si>
  <si>
    <t>{"name":"Mithril Shield","permission":{"default":0,"QSme0Gx9jr7A5dMK":3},"type":"equipment","data":{"itemSubtype":"shield","fightingStyle":"melee","tier":6,"level":51,"exp":156,"price":0,"description":"","life_points":0,"stamina_points":0,"mana_points":0,"melee_off":0,"melee_def":6,"melee_crit":0,"melee_extraAtt":0,"melee_cripple":0,"melee_stun":0,"melee_pierce":0,"melee_dodge":0,"melee_soak":0,"ranged_off":0,"ranged_def":9,"ranged_crit":0,"ranged_extraAtt":0,"ranged_cripple":0,"ranged_stun":0,"ranged_pierce":0,"ranged_dodge":0,"ranged_soak":0,"magic_off":0,"magic_def":3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MQQjs6MqRkxof6GZ"}</t>
  </si>
  <si>
    <t>{"name":"Nimba Hair Hand Shield","permission":{"default":0,"QSme0Gx9jr7A5dMK":3},"type":"equipment","data":{"itemSubtype":"shield","fightingStyle":"magic","tier":6,"level":51,"exp":156,"price":0,"description":"","life_points":0,"stamina_points":0,"mana_points":0,"melee_off":0,"melee_def":7,"melee_crit":0,"melee_extraAtt":0,"melee_cripple":0,"melee_stun":0,"melee_pierce":0,"melee_dodge":0,"melee_soak":0,"ranged_off":0,"ranged_def":11,"ranged_crit":0,"ranged_extraAtt":0,"ranged_cripple":0,"ranged_stun":0,"ranged_pierce":0,"ranged_dodge":0,"ranged_soak":0,"magic_off":0,"magic_def":3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g3bRoKZa6uif6NQS"}</t>
  </si>
  <si>
    <t>{"name":"Mithril Shuriken","permission":{"default":0,"QSme0Gx9jr7A5dMK":3},"type":"equipment","data":{"itemSubtype":"weapon1h","fightingStyle":"ranged","tier":6,"level":51,"exp":156,"price":0,"description":"","life_points":0,"stamina_points":0,"mana_points":0,"melee_off":0,"melee_def":0,"melee_crit":0,"melee_extraAtt":0,"melee_cripple":0,"melee_stun":0,"melee_pierce":0,"melee_dodge":0,"melee_soak":0,"ranged_off":6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lMG6VAbIboFowg0W"}</t>
  </si>
  <si>
    <t>{"name":"Mithril Armor","permission":{"default":0,"QSme0Gx9jr7A5dMK":3},"type":"equipment","data":{"itemSubtype":"armor","fightingStyle":"melee","tier":6,"level":51,"exp":156,"price":0,"description":"","life_points":0,"stamina_points":0,"mana_points":0,"melee_off":0,"melee_def":6,"melee_crit":0,"melee_extraAtt":0,"melee_cripple":0,"melee_stun":0,"melee_pierce":0,"melee_dodge":0,"melee_soak":0,"ranged_off":0,"ranged_def":9,"ranged_crit":0,"ranged_extraAtt":0,"ranged_cripple":0,"ranged_stun":0,"ranged_pierce":0,"ranged_dodge":0,"ranged_soak":0,"magic_off":0,"magic_def":3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5MWpuzB6NecNFs0C"}</t>
  </si>
  <si>
    <t>{"name":"Jelly Armor","permission":{"default":0,"QSme0Gx9jr7A5dMK":3},"type":"equipment","data":{"itemSubtype":"armor","fightingStyle":"ranged","tier":6,"level":51,"exp":156,"price":0,"description":"","life_points":0,"stamina_points":0,"mana_points":0,"melee_off":0,"melee_def":3,"melee_crit":0,"melee_extraAtt":0,"melee_cripple":0,"melee_stun":0,"melee_pierce":0,"melee_dodge":0,"melee_soak":0,"ranged_off":0,"ranged_def":6,"ranged_crit":0,"ranged_extraAtt":0,"ranged_cripple":0,"ranged_stun":0,"ranged_pierce":0,"ranged_dodge":0,"ranged_soak":0,"magic_off":0,"magic_def":9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ZusOZyN1D4atNKub"}</t>
  </si>
  <si>
    <t>{"name":"Nimba Hair Robe","permission":{"default":0,"QSme0Gx9jr7A5dMK":3},"type":"equipment","data":{"itemSubtype":"armor","fightingStyle":"magic","tier":6,"level":51,"exp":156,"price":0,"description":"","life_points":0,"stamina_points":0,"mana_points":0,"melee_off":0,"melee_def":7,"melee_crit":0,"melee_extraAtt":0,"melee_cripple":0,"melee_stun":0,"melee_pierce":0,"melee_dodge":0,"melee_soak":0,"ranged_off":0,"ranged_def":11,"ranged_crit":0,"ranged_extraAtt":0,"ranged_cripple":0,"ranged_stun":0,"ranged_pierce":0,"ranged_dodge":0,"ranged_soak":0,"magic_off":0,"magic_def":3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sVHEHGbT5BzO9lzy"}</t>
  </si>
  <si>
    <t>{"name":"Mithril Greataxe","permission":{"default":0,"QSme0Gx9jr7A5dMK":3},"type":"equipment","data":{"itemSubtype":"weapon2h","fightingStyle":"melee","tier":6,"level":51,"exp":156,"price":0,"description":"","life_points":0,"stamina_points":0,"mana_points":0,"melee_off":18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TyjNP2udf6WeXhBh"}</t>
  </si>
  <si>
    <t>{"name":"Mithril Sword","permission":{"default":0,"QSme0Gx9jr7A5dMK":3},"type":"equipment","data":{"itemSubtype":"weapon1h","fightingStyle":"melee","tier":6,"level":51,"exp":156,"price":0,"description":"","life_points":0,"stamina_points":0,"mana_points":0,"melee_off":12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mwEb2dNEhqYTQ5eT"}</t>
  </si>
  <si>
    <t>{"name":"Yew Staff","permission":{"default":0,"QSme0Gx9jr7A5dMK":3},"type":"equipment","data":{"itemSubtype":"weapon2h","fightingStyle":"magic","tier":5,"level":41,"exp":105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10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1NAuGs45SZ9eJHHe"}</t>
  </si>
  <si>
    <t>{"name":"Yew Wand","permission":{"default":0,"QSme0Gx9jr7A5dMK":3},"type":"equipment","data":{"itemSubtype":"weapon1h","fightingStyle":"magic","tier":5,"level":41,"exp":105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5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ZRaMBGTj8LFG0lea"}</t>
  </si>
  <si>
    <t>{"name":"Yew Bow","permission":{"default":0,"QSme0Gx9jr7A5dMK":3},"type":"equipment","data":{"itemSubtype":"weapon2h","fightingStyle":"ranged","tier":5,"level":41,"exp":105,"price":0,"description":"","life_points":0,"stamina_points":0,"mana_points":0,"melee_off":0,"melee_def":0,"melee_crit":0,"melee_extraAtt":0,"melee_cripple":0,"melee_stun":0,"melee_pierce":0,"melee_dodge":0,"melee_soak":0,"ranged_off":10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zVwkGI0S4bQy79wk"}</t>
  </si>
  <si>
    <t>{"name":"Titanium Shield","permission":{"default":0,"QSme0Gx9jr7A5dMK":3},"type":"equipment","data":{"itemSubtype":"shield","fightingStyle":"melee","tier":5,"level":41,"exp":105,"price":0,"description":"","life_points":0,"stamina_points":0,"mana_points":0,"melee_off":0,"melee_def":5,"melee_crit":0,"melee_extraAtt":0,"melee_cripple":0,"melee_stun":0,"melee_pierce":0,"melee_dodge":0,"melee_soak":0,"ranged_off":0,"ranged_def":8,"ranged_crit":0,"ranged_extraAtt":0,"ranged_cripple":0,"ranged_stun":0,"ranged_pierce":0,"ranged_dodge":0,"ranged_soak":0,"magic_off":0,"magic_def":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8YqkvgJrZQRfXBmW"}</t>
  </si>
  <si>
    <t>{"name":"Spiked Leather Shield","permission":{"default":0,"QSme0Gx9jr7A5dMK":3},"type":"equipment","data":{"itemSubtype":"shield","fightingStyle":"ranged","tier":5,"level":41,"exp":105,"price":0,"description":"","life_points":0,"stamina_points":0,"mana_points":0,"melee_off":0,"melee_def":2,"melee_crit":0,"melee_extraAtt":0,"melee_cripple":0,"melee_stun":0,"melee_pierce":0,"melee_dodge":0,"melee_soak":0,"ranged_off":0,"ranged_def":5,"ranged_crit":0,"ranged_extraAtt":0,"ranged_cripple":0,"ranged_stun":0,"ranged_pierce":0,"ranged_dodge":0,"ranged_soak":0,"magic_off":0,"magic_def":8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G7Z2CgheD8rm10Li"}</t>
  </si>
  <si>
    <t>{"name":"Mulberry Hand Shield","permission":{"default":0,"QSme0Gx9jr7A5dMK":3},"type":"equipment","data":{"itemSubtype":"shield","fightingStyle":"magic","tier":5,"level":41,"exp":105,"price":0,"description":"","life_points":0,"stamina_points":0,"mana_points":0,"melee_off":0,"melee_def":5,"melee_crit":0,"melee_extraAtt":0,"melee_cripple":0,"melee_stun":0,"melee_pierce":0,"melee_dodge":0,"melee_soak":0,"ranged_off":0,"ranged_def":8,"ranged_crit":0,"ranged_extraAtt":0,"ranged_cripple":0,"ranged_stun":0,"ranged_pierce":0,"ranged_dodge":0,"ranged_soak":0,"magic_off":0,"magic_def":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25HiFTvnFu9UE9Gm"}</t>
  </si>
  <si>
    <t>{"name":"Titanium Shuriken","permission":{"default":0,"QSme0Gx9jr7A5dMK":3},"type":"equipment","data":{"itemSubtype":"weapon1h","fightingStyle":"ranged","tier":5,"level":41,"exp":105,"price":0,"description":"","life_points":0,"stamina_points":0,"mana_points":0,"melee_off":0,"melee_def":0,"melee_crit":0,"melee_extraAtt":0,"melee_cripple":0,"melee_stun":0,"melee_pierce":0,"melee_dodge":0,"melee_soak":0,"ranged_off":5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Mes41dmH6CJpQiHS"}</t>
  </si>
  <si>
    <t>{"name":"Spiked Leather Armor","permission":{"default":0,"QSme0Gx9jr7A5dMK":3},"type":"equipment","data":{"itemSubtype":"armor","fightingStyle":"ranged","tier":5,"level":41,"exp":105,"price":0,"description":"","life_points":0,"stamina_points":0,"mana_points":0,"melee_off":0,"melee_def":2,"melee_crit":0,"melee_extraAtt":0,"melee_cripple":0,"melee_stun":0,"melee_pierce":0,"melee_dodge":0,"melee_soak":0,"ranged_off":0,"ranged_def":5,"ranged_crit":0,"ranged_extraAtt":0,"ranged_cripple":0,"ranged_stun":0,"ranged_pierce":0,"ranged_dodge":0,"ranged_soak":0,"magic_off":0,"magic_def":8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7Q2tr4xCClRdir6d"}</t>
  </si>
  <si>
    <t>{"name":"Titanium Armor","permission":{"default":0,"QSme0Gx9jr7A5dMK":3},"type":"equipment","data":{"itemSubtype":"armor","fightingStyle":"melee","tier":5,"level":41,"exp":105,"price":0,"description":"","life_points":0,"stamina_points":0,"mana_points":0,"melee_off":0,"melee_def":5,"melee_crit":0,"melee_extraAtt":0,"melee_cripple":0,"melee_stun":0,"melee_pierce":0,"melee_dodge":0,"melee_soak":0,"ranged_off":0,"ranged_def":8,"ranged_crit":0,"ranged_extraAtt":0,"ranged_cripple":0,"ranged_stun":0,"ranged_pierce":0,"ranged_dodge":0,"ranged_soak":0,"magic_off":0,"magic_def":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pEY2Ekr7BuS8DQbf"}</t>
  </si>
  <si>
    <t>{"name":"Mulberry Robe","permission":{"default":0,"QSme0Gx9jr7A5dMK":3},"type":"equipment","data":{"itemSubtype":"armor","fightingStyle":"magic","tier":5,"level":41,"exp":105,"price":0,"description":"","life_points":0,"stamina_points":0,"mana_points":0,"melee_off":0,"melee_def":5,"melee_crit":0,"melee_extraAtt":0,"melee_cripple":0,"melee_stun":0,"melee_pierce":0,"melee_dodge":0,"melee_soak":0,"ranged_off":0,"ranged_def":8,"ranged_crit":0,"ranged_extraAtt":0,"ranged_cripple":0,"ranged_stun":0,"ranged_pierce":0,"ranged_dodge":0,"ranged_soak":0,"magic_off":0,"magic_def":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3LEAuKTWgv4j6uGi"}</t>
  </si>
  <si>
    <t>{"name":"Titanium Greataxe","permission":{"default":0,"QSme0Gx9jr7A5dMK":3},"type":"equipment","data":{"itemSubtype":"weapon2h","fightingStyle":"melee","tier":5,"level":41,"exp":105,"price":0,"description":"","life_points":0,"stamina_points":0,"mana_points":0,"melee_off":15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4nzTtnBbHhzEHIGM"}</t>
  </si>
  <si>
    <t>{"name":"Titanium Sword","permission":{"default":0,"QSme0Gx9jr7A5dMK":3},"type":"equipment","data":{"itemSubtype":"weapon1h","fightingStyle":"melee","tier":5,"level":41,"exp":105,"price":0,"description":"","life_points":0,"stamina_points":0,"mana_points":0,"melee_off":10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ckNVh4yNVRGX7Km4"}</t>
  </si>
  <si>
    <t>{"name":"Maple Staff","permission":{"default":0,"QSme0Gx9jr7A5dMK":3},"type":"equipment","data":{"itemSubtype":"weapon2h","fightingStyle":"magic","tier":4,"level":31,"exp":64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8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ITaeBRiqR0hxcDq7"}</t>
  </si>
  <si>
    <t>{"name":"Maple Wand","permission":{"default":0,"QSme0Gx9jr7A5dMK":3},"type":"equipment","data":{"itemSubtype":"weapon1h","fightingStyle":"magic","tier":4,"level":31,"exp":64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4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RcreEbeueRzxjs3E"}</t>
  </si>
  <si>
    <t>{"name":"Maple Bow","permission":{"default":0,"QSme0Gx9jr7A5dMK":3},"type":"equipment","data":{"itemSubtype":"weapon2h","fightingStyle":"ranged","tier":4,"level":31,"exp":64,"price":0,"description":"","life_points":0,"stamina_points":0,"mana_points":0,"melee_off":0,"melee_def":0,"melee_crit":0,"melee_extraAtt":0,"melee_cripple":0,"melee_stun":0,"melee_pierce":0,"melee_dodge":0,"melee_soak":0,"ranged_off":8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PjTRNJCtFFQ2U10h"}</t>
  </si>
  <si>
    <t>{"name":"Aluminum Shield","permission":{"default":0,"QSme0Gx9jr7A5dMK":3},"type":"equipment","data":{"itemSubtype":"shield","fightingStyle":"melee","tier":4,"level":31,"exp":64,"price":0,"description":"","life_points":0,"stamina_points":0,"mana_points":0,"melee_off":0,"melee_def":4,"melee_crit":0,"melee_extraAtt":0,"melee_cripple":0,"melee_stun":0,"melee_pierce":0,"melee_dodge":0,"melee_soak":0,"ranged_off":0,"ranged_def":6,"ranged_crit":0,"ranged_extraAtt":0,"ranged_cripple":0,"ranged_stun":0,"ranged_pierce":0,"ranged_dodge":0,"ranged_soak":0,"magic_off":0,"magic_def":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96qdTx510jNNG7mS"}</t>
  </si>
  <si>
    <t>{"name":"Scaled Leather Shield","permission":{"default":0,"QSme0Gx9jr7A5dMK":3},"type":"equipment","data":{"itemSubtype":"shield","fightingStyle":"ranged","tier":4,"level":31,"exp":64,"price":0,"description":"","life_points":0,"stamina_points":0,"mana_points":0,"melee_off":0,"melee_def":2,"melee_crit":0,"melee_extraAtt":0,"melee_cripple":0,"melee_stun":0,"melee_pierce":0,"melee_dodge":0,"melee_soak":0,"ranged_off":0,"ranged_def":4,"ranged_crit":0,"ranged_extraAtt":0,"ranged_cripple":0,"ranged_stun":0,"ranged_pierce":0,"ranged_dodge":0,"ranged_soak":0,"magic_off":0,"magic_def":6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eP1lBmIaVhAUkhtf"}</t>
  </si>
  <si>
    <t>{"name":"Silk Hand Shield","permission":{"default":0,"QSme0Gx9jr7A5dMK":3},"type":"equipment","data":{"itemSubtype":"shield","fightingStyle":"magic","tier":4,"level":31,"exp":64,"price":0,"description":"","life_points":0,"stamina_points":0,"mana_points":0,"melee_off":0,"melee_def":4,"melee_crit":0,"melee_extraAtt":0,"melee_cripple":0,"melee_stun":0,"melee_pierce":0,"melee_dodge":0,"melee_soak":0,"ranged_off":0,"ranged_def":6,"ranged_crit":0,"ranged_extraAtt":0,"ranged_cripple":0,"ranged_stun":0,"ranged_pierce":0,"ranged_dodge":0,"ranged_soak":0,"magic_off":0,"magic_def":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7hHoC7HIZkGGJitD"}</t>
  </si>
  <si>
    <t>{"name":"Aluminum Shuriken","permission":{"default":0,"QSme0Gx9jr7A5dMK":3},"type":"equipment","data":{"itemSubtype":"weapon1h","fightingStyle":"ranged","tier":4,"level":31,"exp":64,"price":0,"description":"","life_points":0,"stamina_points":0,"mana_points":0,"melee_off":0,"melee_def":0,"melee_crit":0,"melee_extraAtt":0,"melee_cripple":0,"melee_stun":0,"melee_pierce":0,"melee_dodge":0,"melee_soak":0,"ranged_off":4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2nx3m4jvrzDARNI2"}</t>
  </si>
  <si>
    <t>{"name":"Scaled Leather Armor","permission":{"default":0,"QSme0Gx9jr7A5dMK":3},"type":"equipment","data":{"itemSubtype":"armor","fightingStyle":"ranged","tier":4,"level":31,"exp":64,"price":0,"description":"","life_points":0,"stamina_points":0,"mana_points":0,"melee_off":0,"melee_def":2,"melee_crit":0,"melee_extraAtt":0,"melee_cripple":0,"melee_stun":0,"melee_pierce":0,"melee_dodge":0,"melee_soak":0,"ranged_off":0,"ranged_def":4,"ranged_crit":0,"ranged_extraAtt":0,"ranged_cripple":0,"ranged_stun":0,"ranged_pierce":0,"ranged_dodge":0,"ranged_soak":0,"magic_off":0,"magic_def":6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7qRnscCttIUM95RR"}</t>
  </si>
  <si>
    <t>{"name":"Aluminum Armor","permission":{"default":0,"QSme0Gx9jr7A5dMK":3},"type":"equipment","data":{"itemSubtype":"armor","fightingStyle":"melee","tier":4,"level":31,"exp":64,"price":0,"description":"","life_points":0,"stamina_points":0,"mana_points":0,"melee_off":0,"melee_def":4,"melee_crit":0,"melee_extraAtt":0,"melee_cripple":0,"melee_stun":0,"melee_pierce":0,"melee_dodge":0,"melee_soak":0,"ranged_off":0,"ranged_def":6,"ranged_crit":0,"ranged_extraAtt":0,"ranged_cripple":0,"ranged_stun":0,"ranged_pierce":0,"ranged_dodge":0,"ranged_soak":0,"magic_off":0,"magic_def":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dw1V7gAUFBIOv3Sn"}</t>
  </si>
  <si>
    <t>{"name":"Silk Robe","permission":{"default":0,"QSme0Gx9jr7A5dMK":3},"type":"equipment","data":{"itemSubtype":"armor","fightingStyle":"magic","tier":4,"level":31,"exp":64,"price":0,"description":"","life_points":0,"stamina_points":0,"mana_points":0,"melee_off":0,"melee_def":4,"melee_crit":0,"melee_extraAtt":0,"melee_cripple":0,"melee_stun":0,"melee_pierce":0,"melee_dodge":0,"melee_soak":0,"ranged_off":0,"ranged_def":6,"ranged_crit":0,"ranged_extraAtt":0,"ranged_cripple":0,"ranged_stun":0,"ranged_pierce":0,"ranged_dodge":0,"ranged_soak":0,"magic_off":0,"magic_def":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503nn7XMTO0PVqZr"}</t>
  </si>
  <si>
    <t>{"name":"Aluminum Greataxe","permission":{"default":0,"QSme0Gx9jr7A5dMK":3},"type":"equipment","data":{"itemSubtype":"weapon2h","fightingStyle":"melee","tier":4,"level":31,"exp":64,"price":0,"description":"","life_points":0,"stamina_points":0,"mana_points":0,"melee_off":12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NMUn7meCI2PxsyWL"}</t>
  </si>
  <si>
    <t>{"name":"Aluminum Sword","permission":{"default":0,"QSme0Gx9jr7A5dMK":3},"type":"equipment","data":{"itemSubtype":"weapon1h","fightingStyle":"melee","tier":4,"level":31,"exp":64,"price":0,"description":"","life_points":0,"stamina_points":0,"mana_points":0,"melee_off":8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Pi1YHJOa016ztupn"}</t>
  </si>
  <si>
    <t>{"name":"Ancient Staff","permission":{"default":0,"QSme0Gx9jr7A5dMK":3},"type":"equipment","data":{"itemSubtype":"weapon2h","fightingStyle":"magic","tier":9,"level":81,"exp":369,"price":0,"description":"","equipmentSlots":"mainHand"},"flags":{},"img":"icons/svg/mystery-man.svg","effects":[],"_id":"QZhgUFLU4bimUpwR"}</t>
  </si>
  <si>
    <t>{"name":"Everburnt Staff","permission":{"default":0,"QSme0Gx9jr7A5dMK":3},"type":"equipment","data":{"itemSubtype":"weapon2h","fightingStyle":"magic","tier":8,"level":71,"exp":288,"price":0,"description":"","equipmentSlots":"mainHand"},"flags":{},"img":"icons/svg/mystery-man.svg","effects":[],"_id":"lsqwp96cIlBhly57"}</t>
  </si>
  <si>
    <t>{"name":"Maple Staff","permission":{"default":0,"QSme0Gx9jr7A5dMK":3},"type":"equipment","data":{"itemSubtype":"weapon2h","fightingStyle":"magic","tier":4,"level":31,"exp":64,"price":0,"description":"","equipmentSlots":"mainHand"},"flags":{},"img":"icons/svg/mystery-man.svg","effects":[],"_id":"ITaeBRiqR0hxcDq7"}</t>
  </si>
  <si>
    <t>{"name":"Mirror Staff","permission":{"default":0,"QSme0Gx9jr7A5dMK":3},"type":"equipment","data":{"itemSubtype":"weapon2h","fightingStyle":"magic","tier":6,"level":51,"exp":156,"price":0,"description":"","equipmentSlots":"mainHand"},"flags":{},"img":"icons/svg/mystery-man.svg","effects":[],"_id":"qX2AVE7NQPQKTVu2"}</t>
  </si>
  <si>
    <t>{"name":"Pine Staff","permission":{"default":0,"QSme0Gx9jr7A5dMK":3},"type":"equipment","data":{"itemSubtype":"weapon2h","fightingStyle":"magic","tier":1,"level":1,"exp":1,"price":0,"description":"","equipmentSlots":"mainHand"},"flags":{},"img":"icons/svg/mystery-man.svg","effects":[],"_id":"TcX6VGAMIFtTygpf"}</t>
  </si>
  <si>
    <t>{"name":"Sparking Staff","permission":{"default":0,"QSme0Gx9jr7A5dMK":3},"type":"equipment","data":{"itemSubtype":"weapon2h","fightingStyle":"magic","tier":7,"level":61,"exp":217,"price":0,"description":"","equipmentSlots":"mainHand"},"flags":{},"img":"icons/svg/mystery-man.svg","effects":[],"_id":"0rVZ9n6Bgfwqwa20"}</t>
  </si>
  <si>
    <t>{"name":"Yew Staff","permission":{"default":0,"QSme0Gx9jr7A5dMK":3},"type":"equipment","data":{"itemSubtype":"weapon2h","fightingStyle":"magic","tier":5,"level":41,"exp":105,"price":0,"description":"","equipmentSlots":"mainHand"},"flags":{},"img":"icons/svg/mystery-man.svg","effects":[],"_id":"1NAuGs45SZ9eJHHe"}</t>
  </si>
  <si>
    <t>{"name":"Yggdrasil Staff","permission":{"default":0,"QSme0Gx9jr7A5dMK":3},"type":"equipment","data":{"itemSubtype":"weapon2h","fightingStyle":"magic","tier":1,"level":1,"exp":406,"price":0,"description":"","equipmentSlots":"mainHand"},"flags":{},"img":"icons/svg/mystery-man.svg","effects":[],"_id":"SMFDen5IWD208b8k"}</t>
  </si>
  <si>
    <t>{"name":"Ancient Wand","permission":{"default":0,"QSme0Gx9jr7A5dMK":3},"type":"equipment","data":{"itemSubtype":"weapon1h","fightingStyle":"magic","tier":9,"level":81,"exp":369,"price":0,"description":"","equipmentSlots":"mainHand"},"flags":{},"img":"icons/svg/mystery-man.svg","effects":[],"_id":"ZDJBmRUsfWqAQQWH"}</t>
  </si>
  <si>
    <t>{"name":"Everburnt Wand","permission":{"default":0,"QSme0Gx9jr7A5dMK":3},"type":"equipment","data":{"itemSubtype":"weapon1h","fightingStyle":"magic","tier":8,"level":71,"exp":288,"price":0,"description":"","equipmentSlots":"mainHand"},"flags":{},"img":"icons/svg/mystery-man.svg","effects":[],"_id":"6UIsUTqIOEKQDoto"}</t>
  </si>
  <si>
    <t>{"name":"Maple Wand","permission":{"default":0,"QSme0Gx9jr7A5dMK":3},"type":"equipment","data":{"itemSubtype":"weapon1h","fightingStyle":"magic","tier":4,"level":31,"exp":64,"price":0,"description":"","equipmentSlots":"mainHand"},"flags":{},"img":"icons/svg/mystery-man.svg","effects":[],"_id":"RcreEbeueRzxjs3E"}</t>
  </si>
  <si>
    <t>{"name":"Mirror Wand","permission":{"default":0,"QSme0Gx9jr7A5dMK":3},"type":"equipment","data":{"itemSubtype":"weapon1h","fightingStyle":"magic","tier":6,"level":51,"exp":156,"price":0,"description":"","equipmentSlots":"mainHand"},"flags":{},"img":"icons/svg/mystery-man.svg","effects":[],"_id":"UcNEC4FRvNeZVAnC"}</t>
  </si>
  <si>
    <t>{"name":"Pine Wand","permission":{"default":0,"QSme0Gx9jr7A5dMK":3},"type":"equipment","data":{"itemSubtype":"weapon1h","fightingStyle":"magic","tier":1,"level":1,"exp":1,"price":0,"description":"","equipmentSlots":"mainHand"},"flags":{},"img":"icons/svg/mystery-man.svg","effects":[],"_id":"FkAFEOVti5cGqHAe"}</t>
  </si>
  <si>
    <t>{"name":"Sparking Wand","permission":{"default":0,"QSme0Gx9jr7A5dMK":3},"type":"equipment","data":{"itemSubtype":"weapon1h","fightingStyle":"magic","tier":7,"level":61,"exp":217,"price":0,"description":"","equipmentSlots":"mainHand"},"flags":{},"img":"icons/svg/mystery-man.svg","effects":[],"_id":"IOpLwo4LtU9HgTCh"}</t>
  </si>
  <si>
    <t>{"name":"Yew Wand","permission":{"default":0,"QSme0Gx9jr7A5dMK":3},"type":"equipment","data":{"itemSubtype":"weapon1h","fightingStyle":"magic","tier":5,"level":41,"exp":105,"price":0,"description":"","equipmentSlots":"mainHand"},"flags":{},"img":"icons/svg/mystery-man.svg","effects":[],"_id":"ZRaMBGTj8LFG0lea"}</t>
  </si>
  <si>
    <t>{"name":"Yggdrasil Wand","permission":{"default":0,"QSme0Gx9jr7A5dMK":3},"type":"equipment","data":{"itemSubtype":"weapon1h","fightingStyle":"magic","tier":1,"level":1,"exp":406,"price":0,"description":"","equipmentSlots":"mainHand"},"flags":{},"img":"icons/svg/mystery-man.svg","effects":[],"_id":"6JYFAD8VUutoXep3"}</t>
  </si>
  <si>
    <t>{"name":"Sparking Bow","permission":{"default":0,"QSme0Gx9jr7A5dMK":3},"type":"equipment","data":{"itemSubtype":"weapon2h","fightingStyle":"ranged","tier":7,"level":61,"exp":217,"price":0,"description":"","equipmentSlots":"mainHand"},"flags":{},"img":"icons/svg/mystery-man.svg","effects":[],"_id":"A0zF5ZL8Xl7zBFw7"}</t>
  </si>
  <si>
    <t>{"name":"Yggdrasil Bow","permission":{"default":0,"QSme0Gx9jr7A5dMK":3},"type":"equipment","data":{"itemSubtype":"weapon2h","fightingStyle":"ranged","tier":10,"level":91,"exp":460,"price":0,"description":"","equipmentSlots":"mainHand"},"flags":{},"img":"icons/svg/mystery-man.svg","effects":[],"_id":"FVUTydhBCaf2UYEb"}</t>
  </si>
  <si>
    <t>{"name":"Mirror Bow","permission":{"default":0,"QSme0Gx9jr7A5dMK":3},"type":"equipment","data":{"itemSubtype":"weapon2h","fightingStyle":"ranged","tier":6,"level":51,"exp":156,"price":0,"description":"","equipmentSlots":"mainHand"},"flags":{},"img":"icons/svg/mystery-man.svg","effects":[],"_id":"GVk86iUb7NqvB2gS"}</t>
  </si>
  <si>
    <t>{"name":"Ancient Bow","permission":{"default":0,"QSme0Gx9jr7A5dMK":3},"type":"equipment","data":{"itemSubtype":"weapon2h","fightingStyle":"ranged","tier":9,"level":81,"exp":369,"price":0,"description":"","equipmentSlots":"mainHand"},"flags":{},"img":"icons/svg/mystery-man.svg","effects":[],"_id":"OAScgC1mwuyFi1jX"}</t>
  </si>
  <si>
    <t>{"name":"Maple Bow","permission":{"default":0,"QSme0Gx9jr7A5dMK":3},"type":"equipment","data":{"itemSubtype":"weapon2h","fightingStyle":"ranged","tier":4,"level":31,"exp":64,"price":0,"description":"","equipmentSlots":"mainHand"},"flags":{},"img":"icons/svg/mystery-man.svg","effects":[],"_id":"PjTRNJCtFFQ2U10h"}</t>
  </si>
  <si>
    <t>{"name":"Pine Bow","permission":{"default":0,"QSme0Gx9jr7A5dMK":3},"type":"equipment","data":{"itemSubtype":"weapon2h","fightingStyle":"ranged","tier":1,"level":1,"exp":1,"price":0,"description":"","equipmentSlots":"mainHand"},"flags":{},"img":"icons/svg/mystery-man.svg","effects":[],"_id":"qeLOf6LGkFHjuhUd"}</t>
  </si>
  <si>
    <t>{"name":"Everburnt Bow","permission":{"default":0,"QSme0Gx9jr7A5dMK":3},"type":"equipment","data":{"itemSubtype":"weapon2h","fightingStyle":"ranged","tier":8,"level":71,"exp":288,"price":0,"description":"","equipmentSlots":"mainHand"},"flags":{},"img":"icons/svg/mystery-man.svg","effects":[],"_id":"wsH2fP3uH5CNInTg"}</t>
  </si>
  <si>
    <t>{"name":"Yew Bow","permission":{"default":0,"QSme0Gx9jr7A5dMK":3},"type":"equipment","data":{"itemSubtype":"weapon2h","fightingStyle":"ranged","tier":5,"level":41,"exp":105,"price":0,"description":"","equipmentSlots":"mainHand"},"flags":{},"img":"icons/svg/mystery-man.svg","effects":[],"_id":"zVwkGI0S4bQy79wk"}</t>
  </si>
  <si>
    <t>{"name":"Shapeshifting Shield","permission":{"default":0,"QSme0Gx9jr7A5dMK":3},"type":"equipment","data":{"itemSubtype":"shield","fightingStyle":"ranged","tier":7,"level":61,"exp":217,"price":0,"description":"","equipmentSlots":"offHand"},"flags":{},"img":"icons/svg/mystery-man.svg","effects":[],"_id":"43UJHurqYrLsVc2X"}</t>
  </si>
  <si>
    <t>{"name":"Jelly Shield","permission":{"default":0,"QSme0Gx9jr7A5dMK":3},"type":"equipment","data":{"itemSubtype":"shield","fightingStyle":"ranged","tier":6,"level":51,"exp":156,"price":0,"description":"","equipmentSlots":"offHand"},"flags":{},"img":"icons/svg/mystery-man.svg","effects":[],"_id":"43VqIBXAmOonDbCA"}</t>
  </si>
  <si>
    <t>{"name":"Soft Leather Shield","permission":{"default":0,"QSme0Gx9jr7A5dMK":3},"type":"equipment","data":{"itemSubtype":"shield","fightingStyle":"ranged","tier":1,"level":1,"exp":1,"price":0,"description":"","equipmentSlots":"offHand"},"flags":{},"img":"icons/svg/mystery-man.svg","effects":[],"_id":"6a0NEXawt5BPEgHm"}</t>
  </si>
  <si>
    <t>{"name":"Titanium Shield","permission":{"default":0,"QSme0Gx9jr7A5dMK":3},"type":"equipment","data":{"itemSubtype":"shield","fightingStyle":"melee","tier":5,"level":41,"exp":105,"price":0,"description":"","equipmentSlots":"offHand"},"flags":{},"img":"icons/svg/mystery-man.svg","effects":[],"_id":"8YqkvgJrZQRfXBmW"}</t>
  </si>
  <si>
    <t>{"name":"Aluminum Shield","permission":{"default":0,"QSme0Gx9jr7A5dMK":3},"type":"equipment","data":{"itemSubtype":"shield","fightingStyle":"melee","tier":4,"level":31,"exp":64,"price":0,"description":"","equipmentSlots":"offHand"},"flags":{},"img":"icons/svg/mystery-man.svg","effects":[],"_id":"96qdTx510jNNG7mS"}</t>
  </si>
  <si>
    <t>{"name":"Spiked Leather Shield","permission":{"default":0,"QSme0Gx9jr7A5dMK":3},"type":"equipment","data":{"itemSubtype":"shield","fightingStyle":"ranged","tier":5,"level":41,"exp":105,"price":0,"description":"","equipmentSlots":"offHand"},"flags":{},"img":"icons/svg/mystery-man.svg","effects":[],"_id":"G7Z2CgheD8rm10Li"}</t>
  </si>
  <si>
    <t>{"name":"Dragonscale Shield","permission":{"default":0,"QSme0Gx9jr7A5dMK":3},"type":"equipment","data":{"itemSubtype":"shield","fightingStyle":"ranged","tier":8,"level":71,"exp":288,"price":0,"description":"","equipmentSlots":"offHand"},"flags":{},"img":"icons/svg/mystery-man.svg","effects":[],"_id":"HanuWOalgCRz0I8c"}</t>
  </si>
  <si>
    <t>{"name":"Bronze Shield","permission":{"default":0,"QSme0Gx9jr7A5dMK":3},"type":"equipment","data":{"itemSubtype":"shield","fightingStyle":"melee","tier":1,"level":1,"exp":1,"price":0,"description":"","equipmentSlots":"offHand"},"flags":{},"img":"icons/svg/mystery-man.svg","effects":[],"_id":"LGZuip6frYPcLzmr"}</t>
  </si>
  <si>
    <t>{"name":"Mithril Shield","permission":{"default":0,"QSme0Gx9jr7A5dMK":3},"type":"equipment","data":{"itemSubtype":"shield","fightingStyle":"melee","tier":6,"level":51,"exp":156,"price":0,"description":"","equipmentSlots":"offHand"},"flags":{},"img":"icons/svg/mystery-man.svg","effects":[],"_id":"MQQjs6MqRkxof6GZ"}</t>
  </si>
  <si>
    <t>{"name":"Demonskin Shield","permission":{"default":0,"QSme0Gx9jr7A5dMK":3},"type":"equipment","data":{"itemSubtype":"shield","fightingStyle":"ranged","tier":9,"level":81,"exp":369,"price":0,"description":"","equipmentSlots":"offHand"},"flags":{},"img":"icons/svg/mystery-man.svg","effects":[],"_id":"UYPwAjxmQTHVChkE"}</t>
  </si>
  <si>
    <t>{"name":"Living Rock Shield","permission":{"default":0,"QSme0Gx9jr7A5dMK":3},"type":"equipment","data":{"itemSubtype":"shield","fightingStyle":"melee","tier":7,"level":61,"exp":217,"price":0,"description":"","equipmentSlots":"offHand"},"flags":{},"img":"icons/svg/mystery-man.svg","effects":[],"_id":"WnPoMPfun9cMFwYD"}</t>
  </si>
  <si>
    <t>{"name":"Dragonic Shield","permission":{"default":0,"QSme0Gx9jr7A5dMK":3},"type":"equipment","data":{"itemSubtype":"shield","fightingStyle":"melee","tier":8,"level":71,"exp":288,"price":0,"description":"","equipmentSlots":"offHand"},"flags":{},"img":"icons/svg/mystery-man.svg","effects":[],"_id":"YxBNdhy5tGYjeM5v"}</t>
  </si>
  <si>
    <t>{"name":"Celestial Shield","permission":{"default":0,"QSme0Gx9jr7A5dMK":3},"type":"equipment","data":{"itemSubtype":"shield","fightingStyle":"melee","tier":9,"level":81,"exp":369,"price":0,"description":"","equipmentSlots":"offHand"},"flags":{},"img":"icons/svg/mystery-man.svg","effects":[],"_id":"dTvewSTmYffNQ1kW"}</t>
  </si>
  <si>
    <t>{"name":"Scaled Leather Shield","permission":{"default":0,"QSme0Gx9jr7A5dMK":3},"type":"equipment","data":{"itemSubtype":"shield","fightingStyle":"ranged","tier":4,"level":31,"exp":64,"price":0,"description":"","equipmentSlots":"offHand"},"flags":{},"img":"icons/svg/mystery-man.svg","effects":[],"_id":"eP1lBmIaVhAUkhtf"}</t>
  </si>
  <si>
    <t>{"name":"Adamantium Shield","permission":{"default":0,"QSme0Gx9jr7A5dMK":3},"type":"equipment","data":{"itemSubtype":"shield","fightingStyle":"melee","tier":10,"level":91,"exp":460,"price":0,"description":"","equipmentSlots":"offHand"},"flags":{},"img":"icons/svg/mystery-man.svg","effects":[],"_id":"fh3Mb1sfNczJC2DB"}</t>
  </si>
  <si>
    <t>{"name":"Tarrasque Shield","permission":{"default":0,"QSme0Gx9jr7A5dMK":3},"type":"equipment","data":{"itemSubtype":"shield","fightingStyle":"ranged","tier":10,"level":91,"exp":460,"price":0,"description":"","equipmentSlots":"offHand"},"flags":{},"img":"icons/svg/mystery-man.svg","effects":[],"_id":"sAXSJXU7gdP4Dgam"}</t>
  </si>
  <si>
    <t>{"name":"Angel Hair Hand Shield","permission":{"default":0,"QSme0Gx9jr7A5dMK":3},"type":"equipment","data":{"itemSubtype":"shield","fightingStyle":"magic","tier":9,"level":81,"exp":369,"price":0,"description":"","equipmentSlots":"offHand"},"flags":{},"img":"icons/svg/mystery-man.svg","effects":[],"_id":"4yoMOlJNt5KWuNXG"}</t>
  </si>
  <si>
    <t>{"name":"Djinn Hair Hand Shield","permission":{"default":0,"QSme0Gx9jr7A5dMK":3},"type":"equipment","data":{"itemSubtype":"shield","fightingStyle":"magic","tier":7,"level":61,"exp":217,"price":0,"description":"","equipmentSlots":"offHand"},"flags":{},"img":"icons/svg/mystery-man.svg","effects":[],"_id":"NYWRdiuo1Aq3X5YB"}</t>
  </si>
  <si>
    <t>{"name":"Dragonclaw Fiber Hand Shield","permission":{"default":0,"QSme0Gx9jr7A5dMK":3},"type":"equipment","data":{"itemSubtype":"shield","fightingStyle":"magic","tier":8,"level":71,"exp":288,"price":0,"description":"","equipmentSlots":"offHand"},"flags":{},"img":"icons/svg/mystery-man.svg","effects":[],"_id":"ZkFGShIJ4gPvJzAF"}</t>
  </si>
  <si>
    <t>{"name":"Golden Fleece Hand Shield","permission":{"default":0,"QSme0Gx9jr7A5dMK":3},"type":"equipment","data":{"itemSubtype":"shield","fightingStyle":"magic","tier":10,"level":91,"exp":460,"price":0,"description":"","equipmentSlots":"offHand"},"flags":{},"img":"icons/svg/mystery-man.svg","effects":[],"_id":"B1M0dE7oA2UGT6hC"}</t>
  </si>
  <si>
    <t>{"name":"Jute Hand Shield","permission":{"default":0,"QSme0Gx9jr7A5dMK":3},"type":"equipment","data":{"itemSubtype":"shield","fightingStyle":"magic","tier":1,"level":1,"exp":1,"price":0,"description":"","equipmentSlots":"offHand"},"flags":{},"img":"icons/svg/mystery-man.svg","effects":[],"_id":"QRR0b63GyCmj2lOe"}</t>
  </si>
  <si>
    <t>{"name":"Mulberry Hand Shield","permission":{"default":0,"QSme0Gx9jr7A5dMK":3},"type":"equipment","data":{"itemSubtype":"shield","fightingStyle":"magic","tier":5,"level":41,"exp":105,"price":0,"description":"","equipmentSlots":"offHand"},"flags":{},"img":"icons/svg/mystery-man.svg","effects":[],"_id":"25HiFTvnFu9UE9Gm"}</t>
  </si>
  <si>
    <t>{"name":"Nimba Hair Hand Shield","permission":{"default":0,"QSme0Gx9jr7A5dMK":3},"type":"equipment","data":{"itemSubtype":"shield","fightingStyle":"magic","tier":6,"level":51,"exp":156,"price":0,"description":"","equipmentSlots":"offHand"},"flags":{},"img":"icons/svg/mystery-man.svg","effects":[],"_id":"g3bRoKZa6uif6NQS"}</t>
  </si>
  <si>
    <t>{"name":"Silk Hand Shield","permission":{"default":0,"QSme0Gx9jr7A5dMK":3},"type":"equipment","data":{"itemSubtype":"shield","fightingStyle":"magic","tier":4,"level":31,"exp":64,"price":0,"description":"","equipmentSlots":"offHand"},"flags":{},"img":"icons/svg/mystery-man.svg","effects":[],"_id":"7hHoC7HIZkGGJitD"}</t>
  </si>
  <si>
    <t>{"name":"Aluminum Shuriken","permission":{"default":0,"QSme0Gx9jr7A5dMK":3},"type":"equipment","data":{"itemSubtype":"weapon1h","fightingStyle":"ranged","tier":4,"level":31,"exp":64,"price":0,"description":"","equipmentSlots":"mainHand"},"flags":{},"img":"icons/svg/mystery-man.svg","effects":[],"_id":"2nx3m4jvrzDARNI2"}</t>
  </si>
  <si>
    <t>{"name":"Dragonic Shuriken","permission":{"default":0,"QSme0Gx9jr7A5dMK":3},"type":"equipment","data":{"itemSubtype":"weapon1h","fightingStyle":"ranged","tier":8,"level":71,"exp":288,"price":0,"description":"","equipmentSlots":"mainHand"},"flags":{},"img":"icons/svg/mystery-man.svg","effects":[],"_id":"5oSsYsfUGiZ6ARoD"}</t>
  </si>
  <si>
    <t>{"name":"Living Rock Shuriken","permission":{"default":0,"QSme0Gx9jr7A5dMK":3},"type":"equipment","data":{"itemSubtype":"weapon1h","fightingStyle":"ranged","tier":7,"level":61,"exp":217,"price":0,"description":"","equipmentSlots":"mainHand"},"flags":{},"img":"icons/svg/mystery-man.svg","effects":[],"_id":"9qsCRTxdj1zs1orb"}</t>
  </si>
  <si>
    <t>{"name":"Titanium Shuriken","permission":{"default":0,"QSme0Gx9jr7A5dMK":3},"type":"equipment","data":{"itemSubtype":"weapon1h","fightingStyle":"ranged","tier":5,"level":41,"exp":105,"price":0,"description":"","equipmentSlots":"mainHand"},"flags":{},"img":"icons/svg/mystery-man.svg","effects":[],"_id":"Mes41dmH6CJpQiHS"}</t>
  </si>
  <si>
    <t>{"name":"Adamantium Shuriken","permission":{"default":0,"QSme0Gx9jr7A5dMK":3},"type":"equipment","data":{"itemSubtype":"weapon1h","fightingStyle":"ranged","tier":10,"level":91,"exp":460,"price":0,"description":"","equipmentSlots":"mainHand"},"flags":{},"img":"icons/svg/mystery-man.svg","effects":[],"_id":"V7d2q0vJLnrU2Nxb"}</t>
  </si>
  <si>
    <t>{"name":"Bronze Shuriken","permission":{"default":0,"QSme0Gx9jr7A5dMK":3},"type":"equipment","data":{"itemSubtype":"weapon1h","fightingStyle":"ranged","tier":1,"level":1,"exp":1,"price":0,"description":"","equipmentSlots":"mainHand"},"flags":{},"img":"icons/svg/mystery-man.svg","effects":[],"_id":"h2Jo8ssRsXIcEGKI"}</t>
  </si>
  <si>
    <t>{"name":"Mithril Shuriken","permission":{"default":0,"QSme0Gx9jr7A5dMK":3},"type":"equipment","data":{"itemSubtype":"weapon1h","fightingStyle":"ranged","tier":6,"level":51,"exp":156,"price":0,"description":"","equipmentSlots":"mainHand"},"flags":{},"img":"icons/svg/mystery-man.svg","effects":[],"_id":"lMG6VAbIboFowg0W"}</t>
  </si>
  <si>
    <t>{"name":"Celestial Shuriken","permission":{"default":0,"QSme0Gx9jr7A5dMK":3},"type":"equipment","data":{"itemSubtype":"weapon1h","fightingStyle":"ranged","tier":9,"level":81,"exp":369,"price":0,"description":"","equipmentSlots":"mainHand"},"flags":{},"img":"icons/svg/mystery-man.svg","effects":[],"_id":"vhydShhrcpEJplaw"}</t>
  </si>
  <si>
    <t>{"name":"Living Rock Armor","permission":{"default":0,"QSme0Gx9jr7A5dMK":3},"type":"equipment","data":{"itemSubtype":"armor","fightingStyle":"melee","tier":7,"level":61,"exp":217,"price":0,"description":"","equipmentSlots":"armor"},"flags":{},"img":"icons/svg/mystery-man.svg","effects":[],"_id":"1M5qlOPSHQUjySBW"}</t>
  </si>
  <si>
    <t>{"name":"Shapeshifting Armor","permission":{"default":0,"QSme0Gx9jr7A5dMK":3},"type":"equipment","data":{"itemSubtype":"armor","fightingStyle":"ranged","tier":7,"level":61,"exp":217,"price":0,"description":"","equipmentSlots":"armor"},"flags":{},"img":"icons/svg/mystery-man.svg","effects":[],"_id":"4Hpv50nEHfWpDAp8"}</t>
  </si>
  <si>
    <t>{"name":"Mithril Armor","permission":{"default":0,"QSme0Gx9jr7A5dMK":3},"type":"equipment","data":{"itemSubtype":"armor","fightingStyle":"melee","tier":6,"level":51,"exp":156,"price":0,"description":"","equipmentSlots":"armor"},"flags":{},"img":"icons/svg/mystery-man.svg","effects":[],"_id":"5MWpuzB6NecNFs0C"}</t>
  </si>
  <si>
    <t>{"name":"Spiked Leather Armor","permission":{"default":0,"QSme0Gx9jr7A5dMK":3},"type":"equipment","data":{"itemSubtype":"armor","fightingStyle":"ranged","tier":5,"level":41,"exp":105,"price":0,"description":"","equipmentSlots":"armor"},"flags":{},"img":"icons/svg/mystery-man.svg","effects":[],"_id":"7Q2tr4xCClRdir6d"}</t>
  </si>
  <si>
    <t>{"name":"Scaled Leather Armor","permission":{"default":0,"QSme0Gx9jr7A5dMK":3},"type":"equipment","data":{"itemSubtype":"armor","fightingStyle":"ranged","tier":4,"level":31,"exp":64,"price":0,"description":"","equipmentSlots":"armor"},"flags":{},"img":"icons/svg/mystery-man.svg","effects":[],"_id":"7qRnscCttIUM95RR"}</t>
  </si>
  <si>
    <t>{"name":"Bronze Armor","permission":{"default":0,"QSme0Gx9jr7A5dMK":3},"type":"equipment","data":{"itemSubtype":"armor","fightingStyle":"melee","tier":1,"level":1,"exp":1,"price":0,"description":"","equipmentSlots":"armor"},"flags":{},"img":"icons/svg/mystery-man.svg","effects":[],"_id":"9CYcs5s0TxsAoBkA"}</t>
  </si>
  <si>
    <t>{"name":"Demonskin Armor","permission":{"default":0,"QSme0Gx9jr7A5dMK":3},"type":"equipment","data":{"itemSubtype":"armor","fightingStyle":"ranged","tier":9,"level":81,"exp":369,"price":0,"description":"","equipmentSlots":"armor"},"flags":{},"img":"icons/svg/mystery-man.svg","effects":[],"_id":"Q0XmmbV1t6aYxq3A"}</t>
  </si>
  <si>
    <t>{"name":"Dragonic Armor","permission":{"default":0,"QSme0Gx9jr7A5dMK":3},"type":"equipment","data":{"itemSubtype":"armor","fightingStyle":"melee","tier":8,"level":71,"exp":288,"price":0,"description":"","equipmentSlots":"armor"},"flags":{},"img":"icons/svg/mystery-man.svg","effects":[],"_id":"TsMdxDofXCo0tkAz"}</t>
  </si>
  <si>
    <t>{"name":"Jelly Armor","permission":{"default":0,"QSme0Gx9jr7A5dMK":3},"type":"equipment","data":{"itemSubtype":"armor","fightingStyle":"ranged","tier":6,"level":51,"exp":156,"price":0,"description":"","equipmentSlots":"armor"},"flags":{},"img":"icons/svg/mystery-man.svg","effects":[],"_id":"ZusOZyN1D4atNKub"}</t>
  </si>
  <si>
    <t>{"name":"Soft Leather Armor","permission":{"default":0,"QSme0Gx9jr7A5dMK":3},"type":"equipment","data":{"itemSubtype":"armor","fightingStyle":"ranged","tier":1,"level":1,"exp":1,"price":0,"description":"","equipmentSlots":"armor"},"flags":{},"img":"icons/svg/mystery-man.svg","effects":[],"_id":"c4cMN9mVZGvaH6xI"}</t>
  </si>
  <si>
    <t>{"name":"Aluminum Armor","permission":{"default":0,"QSme0Gx9jr7A5dMK":3},"type":"equipment","data":{"itemSubtype":"armor","fightingStyle":"melee","tier":4,"level":31,"exp":64,"price":0,"description":"","equipmentSlots":"armor"},"flags":{},"img":"icons/svg/mystery-man.svg","effects":[],"_id":"dw1V7gAUFBIOv3Sn"}</t>
  </si>
  <si>
    <t>{"name":"Tarrasque Armor","permission":{"default":0,"QSme0Gx9jr7A5dMK":3},"type":"equipment","data":{"itemSubtype":"armor","fightingStyle":"ranged","tier":10,"level":91,"exp":460,"price":0,"description":"","equipmentSlots":"armor"},"flags":{},"img":"icons/svg/mystery-man.svg","effects":[],"_id":"jUlSVXzzO2PvwcBG"}</t>
  </si>
  <si>
    <t>{"name":"Titanium Armor","permission":{"default":0,"QSme0Gx9jr7A5dMK":3},"type":"equipment","data":{"itemSubtype":"armor","fightingStyle":"melee","tier":5,"level":41,"exp":105,"price":0,"description":"","equipmentSlots":"armor"},"flags":{},"img":"icons/svg/mystery-man.svg","effects":[],"_id":"pEY2Ekr7BuS8DQbf"}</t>
  </si>
  <si>
    <t>{"name":"Celestial Armor","permission":{"default":0,"QSme0Gx9jr7A5dMK":3},"type":"equipment","data":{"itemSubtype":"armor","fightingStyle":"melee","tier":9,"level":81,"exp":369,"price":0,"description":"","equipmentSlots":"armor"},"flags":{},"img":"icons/svg/mystery-man.svg","effects":[],"_id":"ptVYKVLJS3GcCla0"}</t>
  </si>
  <si>
    <t>{"name":"Dragonscale Armor","permission":{"default":0,"QSme0Gx9jr7A5dMK":3},"type":"equipment","data":{"itemSubtype":"armor","fightingStyle":"ranged","tier":8,"level":71,"exp":288,"price":0,"description":"","equipmentSlots":"armor"},"flags":{},"img":"icons/svg/mystery-man.svg","effects":[],"_id":"wquB34nCBSwoI5Us"}</t>
  </si>
  <si>
    <t>{"name":"Adamantium Armor","permission":{"default":0,"QSme0Gx9jr7A5dMK":3},"type":"equipment","data":{"itemSubtype":"armor","fightingStyle":"melee","tier":10,"level":91,"exp":460,"price":0,"description":"","equipmentSlots":"armor"},"flags":{},"img":"icons/svg/mystery-man.svg","effects":[],"_id":"y0eiNkucOopqELRx"}</t>
  </si>
  <si>
    <t>{"name":"Angel Hair Robe","permission":{"default":0,"QSme0Gx9jr7A5dMK":3},"type":"equipment","data":{"itemSubtype":"armor","fightingStyle":"magic","tier":9,"level":81,"exp":369,"price":0,"description":"","equipmentSlots":"armor"},"flags":{},"img":"icons/svg/mystery-man.svg","effects":[],"_id":"zcwANHzm1wKj4wo4"}</t>
  </si>
  <si>
    <t>{"name":"Djinn Hair Robe","permission":{"default":0,"QSme0Gx9jr7A5dMK":3},"type":"equipment","data":{"itemSubtype":"armor","fightingStyle":"magic","tier":7,"level":61,"exp":217,"price":0,"description":"","equipmentSlots":"armor"},"flags":{},"img":"icons/svg/mystery-man.svg","effects":[],"_id":"fQpsdA1GKXMnQONE"}</t>
  </si>
  <si>
    <t>{"name":"Dragonclaw Fiber Robe","permission":{"default":0,"QSme0Gx9jr7A5dMK":3},"type":"equipment","data":{"itemSubtype":"armor","fightingStyle":"magic","tier":8,"level":71,"exp":288,"price":0,"description":"","equipmentSlots":"armor"},"flags":{},"img":"icons/svg/mystery-man.svg","effects":[],"_id":"46VzsFBDyxgerKUj"}</t>
  </si>
  <si>
    <t>{"name":"Golden Fleece Robe","permission":{"default":0,"QSme0Gx9jr7A5dMK":3},"type":"equipment","data":{"itemSubtype":"armor","fightingStyle":"magic","tier":10,"level":91,"exp":460,"price":0,"description":"","equipmentSlots":"armor"},"flags":{},"img":"icons/svg/mystery-man.svg","effects":[],"_id":"uLpHCgsUBBKSJ1LF"}</t>
  </si>
  <si>
    <t>{"name":"Jute Robe","permission":{"default":0,"QSme0Gx9jr7A5dMK":3},"type":"equipment","data":{"itemSubtype":"armor","fightingStyle":"magic","tier":1,"level":1,"exp":1,"price":0,"description":"","equipmentSlots":"armor"},"flags":{},"img":"icons/svg/mystery-man.svg","effects":[],"_id":"bDOAyouQgHTRLv4s"}</t>
  </si>
  <si>
    <t>{"name":"Mulberry Robe","permission":{"default":0,"QSme0Gx9jr7A5dMK":3},"type":"equipment","data":{"itemSubtype":"armor","fightingStyle":"magic","tier":5,"level":41,"exp":105,"price":0,"description":"","equipmentSlots":"armor"},"flags":{},"img":"icons/svg/mystery-man.svg","effects":[],"_id":"3LEAuKTWgv4j6uGi"}</t>
  </si>
  <si>
    <t>{"name":"Nimba Hair Robe","permission":{"default":0,"QSme0Gx9jr7A5dMK":3},"type":"equipment","data":{"itemSubtype":"armor","fightingStyle":"magic","tier":6,"level":51,"exp":156,"price":0,"description":"","equipmentSlots":"armor"},"flags":{},"img":"icons/svg/mystery-man.svg","effects":[],"_id":"sVHEHGbT5BzO9lzy"}</t>
  </si>
  <si>
    <t>{"name":"Silk Robe","permission":{"default":0,"QSme0Gx9jr7A5dMK":3},"type":"equipment","data":{"itemSubtype":"armor","fightingStyle":"magic","tier":4,"level":31,"exp":64,"price":0,"description":"","equipmentSlots":"armor"},"flags":{},"img":"icons/svg/mystery-man.svg","effects":[],"_id":"503nn7XMTO0PVqZr"}</t>
  </si>
  <si>
    <t>{"name":"Dragonic Greataxe","permission":{"default":0,"QSme0Gx9jr7A5dMK":3},"type":"equipment","data":{"itemSubtype":"weapon2h","fightingStyle":"melee","tier":8,"level":71,"exp":288,"price":0,"description":"","equipmentSlots":"mainHand"},"flags":{},"img":"icons/svg/mystery-man.svg","effects":[],"_id":"3DgfGi3clz5PogDN"}</t>
  </si>
  <si>
    <t>{"name":"Titanium Greataxe","permission":{"default":0,"QSme0Gx9jr7A5dMK":3},"type":"equipment","data":{"itemSubtype":"weapon2h","fightingStyle":"melee","tier":5,"level":41,"exp":105,"price":0,"description":"","equipmentSlots":"mainHand"},"flags":{},"img":"icons/svg/mystery-man.svg","effects":[],"_id":"4nzTtnBbHhzEHIGM"}</t>
  </si>
  <si>
    <t>{"name":"Living Rock Greataxe","permission":{"default":0,"QSme0Gx9jr7A5dMK":3},"type":"equipment","data":{"itemSubtype":"weapon2h","fightingStyle":"melee","tier":7,"level":61,"exp":217,"price":0,"description":"","equipmentSlots":"mainHand"},"flags":{},"img":"icons/svg/mystery-man.svg","effects":[],"_id":"5ZG0mtJoFGo5oOHX"}</t>
  </si>
  <si>
    <t>{"name":"Bronze Sword","permission":{"default":0,"QSme0Gx9jr7A5dMK":3},"type":"equipment","data":{"itemSubtype":"weapon1h","fightingStyle":"melee","tier":1,"level":1,"exp":1,"price":0,"description":"","equipmentSlots":"mainHand"},"flags":{},"img":"icons/svg/mystery-man.svg","effects":[],"_id":"5wK0ZG71f2Wli2f6"}</t>
  </si>
  <si>
    <t>{"name":"Celestial Sword","permission":{"default":0,"QSme0Gx9jr7A5dMK":3},"type":"equipment","data":{"itemSubtype":"weapon1h","fightingStyle":"melee","tier":9,"level":81,"exp":369,"price":0,"description":"","equipmentSlots":"mainHand"},"flags":{},"img":"icons/svg/mystery-man.svg","effects":[],"_id":"CZe2u4LisA3snGGZ"}</t>
  </si>
  <si>
    <t>{"name":"Aluminum Greataxe","permission":{"default":0,"QSme0Gx9jr7A5dMK":3},"type":"equipment","data":{"itemSubtype":"weapon2h","fightingStyle":"melee","tier":4,"level":31,"exp":64,"price":0,"description":"","equipmentSlots":"mainHand"},"flags":{},"img":"icons/svg/mystery-man.svg","effects":[],"_id":"NMUn7meCI2PxsyWL"}</t>
  </si>
  <si>
    <t>{"name":"Bronze Greataxe","permission":{"default":0,"QSme0Gx9jr7A5dMK":3},"type":"equipment","data":{"itemSubtype":"weapon2h","fightingStyle":"melee","tier":1,"level":1,"exp":1,"price":0,"description":"","equipmentSlots":"mainHand"},"flags":{},"img":"icons/svg/mystery-man.svg","effects":[],"_id":"NxKtlOAzTZhunUgt"}</t>
  </si>
  <si>
    <t>{"name":"Dragonic Sword","permission":{"default":0,"QSme0Gx9jr7A5dMK":3},"type":"equipment","data":{"itemSubtype":"weapon1h","fightingStyle":"melee","tier":8,"level":71,"exp":288,"price":0,"description":"","equipmentSlots":"mainHand"},"flags":{},"img":"icons/svg/mystery-man.svg","effects":[],"_id":"OQRfsyVr000nJfkR"}</t>
  </si>
  <si>
    <t>{"name":"Aluminum Sword","permission":{"default":0,"QSme0Gx9jr7A5dMK":3},"type":"equipment","data":{"itemSubtype":"weapon1h","fightingStyle":"melee","tier":4,"level":31,"exp":64,"price":0,"description":"","equipmentSlots":"mainHand"},"flags":{},"img":"icons/svg/mystery-man.svg","effects":[],"_id":"Pi1YHJOa016ztupn"}</t>
  </si>
  <si>
    <t>{"name":"Mithril Greataxe","permission":{"default":0,"QSme0Gx9jr7A5dMK":3},"type":"equipment","data":{"itemSubtype":"weapon2h","fightingStyle":"melee","tier":6,"level":51,"exp":156,"price":0,"description":"","equipmentSlots":"mainHand"},"flags":{},"img":"icons/svg/mystery-man.svg","effects":[],"_id":"TyjNP2udf6WeXhBh"}</t>
  </si>
  <si>
    <t>{"name":"Titanium Sword","permission":{"default":0,"QSme0Gx9jr7A5dMK":3},"type":"equipment","data":{"itemSubtype":"weapon1h","fightingStyle":"melee","tier":5,"level":41,"exp":105,"price":0,"description":"","equipmentSlots":"mainHand"},"flags":{},"img":"icons/svg/mystery-man.svg","effects":[],"_id":"ckNVh4yNVRGX7Km4"}</t>
  </si>
  <si>
    <t>{"name":"Adamantium Sword","permission":{"default":0,"QSme0Gx9jr7A5dMK":3},"type":"equipment","data":{"itemSubtype":"weapon1h","fightingStyle":"melee","tier":10,"level":91,"exp":460,"price":0,"description":"","equipmentSlots":"mainHand"},"flags":{},"img":"icons/svg/mystery-man.svg","effects":[],"_id":"lIZLnQXXpA7Td1OY"}</t>
  </si>
  <si>
    <t>{"name":"Adamantium Greataxe","permission":{"default":0,"QSme0Gx9jr7A5dMK":3},"type":"equipment","data":{"itemSubtype":"weapon2h","fightingStyle":"melee","tier":10,"level":91,"exp":460,"price":0,"description":"","equipmentSlots":"mainHand"},"flags":{},"img":"icons/svg/mystery-man.svg","effects":[],"_id":"mJVWiIcDHMX4g1Hl"}</t>
  </si>
  <si>
    <t>{"name":"Mithril Sword","permission":{"default":0,"QSme0Gx9jr7A5dMK":3},"type":"equipment","data":{"itemSubtype":"weapon1h","fightingStyle":"melee","tier":6,"level":51,"exp":156,"price":0,"description":"","equipmentSlots":"mainHand"},"flags":{},"img":"icons/svg/mystery-man.svg","effects":[],"_id":"mwEb2dNEhqYTQ5eT"}</t>
  </si>
  <si>
    <t>{"name":"Celestial Greataxe","permission":{"default":0,"QSme0Gx9jr7A5dMK":3},"type":"equipment","data":{"itemSubtype":"weapon2h","fightingStyle":"melee","tier":9,"level":81,"exp":369,"price":0,"description":"","equipmentSlots":"mainHand"},"flags":{},"img":"icons/svg/mystery-man.svg","effects":[],"_id":"sc2qf8e48tNrJz9Q"}</t>
  </si>
  <si>
    <t>{"name":"Living Rock Sword","permission":{"default":0,"QSme0Gx9jr7A5dMK":3},"type":"equipment","data":{"itemSubtype":"weapon1h","fightingStyle":"melee","tier":7,"level":61,"exp":217,"price":0,"description":"","equipmentSlots":"mainHand"},"flags":{},"img":"icons/svg/mystery-man.svg","effects":[],"_id":"snDQFZutLv0H06bV"}</t>
  </si>
  <si>
    <t>effects</t>
  </si>
  <si>
    <t>pos flags</t>
  </si>
  <si>
    <t>with changes</t>
  </si>
  <si>
    <t>{"name":"Oak Staff","permission":{"default":0,"QSme0Gx9jr7A5dMK":3},"type":"equipment","data":{"itemSubtype":"weapon2h","fightingStyle":"magic","tier":2,"level":11,"exp":12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4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4Oa2B6PtOdDaMQmV"}</t>
  </si>
  <si>
    <t>{"name":"Willow Staff","permission":{"default":0,"QSme0Gx9jr7A5dMK":3},"type":"equipment","data":{"itemSubtype":"weapon2h","fightingStyle":"magic","tier":3,"level":21,"exp":33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6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sXB5ETvLqG1050hw"}</t>
  </si>
  <si>
    <t>{"name":"Oak Wand","permission":{"default":0,"QSme0Gx9jr7A5dMK":3},"type":"equipment","data":{"itemSubtype":"weapon1h","fightingStyle":"magic","tier":2,"level":11,"exp":12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2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MpQr2ik0pwOGyIbJ"}</t>
  </si>
  <si>
    <t>{"name":"Willow Wand","permission":{"default":0,"QSme0Gx9jr7A5dMK":3},"type":"equipment","data":{"itemSubtype":"weapon1h","fightingStyle":"magic","tier":3,"level":21,"exp":33,"price":0,"description":"","life_points":0,"stamina_points":0,"mana_points":0,"melee_off":0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3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TZJebyytmE13zziX"}</t>
  </si>
  <si>
    <t>{"name":"Willow Bow","permission":{"default":0,"QSme0Gx9jr7A5dMK":3},"type":"equipment","data":{"itemSubtype":"weapon2h","fightingStyle":"ranged","tier":3,"level":21,"exp":33,"price":0,"description":"","life_points":0,"stamina_points":0,"mana_points":0,"melee_off":0,"melee_def":0,"melee_crit":0,"melee_extraAtt":0,"melee_cripple":0,"melee_stun":0,"melee_pierce":0,"melee_dodge":0,"melee_soak":0,"ranged_off":6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oQgpaAd5nnzTGrHo"}</t>
  </si>
  <si>
    <t>{"name":"Oak Staff","permission":{"default":0,"QSme0Gx9jr7A5dMK":3},"type":"equipment","data":{"itemSubtype":"weapon2h","fightingStyle":"magic","tier":2,"level":11,"exp":12,"price":0,"description":"","equipmentSlots":"mainHand"},"flags":{},"img":"icons/svg/mystery-man.svg","effects":[],"_id":"4Oa2B6PtOdDaMQmV"}</t>
  </si>
  <si>
    <t>{"name":"Oak Wand","permission":{"default":0,"QSme0Gx9jr7A5dMK":3},"type":"equipment","data":{"itemSubtype":"weapon1h","fightingStyle":"magic","tier":2,"level":11,"exp":12,"price":0,"description":"","equipmentSlots":"mainHand"},"flags":{},"img":"icons/svg/mystery-man.svg","effects":[],"_id":"MpQr2ik0pwOGyIbJ"}</t>
  </si>
  <si>
    <t>{"name":"Oak Bow","permission":{"default":0,"QSme0Gx9jr7A5dMK":3},"type":"equipment","data":{"itemSubtype":"weapon2h","fightingStyle":"ranged","tier":2,"level":11,"exp":12,"price":0,"description":"","life_points":0,"stamina_points":0,"mana_points":0,"melee_off":0,"melee_def":0,"melee_crit":0,"melee_extraAtt":0,"melee_cripple":0,"melee_stun":0,"melee_pierce":0,"melee_dodge":0,"melee_soak":0,"ranged_off":4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va34ZBkImY2rjJN9"}</t>
  </si>
  <si>
    <t>{"name":"Oak Bow","permission":{"default":0,"QSme0Gx9jr7A5dMK":3},"type":"equipment","data":{"itemSubtype":"weapon2h","fightingStyle":"ranged","tier":2,"level":11,"exp":12,"price":0,"description":"","equipmentSlots":"mainHand"},"flags":{},"img":"icons/svg/mystery-man.svg","effects":[],"_id":"va34ZBkImY2rjJN9"}</t>
  </si>
  <si>
    <t>{"name":"Thick Leather Shield","permission":{"default":0,"QSme0Gx9jr7A5dMK":3},"type":"equipment","data":{"itemSubtype":"shield","fightingStyle":"ranged","tier":2,"level":11,"exp":12,"price":0,"description":"","life_points":0,"stamina_points":0,"mana_points":0,"melee_off":0,"melee_def":1,"melee_crit":0,"melee_extraAtt":0,"melee_cripple":0,"melee_stun":0,"melee_pierce":0,"melee_dodge":0,"melee_soak":0,"ranged_off":0,"ranged_def":2,"ranged_crit":0,"ranged_extraAtt":0,"ranged_cripple":0,"ranged_stun":0,"ranged_pierce":0,"ranged_dodge":0,"ranged_soak":0,"magic_off":0,"magic_def":3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X2VFhgi5sJnyJyTL"}</t>
  </si>
  <si>
    <t>{"name":"Thick Leather Shield","permission":{"default":0,"QSme0Gx9jr7A5dMK":3},"type":"equipment","data":{"itemSubtype":"shield","fightingStyle":"ranged","tier":2,"level":11,"exp":12,"price":0,"description":"","equipmentSlots":"offHand"},"flags":{},"img":"icons/svg/mystery-man.svg","effects":[],"_id":"X2VFhgi5sJnyJyTL"}</t>
  </si>
  <si>
    <t>{"name":"Iron Shield","permission":{"default":0,"QSme0Gx9jr7A5dMK":3},"type":"equipment","data":{"itemSubtype":"shield","fightingStyle":"melee","tier":2,"level":11,"exp":12,"price":0,"description":"","life_points":0,"stamina_points":0,"mana_points":0,"melee_off":0,"melee_def":2,"melee_crit":0,"melee_extraAtt":0,"melee_cripple":0,"melee_stun":0,"melee_pierce":0,"melee_dodge":0,"melee_soak":0,"ranged_off":0,"ranged_def":3,"ranged_crit":0,"ranged_extraAtt":0,"ranged_cripple":0,"ranged_stun":0,"ranged_pierce":0,"ranged_dodge":0,"ranged_soak":0,"magic_off":0,"magic_def":1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lxNfwy2Z3q7f2LFz"}</t>
  </si>
  <si>
    <t>{"name":"Iron Shield","permission":{"default":0,"QSme0Gx9jr7A5dMK":3},"type":"equipment","data":{"itemSubtype":"shield","fightingStyle":"melee","tier":2,"level":11,"exp":12,"price":0,"description":"","equipmentSlots":"offHand"},"flags":{},"img":"icons/svg/mystery-man.svg","effects":[],"_id":"lxNfwy2Z3q7f2LFz"}</t>
  </si>
  <si>
    <t>{"name":"Wool Hand Shield","permission":{"default":0,"QSme0Gx9jr7A5dMK":3},"type":"equipment","data":{"itemSubtype":"shield","fightingStyle":"magic","tier":2,"level":11,"exp":12,"price":0,"description":"","life_points":0,"stamina_points":0,"mana_points":0,"melee_off":0,"melee_def":3,"melee_crit":0,"melee_extraAtt":0,"melee_cripple":0,"melee_stun":0,"melee_pierce":0,"melee_dodge":0,"melee_soak":0,"ranged_off":0,"ranged_def":1,"ranged_crit":0,"ranged_extraAtt":0,"ranged_cripple":0,"ranged_stun":0,"ranged_pierce":0,"ranged_dodge":0,"ranged_soak":0,"magic_off":0,"magic_def":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WyfsYSbEZaTsWSmu"}</t>
  </si>
  <si>
    <t>{"name":"Wool Hand Shield","permission":{"default":0,"QSme0Gx9jr7A5dMK":3},"type":"equipment","data":{"itemSubtype":"shield","fightingStyle":"magic","tier":2,"level":11,"exp":12,"price":0,"description":"","equipmentSlots":"offHand"},"flags":{},"img":"icons/svg/mystery-man.svg","effects":[],"_id":"WyfsYSbEZaTsWSmu"}</t>
  </si>
  <si>
    <t>{"name":"Iron Shuriken","permission":{"default":0,"QSme0Gx9jr7A5dMK":3},"type":"equipment","data":{"itemSubtype":"weapon1h","fightingStyle":"ranged","tier":2,"level":11,"exp":12,"price":0,"description":"","life_points":0,"stamina_points":0,"mana_points":0,"melee_off":0,"melee_def":0,"melee_crit":0,"melee_extraAtt":0,"melee_cripple":0,"melee_stun":0,"melee_pierce":0,"melee_dodge":0,"melee_soak":0,"ranged_off":2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vSxYffGev2cFTfXs"}</t>
  </si>
  <si>
    <t>{"name":"Iron Shuriken","permission":{"default":0,"QSme0Gx9jr7A5dMK":3},"type":"equipment","data":{"itemSubtype":"weapon1h","fightingStyle":"ranged","tier":2,"level":11,"exp":12,"price":0,"description":"","equipmentSlots":"mainHand"},"flags":{},"img":"icons/svg/mystery-man.svg","effects":[],"_id":"vSxYffGev2cFTfXs"}</t>
  </si>
  <si>
    <t>{"name":"Iron Armor","permission":{"default":0,"QSme0Gx9jr7A5dMK":3},"type":"equipment","data":{"itemSubtype":"armor","fightingStyle":"melee","tier":2,"level":11,"exp":12,"price":0,"description":"","life_points":0,"stamina_points":0,"mana_points":0,"melee_off":0,"melee_def":2,"melee_crit":0,"melee_extraAtt":0,"melee_cripple":0,"melee_stun":0,"melee_pierce":0,"melee_dodge":0,"melee_soak":0,"ranged_off":0,"ranged_def":3,"ranged_crit":0,"ranged_extraAtt":0,"ranged_cripple":0,"ranged_stun":0,"ranged_pierce":0,"ranged_dodge":0,"ranged_soak":0,"magic_off":0,"magic_def":1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APh7QrKhX1ggxNFY"}</t>
  </si>
  <si>
    <t>{"name":"Iron Armor","permission":{"default":0,"QSme0Gx9jr7A5dMK":3},"type":"equipment","data":{"itemSubtype":"armor","fightingStyle":"melee","tier":2,"level":11,"exp":12,"price":0,"description":"","equipmentSlots":"armor"},"flags":{},"img":"icons/svg/mystery-man.svg","effects":[],"_id":"APh7QrKhX1ggxNFY"}</t>
  </si>
  <si>
    <t>{"name":"Thick Leather Armor","permission":{"default":0,"QSme0Gx9jr7A5dMK":3},"type":"equipment","data":{"itemSubtype":"armor","fightingStyle":"ranged","tier":2,"level":11,"exp":12,"price":0,"description":"","life_points":0,"stamina_points":0,"mana_points":0,"melee_off":0,"melee_def":1,"melee_crit":0,"melee_extraAtt":0,"melee_cripple":0,"melee_stun":0,"melee_pierce":0,"melee_dodge":0,"melee_soak":0,"ranged_off":0,"ranged_def":2,"ranged_crit":0,"ranged_extraAtt":0,"ranged_cripple":0,"ranged_stun":0,"ranged_pierce":0,"ranged_dodge":0,"ranged_soak":0,"magic_off":0,"magic_def":3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rla7G1tCYu48wJUF"}</t>
  </si>
  <si>
    <t>{"name":"Thick Leather Armor","permission":{"default":0,"QSme0Gx9jr7A5dMK":3},"type":"equipment","data":{"itemSubtype":"armor","fightingStyle":"ranged","tier":2,"level":11,"exp":12,"price":0,"description":"","equipmentSlots":"armor"},"flags":{},"img":"icons/svg/mystery-man.svg","effects":[],"_id":"rla7G1tCYu48wJUF"}</t>
  </si>
  <si>
    <t>{"name":"Wool Robe","permission":{"default":0,"QSme0Gx9jr7A5dMK":3},"type":"equipment","data":{"itemSubtype":"armor","fightingStyle":"magic","tier":2,"level":11,"exp":12,"price":0,"description":"","life_points":0,"stamina_points":0,"mana_points":0,"melee_off":0,"melee_def":3,"melee_crit":0,"melee_extraAtt":0,"melee_cripple":0,"melee_stun":0,"melee_pierce":0,"melee_dodge":0,"melee_soak":0,"ranged_off":0,"ranged_def":1,"ranged_crit":0,"ranged_extraAtt":0,"ranged_cripple":0,"ranged_stun":0,"ranged_pierce":0,"ranged_dodge":0,"ranged_soak":0,"magic_off":0,"magic_def":2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D0Pp6r24Y62bmuL7"}</t>
  </si>
  <si>
    <t>{"name":"Wool Robe","permission":{"default":0,"QSme0Gx9jr7A5dMK":3},"type":"equipment","data":{"itemSubtype":"armor","fightingStyle":"magic","tier":2,"level":11,"exp":12,"price":0,"description":"","equipmentSlots":"armor"},"flags":{},"img":"icons/svg/mystery-man.svg","effects":[],"_id":"D0Pp6r24Y62bmuL7"}</t>
  </si>
  <si>
    <t>{"name":"Iron Greataxe","permission":{"default":0,"QSme0Gx9jr7A5dMK":3},"type":"equipment","data":{"itemSubtype":"weapon2h","fightingStyle":"melee","tier":2,"level":11,"exp":12,"price":0,"description":"","life_points":0,"stamina_points":0,"mana_points":0,"melee_off":6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EdDYWvjqhrKps6M0"}</t>
  </si>
  <si>
    <t>{"name":"Iron Greataxe","permission":{"default":0,"QSme0Gx9jr7A5dMK":3},"type":"equipment","data":{"itemSubtype":"weapon2h","fightingStyle":"melee","tier":2,"level":11,"exp":12,"price":0,"description":"","equipmentSlots":"mainHand"},"flags":{},"img":"icons/svg/mystery-man.svg","effects":[],"_id":"EdDYWvjqhrKps6M0"}</t>
  </si>
  <si>
    <t>{"name":"Iron Sword","permission":{"default":0,"QSme0Gx9jr7A5dMK":3},"type":"equipment","data":{"itemSubtype":"weapon1h","fightingStyle":"melee","tier":2,"level":11,"exp":12,"price":0,"description":"","life_points":0,"stamina_points":0,"mana_points":0,"melee_off":4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pPcniLncWEIp9n7K"}</t>
  </si>
  <si>
    <t>{"name":"Iron Sword","permission":{"default":0,"QSme0Gx9jr7A5dMK":3},"type":"equipment","data":{"itemSubtype":"weapon1h","fightingStyle":"melee","tier":2,"level":11,"exp":12,"price":0,"description":"","equipmentSlots":"mainHand"},"flags":{},"img":"icons/svg/mystery-man.svg","effects":[],"_id":"pPcniLncWEIp9n7K"}</t>
  </si>
  <si>
    <t>{"name":"Willow Staff","permission":{"default":0,"QSme0Gx9jr7A5dMK":3},"type":"equipment","data":{"itemSubtype":"weapon2h","fightingStyle":"magic","tier":3,"level":21,"exp":33,"price":0,"description":"","equipmentSlots":"mainHand"},"flags":{},"img":"icons/svg/mystery-man.svg","effects":[],"_id":"sXB5ETvLqG1050hw"}</t>
  </si>
  <si>
    <t>{"name":"Willow Wand","permission":{"default":0,"QSme0Gx9jr7A5dMK":3},"type":"equipment","data":{"itemSubtype":"weapon1h","fightingStyle":"magic","tier":3,"level":21,"exp":33,"price":0,"description":"","equipmentSlots":"mainHand"},"flags":{},"img":"icons/svg/mystery-man.svg","effects":[],"_id":"TZJebyytmE13zziX"}</t>
  </si>
  <si>
    <t>{"name":"Willow Bow","permission":{"default":0,"QSme0Gx9jr7A5dMK":3},"type":"equipment","data":{"itemSubtype":"weapon2h","fightingStyle":"ranged","tier":3,"level":21,"exp":33,"price":0,"description":"","equipmentSlots":"mainHand"},"flags":{},"img":"icons/svg/mystery-man.svg","effects":[],"_id":"oQgpaAd5nnzTGrHo"}</t>
  </si>
  <si>
    <t>{"name":"Rugged Leather Shield","permission":{"default":0,"QSme0Gx9jr7A5dMK":3},"type":"equipment","data":{"itemSubtype":"shield","fightingStyle":"ranged","tier":3,"level":21,"exp":33,"price":0,"description":"","life_points":0,"stamina_points":0,"mana_points":0,"melee_off":0,"melee_def":1,"melee_crit":0,"melee_extraAtt":0,"melee_cripple":0,"melee_stun":0,"melee_pierce":0,"melee_dodge":0,"melee_soak":0,"ranged_off":0,"ranged_def":3,"ranged_crit":0,"ranged_extraAtt":0,"ranged_cripple":0,"ranged_stun":0,"ranged_pierce":0,"ranged_dodge":0,"ranged_soak":0,"magic_off":0,"magic_def":5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Plev7a4RIzZc60ov"}</t>
  </si>
  <si>
    <t>{"name":"Rugged Leather Shield","permission":{"default":0,"QSme0Gx9jr7A5dMK":3},"type":"equipment","data":{"itemSubtype":"shield","fightingStyle":"ranged","tier":3,"level":21,"exp":33,"price":0,"description":"","equipmentSlots":"offHand"},"flags":{},"img":"icons/svg/mystery-man.svg","effects":[],"_id":"Plev7a4RIzZc60ov"}</t>
  </si>
  <si>
    <t>{"name":"Steel Shield","permission":{"default":0,"QSme0Gx9jr7A5dMK":3},"type":"equipment","data":{"itemSubtype":"shield","fightingStyle":"melee","tier":3,"level":21,"exp":33,"price":0,"description":"","life_points":0,"stamina_points":0,"mana_points":0,"melee_off":0,"melee_def":3,"melee_crit":0,"melee_extraAtt":0,"melee_cripple":0,"melee_stun":0,"melee_pierce":0,"melee_dodge":0,"melee_soak":0,"ranged_off":0,"ranged_def":5,"ranged_crit":0,"ranged_extraAtt":0,"ranged_cripple":0,"ranged_stun":0,"ranged_pierce":0,"ranged_dodge":0,"ranged_soak":0,"magic_off":0,"magic_def":1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ZtgEY0V6WEImTfy4"}</t>
  </si>
  <si>
    <t>{"name":"Steel Shield","permission":{"default":0,"QSme0Gx9jr7A5dMK":3},"type":"equipment","data":{"itemSubtype":"shield","fightingStyle":"melee","tier":3,"level":21,"exp":33,"price":0,"description":"","equipmentSlots":"offHand"},"flags":{},"img":"icons/svg/mystery-man.svg","effects":[],"_id":"ZtgEY0V6WEImTfy4"}</t>
  </si>
  <si>
    <t>{"name":"Cotton Hand Shield","permission":{"default":0,"QSme0Gx9jr7A5dMK":3},"type":"equipment","data":{"itemSubtype":"shield","fightingStyle":"magic","tier":3,"level":21,"exp":33,"price":0,"description":"","life_points":0,"stamina_points":0,"mana_points":0,"melee_off":0,"melee_def":3,"melee_crit":0,"melee_extraAtt":0,"melee_cripple":0,"melee_stun":0,"melee_pierce":0,"melee_dodge":0,"melee_soak":0,"ranged_off":0,"ranged_def":5,"ranged_crit":0,"ranged_extraAtt":0,"ranged_cripple":0,"ranged_stun":0,"ranged_pierce":0,"ranged_dodge":0,"ranged_soak":0,"magic_off":0,"magic_def":1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offHand"},"flags":{},"img":"icons/svg/mystery-man.svg","effects":[],"_id":"nKPqmbaTwdsppqBc"}</t>
  </si>
  <si>
    <t>{"name":"Cotton Hand Shield","permission":{"default":0,"QSme0Gx9jr7A5dMK":3},"type":"equipment","data":{"itemSubtype":"shield","fightingStyle":"magic","tier":3,"level":21,"exp":33,"price":0,"description":"","equipmentSlots":"offHand"},"flags":{},"img":"icons/svg/mystery-man.svg","effects":[],"_id":"nKPqmbaTwdsppqBc"}</t>
  </si>
  <si>
    <t>{"name":"Steel Shuriken","permission":{"default":0,"QSme0Gx9jr7A5dMK":3},"type":"equipment","data":{"itemSubtype":"weapon1h","fightingStyle":"ranged","tier":3,"level":21,"exp":33,"price":0,"description":"","life_points":0,"stamina_points":0,"mana_points":0,"melee_off":0,"melee_def":0,"melee_crit":0,"melee_extraAtt":0,"melee_cripple":0,"melee_stun":0,"melee_pierce":0,"melee_dodge":0,"melee_soak":0,"ranged_off":3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jinqK5SRg9a2v55a"}</t>
  </si>
  <si>
    <t>{"name":"Steel Shuriken","permission":{"default":0,"QSme0Gx9jr7A5dMK":3},"type":"equipment","data":{"itemSubtype":"weapon1h","fightingStyle":"ranged","tier":3,"level":21,"exp":33,"price":0,"description":"","equipmentSlots":"mainHand"},"flags":{},"img":"icons/svg/mystery-man.svg","effects":[],"_id":"jinqK5SRg9a2v55a"}</t>
  </si>
  <si>
    <t>{"name":"Rugged Leather Armor","permission":{"default":0,"QSme0Gx9jr7A5dMK":3},"type":"equipment","data":{"itemSubtype":"armor","fightingStyle":"ranged","tier":3,"level":21,"exp":33,"price":0,"description":"","life_points":0,"stamina_points":0,"mana_points":0,"melee_off":0,"melee_def":1,"melee_crit":0,"melee_extraAtt":0,"melee_cripple":0,"melee_stun":0,"melee_pierce":0,"melee_dodge":0,"melee_soak":0,"ranged_off":0,"ranged_def":3,"ranged_crit":0,"ranged_extraAtt":0,"ranged_cripple":0,"ranged_stun":0,"ranged_pierce":0,"ranged_dodge":0,"ranged_soak":0,"magic_off":0,"magic_def":5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QlaPHBWGpe0VPtyv"}</t>
  </si>
  <si>
    <t>{"name":"Rugged Leather Armor","permission":{"default":0,"QSme0Gx9jr7A5dMK":3},"type":"equipment","data":{"itemSubtype":"armor","fightingStyle":"ranged","tier":3,"level":21,"exp":33,"price":0,"description":"","equipmentSlots":"armor"},"flags":{},"img":"icons/svg/mystery-man.svg","effects":[],"_id":"QlaPHBWGpe0VPtyv"}</t>
  </si>
  <si>
    <t>{"name":"Steel Armor","permission":{"default":0,"QSme0Gx9jr7A5dMK":3},"type":"equipment","data":{"itemSubtype":"armor","fightingStyle":"melee","tier":3,"level":21,"exp":33,"price":0,"description":"","life_points":0,"stamina_points":0,"mana_points":0,"melee_off":0,"melee_def":3,"melee_crit":0,"melee_extraAtt":0,"melee_cripple":0,"melee_stun":0,"melee_pierce":0,"melee_dodge":0,"melee_soak":0,"ranged_off":0,"ranged_def":5,"ranged_crit":0,"ranged_extraAtt":0,"ranged_cripple":0,"ranged_stun":0,"ranged_pierce":0,"ranged_dodge":0,"ranged_soak":0,"magic_off":0,"magic_def":1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hAxakRzttPc2zo8X"}</t>
  </si>
  <si>
    <t>{"name":"Steel Armor","permission":{"default":0,"QSme0Gx9jr7A5dMK":3},"type":"equipment","data":{"itemSubtype":"armor","fightingStyle":"melee","tier":3,"level":21,"exp":33,"price":0,"description":"","equipmentSlots":"armor"},"flags":{},"img":"icons/svg/mystery-man.svg","effects":[],"_id":"hAxakRzttPc2zo8X"}</t>
  </si>
  <si>
    <t>{"name":"Cotton Robe","permission":{"default":0,"QSme0Gx9jr7A5dMK":3},"type":"equipment","data":{"itemSubtype":"armor","fightingStyle":"magic","tier":3,"level":21,"exp":33,"price":0,"description":"","life_points":0,"stamina_points":0,"mana_points":0,"melee_off":0,"melee_def":3,"melee_crit":0,"melee_extraAtt":0,"melee_cripple":0,"melee_stun":0,"melee_pierce":0,"melee_dodge":0,"melee_soak":0,"ranged_off":0,"ranged_def":5,"ranged_crit":0,"ranged_extraAtt":0,"ranged_cripple":0,"ranged_stun":0,"ranged_pierce":0,"ranged_dodge":0,"ranged_soak":0,"magic_off":0,"magic_def":1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armor"},"flags":{},"img":"icons/svg/mystery-man.svg","effects":[],"_id":"EIJZDOP5uFr7hIcu"}</t>
  </si>
  <si>
    <t>{"name":"Cotton Robe","permission":{"default":0,"QSme0Gx9jr7A5dMK":3},"type":"equipment","data":{"itemSubtype":"armor","fightingStyle":"magic","tier":3,"level":21,"exp":33,"price":0,"description":"","equipmentSlots":"armor"},"flags":{},"img":"icons/svg/mystery-man.svg","effects":[],"_id":"EIJZDOP5uFr7hIcu"}</t>
  </si>
  <si>
    <t>{"name":"Steel Greataxe","permission":{"default":0,"QSme0Gx9jr7A5dMK":3},"type":"equipment","data":{"itemSubtype":"weapon2h","fightingStyle":"melee","tier":3,"level":21,"exp":33,"price":0,"description":"","life_points":0,"stamina_points":0,"mana_points":0,"melee_off":9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WEtTVOYsHOxRnqQK"}</t>
  </si>
  <si>
    <t>{"name":"Steel Greataxe","permission":{"default":0,"QSme0Gx9jr7A5dMK":3},"type":"equipment","data":{"itemSubtype":"weapon2h","fightingStyle":"melee","tier":3,"level":21,"exp":33,"price":0,"description":"","equipmentSlots":"mainHand"},"flags":{},"img":"icons/svg/mystery-man.svg","effects":[],"_id":"WEtTVOYsHOxRnqQK"}</t>
  </si>
  <si>
    <t>{"name":"Steel Sword","permission":{"default":0,"QSme0Gx9jr7A5dMK":3},"type":"equipment","data":{"itemSubtype":"weapon1h","fightingStyle":"melee","tier":3,"level":21,"exp":33,"price":0,"description":"","life_points":0,"stamina_points":0,"mana_points":0,"melee_off":6,"melee_def":0,"melee_crit":0,"melee_extraAtt":0,"melee_cripple":0,"melee_stun":0,"melee_pierce":0,"melee_dodge":0,"melee_soak":0,"ranged_off":0,"ranged_def":0,"ranged_crit":0,"ranged_extraAtt":0,"ranged_cripple":0,"ranged_stun":0,"ranged_pierce":0,"ranged_dodge":0,"ranged_soak":0,"magic_off":0,"magic_def":0,"magic_crit":0,"magic_extraAtt":0,"magic_cripple":0,"magic_stun":0,"magic_pierce":0,"magic_dodge":0,"magic_soak":0,"concentration":0,"spellforce_demonic":0,"spellforce_forces":0,"spellforce_necromancy":0,"spellforce_nature":0,"spellforce_dimension":0,"spellforce_mind":0,"spellforce_divine":0,"spellforce_life":0,"spellforce_creation":0,"movement_speed":0,"perception":0,"melee_skill_armor":0,"melee_skill_combat":0,"melee_skill_crit":0,"melee_skill_extraAtt":0,"melee_skill_cripple":0,"melee_skill_stun":0,"melee_skill_stabbingWeapons":0,"melee_skill_stab_perforate":0,"melee_skill_stab_injure":0,"melee_skill_slashingWeapons":0,"melee_skill_slash_hack":0,"melee_skill_slash_furious":0,"melee_skill_crushingWeapons":0,"melee_skill_crush_smash":0,"melee_skill_crush_concuss":0,"ranged_skill_armor":0,"ranged_skill_combat":0,"ranged_skill_crit":0,"ranged_skill_extraAtt":0,"ranged_skill_cripple":0,"ranged_skill_stun":0,"ranged_skill_pierce":0,"ranged_skill_throwingWeapons":0,"ranged_skill_thrown_precise":0,"ranged_skill_thrown_flurry":0,"ranged_skill_thrown_aimEyes":0,"ranged_skill_shootingWeapons":0,"ranged_skill_shoot_takeAim":0,"ranged_skill_shoot_longRange":0,"ranged_skill_shoot_pinDown":0,"magic_skill_armor_mastery":0,"magic_skill_focus_mastery":0,"magic_skill_adept":0,"magic_skill_black_mastery":0,"magic_skill_black_demonic":0,"magic_skill_black_forces":0,"magic_skill_black_necromancy":0,"magic_skill_grey_mastery":0,"magic_skill_grey_nature":0,"magic_skill_grey_dimensions":0,"magic_skill_grey_mind":0,"magic_skill_white_mastery":0,"magic_skill_white_divine":0,"magic_skill_white_life":0,"magic_skill_white_creation":0,"combat_skill_control":0,"combat_skill_control_counterspell":0,"combat_skill_control_dash":0,"combat_skill_control_distract":0,"combat_skill_control_taunt":0,"combat_skill_defense":0,"combat_skill_defense_reflexes":0,"combat_skill_defense_predict":0,"combat_skill_defense_resist":0,"combat_skill_defense_soak":0,"combat_skill_offense":0,"combat_skill_offense_counter":0,"combat_skill_offense_coupDeGrace":0,"combat_skill_offense_dualWield":0,"combat_skill_offense_drain":0,"equipmentSlots":"mainHand"},"flags":{},"img":"icons/svg/mystery-man.svg","effects":[],"_id":"X1Wk6q9B5hPnrb9V"}</t>
  </si>
  <si>
    <t>{"name":"Steel Sword","permission":{"default":0,"QSme0Gx9jr7A5dMK":3},"type":"equipment","data":{"itemSubtype":"weapon1h","fightingStyle":"melee","tier":3,"level":21,"exp":33,"price":0,"description":"","equipmentSlots":"mainHand"},"flags":{},"img":"icons/svg/mystery-man.svg","effects":[],"_id":"X1Wk6q9B5hPnrb9V"}</t>
  </si>
  <si>
    <t>2021-03-02</t>
  </si>
  <si>
    <t>_id</t>
  </si>
  <si>
    <t>u5A59TcAn4wXry0T</t>
  </si>
  <si>
    <t>ZYm6fma5EBtRH76B</t>
  </si>
  <si>
    <t>RsRKaDawOkHT0AaC</t>
  </si>
  <si>
    <t>AvrstOhyy9yWqdUc</t>
  </si>
  <si>
    <t>bHUBvWEioH2KWfPt</t>
  </si>
  <si>
    <t>ZaqbTHkoCEjO0AlI</t>
  </si>
  <si>
    <t>hm9zPEH25lfz17bS</t>
  </si>
  <si>
    <t>OHo71isiJLny2ra5</t>
  </si>
  <si>
    <t>VUqzle5IdMWqlfgy</t>
  </si>
  <si>
    <t>TEQCM3nJxF2Og2rk</t>
  </si>
  <si>
    <t>hJrSYSibJg3cxZ3c</t>
  </si>
  <si>
    <t>KUxEdBVwfaIgvkkh</t>
  </si>
  <si>
    <t>d6GlXGr5EqasKtvf</t>
  </si>
  <si>
    <t>oWGq0sSkEAnUTzlL</t>
  </si>
  <si>
    <t>sUe38JfdHsoZLepx</t>
  </si>
  <si>
    <t>6jS7UsLFsz7PaJTo</t>
  </si>
  <si>
    <t>zr8UZJSA0B8BTRcu</t>
  </si>
  <si>
    <t>eohD6CzAAkq4hQf7</t>
  </si>
  <si>
    <t>1iC9wmMw4Q3L4Bv4</t>
  </si>
  <si>
    <t>6JFg2OQEBfWhzxWY</t>
  </si>
  <si>
    <t>v3K9peHbLWOpYaCX</t>
  </si>
  <si>
    <t>4lYHCgcQ5rgLpDh5</t>
  </si>
  <si>
    <t>g6MurNwoCZsNp1MT</t>
  </si>
  <si>
    <t>1wppfL7iOly9mwp9</t>
  </si>
  <si>
    <t>0g4YC6Uf9E3HtdRM</t>
  </si>
  <si>
    <t>mlFuJEO4UFneGB16</t>
  </si>
  <si>
    <t>lszSphprozSMsj0C</t>
  </si>
  <si>
    <t>X9dROIZMYJ01mqzJ</t>
  </si>
  <si>
    <t>4FhJzcTIokW2FNNF</t>
  </si>
  <si>
    <t>6kgg1eDsekJsa1iD</t>
  </si>
  <si>
    <t>XjcgyYCr0k1ukifB</t>
  </si>
  <si>
    <t>dis2o2zyb9dd19Kd</t>
  </si>
  <si>
    <t>QtoyuZ0QHzgc5JdO</t>
  </si>
  <si>
    <t>8OiShSCXbY6wnlAh</t>
  </si>
  <si>
    <t>eCQh0NaHBGTCCG0e</t>
  </si>
  <si>
    <t>dfCd2WQhoibg5y3J</t>
  </si>
  <si>
    <t>ivgBe6awqYYBRnIJ</t>
  </si>
  <si>
    <t>LaWdtbPJ5oz9Yvju</t>
  </si>
  <si>
    <t>xouVSdt9aom9Py1Y</t>
  </si>
  <si>
    <t>qnCb4pKhI3uoGs8W</t>
  </si>
  <si>
    <t>ie59RdmLA7hTYNUU</t>
  </si>
  <si>
    <t>VSzV3IamY7kaOXUJ</t>
  </si>
  <si>
    <t>E1N3FHkggoyrt7fd</t>
  </si>
  <si>
    <t>kItc6SkmUzQ4GCVz</t>
  </si>
  <si>
    <t>tI2SxR5j4t1B44bF</t>
  </si>
  <si>
    <t>gDEr7R847jDdVGh2</t>
  </si>
  <si>
    <t>8KeSypDuGbEKS7DZ</t>
  </si>
  <si>
    <t>M4EdpBcyPgnzp2PO</t>
  </si>
  <si>
    <t>MrVCZdT1DF8PnWKE</t>
  </si>
  <si>
    <t>fXqe3uYlAnKWe7UM</t>
  </si>
  <si>
    <t>4qEN9x6wIwT2ZmmB</t>
  </si>
  <si>
    <t>N1MbYixpF8YgKN1Y</t>
  </si>
  <si>
    <t>8XSB90LT1h6a2kSj</t>
  </si>
  <si>
    <t>VaoF2AgS2Aghw2AX</t>
  </si>
  <si>
    <t>dj9xxcnVEaucJbJY</t>
  </si>
  <si>
    <t>ZC6g9XZwQaCwiCFL</t>
  </si>
  <si>
    <t>Ood4TD3ydjTHv65c</t>
  </si>
  <si>
    <t>XZKoWQYGlTVvzOK2</t>
  </si>
  <si>
    <t>8pXiVEb2hHYXs0Z6</t>
  </si>
  <si>
    <t>2mh2nXfKDbtVsgvZ</t>
  </si>
  <si>
    <t>ewsWaXSj9CdCIgXx</t>
  </si>
  <si>
    <t>IrcikNG5quO56vzY</t>
  </si>
  <si>
    <t>4YGdHpomDjRDkb7Z</t>
  </si>
  <si>
    <t>kxIM2fyAKTTiLSpm</t>
  </si>
  <si>
    <t>vLeqTL5eQuf8iXNg</t>
  </si>
  <si>
    <t>VmvUlOoCHGxFjHdG</t>
  </si>
  <si>
    <t>duqBjH46Q6Emczqt</t>
  </si>
  <si>
    <t>ZX8ewvyd1FmyWsEs</t>
  </si>
  <si>
    <t>EBCEW6Efj6yNCSBe</t>
  </si>
  <si>
    <t>De0Z4ZWxnEKJSpNI</t>
  </si>
  <si>
    <t>IBFY1AV8FNxMzZlK</t>
  </si>
  <si>
    <t>LQZ1xJ5oPNPo1BoG</t>
  </si>
  <si>
    <t>kPFfvjOuHcZqD481</t>
  </si>
  <si>
    <t>AtehbD71RyOGnIS3</t>
  </si>
  <si>
    <t>tEeyuWk90IYnvPDj</t>
  </si>
  <si>
    <t>lD6T1K1GZo0YAb6n</t>
  </si>
  <si>
    <t>YYqmHCF9TzjjXzyw</t>
  </si>
  <si>
    <t>fdDmEjkhoVdoCGbl</t>
  </si>
  <si>
    <t>S9BWxXSPfcOPlugr</t>
  </si>
  <si>
    <t>umH80YDgJpdHlIDm</t>
  </si>
  <si>
    <t>FR3z00QTm1FbrEmy</t>
  </si>
  <si>
    <t>UPMwGfbpqrshmrGZ</t>
  </si>
  <si>
    <t>QlRJJHsjEEDIqvpl</t>
  </si>
  <si>
    <t>DEVBhYDJqjJkssYW</t>
  </si>
  <si>
    <t>B67z07b8L9DMoVVN</t>
  </si>
  <si>
    <t>mfEhylHFOd2kG0U9</t>
  </si>
  <si>
    <t>LiMfnR81FRnI9Ydf</t>
  </si>
  <si>
    <t>m7oN2ixc9tS3LzlS</t>
  </si>
  <si>
    <t>HxSMYK4nXs6yJ8j1</t>
  </si>
  <si>
    <t>qqpQpghoLoGo0oZS</t>
  </si>
  <si>
    <t>ZCwNxUnRnR3wBVFx</t>
  </si>
  <si>
    <t>a6uyJaEQSIhOCGSi</t>
  </si>
  <si>
    <t>HcyHRz71J6GKaxje</t>
  </si>
  <si>
    <t>dr1tvjJ1ELEiy7jD</t>
  </si>
  <si>
    <t>cEbNkXPi9CP8VRQ5</t>
  </si>
  <si>
    <t>OBHaSxZ3ODldOoSJ</t>
  </si>
  <si>
    <t>ltikPiGS9X07PAY7</t>
  </si>
  <si>
    <t>ALDEX5XyFV3qqPnv</t>
  </si>
  <si>
    <t>izEZiBUGRjv5XQtq</t>
  </si>
  <si>
    <t>fhgtS4ZCXFSpVgCE</t>
  </si>
  <si>
    <t>JDnpWDNxFN3Aeu7c</t>
  </si>
  <si>
    <t>TIItMIrVXqRXY0Ld</t>
  </si>
  <si>
    <t>Ua9pqQR38mkWWWHb</t>
  </si>
  <si>
    <t>XMjddjiu0Pdc70Ic</t>
  </si>
  <si>
    <t>Wy7ts0mVCmZOTKXd</t>
  </si>
  <si>
    <t>FZSJyVoWXIg736Oe</t>
  </si>
  <si>
    <t>kTkkNgU8rpaw3U35</t>
  </si>
  <si>
    <t>S66arPGXbprZLt0M</t>
  </si>
  <si>
    <t>abwo11PFiazdAFrw</t>
  </si>
  <si>
    <t>LHxj4cph1deJriZE</t>
  </si>
  <si>
    <t>izloYh8mac1ftbUc</t>
  </si>
  <si>
    <t>1GRqjRpvcL9QGAXK</t>
  </si>
  <si>
    <t>8XHvJLW5ZGOTpvq6</t>
  </si>
  <si>
    <t>jcl8Y9nIp5QTyWZV</t>
  </si>
  <si>
    <t>pDetvwRZvQyB1U5M</t>
  </si>
  <si>
    <t>2d2vhCgBqbq5IwpU</t>
  </si>
  <si>
    <t>YmTyW9Y7ySqUuJkh</t>
  </si>
  <si>
    <t>Q0ADILWzPzRGP8Yl</t>
  </si>
  <si>
    <t>AlFkAdhVeMPGA4HW</t>
  </si>
  <si>
    <t>LrZyTTL2lPZRHnaU</t>
  </si>
  <si>
    <t>"u5A59TcAn4wXry0T"</t>
  </si>
  <si>
    <t>"ZYm6fma5EBtRH76B"</t>
  </si>
  <si>
    <t>"RsRKaDawOkHT0AaC"</t>
  </si>
  <si>
    <t>"AvrstOhyy9yWqdUc"</t>
  </si>
  <si>
    <t>"bHUBvWEioH2KWfPt"</t>
  </si>
  <si>
    <t>"ZaqbTHkoCEjO0AlI"</t>
  </si>
  <si>
    <t>"hm9zPEH25lfz17bS"</t>
  </si>
  <si>
    <t>"OHo71isiJLny2ra5"</t>
  </si>
  <si>
    <t>"VUqzle5IdMWqlfgy"</t>
  </si>
  <si>
    <t>"TEQCM3nJxF2Og2rk"</t>
  </si>
  <si>
    <t>"hJrSYSibJg3cxZ3c"</t>
  </si>
  <si>
    <t>"KUxEdBVwfaIgvkkh"</t>
  </si>
  <si>
    <t>"d6GlXGr5EqasKtvf"</t>
  </si>
  <si>
    <t>"oWGq0sSkEAnUTzlL"</t>
  </si>
  <si>
    <t>"sUe38JfdHsoZLepx"</t>
  </si>
  <si>
    <t>"6jS7UsLFsz7PaJTo"</t>
  </si>
  <si>
    <t>"zr8UZJSA0B8BTRcu"</t>
  </si>
  <si>
    <t>"eohD6CzAAkq4hQf7"</t>
  </si>
  <si>
    <t>"1iC9wmMw4Q3L4Bv4"</t>
  </si>
  <si>
    <t>"6JFg2OQEBfWhzxWY"</t>
  </si>
  <si>
    <t>"v3K9peHbLWOpYaCX"</t>
  </si>
  <si>
    <t>"4lYHCgcQ5rgLpDh5"</t>
  </si>
  <si>
    <t>"g6MurNwoCZsNp1MT"</t>
  </si>
  <si>
    <t>"1wppfL7iOly9mwp9"</t>
  </si>
  <si>
    <t>"0g4YC6Uf9E3HtdRM"</t>
  </si>
  <si>
    <t>"mlFuJEO4UFneGB16"</t>
  </si>
  <si>
    <t>"lszSphprozSMsj0C"</t>
  </si>
  <si>
    <t>"X9dROIZMYJ01mqzJ"</t>
  </si>
  <si>
    <t>"4FhJzcTIokW2FNNF"</t>
  </si>
  <si>
    <t>"6kgg1eDsekJsa1iD"</t>
  </si>
  <si>
    <t>"XjcgyYCr0k1ukifB"</t>
  </si>
  <si>
    <t>"dis2o2zyb9dd19Kd"</t>
  </si>
  <si>
    <t>"QtoyuZ0QHzgc5JdO"</t>
  </si>
  <si>
    <t>"8OiShSCXbY6wnlAh"</t>
  </si>
  <si>
    <t>"eCQh0NaHBGTCCG0e"</t>
  </si>
  <si>
    <t>"dfCd2WQhoibg5y3J"</t>
  </si>
  <si>
    <t>"ivgBe6awqYYBRnIJ"</t>
  </si>
  <si>
    <t>"LaWdtbPJ5oz9Yvju"</t>
  </si>
  <si>
    <t>"xouVSdt9aom9Py1Y"</t>
  </si>
  <si>
    <t>"qnCb4pKhI3uoGs8W"</t>
  </si>
  <si>
    <t>"ie59RdmLA7hTYNUU"</t>
  </si>
  <si>
    <t>"VSzV3IamY7kaOXUJ"</t>
  </si>
  <si>
    <t>"E1N3FHkggoyrt7fd"</t>
  </si>
  <si>
    <t>"kItc6SkmUzQ4GCVz"</t>
  </si>
  <si>
    <t>"tI2SxR5j4t1B44bF"</t>
  </si>
  <si>
    <t>"gDEr7R847jDdVGh2"</t>
  </si>
  <si>
    <t>"8KeSypDuGbEKS7DZ"</t>
  </si>
  <si>
    <t>"M4EdpBcyPgnzp2PO"</t>
  </si>
  <si>
    <t>"MrVCZdT1DF8PnWKE"</t>
  </si>
  <si>
    <t>"fXqe3uYlAnKWe7UM"</t>
  </si>
  <si>
    <t>"4qEN9x6wIwT2ZmmB"</t>
  </si>
  <si>
    <t>"N1MbYixpF8YgKN1Y"</t>
  </si>
  <si>
    <t>"8XSB90LT1h6a2kSj"</t>
  </si>
  <si>
    <t>"VaoF2AgS2Aghw2AX"</t>
  </si>
  <si>
    <t>"dj9xxcnVEaucJbJY"</t>
  </si>
  <si>
    <t>"ZC6g9XZwQaCwiCFL"</t>
  </si>
  <si>
    <t>"Ood4TD3ydjTHv65c"</t>
  </si>
  <si>
    <t>"XZKoWQYGlTVvzOK2"</t>
  </si>
  <si>
    <t>"8pXiVEb2hHYXs0Z6"</t>
  </si>
  <si>
    <t>"2mh2nXfKDbtVsgvZ"</t>
  </si>
  <si>
    <t>"ewsWaXSj9CdCIgXx"</t>
  </si>
  <si>
    <t>"IrcikNG5quO56vzY"</t>
  </si>
  <si>
    <t>"4YGdHpomDjRDkb7Z"</t>
  </si>
  <si>
    <t>"kxIM2fyAKTTiLSpm"</t>
  </si>
  <si>
    <t>"vLeqTL5eQuf8iXNg"</t>
  </si>
  <si>
    <t>"VmvUlOoCHGxFjHdG"</t>
  </si>
  <si>
    <t>"duqBjH46Q6Emczqt"</t>
  </si>
  <si>
    <t>"ZX8ewvyd1FmyWsEs"</t>
  </si>
  <si>
    <t>"EBCEW6Efj6yNCSBe"</t>
  </si>
  <si>
    <t>"De0Z4ZWxnEKJSpNI"</t>
  </si>
  <si>
    <t>"IBFY1AV8FNxMzZlK"</t>
  </si>
  <si>
    <t>"LQZ1xJ5oPNPo1BoG"</t>
  </si>
  <si>
    <t>"kPFfvjOuHcZqD481"</t>
  </si>
  <si>
    <t>"AtehbD71RyOGnIS3"</t>
  </si>
  <si>
    <t>"tEeyuWk90IYnvPDj"</t>
  </si>
  <si>
    <t>"lD6T1K1GZo0YAb6n"</t>
  </si>
  <si>
    <t>"YYqmHCF9TzjjXzyw"</t>
  </si>
  <si>
    <t>"fdDmEjkhoVdoCGbl"</t>
  </si>
  <si>
    <t>"S9BWxXSPfcOPlugr"</t>
  </si>
  <si>
    <t>"umH80YDgJpdHlIDm"</t>
  </si>
  <si>
    <t>"FR3z00QTm1FbrEmy"</t>
  </si>
  <si>
    <t>"UPMwGfbpqrshmrGZ"</t>
  </si>
  <si>
    <t>"QlRJJHsjEEDIqvpl"</t>
  </si>
  <si>
    <t>"DEVBhYDJqjJkssYW"</t>
  </si>
  <si>
    <t>"B67z07b8L9DMoVVN"</t>
  </si>
  <si>
    <t>"mfEhylHFOd2kG0U9"</t>
  </si>
  <si>
    <t>"LiMfnR81FRnI9Ydf"</t>
  </si>
  <si>
    <t>"m7oN2ixc9tS3LzlS"</t>
  </si>
  <si>
    <t>"HxSMYK4nXs6yJ8j1"</t>
  </si>
  <si>
    <t>"qqpQpghoLoGo0oZS"</t>
  </si>
  <si>
    <t>"ZCwNxUnRnR3wBVFx"</t>
  </si>
  <si>
    <t>"a6uyJaEQSIhOCGSi"</t>
  </si>
  <si>
    <t>"HcyHRz71J6GKaxje"</t>
  </si>
  <si>
    <t>"dr1tvjJ1ELEiy7jD"</t>
  </si>
  <si>
    <t>"cEbNkXPi9CP8VRQ5"</t>
  </si>
  <si>
    <t>"OBHaSxZ3ODldOoSJ"</t>
  </si>
  <si>
    <t>"ltikPiGS9X07PAY7"</t>
  </si>
  <si>
    <t>"ALDEX5XyFV3qqPnv"</t>
  </si>
  <si>
    <t>"izEZiBUGRjv5XQtq"</t>
  </si>
  <si>
    <t>"fhgtS4ZCXFSpVgCE"</t>
  </si>
  <si>
    <t>"JDnpWDNxFN3Aeu7c"</t>
  </si>
  <si>
    <t>"TIItMIrVXqRXY0Ld"</t>
  </si>
  <si>
    <t>"Ua9pqQR38mkWWWHb"</t>
  </si>
  <si>
    <t>"XMjddjiu0Pdc70Ic"</t>
  </si>
  <si>
    <t>"Wy7ts0mVCmZOTKXd"</t>
  </si>
  <si>
    <t>"FZSJyVoWXIg736Oe"</t>
  </si>
  <si>
    <t>"kTkkNgU8rpaw3U35"</t>
  </si>
  <si>
    <t>"S66arPGXbprZLt0M"</t>
  </si>
  <si>
    <t>"abwo11PFiazdAFrw"</t>
  </si>
  <si>
    <t>"LHxj4cph1deJriZE"</t>
  </si>
  <si>
    <t>"izloYh8mac1ftbUc"</t>
  </si>
  <si>
    <t>"1GRqjRpvcL9QGAXK"</t>
  </si>
  <si>
    <t>"8XHvJLW5ZGOTpvq6"</t>
  </si>
  <si>
    <t>"jcl8Y9nIp5QTyWZV"</t>
  </si>
  <si>
    <t>"pDetvwRZvQyB1U5M"</t>
  </si>
  <si>
    <t>"2d2vhCgBqbq5IwpU"</t>
  </si>
  <si>
    <t>"YmTyW9Y7ySqUuJkh"</t>
  </si>
  <si>
    <t>"Q0ADILWzPzRGP8Yl"</t>
  </si>
  <si>
    <t>"AlFkAdhVeMPGA4HW"</t>
  </si>
  <si>
    <t>"LrZyTTL2lPZRHnaU"</t>
  </si>
  <si>
    <t>"data.magic_def.equip"</t>
  </si>
  <si>
    <t>"data.magic_off.equip"</t>
  </si>
  <si>
    <t>"data.ranged_def.equip"</t>
  </si>
  <si>
    <t>"data.ranged_off.equip"</t>
  </si>
  <si>
    <t>"data.melee_def.equip"</t>
  </si>
  <si>
    <t>"data.melee_off.equip"</t>
  </si>
  <si>
    <t>Add equip slot</t>
  </si>
  <si>
    <t>Column1</t>
  </si>
  <si>
    <t>slot_effect</t>
  </si>
  <si>
    <t>equipmentSlot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</si>
</sst>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10"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C3D1DD-DAFF-4F78-8CBA-25EF91B738DF}" name="Table1" displayName="Table1" ref="A1:AB121" totalsRowShown="0">
  <autoFilter ref="A1:AB121" xr:uid="{0390F480-1032-4DF9-A5DA-B2DA4AA46DA0}"/>
  <tableColumns count="28">
    <tableColumn id="1" xr3:uid="{7CC00EB1-34BD-40BB-A80D-B0803C4DD57A}" name="raw"/>
    <tableColumn id="2" xr3:uid="{0F7CBD66-E83D-4A97-B8B1-4CFD91394F95}" name="name"/>
    <tableColumn id="3" xr3:uid="{73BB50B0-30B6-473B-9C77-06A8B0F9D73F}" name="position subtype"/>
    <tableColumn id="4" xr3:uid="{A3AE83AA-C203-4849-BDB4-13D97EA044A5}" name="itemSubtype"/>
    <tableColumn id="5" xr3:uid="{59964001-4F61-4E0B-85DA-E871C4EBCEA8}" name="position equipmentSlots"/>
    <tableColumn id="6" xr3:uid="{238EEC18-6717-4FBD-B6C2-5FB7447E141E}" name="equipmentSlot"/>
    <tableColumn id="7" xr3:uid="{A34C9F1C-671E-4588-8786-AFE029970BAC}" name="position },flags"/>
    <tableColumn id="8" xr3:uid="{7F626E29-DD1C-40A2-823A-B085F849DE09}" name="Avant 2021-03-02"/>
    <tableColumn id="9" xr3:uid="{58E176ED-318E-4482-AE2F-A0D8070487A0}" name="melee_off"/>
    <tableColumn id="10" xr3:uid="{E9FF125E-81A5-4B16-A2CB-D62228903BB8}" name="melee_def"/>
    <tableColumn id="11" xr3:uid="{16C1860C-D71A-4139-BA88-82B3FA028B62}" name="ranged_off"/>
    <tableColumn id="12" xr3:uid="{92F1E70C-B8D2-497C-9F2B-C0582BDE4837}" name="ranged_def"/>
    <tableColumn id="13" xr3:uid="{9C28AABA-3151-41E0-A59B-51B2DB7E23C1}" name="magic_off"/>
    <tableColumn id="14" xr3:uid="{1BD3B3E0-762F-4035-966E-E9F3505ED381}" name="magic_def"/>
    <tableColumn id="20" xr3:uid="{E6B3A74E-9CB4-4AC8-BCC0-25F66E0AD6E5}" name="&quot;data.melee_off.equip&quot;" dataDxfId="9">
      <calculatedColumnFormula>IF(Table1[[#This Row],[melee_off]]=0,"","{""key"":"&amp;Table1[[#Headers],["data.melee_off.equip"]]&amp;", ""mode"": 2, ""value"":"&amp;Table1[[#This Row],[melee_off]]&amp;"}")</calculatedColumnFormula>
    </tableColumn>
    <tableColumn id="21" xr3:uid="{B090ECF7-AF87-4717-9F40-56C2CD2A55C0}" name="&quot;data.melee_def.equip&quot;" dataDxfId="8">
      <calculatedColumnFormula>IF(Table1[[#This Row],[melee_def]]=0,"","{""key"":"&amp;Table1[[#Headers],["data.melee_def.equip"]]&amp;", ""mode"": 2, ""value"":"&amp;Table1[[#This Row],[melee_def]]&amp;"}")</calculatedColumnFormula>
    </tableColumn>
    <tableColumn id="22" xr3:uid="{B7AD6156-F12B-4DE8-A364-51D92508314C}" name="&quot;data.ranged_off.equip&quot;" dataDxfId="7">
      <calculatedColumnFormula>IF(Table1[[#This Row],[ranged_off]]=0,"","{""key"":"&amp;Table1[[#Headers],["data.ranged_off.equip"]]&amp;", ""mode"": 2, ""value"":"&amp;Table1[[#This Row],[ranged_off]]&amp;"}")</calculatedColumnFormula>
    </tableColumn>
    <tableColumn id="23" xr3:uid="{1D9D7CAC-6B88-42C7-86B2-76B22BE01DF9}" name="&quot;data.ranged_def.equip&quot;" dataDxfId="6">
      <calculatedColumnFormula>IF(Table1[[#This Row],[ranged_def]]=0,"","{""key"":"&amp;Table1[[#Headers],["data.ranged_def.equip"]]&amp;", ""mode"": 2, ""value"":"&amp;Table1[[#This Row],[ranged_def]]&amp;"}")</calculatedColumnFormula>
    </tableColumn>
    <tableColumn id="24" xr3:uid="{4913CC87-1E89-42F7-AAB8-55AF6DD8C05A}" name="&quot;data.magic_off.equip&quot;" dataDxfId="5">
      <calculatedColumnFormula>IF(Table1[[#This Row],[magic_off]]=0,"","{""key"":"&amp;Table1[[#Headers],["data.magic_off.equip"]]&amp;", ""mode"": 2, ""value"":"&amp;Table1[[#This Row],[magic_off]]&amp;"}")</calculatedColumnFormula>
    </tableColumn>
    <tableColumn id="25" xr3:uid="{4A5A02A6-D979-4947-8817-BEECB5C27F27}" name="&quot;data.magic_def.equip&quot;" dataDxfId="4">
      <calculatedColumnFormula>IF(Table1[[#This Row],[magic_def]]=0,"","{""key"":"&amp;Table1[[#Headers],["data.magic_def.equip"]]&amp;", ""mode"": 2, ""value"":"&amp;Table1[[#This Row],[magic_def]]&amp;"}")</calculatedColumnFormula>
    </tableColumn>
    <tableColumn id="15" xr3:uid="{71714133-1649-4CFD-911E-5AA5731F3BF1}" name="2021-03-02"/>
    <tableColumn id="28" xr3:uid="{94BFE4AD-7842-4045-9762-B5A70678AB0C}" name="_id"/>
    <tableColumn id="26" xr3:uid="{AF36DD33-5785-45B4-AE55-2BEBFA17A589}" name="slot_effect" dataDxfId="0">
      <calculatedColumnFormula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calculatedColumnFormula>
    </tableColumn>
    <tableColumn id="27" xr3:uid="{C74E6602-73D6-4AD9-890E-6FBA3B19A3F6}" name="Column1"/>
    <tableColumn id="16" xr3:uid="{C31B0FC7-312F-49A1-9F22-0DD9888FC311}" name="effects" dataDxfId="1">
      <calculatedColumnFormula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calculatedColumnFormula>
    </tableColumn>
    <tableColumn id="17" xr3:uid="{272DDEB5-6C25-4381-8094-618337014B0D}" name="pos flags" dataDxfId="3">
      <calculatedColumnFormula>SEARCH("effects"":",U2)+12</calculatedColumnFormula>
    </tableColumn>
    <tableColumn id="18" xr3:uid="{74CDFCC1-B33B-4EBA-A3F6-6C4AAB9BF12D}" name="with changes" dataDxfId="2">
      <calculatedColumnFormula>LEFT(U2,Z2-4)&amp;Table1[[#This Row],[effects]]&amp;RIGHT(Table1[[#This Row],[2021-03-02]],26)</calculatedColumnFormula>
    </tableColumn>
    <tableColumn id="19" xr3:uid="{E764E72F-781C-4F21-BFDC-4176CA02C50F}" name="Add equip slo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339D8-09AA-401A-9F46-188BCF89BDE7}">
  <dimension ref="A1:AB121"/>
  <sheetViews>
    <sheetView tabSelected="1" topLeftCell="S69" workbookViewId="0">
      <selection activeCell="AA2" sqref="AA2:AA121"/>
    </sheetView>
  </sheetViews>
  <sheetFormatPr defaultRowHeight="15" x14ac:dyDescent="0.25"/>
  <cols>
    <col min="1" max="1" width="9.140625" customWidth="1"/>
    <col min="2" max="2" width="14.140625" customWidth="1"/>
    <col min="3" max="3" width="18" customWidth="1"/>
    <col min="4" max="4" width="14.5703125" customWidth="1"/>
    <col min="5" max="5" width="25" customWidth="1"/>
    <col min="6" max="6" width="11" customWidth="1"/>
    <col min="7" max="7" width="16.28515625" customWidth="1"/>
    <col min="8" max="8" width="34.7109375" customWidth="1"/>
    <col min="9" max="14" width="16.5703125" customWidth="1"/>
    <col min="15" max="15" width="45.7109375" customWidth="1"/>
    <col min="16" max="20" width="54.85546875" customWidth="1"/>
    <col min="21" max="21" width="12.5703125" customWidth="1"/>
    <col min="22" max="22" width="27.7109375" customWidth="1"/>
    <col min="23" max="24" width="63.42578125" customWidth="1"/>
    <col min="25" max="25" width="45.85546875" customWidth="1"/>
    <col min="26" max="26" width="10.85546875" customWidth="1"/>
    <col min="27" max="27" width="14.7109375" customWidth="1"/>
    <col min="48" max="48" width="9.140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753</v>
      </c>
      <c r="G1" t="s">
        <v>5</v>
      </c>
      <c r="H1" t="s">
        <v>266</v>
      </c>
      <c r="I1" s="1" t="s">
        <v>267</v>
      </c>
      <c r="J1" t="s">
        <v>268</v>
      </c>
      <c r="K1" t="s">
        <v>269</v>
      </c>
      <c r="L1" t="s">
        <v>270</v>
      </c>
      <c r="M1" t="s">
        <v>271</v>
      </c>
      <c r="N1" t="s">
        <v>272</v>
      </c>
      <c r="O1" t="s">
        <v>749</v>
      </c>
      <c r="P1" t="s">
        <v>748</v>
      </c>
      <c r="Q1" t="s">
        <v>747</v>
      </c>
      <c r="R1" t="s">
        <v>746</v>
      </c>
      <c r="S1" t="s">
        <v>745</v>
      </c>
      <c r="T1" t="s">
        <v>744</v>
      </c>
      <c r="U1" s="1" t="s">
        <v>502</v>
      </c>
      <c r="V1" s="1" t="s">
        <v>503</v>
      </c>
      <c r="W1" s="1" t="s">
        <v>752</v>
      </c>
      <c r="X1" s="1" t="s">
        <v>751</v>
      </c>
      <c r="Y1" t="s">
        <v>451</v>
      </c>
      <c r="Z1" t="s">
        <v>452</v>
      </c>
      <c r="AA1" t="s">
        <v>453</v>
      </c>
      <c r="AB1" t="s">
        <v>750</v>
      </c>
    </row>
    <row r="2" spans="1:28" x14ac:dyDescent="0.25">
      <c r="A2" t="s">
        <v>6</v>
      </c>
      <c r="B2" t="s">
        <v>7</v>
      </c>
      <c r="C2">
        <v>114</v>
      </c>
      <c r="D2" t="s">
        <v>8</v>
      </c>
      <c r="E2">
        <v>2697</v>
      </c>
      <c r="F2" t="s">
        <v>9</v>
      </c>
      <c r="G2">
        <v>2707</v>
      </c>
      <c r="H2" t="s">
        <v>273</v>
      </c>
      <c r="I2">
        <v>0</v>
      </c>
      <c r="J2">
        <v>0</v>
      </c>
      <c r="K2">
        <v>0</v>
      </c>
      <c r="L2">
        <v>0</v>
      </c>
      <c r="M2">
        <v>18</v>
      </c>
      <c r="N2">
        <v>0</v>
      </c>
      <c r="O2" t="str">
        <f>IF(Table1[[#This Row],[melee_off]]=0,"","{""key"":"&amp;Table1[[#Headers],["data.melee_off.equip"]]&amp;", ""mode"": 2, ""value"":"&amp;Table1[[#This Row],[melee_off]]&amp;"}")</f>
        <v/>
      </c>
      <c r="P2" t="str">
        <f>IF(Table1[[#This Row],[melee_def]]=0,"","{""key"":"&amp;Table1[[#Headers],["data.melee_def.equip"]]&amp;", ""mode"": 2, ""value"":"&amp;Table1[[#This Row],[melee_def]]&amp;"}")</f>
        <v/>
      </c>
      <c r="Q2" t="str">
        <f>IF(Table1[[#This Row],[ranged_off]]=0,"","{""key"":"&amp;Table1[[#Headers],["data.ranged_off.equip"]]&amp;", ""mode"": 2, ""value"":"&amp;Table1[[#This Row],[ranged_off]]&amp;"}")</f>
        <v/>
      </c>
      <c r="R2" t="str">
        <f>IF(Table1[[#This Row],[ranged_def]]=0,"","{""key"":"&amp;Table1[[#Headers],["data.ranged_def.equip"]]&amp;", ""mode"": 2, ""value"":"&amp;Table1[[#This Row],[ranged_def]]&amp;"}")</f>
        <v/>
      </c>
      <c r="S2" t="str">
        <f>IF(Table1[[#This Row],[magic_off]]=0,"","{""key"":"&amp;Table1[[#Headers],["data.magic_off.equip"]]&amp;", ""mode"": 2, ""value"":"&amp;Table1[[#This Row],[magic_off]]&amp;"}")</f>
        <v>{"key":"data.magic_off.equip", "mode": 2, "value":18}</v>
      </c>
      <c r="T2" t="str">
        <f>IF(Table1[[#This Row],[magic_def]]=0,"","{""key"":"&amp;Table1[[#Headers],["data.magic_def.equip"]]&amp;", ""mode"": 2, ""value"":"&amp;Table1[[#This Row],[magic_def]]&amp;"}")</f>
        <v/>
      </c>
      <c r="U2" t="s">
        <v>355</v>
      </c>
      <c r="V2" t="s">
        <v>624</v>
      </c>
      <c r="W2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"value":"Ancient Staff"},{"key":"data.offHand", "mode":5, "value":"Ancient Staff"}</v>
      </c>
      <c r="Y2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[{"_id":"u5A59TcAn4wXry0T","label":"Ancient Staff (Equipped)","changes":[{"key":"data.magic_off.equip", "mode": 2, "value":18},{"key":"data.mainHand", "mode":5, "value":"Ancient Staff"},{"key":"data.offHand", "mode":5, "value":"Ancient Staff"}], "duration":{}, "flags":{},"transfer":true}]</v>
      </c>
      <c r="Z2">
        <f t="shared" ref="Z2:Z33" si="0">SEARCH("effects"":",U2)+12</f>
        <v>293</v>
      </c>
      <c r="AA2" t="str">
        <f>LEFT(U2,Z2-4)&amp;Table1[[#This Row],[effects]]&amp;RIGHT(Table1[[#This Row],[2021-03-02]],26)</f>
        <v>{"name":"Ancient Staff","permission":{"default":0,"QSme0Gx9jr7A5dMK":3},"type":"equipment","data":{"itemSubtype":"weapon2h","fightingStyle":"magic","tier":9,"level":81,"exp":369,"price":0,"description":"","equipmentSlots":"mainHand"},"flags":{},"img":"icons/svg/mystery-man.svg","effects":[{"_id":"u5A59TcAn4wXry0T","label":"Ancient Staff (Equipped)","changes":[{"key":"data.magic_off.equip", "mode": 2, "value":18},{"key":"data.mainHand", "mode":5, "value":"Ancient Staff"},{"key":"data.offHand", "mode":5, "value":"Ancient Staff"}], "duration":{}, "flags":{},"transfer":true}],"_id":"QZhgUFLU4bimUpwR"}</v>
      </c>
    </row>
    <row r="3" spans="1:28" x14ac:dyDescent="0.25">
      <c r="A3" t="s">
        <v>10</v>
      </c>
      <c r="B3" t="s">
        <v>11</v>
      </c>
      <c r="C3">
        <v>116</v>
      </c>
      <c r="D3" t="s">
        <v>8</v>
      </c>
      <c r="E3">
        <v>2699</v>
      </c>
      <c r="F3" t="s">
        <v>9</v>
      </c>
      <c r="G3">
        <v>2709</v>
      </c>
      <c r="H3" t="s">
        <v>295</v>
      </c>
      <c r="I3">
        <v>0</v>
      </c>
      <c r="J3">
        <v>0</v>
      </c>
      <c r="K3">
        <v>0</v>
      </c>
      <c r="L3">
        <v>0</v>
      </c>
      <c r="M3">
        <v>16</v>
      </c>
      <c r="N3">
        <v>0</v>
      </c>
      <c r="O3" t="str">
        <f>IF(Table1[[#This Row],[melee_off]]=0,"","{""key"":"&amp;Table1[[#Headers],["data.melee_off.equip"]]&amp;", ""mode"": 2, ""value"":"&amp;Table1[[#This Row],[melee_off]]&amp;"}")</f>
        <v/>
      </c>
      <c r="P3" t="str">
        <f>IF(Table1[[#This Row],[melee_def]]=0,"","{""key"":"&amp;Table1[[#Headers],["data.melee_def.equip"]]&amp;", ""mode"": 2, ""value"":"&amp;Table1[[#This Row],[melee_def]]&amp;"}")</f>
        <v/>
      </c>
      <c r="Q3" t="str">
        <f>IF(Table1[[#This Row],[ranged_off]]=0,"","{""key"":"&amp;Table1[[#Headers],["data.ranged_off.equip"]]&amp;", ""mode"": 2, ""value"":"&amp;Table1[[#This Row],[ranged_off]]&amp;"}")</f>
        <v/>
      </c>
      <c r="R3" t="str">
        <f>IF(Table1[[#This Row],[ranged_def]]=0,"","{""key"":"&amp;Table1[[#Headers],["data.ranged_def.equip"]]&amp;", ""mode"": 2, ""value"":"&amp;Table1[[#This Row],[ranged_def]]&amp;"}")</f>
        <v/>
      </c>
      <c r="S3" t="str">
        <f>IF(Table1[[#This Row],[magic_off]]=0,"","{""key"":"&amp;Table1[[#Headers],["data.magic_off.equip"]]&amp;", ""mode"": 2, ""value"":"&amp;Table1[[#This Row],[magic_off]]&amp;"}")</f>
        <v>{"key":"data.magic_off.equip", "mode": 2, "value":16}</v>
      </c>
      <c r="T3" t="str">
        <f>IF(Table1[[#This Row],[magic_def]]=0,"","{""key"":"&amp;Table1[[#Headers],["data.magic_def.equip"]]&amp;", ""mode"": 2, ""value"":"&amp;Table1[[#This Row],[magic_def]]&amp;"}")</f>
        <v/>
      </c>
      <c r="U3" t="s">
        <v>356</v>
      </c>
      <c r="V3" t="s">
        <v>625</v>
      </c>
      <c r="W3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"value":"Everburnt Staff"},{"key":"data.offHand", "mode":5, "value":"Everburnt Staff"}</v>
      </c>
      <c r="Y3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[{"_id":"ZYm6fma5EBtRH76B","label":"Everburnt Staff (Equipped)","changes":[{"key":"data.magic_off.equip", "mode": 2, "value":16},{"key":"data.mainHand", "mode":5, "value":"Everburnt Staff"},{"key":"data.offHand", "mode":5, "value":"Everburnt Staff"}], "duration":{}, "flags":{},"transfer":true}]</v>
      </c>
      <c r="Z3">
        <f t="shared" si="0"/>
        <v>295</v>
      </c>
      <c r="AA3" t="str">
        <f>LEFT(U3,Z3-4)&amp;Table1[[#This Row],[effects]]&amp;RIGHT(Table1[[#This Row],[2021-03-02]],26)</f>
        <v>{"name":"Everburnt Staff","permission":{"default":0,"QSme0Gx9jr7A5dMK":3},"type":"equipment","data":{"itemSubtype":"weapon2h","fightingStyle":"magic","tier":8,"level":71,"exp":288,"price":0,"description":"","equipmentSlots":"mainHand"},"flags":{},"img":"icons/svg/mystery-man.svg","effects":[{"_id":"ZYm6fma5EBtRH76B","label":"Everburnt Staff (Equipped)","changes":[{"key":"data.magic_off.equip", "mode": 2, "value":16},{"key":"data.mainHand", "mode":5, "value":"Everburnt Staff"},{"key":"data.offHand", "mode":5, "value":"Everburnt Staff"}], "duration":{}, "flags":{},"transfer":true}],"_id":"lsqwp96cIlBhly57"}</v>
      </c>
    </row>
    <row r="4" spans="1:28" x14ac:dyDescent="0.25">
      <c r="A4" t="s">
        <v>12</v>
      </c>
      <c r="B4" t="s">
        <v>13</v>
      </c>
      <c r="C4">
        <v>112</v>
      </c>
      <c r="D4" t="s">
        <v>8</v>
      </c>
      <c r="E4">
        <v>2692</v>
      </c>
      <c r="F4" t="s">
        <v>9</v>
      </c>
      <c r="G4">
        <v>2702</v>
      </c>
      <c r="H4" t="s">
        <v>343</v>
      </c>
      <c r="I4">
        <v>0</v>
      </c>
      <c r="J4">
        <v>0</v>
      </c>
      <c r="K4">
        <v>0</v>
      </c>
      <c r="L4">
        <v>0</v>
      </c>
      <c r="M4">
        <v>8</v>
      </c>
      <c r="N4">
        <v>0</v>
      </c>
      <c r="O4" t="str">
        <f>IF(Table1[[#This Row],[melee_off]]=0,"","{""key"":"&amp;Table1[[#Headers],["data.melee_off.equip"]]&amp;", ""mode"": 2, ""value"":"&amp;Table1[[#This Row],[melee_off]]&amp;"}")</f>
        <v/>
      </c>
      <c r="P4" t="str">
        <f>IF(Table1[[#This Row],[melee_def]]=0,"","{""key"":"&amp;Table1[[#Headers],["data.melee_def.equip"]]&amp;", ""mode"": 2, ""value"":"&amp;Table1[[#This Row],[melee_def]]&amp;"}")</f>
        <v/>
      </c>
      <c r="Q4" t="str">
        <f>IF(Table1[[#This Row],[ranged_off]]=0,"","{""key"":"&amp;Table1[[#Headers],["data.ranged_off.equip"]]&amp;", ""mode"": 2, ""value"":"&amp;Table1[[#This Row],[ranged_off]]&amp;"}")</f>
        <v/>
      </c>
      <c r="R4" t="str">
        <f>IF(Table1[[#This Row],[ranged_def]]=0,"","{""key"":"&amp;Table1[[#Headers],["data.ranged_def.equip"]]&amp;", ""mode"": 2, ""value"":"&amp;Table1[[#This Row],[ranged_def]]&amp;"}")</f>
        <v/>
      </c>
      <c r="S4" t="str">
        <f>IF(Table1[[#This Row],[magic_off]]=0,"","{""key"":"&amp;Table1[[#Headers],["data.magic_off.equip"]]&amp;", ""mode"": 2, ""value"":"&amp;Table1[[#This Row],[magic_off]]&amp;"}")</f>
        <v>{"key":"data.magic_off.equip", "mode": 2, "value":8}</v>
      </c>
      <c r="T4" t="str">
        <f>IF(Table1[[#This Row],[magic_def]]=0,"","{""key"":"&amp;Table1[[#Headers],["data.magic_def.equip"]]&amp;", ""mode"": 2, ""value"":"&amp;Table1[[#This Row],[magic_def]]&amp;"}")</f>
        <v/>
      </c>
      <c r="U4" t="s">
        <v>357</v>
      </c>
      <c r="V4" t="s">
        <v>626</v>
      </c>
      <c r="W4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"value":"Maple Staff"},{"key":"data.offHand", "mode":5, "value":"Maple Staff"}</v>
      </c>
      <c r="Y4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[{"_id":"RsRKaDawOkHT0AaC","label":"Maple Staff (Equipped)","changes":[{"key":"data.magic_off.equip", "mode": 2, "value":8},{"key":"data.mainHand", "mode":5, "value":"Maple Staff"},{"key":"data.offHand", "mode":5, "value":"Maple Staff"}], "duration":{}, "flags":{},"transfer":true}]</v>
      </c>
      <c r="Z4">
        <f t="shared" si="0"/>
        <v>290</v>
      </c>
      <c r="AA4" t="str">
        <f>LEFT(U4,Z4-4)&amp;Table1[[#This Row],[effects]]&amp;RIGHT(Table1[[#This Row],[2021-03-02]],26)</f>
        <v>{"name":"Maple Staff","permission":{"default":0,"QSme0Gx9jr7A5dMK":3},"type":"equipment","data":{"itemSubtype":"weapon2h","fightingStyle":"magic","tier":4,"level":31,"exp":64,"price":0,"description":"","equipmentSlots":"mainHand"},"flags":{},"img":"icons/svg/mystery-man.svg","effects":[{"_id":"RsRKaDawOkHT0AaC","label":"Maple Staff (Equipped)","changes":[{"key":"data.magic_off.equip", "mode": 2, "value":8},{"key":"data.mainHand", "mode":5, "value":"Maple Staff"},{"key":"data.offHand", "mode":5, "value":"Maple Staff"}], "duration":{}, "flags":{},"transfer":true}],"_id":"ITaeBRiqR0hxcDq7"}</v>
      </c>
    </row>
    <row r="5" spans="1:28" x14ac:dyDescent="0.25">
      <c r="A5" t="s">
        <v>14</v>
      </c>
      <c r="B5" t="s">
        <v>15</v>
      </c>
      <c r="C5">
        <v>113</v>
      </c>
      <c r="D5" t="s">
        <v>8</v>
      </c>
      <c r="E5">
        <v>2696</v>
      </c>
      <c r="F5" t="s">
        <v>9</v>
      </c>
      <c r="G5">
        <v>2706</v>
      </c>
      <c r="H5" t="s">
        <v>319</v>
      </c>
      <c r="I5">
        <v>0</v>
      </c>
      <c r="J5">
        <v>0</v>
      </c>
      <c r="K5">
        <v>0</v>
      </c>
      <c r="L5">
        <v>0</v>
      </c>
      <c r="M5">
        <v>12</v>
      </c>
      <c r="N5">
        <v>0</v>
      </c>
      <c r="O5" t="str">
        <f>IF(Table1[[#This Row],[melee_off]]=0,"","{""key"":"&amp;Table1[[#Headers],["data.melee_off.equip"]]&amp;", ""mode"": 2, ""value"":"&amp;Table1[[#This Row],[melee_off]]&amp;"}")</f>
        <v/>
      </c>
      <c r="P5" t="str">
        <f>IF(Table1[[#This Row],[melee_def]]=0,"","{""key"":"&amp;Table1[[#Headers],["data.melee_def.equip"]]&amp;", ""mode"": 2, ""value"":"&amp;Table1[[#This Row],[melee_def]]&amp;"}")</f>
        <v/>
      </c>
      <c r="Q5" t="str">
        <f>IF(Table1[[#This Row],[ranged_off]]=0,"","{""key"":"&amp;Table1[[#Headers],["data.ranged_off.equip"]]&amp;", ""mode"": 2, ""value"":"&amp;Table1[[#This Row],[ranged_off]]&amp;"}")</f>
        <v/>
      </c>
      <c r="R5" t="str">
        <f>IF(Table1[[#This Row],[ranged_def]]=0,"","{""key"":"&amp;Table1[[#Headers],["data.ranged_def.equip"]]&amp;", ""mode"": 2, ""value"":"&amp;Table1[[#This Row],[ranged_def]]&amp;"}")</f>
        <v/>
      </c>
      <c r="S5" t="str">
        <f>IF(Table1[[#This Row],[magic_off]]=0,"","{""key"":"&amp;Table1[[#Headers],["data.magic_off.equip"]]&amp;", ""mode"": 2, ""value"":"&amp;Table1[[#This Row],[magic_off]]&amp;"}")</f>
        <v>{"key":"data.magic_off.equip", "mode": 2, "value":12}</v>
      </c>
      <c r="T5" t="str">
        <f>IF(Table1[[#This Row],[magic_def]]=0,"","{""key"":"&amp;Table1[[#Headers],["data.magic_def.equip"]]&amp;", ""mode"": 2, ""value"":"&amp;Table1[[#This Row],[magic_def]]&amp;"}")</f>
        <v/>
      </c>
      <c r="U5" t="s">
        <v>358</v>
      </c>
      <c r="V5" t="s">
        <v>627</v>
      </c>
      <c r="W5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"value":"Mirror Staff"},{"key":"data.offHand", "mode":5, "value":"Mirror Staff"}</v>
      </c>
      <c r="Y5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[{"_id":"AvrstOhyy9yWqdUc","label":"Mirror Staff (Equipped)","changes":[{"key":"data.magic_off.equip", "mode": 2, "value":12},{"key":"data.mainHand", "mode":5, "value":"Mirror Staff"},{"key":"data.offHand", "mode":5, "value":"Mirror Staff"}], "duration":{}, "flags":{},"transfer":true}]</v>
      </c>
      <c r="Z5">
        <f t="shared" si="0"/>
        <v>292</v>
      </c>
      <c r="AA5" t="str">
        <f>LEFT(U5,Z5-4)&amp;Table1[[#This Row],[effects]]&amp;RIGHT(Table1[[#This Row],[2021-03-02]],26)</f>
        <v>{"name":"Mirror Staff","permission":{"default":0,"QSme0Gx9jr7A5dMK":3},"type":"equipment","data":{"itemSubtype":"weapon2h","fightingStyle":"magic","tier":6,"level":51,"exp":156,"price":0,"description":"","equipmentSlots":"mainHand"},"flags":{},"img":"icons/svg/mystery-man.svg","effects":[{"_id":"AvrstOhyy9yWqdUc","label":"Mirror Staff (Equipped)","changes":[{"key":"data.magic_off.equip", "mode": 2, "value":12},{"key":"data.mainHand", "mode":5, "value":"Mirror Staff"},{"key":"data.offHand", "mode":5, "value":"Mirror Staff"}], "duration":{}, "flags":{},"transfer":true}],"_id":"qX2AVE7NQPQKTVu2"}</v>
      </c>
    </row>
    <row r="6" spans="1:28" x14ac:dyDescent="0.25">
      <c r="A6" t="s">
        <v>16</v>
      </c>
      <c r="B6" t="s">
        <v>17</v>
      </c>
      <c r="C6">
        <v>110</v>
      </c>
      <c r="D6" t="s">
        <v>8</v>
      </c>
      <c r="E6">
        <v>2691</v>
      </c>
      <c r="F6" t="s">
        <v>9</v>
      </c>
      <c r="G6">
        <v>2701</v>
      </c>
      <c r="H6" t="s">
        <v>454</v>
      </c>
      <c r="I6">
        <v>0</v>
      </c>
      <c r="J6">
        <v>0</v>
      </c>
      <c r="K6">
        <v>0</v>
      </c>
      <c r="L6">
        <v>0</v>
      </c>
      <c r="M6">
        <v>4</v>
      </c>
      <c r="N6">
        <v>0</v>
      </c>
      <c r="O6" t="str">
        <f>IF(Table1[[#This Row],[melee_off]]=0,"","{""key"":"&amp;Table1[[#Headers],["data.melee_off.equip"]]&amp;", ""mode"": 2, ""value"":"&amp;Table1[[#This Row],[melee_off]]&amp;"}")</f>
        <v/>
      </c>
      <c r="P6" t="str">
        <f>IF(Table1[[#This Row],[melee_def]]=0,"","{""key"":"&amp;Table1[[#Headers],["data.melee_def.equip"]]&amp;", ""mode"": 2, ""value"":"&amp;Table1[[#This Row],[melee_def]]&amp;"}")</f>
        <v/>
      </c>
      <c r="Q6" t="str">
        <f>IF(Table1[[#This Row],[ranged_off]]=0,"","{""key"":"&amp;Table1[[#Headers],["data.ranged_off.equip"]]&amp;", ""mode"": 2, ""value"":"&amp;Table1[[#This Row],[ranged_off]]&amp;"}")</f>
        <v/>
      </c>
      <c r="R6" t="str">
        <f>IF(Table1[[#This Row],[ranged_def]]=0,"","{""key"":"&amp;Table1[[#Headers],["data.ranged_def.equip"]]&amp;", ""mode"": 2, ""value"":"&amp;Table1[[#This Row],[ranged_def]]&amp;"}")</f>
        <v/>
      </c>
      <c r="S6" t="str">
        <f>IF(Table1[[#This Row],[magic_off]]=0,"","{""key"":"&amp;Table1[[#Headers],["data.magic_off.equip"]]&amp;", ""mode"": 2, ""value"":"&amp;Table1[[#This Row],[magic_off]]&amp;"}")</f>
        <v>{"key":"data.magic_off.equip", "mode": 2, "value":4}</v>
      </c>
      <c r="T6" t="str">
        <f>IF(Table1[[#This Row],[magic_def]]=0,"","{""key"":"&amp;Table1[[#Headers],["data.magic_def.equip"]]&amp;", ""mode"": 2, ""value"":"&amp;Table1[[#This Row],[magic_def]]&amp;"}")</f>
        <v/>
      </c>
      <c r="U6" t="s">
        <v>459</v>
      </c>
      <c r="V6" t="s">
        <v>628</v>
      </c>
      <c r="W6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"value":"Oak Staff"},{"key":"data.offHand", "mode":5, "value":"Oak Staff"}</v>
      </c>
      <c r="Y6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[{"_id":"bHUBvWEioH2KWfPt","label":"Oak Staff (Equipped)","changes":[{"key":"data.magic_off.equip", "mode": 2, "value":4},{"key":"data.mainHand", "mode":5, "value":"Oak Staff"},{"key":"data.offHand", "mode":5, "value":"Oak Staff"}], "duration":{}, "flags":{},"transfer":true}]</v>
      </c>
      <c r="Z6">
        <f t="shared" si="0"/>
        <v>288</v>
      </c>
      <c r="AA6" t="str">
        <f>LEFT(U6,Z6-4)&amp;Table1[[#This Row],[effects]]&amp;RIGHT(Table1[[#This Row],[2021-03-02]],26)</f>
        <v>{"name":"Oak Staff","permission":{"default":0,"QSme0Gx9jr7A5dMK":3},"type":"equipment","data":{"itemSubtype":"weapon2h","fightingStyle":"magic","tier":2,"level":11,"exp":12,"price":0,"description":"","equipmentSlots":"mainHand"},"flags":{},"img":"icons/svg/mystery-man.svg","effects":[{"_id":"bHUBvWEioH2KWfPt","label":"Oak Staff (Equipped)","changes":[{"key":"data.magic_off.equip", "mode": 2, "value":4},{"key":"data.mainHand", "mode":5, "value":"Oak Staff"},{"key":"data.offHand", "mode":5, "value":"Oak Staff"}], "duration":{}, "flags":{},"transfer":true}],"_id":"4Oa2B6PtOdDaMQmV"}</v>
      </c>
    </row>
    <row r="7" spans="1:28" x14ac:dyDescent="0.25">
      <c r="A7" t="s">
        <v>18</v>
      </c>
      <c r="B7" t="s">
        <v>19</v>
      </c>
      <c r="C7">
        <v>111</v>
      </c>
      <c r="D7" t="s">
        <v>8</v>
      </c>
      <c r="E7">
        <v>2691</v>
      </c>
      <c r="F7" t="s">
        <v>9</v>
      </c>
      <c r="G7">
        <v>2701</v>
      </c>
      <c r="H7" t="s">
        <v>20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 t="str">
        <f>IF(Table1[[#This Row],[melee_off]]=0,"","{""key"":"&amp;Table1[[#Headers],["data.melee_off.equip"]]&amp;", ""mode"": 2, ""value"":"&amp;Table1[[#This Row],[melee_off]]&amp;"}")</f>
        <v/>
      </c>
      <c r="P7" t="str">
        <f>IF(Table1[[#This Row],[melee_def]]=0,"","{""key"":"&amp;Table1[[#Headers],["data.melee_def.equip"]]&amp;", ""mode"": 2, ""value"":"&amp;Table1[[#This Row],[melee_def]]&amp;"}")</f>
        <v/>
      </c>
      <c r="Q7" t="str">
        <f>IF(Table1[[#This Row],[ranged_off]]=0,"","{""key"":"&amp;Table1[[#Headers],["data.ranged_off.equip"]]&amp;", ""mode"": 2, ""value"":"&amp;Table1[[#This Row],[ranged_off]]&amp;"}")</f>
        <v/>
      </c>
      <c r="R7" t="str">
        <f>IF(Table1[[#This Row],[ranged_def]]=0,"","{""key"":"&amp;Table1[[#Headers],["data.ranged_def.equip"]]&amp;", ""mode"": 2, ""value"":"&amp;Table1[[#This Row],[ranged_def]]&amp;"}")</f>
        <v/>
      </c>
      <c r="S7" t="str">
        <f>IF(Table1[[#This Row],[magic_off]]=0,"","{""key"":"&amp;Table1[[#Headers],["data.magic_off.equip"]]&amp;", ""mode"": 2, ""value"":"&amp;Table1[[#This Row],[magic_off]]&amp;"}")</f>
        <v>{"key":"data.magic_off.equip", "mode": 2, "value":2}</v>
      </c>
      <c r="T7" t="str">
        <f>IF(Table1[[#This Row],[magic_def]]=0,"","{""key"":"&amp;Table1[[#Headers],["data.magic_def.equip"]]&amp;", ""mode"": 2, ""value"":"&amp;Table1[[#This Row],[magic_def]]&amp;"}")</f>
        <v/>
      </c>
      <c r="U7" t="s">
        <v>359</v>
      </c>
      <c r="V7" t="s">
        <v>629</v>
      </c>
      <c r="W7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"value":"Pine Staff"},{"key":"data.offHand", "mode":5, "value":"Pine Staff"}</v>
      </c>
      <c r="Y7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[{"_id":"ZaqbTHkoCEjO0AlI","label":"Pine Staff (Equipped)","changes":[{"key":"data.magic_off.equip", "mode": 2, "value":2},{"key":"data.mainHand", "mode":5, "value":"Pine Staff"},{"key":"data.offHand", "mode":5, "value":"Pine Staff"}], "duration":{}, "flags":{},"transfer":true}]</v>
      </c>
      <c r="Z7">
        <f t="shared" si="0"/>
        <v>287</v>
      </c>
      <c r="AA7" t="str">
        <f>LEFT(U7,Z7-4)&amp;Table1[[#This Row],[effects]]&amp;RIGHT(Table1[[#This Row],[2021-03-02]],26)</f>
        <v>{"name":"Pine Staff","permission":{"default":0,"QSme0Gx9jr7A5dMK":3},"type":"equipment","data":{"itemSubtype":"weapon2h","fightingStyle":"magic","tier":1,"level":1,"exp":1,"price":0,"description":"","equipmentSlots":"mainHand"},"flags":{},"img":"icons/svg/mystery-man.svg","effects":[{"_id":"ZaqbTHkoCEjO0AlI","label":"Pine Staff (Equipped)","changes":[{"key":"data.magic_off.equip", "mode": 2, "value":2},{"key":"data.mainHand", "mode":5, "value":"Pine Staff"},{"key":"data.offHand", "mode":5, "value":"Pine Staff"}], "duration":{}, "flags":{},"transfer":true}],"_id":"TcX6VGAMIFtTygpf"}</v>
      </c>
    </row>
    <row r="8" spans="1:28" x14ac:dyDescent="0.25">
      <c r="A8" t="s">
        <v>21</v>
      </c>
      <c r="B8" t="s">
        <v>22</v>
      </c>
      <c r="C8">
        <v>115</v>
      </c>
      <c r="D8" t="s">
        <v>8</v>
      </c>
      <c r="E8">
        <v>2698</v>
      </c>
      <c r="F8" t="s">
        <v>9</v>
      </c>
      <c r="G8">
        <v>2708</v>
      </c>
      <c r="H8" t="s">
        <v>307</v>
      </c>
      <c r="I8">
        <v>0</v>
      </c>
      <c r="J8">
        <v>0</v>
      </c>
      <c r="K8">
        <v>0</v>
      </c>
      <c r="L8">
        <v>0</v>
      </c>
      <c r="M8">
        <v>14</v>
      </c>
      <c r="N8">
        <v>0</v>
      </c>
      <c r="O8" t="str">
        <f>IF(Table1[[#This Row],[melee_off]]=0,"","{""key"":"&amp;Table1[[#Headers],["data.melee_off.equip"]]&amp;", ""mode"": 2, ""value"":"&amp;Table1[[#This Row],[melee_off]]&amp;"}")</f>
        <v/>
      </c>
      <c r="P8" t="str">
        <f>IF(Table1[[#This Row],[melee_def]]=0,"","{""key"":"&amp;Table1[[#Headers],["data.melee_def.equip"]]&amp;", ""mode"": 2, ""value"":"&amp;Table1[[#This Row],[melee_def]]&amp;"}")</f>
        <v/>
      </c>
      <c r="Q8" t="str">
        <f>IF(Table1[[#This Row],[ranged_off]]=0,"","{""key"":"&amp;Table1[[#Headers],["data.ranged_off.equip"]]&amp;", ""mode"": 2, ""value"":"&amp;Table1[[#This Row],[ranged_off]]&amp;"}")</f>
        <v/>
      </c>
      <c r="R8" t="str">
        <f>IF(Table1[[#This Row],[ranged_def]]=0,"","{""key"":"&amp;Table1[[#Headers],["data.ranged_def.equip"]]&amp;", ""mode"": 2, ""value"":"&amp;Table1[[#This Row],[ranged_def]]&amp;"}")</f>
        <v/>
      </c>
      <c r="S8" t="str">
        <f>IF(Table1[[#This Row],[magic_off]]=0,"","{""key"":"&amp;Table1[[#Headers],["data.magic_off.equip"]]&amp;", ""mode"": 2, ""value"":"&amp;Table1[[#This Row],[magic_off]]&amp;"}")</f>
        <v>{"key":"data.magic_off.equip", "mode": 2, "value":14}</v>
      </c>
      <c r="T8" t="str">
        <f>IF(Table1[[#This Row],[magic_def]]=0,"","{""key"":"&amp;Table1[[#Headers],["data.magic_def.equip"]]&amp;", ""mode"": 2, ""value"":"&amp;Table1[[#This Row],[magic_def]]&amp;"}")</f>
        <v/>
      </c>
      <c r="U8" t="s">
        <v>360</v>
      </c>
      <c r="V8" t="s">
        <v>630</v>
      </c>
      <c r="W8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"value":"Sparking Staff"},{"key":"data.offHand", "mode":5, "value":"Sparking Staff"}</v>
      </c>
      <c r="Y8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[{"_id":"hm9zPEH25lfz17bS","label":"Sparking Staff (Equipped)","changes":[{"key":"data.magic_off.equip", "mode": 2, "value":14},{"key":"data.mainHand", "mode":5, "value":"Sparking Staff"},{"key":"data.offHand", "mode":5, "value":"Sparking Staff"}], "duration":{}, "flags":{},"transfer":true}]</v>
      </c>
      <c r="Z8">
        <f t="shared" si="0"/>
        <v>294</v>
      </c>
      <c r="AA8" t="str">
        <f>LEFT(U8,Z8-4)&amp;Table1[[#This Row],[effects]]&amp;RIGHT(Table1[[#This Row],[2021-03-02]],26)</f>
        <v>{"name":"Sparking Staff","permission":{"default":0,"QSme0Gx9jr7A5dMK":3},"type":"equipment","data":{"itemSubtype":"weapon2h","fightingStyle":"magic","tier":7,"level":61,"exp":217,"price":0,"description":"","equipmentSlots":"mainHand"},"flags":{},"img":"icons/svg/mystery-man.svg","effects":[{"_id":"hm9zPEH25lfz17bS","label":"Sparking Staff (Equipped)","changes":[{"key":"data.magic_off.equip", "mode": 2, "value":14},{"key":"data.mainHand", "mode":5, "value":"Sparking Staff"},{"key":"data.offHand", "mode":5, "value":"Sparking Staff"}], "duration":{}, "flags":{},"transfer":true}],"_id":"0rVZ9n6Bgfwqwa20"}</v>
      </c>
    </row>
    <row r="9" spans="1:28" x14ac:dyDescent="0.25">
      <c r="A9" t="s">
        <v>23</v>
      </c>
      <c r="B9" t="s">
        <v>24</v>
      </c>
      <c r="C9">
        <v>113</v>
      </c>
      <c r="D9" t="s">
        <v>8</v>
      </c>
      <c r="E9">
        <v>2694</v>
      </c>
      <c r="F9" t="s">
        <v>9</v>
      </c>
      <c r="G9">
        <v>2704</v>
      </c>
      <c r="H9" t="s">
        <v>455</v>
      </c>
      <c r="I9">
        <v>0</v>
      </c>
      <c r="J9">
        <v>0</v>
      </c>
      <c r="K9">
        <v>0</v>
      </c>
      <c r="L9">
        <v>0</v>
      </c>
      <c r="M9">
        <v>6</v>
      </c>
      <c r="N9">
        <v>0</v>
      </c>
      <c r="O9" t="str">
        <f>IF(Table1[[#This Row],[melee_off]]=0,"","{""key"":"&amp;Table1[[#Headers],["data.melee_off.equip"]]&amp;", ""mode"": 2, ""value"":"&amp;Table1[[#This Row],[melee_off]]&amp;"}")</f>
        <v/>
      </c>
      <c r="P9" t="str">
        <f>IF(Table1[[#This Row],[melee_def]]=0,"","{""key"":"&amp;Table1[[#Headers],["data.melee_def.equip"]]&amp;", ""mode"": 2, ""value"":"&amp;Table1[[#This Row],[melee_def]]&amp;"}")</f>
        <v/>
      </c>
      <c r="Q9" t="str">
        <f>IF(Table1[[#This Row],[ranged_off]]=0,"","{""key"":"&amp;Table1[[#Headers],["data.ranged_off.equip"]]&amp;", ""mode"": 2, ""value"":"&amp;Table1[[#This Row],[ranged_off]]&amp;"}")</f>
        <v/>
      </c>
      <c r="R9" t="str">
        <f>IF(Table1[[#This Row],[ranged_def]]=0,"","{""key"":"&amp;Table1[[#Headers],["data.ranged_def.equip"]]&amp;", ""mode"": 2, ""value"":"&amp;Table1[[#This Row],[ranged_def]]&amp;"}")</f>
        <v/>
      </c>
      <c r="S9" t="str">
        <f>IF(Table1[[#This Row],[magic_off]]=0,"","{""key"":"&amp;Table1[[#Headers],["data.magic_off.equip"]]&amp;", ""mode"": 2, ""value"":"&amp;Table1[[#This Row],[magic_off]]&amp;"}")</f>
        <v>{"key":"data.magic_off.equip", "mode": 2, "value":6}</v>
      </c>
      <c r="T9" t="str">
        <f>IF(Table1[[#This Row],[magic_def]]=0,"","{""key"":"&amp;Table1[[#Headers],["data.magic_def.equip"]]&amp;", ""mode"": 2, ""value"":"&amp;Table1[[#This Row],[magic_def]]&amp;"}")</f>
        <v/>
      </c>
      <c r="U9" t="s">
        <v>481</v>
      </c>
      <c r="V9" t="s">
        <v>631</v>
      </c>
      <c r="W9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"value":"Willow Staff"},{"key":"data.offHand", "mode":5, "value":"Willow Staff"}</v>
      </c>
      <c r="Y9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[{"_id":"OHo71isiJLny2ra5","label":"Willow Staff (Equipped)","changes":[{"key":"data.magic_off.equip", "mode": 2, "value":6},{"key":"data.mainHand", "mode":5, "value":"Willow Staff"},{"key":"data.offHand", "mode":5, "value":"Willow Staff"}], "duration":{}, "flags":{},"transfer":true}]</v>
      </c>
      <c r="Z9">
        <f t="shared" si="0"/>
        <v>291</v>
      </c>
      <c r="AA9" t="str">
        <f>LEFT(U9,Z9-4)&amp;Table1[[#This Row],[effects]]&amp;RIGHT(Table1[[#This Row],[2021-03-02]],26)</f>
        <v>{"name":"Willow Staff","permission":{"default":0,"QSme0Gx9jr7A5dMK":3},"type":"equipment","data":{"itemSubtype":"weapon2h","fightingStyle":"magic","tier":3,"level":21,"exp":33,"price":0,"description":"","equipmentSlots":"mainHand"},"flags":{},"img":"icons/svg/mystery-man.svg","effects":[{"_id":"OHo71isiJLny2ra5","label":"Willow Staff (Equipped)","changes":[{"key":"data.magic_off.equip", "mode": 2, "value":6},{"key":"data.mainHand", "mode":5, "value":"Willow Staff"},{"key":"data.offHand", "mode":5, "value":"Willow Staff"}], "duration":{}, "flags":{},"transfer":true}],"_id":"sXB5ETvLqG1050hw"}</v>
      </c>
    </row>
    <row r="10" spans="1:28" x14ac:dyDescent="0.25">
      <c r="A10" t="s">
        <v>25</v>
      </c>
      <c r="B10" t="s">
        <v>26</v>
      </c>
      <c r="C10">
        <v>110</v>
      </c>
      <c r="D10" t="s">
        <v>8</v>
      </c>
      <c r="E10">
        <v>2693</v>
      </c>
      <c r="F10" t="s">
        <v>9</v>
      </c>
      <c r="G10">
        <v>2703</v>
      </c>
      <c r="H10" t="s">
        <v>331</v>
      </c>
      <c r="I10">
        <v>0</v>
      </c>
      <c r="J10">
        <v>0</v>
      </c>
      <c r="K10">
        <v>0</v>
      </c>
      <c r="L10">
        <v>0</v>
      </c>
      <c r="M10">
        <v>10</v>
      </c>
      <c r="N10">
        <v>0</v>
      </c>
      <c r="O10" t="str">
        <f>IF(Table1[[#This Row],[melee_off]]=0,"","{""key"":"&amp;Table1[[#Headers],["data.melee_off.equip"]]&amp;", ""mode"": 2, ""value"":"&amp;Table1[[#This Row],[melee_off]]&amp;"}")</f>
        <v/>
      </c>
      <c r="P10" t="str">
        <f>IF(Table1[[#This Row],[melee_def]]=0,"","{""key"":"&amp;Table1[[#Headers],["data.melee_def.equip"]]&amp;", ""mode"": 2, ""value"":"&amp;Table1[[#This Row],[melee_def]]&amp;"}")</f>
        <v/>
      </c>
      <c r="Q10" t="str">
        <f>IF(Table1[[#This Row],[ranged_off]]=0,"","{""key"":"&amp;Table1[[#Headers],["data.ranged_off.equip"]]&amp;", ""mode"": 2, ""value"":"&amp;Table1[[#This Row],[ranged_off]]&amp;"}")</f>
        <v/>
      </c>
      <c r="R10" t="str">
        <f>IF(Table1[[#This Row],[ranged_def]]=0,"","{""key"":"&amp;Table1[[#Headers],["data.ranged_def.equip"]]&amp;", ""mode"": 2, ""value"":"&amp;Table1[[#This Row],[ranged_def]]&amp;"}")</f>
        <v/>
      </c>
      <c r="S10" t="str">
        <f>IF(Table1[[#This Row],[magic_off]]=0,"","{""key"":"&amp;Table1[[#Headers],["data.magic_off.equip"]]&amp;", ""mode"": 2, ""value"":"&amp;Table1[[#This Row],[magic_off]]&amp;"}")</f>
        <v>{"key":"data.magic_off.equip", "mode": 2, "value":10}</v>
      </c>
      <c r="T10" t="str">
        <f>IF(Table1[[#This Row],[magic_def]]=0,"","{""key"":"&amp;Table1[[#Headers],["data.magic_def.equip"]]&amp;", ""mode"": 2, ""value"":"&amp;Table1[[#This Row],[magic_def]]&amp;"}")</f>
        <v/>
      </c>
      <c r="U10" t="s">
        <v>361</v>
      </c>
      <c r="V10" t="s">
        <v>632</v>
      </c>
      <c r="W10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"value":"Yew Staff"},{"key":"data.offHand", "mode":5, "value":"Yew Staff"}</v>
      </c>
      <c r="Y10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[{"_id":"VUqzle5IdMWqlfgy","label":"Yew Staff (Equipped)","changes":[{"key":"data.magic_off.equip", "mode": 2, "value":10},{"key":"data.mainHand", "mode":5, "value":"Yew Staff"},{"key":"data.offHand", "mode":5, "value":"Yew Staff"}], "duration":{}, "flags":{},"transfer":true}]</v>
      </c>
      <c r="Z10">
        <f t="shared" si="0"/>
        <v>289</v>
      </c>
      <c r="AA10" t="str">
        <f>LEFT(U10,Z10-4)&amp;Table1[[#This Row],[effects]]&amp;RIGHT(Table1[[#This Row],[2021-03-02]],26)</f>
        <v>{"name":"Yew Staff","permission":{"default":0,"QSme0Gx9jr7A5dMK":3},"type":"equipment","data":{"itemSubtype":"weapon2h","fightingStyle":"magic","tier":5,"level":41,"exp":105,"price":0,"description":"","equipmentSlots":"mainHand"},"flags":{},"img":"icons/svg/mystery-man.svg","effects":[{"_id":"VUqzle5IdMWqlfgy","label":"Yew Staff (Equipped)","changes":[{"key":"data.magic_off.equip", "mode": 2, "value":10},{"key":"data.mainHand", "mode":5, "value":"Yew Staff"},{"key":"data.offHand", "mode":5, "value":"Yew Staff"}], "duration":{}, "flags":{},"transfer":true}],"_id":"1NAuGs45SZ9eJHHe"}</v>
      </c>
    </row>
    <row r="11" spans="1:28" x14ac:dyDescent="0.25">
      <c r="A11" t="s">
        <v>27</v>
      </c>
      <c r="B11" t="s">
        <v>28</v>
      </c>
      <c r="C11">
        <v>116</v>
      </c>
      <c r="D11" t="s">
        <v>8</v>
      </c>
      <c r="E11">
        <v>2699</v>
      </c>
      <c r="F11" t="s">
        <v>9</v>
      </c>
      <c r="G11">
        <v>2709</v>
      </c>
      <c r="H11" t="s">
        <v>29</v>
      </c>
      <c r="I11">
        <v>0</v>
      </c>
      <c r="J11">
        <v>0</v>
      </c>
      <c r="K11">
        <v>0</v>
      </c>
      <c r="L11">
        <v>0</v>
      </c>
      <c r="M11">
        <v>20</v>
      </c>
      <c r="N11">
        <v>0</v>
      </c>
      <c r="O11" t="str">
        <f>IF(Table1[[#This Row],[melee_off]]=0,"","{""key"":"&amp;Table1[[#Headers],["data.melee_off.equip"]]&amp;", ""mode"": 2, ""value"":"&amp;Table1[[#This Row],[melee_off]]&amp;"}")</f>
        <v/>
      </c>
      <c r="P11" t="str">
        <f>IF(Table1[[#This Row],[melee_def]]=0,"","{""key"":"&amp;Table1[[#Headers],["data.melee_def.equip"]]&amp;", ""mode"": 2, ""value"":"&amp;Table1[[#This Row],[melee_def]]&amp;"}")</f>
        <v/>
      </c>
      <c r="Q11" t="str">
        <f>IF(Table1[[#This Row],[ranged_off]]=0,"","{""key"":"&amp;Table1[[#Headers],["data.ranged_off.equip"]]&amp;", ""mode"": 2, ""value"":"&amp;Table1[[#This Row],[ranged_off]]&amp;"}")</f>
        <v/>
      </c>
      <c r="R11" t="str">
        <f>IF(Table1[[#This Row],[ranged_def]]=0,"","{""key"":"&amp;Table1[[#Headers],["data.ranged_def.equip"]]&amp;", ""mode"": 2, ""value"":"&amp;Table1[[#This Row],[ranged_def]]&amp;"}")</f>
        <v/>
      </c>
      <c r="S11" t="str">
        <f>IF(Table1[[#This Row],[magic_off]]=0,"","{""key"":"&amp;Table1[[#Headers],["data.magic_off.equip"]]&amp;", ""mode"": 2, ""value"":"&amp;Table1[[#This Row],[magic_off]]&amp;"}")</f>
        <v>{"key":"data.magic_off.equip", "mode": 2, "value":20}</v>
      </c>
      <c r="T11" t="str">
        <f>IF(Table1[[#This Row],[magic_def]]=0,"","{""key"":"&amp;Table1[[#Headers],["data.magic_def.equip"]]&amp;", ""mode"": 2, ""value"":"&amp;Table1[[#This Row],[magic_def]]&amp;"}")</f>
        <v/>
      </c>
      <c r="U11" t="s">
        <v>362</v>
      </c>
      <c r="V11" t="s">
        <v>633</v>
      </c>
      <c r="W11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"value":"Yggdrasil Staff"},{"key":"data.offHand", "mode":5, "value":"Yggdrasil Staff"}</v>
      </c>
      <c r="Y11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[{"_id":"TEQCM3nJxF2Og2rk","label":"Yggdrasil Staff (Equipped)","changes":[{"key":"data.magic_off.equip", "mode": 2, "value":20},{"key":"data.mainHand", "mode":5, "value":"Yggdrasil Staff"},{"key":"data.offHand", "mode":5, "value":"Yggdrasil Staff"}], "duration":{}, "flags":{},"transfer":true}]</v>
      </c>
      <c r="Z11">
        <f t="shared" si="0"/>
        <v>294</v>
      </c>
      <c r="AA11" t="str">
        <f>LEFT(U11,Z11-4)&amp;Table1[[#This Row],[effects]]&amp;RIGHT(Table1[[#This Row],[2021-03-02]],26)</f>
        <v>{"name":"Yggdrasil Staff","permission":{"default":0,"QSme0Gx9jr7A5dMK":3},"type":"equipment","data":{"itemSubtype":"weapon2h","fightingStyle":"magic","tier":1,"level":1,"exp":406,"price":0,"description":"","equipmentSlots":"mainHand"},"flags":{},"img":"icons/svg/mystery-man.svg","effects":[{"_id":"TEQCM3nJxF2Og2rk","label":"Yggdrasil Staff (Equipped)","changes":[{"key":"data.magic_off.equip", "mode": 2, "value":20},{"key":"data.mainHand", "mode":5, "value":"Yggdrasil Staff"},{"key":"data.offHand", "mode":5, "value":"Yggdrasil Staff"}], "duration":{}, "flags":{},"transfer":true}],"_id":"SMFDen5IWD208b8k"}</v>
      </c>
    </row>
    <row r="12" spans="1:28" x14ac:dyDescent="0.25">
      <c r="A12" t="s">
        <v>30</v>
      </c>
      <c r="B12" t="s">
        <v>31</v>
      </c>
      <c r="C12">
        <v>113</v>
      </c>
      <c r="D12" t="s">
        <v>32</v>
      </c>
      <c r="E12">
        <v>2695</v>
      </c>
      <c r="F12" t="s">
        <v>9</v>
      </c>
      <c r="G12">
        <v>2705</v>
      </c>
      <c r="H12" t="s">
        <v>274</v>
      </c>
      <c r="I12">
        <v>0</v>
      </c>
      <c r="J12">
        <v>0</v>
      </c>
      <c r="K12">
        <v>0</v>
      </c>
      <c r="L12">
        <v>0</v>
      </c>
      <c r="M12">
        <v>9</v>
      </c>
      <c r="N12">
        <v>0</v>
      </c>
      <c r="O12" t="str">
        <f>IF(Table1[[#This Row],[melee_off]]=0,"","{""key"":"&amp;Table1[[#Headers],["data.melee_off.equip"]]&amp;", ""mode"": 2, ""value"":"&amp;Table1[[#This Row],[melee_off]]&amp;"}")</f>
        <v/>
      </c>
      <c r="P12" t="str">
        <f>IF(Table1[[#This Row],[melee_def]]=0,"","{""key"":"&amp;Table1[[#Headers],["data.melee_def.equip"]]&amp;", ""mode"": 2, ""value"":"&amp;Table1[[#This Row],[melee_def]]&amp;"}")</f>
        <v/>
      </c>
      <c r="Q12" t="str">
        <f>IF(Table1[[#This Row],[ranged_off]]=0,"","{""key"":"&amp;Table1[[#Headers],["data.ranged_off.equip"]]&amp;", ""mode"": 2, ""value"":"&amp;Table1[[#This Row],[ranged_off]]&amp;"}")</f>
        <v/>
      </c>
      <c r="R12" t="str">
        <f>IF(Table1[[#This Row],[ranged_def]]=0,"","{""key"":"&amp;Table1[[#Headers],["data.ranged_def.equip"]]&amp;", ""mode"": 2, ""value"":"&amp;Table1[[#This Row],[ranged_def]]&amp;"}")</f>
        <v/>
      </c>
      <c r="S12" t="str">
        <f>IF(Table1[[#This Row],[magic_off]]=0,"","{""key"":"&amp;Table1[[#Headers],["data.magic_off.equip"]]&amp;", ""mode"": 2, ""value"":"&amp;Table1[[#This Row],[magic_off]]&amp;"}")</f>
        <v>{"key":"data.magic_off.equip", "mode": 2, "value":9}</v>
      </c>
      <c r="T12" t="str">
        <f>IF(Table1[[#This Row],[magic_def]]=0,"","{""key"":"&amp;Table1[[#Headers],["data.magic_def.equip"]]&amp;", ""mode"": 2, ""value"":"&amp;Table1[[#This Row],[magic_def]]&amp;"}")</f>
        <v/>
      </c>
      <c r="U12" t="s">
        <v>363</v>
      </c>
      <c r="V12" t="s">
        <v>634</v>
      </c>
      <c r="W12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"value":"Ancient Wand"}</v>
      </c>
      <c r="Y12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[{"_id":"hJrSYSibJg3cxZ3c","label":"Ancient Wand (Equipped)","changes":[{"key":"data.magic_off.equip", "mode": 2, "value":9},{"key":"data.mainHand", "mode":5, "value":"Ancient Wand"}], "duration":{}, "flags":{},"transfer":true}]</v>
      </c>
      <c r="Z12">
        <f t="shared" si="0"/>
        <v>292</v>
      </c>
      <c r="AA12" t="str">
        <f>LEFT(U12,Z12-4)&amp;Table1[[#This Row],[effects]]&amp;RIGHT(Table1[[#This Row],[2021-03-02]],26)</f>
        <v>{"name":"Ancient Wand","permission":{"default":0,"QSme0Gx9jr7A5dMK":3},"type":"equipment","data":{"itemSubtype":"weapon1h","fightingStyle":"magic","tier":9,"level":81,"exp":369,"price":0,"description":"","equipmentSlots":"mainHand"},"flags":{},"img":"icons/svg/mystery-man.svg","effects":[{"_id":"hJrSYSibJg3cxZ3c","label":"Ancient Wand (Equipped)","changes":[{"key":"data.magic_off.equip", "mode": 2, "value":9},{"key":"data.mainHand", "mode":5, "value":"Ancient Wand"}], "duration":{}, "flags":{},"transfer":true}],"_id":"ZDJBmRUsfWqAQQWH"}</v>
      </c>
    </row>
    <row r="13" spans="1:28" x14ac:dyDescent="0.25">
      <c r="A13" t="s">
        <v>33</v>
      </c>
      <c r="B13" t="s">
        <v>34</v>
      </c>
      <c r="C13">
        <v>115</v>
      </c>
      <c r="D13" t="s">
        <v>32</v>
      </c>
      <c r="E13">
        <v>2697</v>
      </c>
      <c r="F13" t="s">
        <v>9</v>
      </c>
      <c r="G13">
        <v>2707</v>
      </c>
      <c r="H13" t="s">
        <v>296</v>
      </c>
      <c r="I13">
        <v>0</v>
      </c>
      <c r="J13">
        <v>0</v>
      </c>
      <c r="K13">
        <v>0</v>
      </c>
      <c r="L13">
        <v>0</v>
      </c>
      <c r="M13">
        <v>8</v>
      </c>
      <c r="N13">
        <v>0</v>
      </c>
      <c r="O13" t="str">
        <f>IF(Table1[[#This Row],[melee_off]]=0,"","{""key"":"&amp;Table1[[#Headers],["data.melee_off.equip"]]&amp;", ""mode"": 2, ""value"":"&amp;Table1[[#This Row],[melee_off]]&amp;"}")</f>
        <v/>
      </c>
      <c r="P13" t="str">
        <f>IF(Table1[[#This Row],[melee_def]]=0,"","{""key"":"&amp;Table1[[#Headers],["data.melee_def.equip"]]&amp;", ""mode"": 2, ""value"":"&amp;Table1[[#This Row],[melee_def]]&amp;"}")</f>
        <v/>
      </c>
      <c r="Q13" t="str">
        <f>IF(Table1[[#This Row],[ranged_off]]=0,"","{""key"":"&amp;Table1[[#Headers],["data.ranged_off.equip"]]&amp;", ""mode"": 2, ""value"":"&amp;Table1[[#This Row],[ranged_off]]&amp;"}")</f>
        <v/>
      </c>
      <c r="R13" t="str">
        <f>IF(Table1[[#This Row],[ranged_def]]=0,"","{""key"":"&amp;Table1[[#Headers],["data.ranged_def.equip"]]&amp;", ""mode"": 2, ""value"":"&amp;Table1[[#This Row],[ranged_def]]&amp;"}")</f>
        <v/>
      </c>
      <c r="S13" t="str">
        <f>IF(Table1[[#This Row],[magic_off]]=0,"","{""key"":"&amp;Table1[[#Headers],["data.magic_off.equip"]]&amp;", ""mode"": 2, ""value"":"&amp;Table1[[#This Row],[magic_off]]&amp;"}")</f>
        <v>{"key":"data.magic_off.equip", "mode": 2, "value":8}</v>
      </c>
      <c r="T13" t="str">
        <f>IF(Table1[[#This Row],[magic_def]]=0,"","{""key"":"&amp;Table1[[#Headers],["data.magic_def.equip"]]&amp;", ""mode"": 2, ""value"":"&amp;Table1[[#This Row],[magic_def]]&amp;"}")</f>
        <v/>
      </c>
      <c r="U13" t="s">
        <v>364</v>
      </c>
      <c r="V13" t="s">
        <v>635</v>
      </c>
      <c r="W13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"value":"Everburnt Wand"}</v>
      </c>
      <c r="Y13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[{"_id":"KUxEdBVwfaIgvkkh","label":"Everburnt Wand (Equipped)","changes":[{"key":"data.magic_off.equip", "mode": 2, "value":8},{"key":"data.mainHand", "mode":5, "value":"Everburnt Wand"}], "duration":{}, "flags":{},"transfer":true}]</v>
      </c>
      <c r="Z13">
        <f t="shared" si="0"/>
        <v>294</v>
      </c>
      <c r="AA13" t="str">
        <f>LEFT(U13,Z13-4)&amp;Table1[[#This Row],[effects]]&amp;RIGHT(Table1[[#This Row],[2021-03-02]],26)</f>
        <v>{"name":"Everburnt Wand","permission":{"default":0,"QSme0Gx9jr7A5dMK":3},"type":"equipment","data":{"itemSubtype":"weapon1h","fightingStyle":"magic","tier":8,"level":71,"exp":288,"price":0,"description":"","equipmentSlots":"mainHand"},"flags":{},"img":"icons/svg/mystery-man.svg","effects":[{"_id":"KUxEdBVwfaIgvkkh","label":"Everburnt Wand (Equipped)","changes":[{"key":"data.magic_off.equip", "mode": 2, "value":8},{"key":"data.mainHand", "mode":5, "value":"Everburnt Wand"}], "duration":{}, "flags":{},"transfer":true}],"_id":"6UIsUTqIOEKQDoto"}</v>
      </c>
    </row>
    <row r="14" spans="1:28" x14ac:dyDescent="0.25">
      <c r="A14" t="s">
        <v>35</v>
      </c>
      <c r="B14" t="s">
        <v>36</v>
      </c>
      <c r="C14">
        <v>111</v>
      </c>
      <c r="D14" t="s">
        <v>32</v>
      </c>
      <c r="E14">
        <v>2691</v>
      </c>
      <c r="F14" t="s">
        <v>9</v>
      </c>
      <c r="G14">
        <v>2701</v>
      </c>
      <c r="H14" t="s">
        <v>344</v>
      </c>
      <c r="I14">
        <v>0</v>
      </c>
      <c r="J14">
        <v>0</v>
      </c>
      <c r="K14">
        <v>0</v>
      </c>
      <c r="L14">
        <v>0</v>
      </c>
      <c r="M14">
        <v>4</v>
      </c>
      <c r="N14">
        <v>0</v>
      </c>
      <c r="O14" t="str">
        <f>IF(Table1[[#This Row],[melee_off]]=0,"","{""key"":"&amp;Table1[[#Headers],["data.melee_off.equip"]]&amp;", ""mode"": 2, ""value"":"&amp;Table1[[#This Row],[melee_off]]&amp;"}")</f>
        <v/>
      </c>
      <c r="P14" t="str">
        <f>IF(Table1[[#This Row],[melee_def]]=0,"","{""key"":"&amp;Table1[[#Headers],["data.melee_def.equip"]]&amp;", ""mode"": 2, ""value"":"&amp;Table1[[#This Row],[melee_def]]&amp;"}")</f>
        <v/>
      </c>
      <c r="Q14" t="str">
        <f>IF(Table1[[#This Row],[ranged_off]]=0,"","{""key"":"&amp;Table1[[#Headers],["data.ranged_off.equip"]]&amp;", ""mode"": 2, ""value"":"&amp;Table1[[#This Row],[ranged_off]]&amp;"}")</f>
        <v/>
      </c>
      <c r="R14" t="str">
        <f>IF(Table1[[#This Row],[ranged_def]]=0,"","{""key"":"&amp;Table1[[#Headers],["data.ranged_def.equip"]]&amp;", ""mode"": 2, ""value"":"&amp;Table1[[#This Row],[ranged_def]]&amp;"}")</f>
        <v/>
      </c>
      <c r="S14" t="str">
        <f>IF(Table1[[#This Row],[magic_off]]=0,"","{""key"":"&amp;Table1[[#Headers],["data.magic_off.equip"]]&amp;", ""mode"": 2, ""value"":"&amp;Table1[[#This Row],[magic_off]]&amp;"}")</f>
        <v>{"key":"data.magic_off.equip", "mode": 2, "value":4}</v>
      </c>
      <c r="T14" t="str">
        <f>IF(Table1[[#This Row],[magic_def]]=0,"","{""key"":"&amp;Table1[[#Headers],["data.magic_def.equip"]]&amp;", ""mode"": 2, ""value"":"&amp;Table1[[#This Row],[magic_def]]&amp;"}")</f>
        <v/>
      </c>
      <c r="U14" t="s">
        <v>365</v>
      </c>
      <c r="V14" t="s">
        <v>636</v>
      </c>
      <c r="W14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"value":"Maple Wand"}</v>
      </c>
      <c r="Y14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[{"_id":"d6GlXGr5EqasKtvf","label":"Maple Wand (Equipped)","changes":[{"key":"data.magic_off.equip", "mode": 2, "value":4},{"key":"data.mainHand", "mode":5, "value":"Maple Wand"}], "duration":{}, "flags":{},"transfer":true}]</v>
      </c>
      <c r="Z14">
        <f t="shared" si="0"/>
        <v>289</v>
      </c>
      <c r="AA14" t="str">
        <f>LEFT(U14,Z14-4)&amp;Table1[[#This Row],[effects]]&amp;RIGHT(Table1[[#This Row],[2021-03-02]],26)</f>
        <v>{"name":"Maple Wand","permission":{"default":0,"QSme0Gx9jr7A5dMK":3},"type":"equipment","data":{"itemSubtype":"weapon1h","fightingStyle":"magic","tier":4,"level":31,"exp":64,"price":0,"description":"","equipmentSlots":"mainHand"},"flags":{},"img":"icons/svg/mystery-man.svg","effects":[{"_id":"d6GlXGr5EqasKtvf","label":"Maple Wand (Equipped)","changes":[{"key":"data.magic_off.equip", "mode": 2, "value":4},{"key":"data.mainHand", "mode":5, "value":"Maple Wand"}], "duration":{}, "flags":{},"transfer":true}],"_id":"RcreEbeueRzxjs3E"}</v>
      </c>
    </row>
    <row r="15" spans="1:28" x14ac:dyDescent="0.25">
      <c r="A15" t="s">
        <v>37</v>
      </c>
      <c r="B15" t="s">
        <v>38</v>
      </c>
      <c r="C15">
        <v>112</v>
      </c>
      <c r="D15" t="s">
        <v>32</v>
      </c>
      <c r="E15">
        <v>2694</v>
      </c>
      <c r="F15" t="s">
        <v>9</v>
      </c>
      <c r="G15">
        <v>2704</v>
      </c>
      <c r="H15" t="s">
        <v>320</v>
      </c>
      <c r="I15">
        <v>0</v>
      </c>
      <c r="J15">
        <v>0</v>
      </c>
      <c r="K15">
        <v>0</v>
      </c>
      <c r="L15">
        <v>0</v>
      </c>
      <c r="M15">
        <v>6</v>
      </c>
      <c r="N15">
        <v>0</v>
      </c>
      <c r="O15" t="str">
        <f>IF(Table1[[#This Row],[melee_off]]=0,"","{""key"":"&amp;Table1[[#Headers],["data.melee_off.equip"]]&amp;", ""mode"": 2, ""value"":"&amp;Table1[[#This Row],[melee_off]]&amp;"}")</f>
        <v/>
      </c>
      <c r="P15" t="str">
        <f>IF(Table1[[#This Row],[melee_def]]=0,"","{""key"":"&amp;Table1[[#Headers],["data.melee_def.equip"]]&amp;", ""mode"": 2, ""value"":"&amp;Table1[[#This Row],[melee_def]]&amp;"}")</f>
        <v/>
      </c>
      <c r="Q15" t="str">
        <f>IF(Table1[[#This Row],[ranged_off]]=0,"","{""key"":"&amp;Table1[[#Headers],["data.ranged_off.equip"]]&amp;", ""mode"": 2, ""value"":"&amp;Table1[[#This Row],[ranged_off]]&amp;"}")</f>
        <v/>
      </c>
      <c r="R15" t="str">
        <f>IF(Table1[[#This Row],[ranged_def]]=0,"","{""key"":"&amp;Table1[[#Headers],["data.ranged_def.equip"]]&amp;", ""mode"": 2, ""value"":"&amp;Table1[[#This Row],[ranged_def]]&amp;"}")</f>
        <v/>
      </c>
      <c r="S15" t="str">
        <f>IF(Table1[[#This Row],[magic_off]]=0,"","{""key"":"&amp;Table1[[#Headers],["data.magic_off.equip"]]&amp;", ""mode"": 2, ""value"":"&amp;Table1[[#This Row],[magic_off]]&amp;"}")</f>
        <v>{"key":"data.magic_off.equip", "mode": 2, "value":6}</v>
      </c>
      <c r="T15" t="str">
        <f>IF(Table1[[#This Row],[magic_def]]=0,"","{""key"":"&amp;Table1[[#Headers],["data.magic_def.equip"]]&amp;", ""mode"": 2, ""value"":"&amp;Table1[[#This Row],[magic_def]]&amp;"}")</f>
        <v/>
      </c>
      <c r="U15" t="s">
        <v>366</v>
      </c>
      <c r="V15" t="s">
        <v>637</v>
      </c>
      <c r="W15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"value":"Mirror Wand"}</v>
      </c>
      <c r="Y15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[{"_id":"oWGq0sSkEAnUTzlL","label":"Mirror Wand (Equipped)","changes":[{"key":"data.magic_off.equip", "mode": 2, "value":6},{"key":"data.mainHand", "mode":5, "value":"Mirror Wand"}], "duration":{}, "flags":{},"transfer":true}]</v>
      </c>
      <c r="Z15">
        <f t="shared" si="0"/>
        <v>291</v>
      </c>
      <c r="AA15" t="str">
        <f>LEFT(U15,Z15-4)&amp;Table1[[#This Row],[effects]]&amp;RIGHT(Table1[[#This Row],[2021-03-02]],26)</f>
        <v>{"name":"Mirror Wand","permission":{"default":0,"QSme0Gx9jr7A5dMK":3},"type":"equipment","data":{"itemSubtype":"weapon1h","fightingStyle":"magic","tier":6,"level":51,"exp":156,"price":0,"description":"","equipmentSlots":"mainHand"},"flags":{},"img":"icons/svg/mystery-man.svg","effects":[{"_id":"oWGq0sSkEAnUTzlL","label":"Mirror Wand (Equipped)","changes":[{"key":"data.magic_off.equip", "mode": 2, "value":6},{"key":"data.mainHand", "mode":5, "value":"Mirror Wand"}], "duration":{}, "flags":{},"transfer":true}],"_id":"UcNEC4FRvNeZVAnC"}</v>
      </c>
    </row>
    <row r="16" spans="1:28" x14ac:dyDescent="0.25">
      <c r="A16" t="s">
        <v>39</v>
      </c>
      <c r="B16" t="s">
        <v>40</v>
      </c>
      <c r="C16">
        <v>109</v>
      </c>
      <c r="D16" t="s">
        <v>32</v>
      </c>
      <c r="E16">
        <v>2690</v>
      </c>
      <c r="F16" t="s">
        <v>9</v>
      </c>
      <c r="G16">
        <v>2700</v>
      </c>
      <c r="H16" t="s">
        <v>456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 t="str">
        <f>IF(Table1[[#This Row],[melee_off]]=0,"","{""key"":"&amp;Table1[[#Headers],["data.melee_off.equip"]]&amp;", ""mode"": 2, ""value"":"&amp;Table1[[#This Row],[melee_off]]&amp;"}")</f>
        <v/>
      </c>
      <c r="P16" t="str">
        <f>IF(Table1[[#This Row],[melee_def]]=0,"","{""key"":"&amp;Table1[[#Headers],["data.melee_def.equip"]]&amp;", ""mode"": 2, ""value"":"&amp;Table1[[#This Row],[melee_def]]&amp;"}")</f>
        <v/>
      </c>
      <c r="Q16" t="str">
        <f>IF(Table1[[#This Row],[ranged_off]]=0,"","{""key"":"&amp;Table1[[#Headers],["data.ranged_off.equip"]]&amp;", ""mode"": 2, ""value"":"&amp;Table1[[#This Row],[ranged_off]]&amp;"}")</f>
        <v/>
      </c>
      <c r="R16" t="str">
        <f>IF(Table1[[#This Row],[ranged_def]]=0,"","{""key"":"&amp;Table1[[#Headers],["data.ranged_def.equip"]]&amp;", ""mode"": 2, ""value"":"&amp;Table1[[#This Row],[ranged_def]]&amp;"}")</f>
        <v/>
      </c>
      <c r="S16" t="str">
        <f>IF(Table1[[#This Row],[magic_off]]=0,"","{""key"":"&amp;Table1[[#Headers],["data.magic_off.equip"]]&amp;", ""mode"": 2, ""value"":"&amp;Table1[[#This Row],[magic_off]]&amp;"}")</f>
        <v>{"key":"data.magic_off.equip", "mode": 2, "value":2}</v>
      </c>
      <c r="T16" t="str">
        <f>IF(Table1[[#This Row],[magic_def]]=0,"","{""key"":"&amp;Table1[[#Headers],["data.magic_def.equip"]]&amp;", ""mode"": 2, ""value"":"&amp;Table1[[#This Row],[magic_def]]&amp;"}")</f>
        <v/>
      </c>
      <c r="U16" t="s">
        <v>460</v>
      </c>
      <c r="V16" t="s">
        <v>638</v>
      </c>
      <c r="W16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"value":"Oak Wand"}</v>
      </c>
      <c r="Y16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[{"_id":"sUe38JfdHsoZLepx","label":"Oak Wand (Equipped)","changes":[{"key":"data.magic_off.equip", "mode": 2, "value":2},{"key":"data.mainHand", "mode":5, "value":"Oak Wand"}], "duration":{}, "flags":{},"transfer":true}]</v>
      </c>
      <c r="Z16">
        <f t="shared" si="0"/>
        <v>287</v>
      </c>
      <c r="AA16" t="str">
        <f>LEFT(U16,Z16-4)&amp;Table1[[#This Row],[effects]]&amp;RIGHT(Table1[[#This Row],[2021-03-02]],26)</f>
        <v>{"name":"Oak Wand","permission":{"default":0,"QSme0Gx9jr7A5dMK":3},"type":"equipment","data":{"itemSubtype":"weapon1h","fightingStyle":"magic","tier":2,"level":11,"exp":12,"price":0,"description":"","equipmentSlots":"mainHand"},"flags":{},"img":"icons/svg/mystery-man.svg","effects":[{"_id":"sUe38JfdHsoZLepx","label":"Oak Wand (Equipped)","changes":[{"key":"data.magic_off.equip", "mode": 2, "value":2},{"key":"data.mainHand", "mode":5, "value":"Oak Wand"}], "duration":{}, "flags":{},"transfer":true}],"_id":"MpQr2ik0pwOGyIbJ"}</v>
      </c>
    </row>
    <row r="17" spans="1:27" x14ac:dyDescent="0.25">
      <c r="A17" t="s">
        <v>41</v>
      </c>
      <c r="B17" t="s">
        <v>42</v>
      </c>
      <c r="C17">
        <v>110</v>
      </c>
      <c r="D17" t="s">
        <v>32</v>
      </c>
      <c r="E17">
        <v>2690</v>
      </c>
      <c r="F17" t="s">
        <v>9</v>
      </c>
      <c r="G17">
        <v>2700</v>
      </c>
      <c r="H17" t="s">
        <v>43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 t="str">
        <f>IF(Table1[[#This Row],[melee_off]]=0,"","{""key"":"&amp;Table1[[#Headers],["data.melee_off.equip"]]&amp;", ""mode"": 2, ""value"":"&amp;Table1[[#This Row],[melee_off]]&amp;"}")</f>
        <v/>
      </c>
      <c r="P17" t="str">
        <f>IF(Table1[[#This Row],[melee_def]]=0,"","{""key"":"&amp;Table1[[#Headers],["data.melee_def.equip"]]&amp;", ""mode"": 2, ""value"":"&amp;Table1[[#This Row],[melee_def]]&amp;"}")</f>
        <v/>
      </c>
      <c r="Q17" t="str">
        <f>IF(Table1[[#This Row],[ranged_off]]=0,"","{""key"":"&amp;Table1[[#Headers],["data.ranged_off.equip"]]&amp;", ""mode"": 2, ""value"":"&amp;Table1[[#This Row],[ranged_off]]&amp;"}")</f>
        <v/>
      </c>
      <c r="R17" t="str">
        <f>IF(Table1[[#This Row],[ranged_def]]=0,"","{""key"":"&amp;Table1[[#Headers],["data.ranged_def.equip"]]&amp;", ""mode"": 2, ""value"":"&amp;Table1[[#This Row],[ranged_def]]&amp;"}")</f>
        <v/>
      </c>
      <c r="S17" t="str">
        <f>IF(Table1[[#This Row],[magic_off]]=0,"","{""key"":"&amp;Table1[[#Headers],["data.magic_off.equip"]]&amp;", ""mode"": 2, ""value"":"&amp;Table1[[#This Row],[magic_off]]&amp;"}")</f>
        <v>{"key":"data.magic_off.equip", "mode": 2, "value":1}</v>
      </c>
      <c r="T17" t="str">
        <f>IF(Table1[[#This Row],[magic_def]]=0,"","{""key"":"&amp;Table1[[#Headers],["data.magic_def.equip"]]&amp;", ""mode"": 2, ""value"":"&amp;Table1[[#This Row],[magic_def]]&amp;"}")</f>
        <v/>
      </c>
      <c r="U17" t="s">
        <v>367</v>
      </c>
      <c r="V17" t="s">
        <v>639</v>
      </c>
      <c r="W17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"value":"Pine Wand"}</v>
      </c>
      <c r="Y17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[{"_id":"6jS7UsLFsz7PaJTo","label":"Pine Wand (Equipped)","changes":[{"key":"data.magic_off.equip", "mode": 2, "value":1},{"key":"data.mainHand", "mode":5, "value":"Pine Wand"}], "duration":{}, "flags":{},"transfer":true}]</v>
      </c>
      <c r="Z17">
        <f t="shared" si="0"/>
        <v>286</v>
      </c>
      <c r="AA17" t="str">
        <f>LEFT(U17,Z17-4)&amp;Table1[[#This Row],[effects]]&amp;RIGHT(Table1[[#This Row],[2021-03-02]],26)</f>
        <v>{"name":"Pine Wand","permission":{"default":0,"QSme0Gx9jr7A5dMK":3},"type":"equipment","data":{"itemSubtype":"weapon1h","fightingStyle":"magic","tier":1,"level":1,"exp":1,"price":0,"description":"","equipmentSlots":"mainHand"},"flags":{},"img":"icons/svg/mystery-man.svg","effects":[{"_id":"6jS7UsLFsz7PaJTo","label":"Pine Wand (Equipped)","changes":[{"key":"data.magic_off.equip", "mode": 2, "value":1},{"key":"data.mainHand", "mode":5, "value":"Pine Wand"}], "duration":{}, "flags":{},"transfer":true}],"_id":"FkAFEOVti5cGqHAe"}</v>
      </c>
    </row>
    <row r="18" spans="1:27" x14ac:dyDescent="0.25">
      <c r="A18" t="s">
        <v>44</v>
      </c>
      <c r="B18" t="s">
        <v>45</v>
      </c>
      <c r="C18">
        <v>114</v>
      </c>
      <c r="D18" t="s">
        <v>32</v>
      </c>
      <c r="E18">
        <v>2696</v>
      </c>
      <c r="F18" t="s">
        <v>9</v>
      </c>
      <c r="G18">
        <v>2706</v>
      </c>
      <c r="H18" t="s">
        <v>308</v>
      </c>
      <c r="I18">
        <v>0</v>
      </c>
      <c r="J18">
        <v>0</v>
      </c>
      <c r="K18">
        <v>0</v>
      </c>
      <c r="L18">
        <v>0</v>
      </c>
      <c r="M18">
        <v>7</v>
      </c>
      <c r="N18">
        <v>0</v>
      </c>
      <c r="O18" t="str">
        <f>IF(Table1[[#This Row],[melee_off]]=0,"","{""key"":"&amp;Table1[[#Headers],["data.melee_off.equip"]]&amp;", ""mode"": 2, ""value"":"&amp;Table1[[#This Row],[melee_off]]&amp;"}")</f>
        <v/>
      </c>
      <c r="P18" t="str">
        <f>IF(Table1[[#This Row],[melee_def]]=0,"","{""key"":"&amp;Table1[[#Headers],["data.melee_def.equip"]]&amp;", ""mode"": 2, ""value"":"&amp;Table1[[#This Row],[melee_def]]&amp;"}")</f>
        <v/>
      </c>
      <c r="Q18" t="str">
        <f>IF(Table1[[#This Row],[ranged_off]]=0,"","{""key"":"&amp;Table1[[#Headers],["data.ranged_off.equip"]]&amp;", ""mode"": 2, ""value"":"&amp;Table1[[#This Row],[ranged_off]]&amp;"}")</f>
        <v/>
      </c>
      <c r="R18" t="str">
        <f>IF(Table1[[#This Row],[ranged_def]]=0,"","{""key"":"&amp;Table1[[#Headers],["data.ranged_def.equip"]]&amp;", ""mode"": 2, ""value"":"&amp;Table1[[#This Row],[ranged_def]]&amp;"}")</f>
        <v/>
      </c>
      <c r="S18" t="str">
        <f>IF(Table1[[#This Row],[magic_off]]=0,"","{""key"":"&amp;Table1[[#Headers],["data.magic_off.equip"]]&amp;", ""mode"": 2, ""value"":"&amp;Table1[[#This Row],[magic_off]]&amp;"}")</f>
        <v>{"key":"data.magic_off.equip", "mode": 2, "value":7}</v>
      </c>
      <c r="T18" t="str">
        <f>IF(Table1[[#This Row],[magic_def]]=0,"","{""key"":"&amp;Table1[[#Headers],["data.magic_def.equip"]]&amp;", ""mode"": 2, ""value"":"&amp;Table1[[#This Row],[magic_def]]&amp;"}")</f>
        <v/>
      </c>
      <c r="U18" t="s">
        <v>368</v>
      </c>
      <c r="V18" t="s">
        <v>640</v>
      </c>
      <c r="W18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"value":"Sparking Wand"}</v>
      </c>
      <c r="Y18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[{"_id":"zr8UZJSA0B8BTRcu","label":"Sparking Wand (Equipped)","changes":[{"key":"data.magic_off.equip", "mode": 2, "value":7},{"key":"data.mainHand", "mode":5, "value":"Sparking Wand"}], "duration":{}, "flags":{},"transfer":true}]</v>
      </c>
      <c r="Z18">
        <f t="shared" si="0"/>
        <v>293</v>
      </c>
      <c r="AA18" t="str">
        <f>LEFT(U18,Z18-4)&amp;Table1[[#This Row],[effects]]&amp;RIGHT(Table1[[#This Row],[2021-03-02]],26)</f>
        <v>{"name":"Sparking Wand","permission":{"default":0,"QSme0Gx9jr7A5dMK":3},"type":"equipment","data":{"itemSubtype":"weapon1h","fightingStyle":"magic","tier":7,"level":61,"exp":217,"price":0,"description":"","equipmentSlots":"mainHand"},"flags":{},"img":"icons/svg/mystery-man.svg","effects":[{"_id":"zr8UZJSA0B8BTRcu","label":"Sparking Wand (Equipped)","changes":[{"key":"data.magic_off.equip", "mode": 2, "value":7},{"key":"data.mainHand", "mode":5, "value":"Sparking Wand"}], "duration":{}, "flags":{},"transfer":true}],"_id":"IOpLwo4LtU9HgTCh"}</v>
      </c>
    </row>
    <row r="19" spans="1:27" x14ac:dyDescent="0.25">
      <c r="A19" t="s">
        <v>46</v>
      </c>
      <c r="B19" t="s">
        <v>47</v>
      </c>
      <c r="C19">
        <v>112</v>
      </c>
      <c r="D19" t="s">
        <v>32</v>
      </c>
      <c r="E19">
        <v>2693</v>
      </c>
      <c r="F19" t="s">
        <v>9</v>
      </c>
      <c r="G19">
        <v>2703</v>
      </c>
      <c r="H19" t="s">
        <v>457</v>
      </c>
      <c r="I19">
        <v>0</v>
      </c>
      <c r="J19">
        <v>0</v>
      </c>
      <c r="K19">
        <v>0</v>
      </c>
      <c r="L19">
        <v>0</v>
      </c>
      <c r="M19">
        <v>3</v>
      </c>
      <c r="N19">
        <v>0</v>
      </c>
      <c r="O19" t="str">
        <f>IF(Table1[[#This Row],[melee_off]]=0,"","{""key"":"&amp;Table1[[#Headers],["data.melee_off.equip"]]&amp;", ""mode"": 2, ""value"":"&amp;Table1[[#This Row],[melee_off]]&amp;"}")</f>
        <v/>
      </c>
      <c r="P19" t="str">
        <f>IF(Table1[[#This Row],[melee_def]]=0,"","{""key"":"&amp;Table1[[#Headers],["data.melee_def.equip"]]&amp;", ""mode"": 2, ""value"":"&amp;Table1[[#This Row],[melee_def]]&amp;"}")</f>
        <v/>
      </c>
      <c r="Q19" t="str">
        <f>IF(Table1[[#This Row],[ranged_off]]=0,"","{""key"":"&amp;Table1[[#Headers],["data.ranged_off.equip"]]&amp;", ""mode"": 2, ""value"":"&amp;Table1[[#This Row],[ranged_off]]&amp;"}")</f>
        <v/>
      </c>
      <c r="R19" t="str">
        <f>IF(Table1[[#This Row],[ranged_def]]=0,"","{""key"":"&amp;Table1[[#Headers],["data.ranged_def.equip"]]&amp;", ""mode"": 2, ""value"":"&amp;Table1[[#This Row],[ranged_def]]&amp;"}")</f>
        <v/>
      </c>
      <c r="S19" t="str">
        <f>IF(Table1[[#This Row],[magic_off]]=0,"","{""key"":"&amp;Table1[[#Headers],["data.magic_off.equip"]]&amp;", ""mode"": 2, ""value"":"&amp;Table1[[#This Row],[magic_off]]&amp;"}")</f>
        <v>{"key":"data.magic_off.equip", "mode": 2, "value":3}</v>
      </c>
      <c r="T19" t="str">
        <f>IF(Table1[[#This Row],[magic_def]]=0,"","{""key"":"&amp;Table1[[#Headers],["data.magic_def.equip"]]&amp;", ""mode"": 2, ""value"":"&amp;Table1[[#This Row],[magic_def]]&amp;"}")</f>
        <v/>
      </c>
      <c r="U19" t="s">
        <v>482</v>
      </c>
      <c r="V19" t="s">
        <v>641</v>
      </c>
      <c r="W19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"value":"Willow Wand"}</v>
      </c>
      <c r="Y19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[{"_id":"eohD6CzAAkq4hQf7","label":"Willow Wand (Equipped)","changes":[{"key":"data.magic_off.equip", "mode": 2, "value":3},{"key":"data.mainHand", "mode":5, "value":"Willow Wand"}], "duration":{}, "flags":{},"transfer":true}]</v>
      </c>
      <c r="Z19">
        <f t="shared" si="0"/>
        <v>290</v>
      </c>
      <c r="AA19" t="str">
        <f>LEFT(U19,Z19-4)&amp;Table1[[#This Row],[effects]]&amp;RIGHT(Table1[[#This Row],[2021-03-02]],26)</f>
        <v>{"name":"Willow Wand","permission":{"default":0,"QSme0Gx9jr7A5dMK":3},"type":"equipment","data":{"itemSubtype":"weapon1h","fightingStyle":"magic","tier":3,"level":21,"exp":33,"price":0,"description":"","equipmentSlots":"mainHand"},"flags":{},"img":"icons/svg/mystery-man.svg","effects":[{"_id":"eohD6CzAAkq4hQf7","label":"Willow Wand (Equipped)","changes":[{"key":"data.magic_off.equip", "mode": 2, "value":3},{"key":"data.mainHand", "mode":5, "value":"Willow Wand"}], "duration":{}, "flags":{},"transfer":true}],"_id":"TZJebyytmE13zziX"}</v>
      </c>
    </row>
    <row r="20" spans="1:27" x14ac:dyDescent="0.25">
      <c r="A20" t="s">
        <v>48</v>
      </c>
      <c r="B20" t="s">
        <v>49</v>
      </c>
      <c r="C20">
        <v>109</v>
      </c>
      <c r="D20" t="s">
        <v>32</v>
      </c>
      <c r="E20">
        <v>2691</v>
      </c>
      <c r="F20" t="s">
        <v>9</v>
      </c>
      <c r="G20">
        <v>2701</v>
      </c>
      <c r="H20" t="s">
        <v>332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 t="str">
        <f>IF(Table1[[#This Row],[melee_off]]=0,"","{""key"":"&amp;Table1[[#Headers],["data.melee_off.equip"]]&amp;", ""mode"": 2, ""value"":"&amp;Table1[[#This Row],[melee_off]]&amp;"}")</f>
        <v/>
      </c>
      <c r="P20" t="str">
        <f>IF(Table1[[#This Row],[melee_def]]=0,"","{""key"":"&amp;Table1[[#Headers],["data.melee_def.equip"]]&amp;", ""mode"": 2, ""value"":"&amp;Table1[[#This Row],[melee_def]]&amp;"}")</f>
        <v/>
      </c>
      <c r="Q20" t="str">
        <f>IF(Table1[[#This Row],[ranged_off]]=0,"","{""key"":"&amp;Table1[[#Headers],["data.ranged_off.equip"]]&amp;", ""mode"": 2, ""value"":"&amp;Table1[[#This Row],[ranged_off]]&amp;"}")</f>
        <v/>
      </c>
      <c r="R20" t="str">
        <f>IF(Table1[[#This Row],[ranged_def]]=0,"","{""key"":"&amp;Table1[[#Headers],["data.ranged_def.equip"]]&amp;", ""mode"": 2, ""value"":"&amp;Table1[[#This Row],[ranged_def]]&amp;"}")</f>
        <v/>
      </c>
      <c r="S20" t="str">
        <f>IF(Table1[[#This Row],[magic_off]]=0,"","{""key"":"&amp;Table1[[#Headers],["data.magic_off.equip"]]&amp;", ""mode"": 2, ""value"":"&amp;Table1[[#This Row],[magic_off]]&amp;"}")</f>
        <v>{"key":"data.magic_off.equip", "mode": 2, "value":5}</v>
      </c>
      <c r="T20" t="str">
        <f>IF(Table1[[#This Row],[magic_def]]=0,"","{""key"":"&amp;Table1[[#Headers],["data.magic_def.equip"]]&amp;", ""mode"": 2, ""value"":"&amp;Table1[[#This Row],[magic_def]]&amp;"}")</f>
        <v/>
      </c>
      <c r="U20" t="s">
        <v>369</v>
      </c>
      <c r="V20" t="s">
        <v>642</v>
      </c>
      <c r="W20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"value":"Yew Wand"}</v>
      </c>
      <c r="Y20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[{"_id":"1iC9wmMw4Q3L4Bv4","label":"Yew Wand (Equipped)","changes":[{"key":"data.magic_off.equip", "mode": 2, "value":5},{"key":"data.mainHand", "mode":5, "value":"Yew Wand"}], "duration":{}, "flags":{},"transfer":true}]</v>
      </c>
      <c r="Z20">
        <f t="shared" si="0"/>
        <v>288</v>
      </c>
      <c r="AA20" t="str">
        <f>LEFT(U20,Z20-4)&amp;Table1[[#This Row],[effects]]&amp;RIGHT(Table1[[#This Row],[2021-03-02]],26)</f>
        <v>{"name":"Yew Wand","permission":{"default":0,"QSme0Gx9jr7A5dMK":3},"type":"equipment","data":{"itemSubtype":"weapon1h","fightingStyle":"magic","tier":5,"level":41,"exp":105,"price":0,"description":"","equipmentSlots":"mainHand"},"flags":{},"img":"icons/svg/mystery-man.svg","effects":[{"_id":"1iC9wmMw4Q3L4Bv4","label":"Yew Wand (Equipped)","changes":[{"key":"data.magic_off.equip", "mode": 2, "value":5},{"key":"data.mainHand", "mode":5, "value":"Yew Wand"}], "duration":{}, "flags":{},"transfer":true}],"_id":"ZRaMBGTj8LFG0lea"}</v>
      </c>
    </row>
    <row r="21" spans="1:27" x14ac:dyDescent="0.25">
      <c r="A21" t="s">
        <v>50</v>
      </c>
      <c r="B21" t="s">
        <v>51</v>
      </c>
      <c r="C21">
        <v>115</v>
      </c>
      <c r="D21" t="s">
        <v>32</v>
      </c>
      <c r="E21">
        <v>2698</v>
      </c>
      <c r="F21" t="s">
        <v>9</v>
      </c>
      <c r="G21">
        <v>2708</v>
      </c>
      <c r="H21" t="s">
        <v>52</v>
      </c>
      <c r="I21">
        <v>0</v>
      </c>
      <c r="J21">
        <v>0</v>
      </c>
      <c r="K21">
        <v>0</v>
      </c>
      <c r="L21">
        <v>0</v>
      </c>
      <c r="M21">
        <v>10</v>
      </c>
      <c r="N21">
        <v>0</v>
      </c>
      <c r="O21" t="str">
        <f>IF(Table1[[#This Row],[melee_off]]=0,"","{""key"":"&amp;Table1[[#Headers],["data.melee_off.equip"]]&amp;", ""mode"": 2, ""value"":"&amp;Table1[[#This Row],[melee_off]]&amp;"}")</f>
        <v/>
      </c>
      <c r="P21" t="str">
        <f>IF(Table1[[#This Row],[melee_def]]=0,"","{""key"":"&amp;Table1[[#Headers],["data.melee_def.equip"]]&amp;", ""mode"": 2, ""value"":"&amp;Table1[[#This Row],[melee_def]]&amp;"}")</f>
        <v/>
      </c>
      <c r="Q21" t="str">
        <f>IF(Table1[[#This Row],[ranged_off]]=0,"","{""key"":"&amp;Table1[[#Headers],["data.ranged_off.equip"]]&amp;", ""mode"": 2, ""value"":"&amp;Table1[[#This Row],[ranged_off]]&amp;"}")</f>
        <v/>
      </c>
      <c r="R21" t="str">
        <f>IF(Table1[[#This Row],[ranged_def]]=0,"","{""key"":"&amp;Table1[[#Headers],["data.ranged_def.equip"]]&amp;", ""mode"": 2, ""value"":"&amp;Table1[[#This Row],[ranged_def]]&amp;"}")</f>
        <v/>
      </c>
      <c r="S21" t="str">
        <f>IF(Table1[[#This Row],[magic_off]]=0,"","{""key"":"&amp;Table1[[#Headers],["data.magic_off.equip"]]&amp;", ""mode"": 2, ""value"":"&amp;Table1[[#This Row],[magic_off]]&amp;"}")</f>
        <v>{"key":"data.magic_off.equip", "mode": 2, "value":10}</v>
      </c>
      <c r="T21" t="str">
        <f>IF(Table1[[#This Row],[magic_def]]=0,"","{""key"":"&amp;Table1[[#Headers],["data.magic_def.equip"]]&amp;", ""mode"": 2, ""value"":"&amp;Table1[[#This Row],[magic_def]]&amp;"}")</f>
        <v/>
      </c>
      <c r="U21" t="s">
        <v>370</v>
      </c>
      <c r="V21" t="s">
        <v>643</v>
      </c>
      <c r="W21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"value":"Yggdrasil Wand"}</v>
      </c>
      <c r="Y21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[{"_id":"6JFg2OQEBfWhzxWY","label":"Yggdrasil Wand (Equipped)","changes":[{"key":"data.magic_off.equip", "mode": 2, "value":10},{"key":"data.mainHand", "mode":5, "value":"Yggdrasil Wand"}], "duration":{}, "flags":{},"transfer":true}]</v>
      </c>
      <c r="Z21">
        <f t="shared" si="0"/>
        <v>293</v>
      </c>
      <c r="AA21" t="str">
        <f>LEFT(U21,Z21-4)&amp;Table1[[#This Row],[effects]]&amp;RIGHT(Table1[[#This Row],[2021-03-02]],26)</f>
        <v>{"name":"Yggdrasil Wand","permission":{"default":0,"QSme0Gx9jr7A5dMK":3},"type":"equipment","data":{"itemSubtype":"weapon1h","fightingStyle":"magic","tier":1,"level":1,"exp":406,"price":0,"description":"","equipmentSlots":"mainHand"},"flags":{},"img":"icons/svg/mystery-man.svg","effects":[{"_id":"6JFg2OQEBfWhzxWY","label":"Yggdrasil Wand (Equipped)","changes":[{"key":"data.magic_off.equip", "mode": 2, "value":10},{"key":"data.mainHand", "mode":5, "value":"Yggdrasil Wand"}], "duration":{}, "flags":{},"transfer":true}],"_id":"6JYFAD8VUutoXep3"}</v>
      </c>
    </row>
    <row r="22" spans="1:27" x14ac:dyDescent="0.25">
      <c r="A22" t="s">
        <v>53</v>
      </c>
      <c r="B22" t="s">
        <v>54</v>
      </c>
      <c r="C22">
        <v>113</v>
      </c>
      <c r="D22" t="s">
        <v>8</v>
      </c>
      <c r="E22">
        <v>2697</v>
      </c>
      <c r="F22" t="s">
        <v>9</v>
      </c>
      <c r="G22">
        <v>2707</v>
      </c>
      <c r="H22" t="s">
        <v>309</v>
      </c>
      <c r="I22">
        <v>0</v>
      </c>
      <c r="J22">
        <v>0</v>
      </c>
      <c r="K22">
        <v>14</v>
      </c>
      <c r="L22">
        <v>0</v>
      </c>
      <c r="M22">
        <v>0</v>
      </c>
      <c r="N22">
        <v>0</v>
      </c>
      <c r="O22" t="str">
        <f>IF(Table1[[#This Row],[melee_off]]=0,"","{""key"":"&amp;Table1[[#Headers],["data.melee_off.equip"]]&amp;", ""mode"": 2, ""value"":"&amp;Table1[[#This Row],[melee_off]]&amp;"}")</f>
        <v/>
      </c>
      <c r="P22" t="str">
        <f>IF(Table1[[#This Row],[melee_def]]=0,"","{""key"":"&amp;Table1[[#Headers],["data.melee_def.equip"]]&amp;", ""mode"": 2, ""value"":"&amp;Table1[[#This Row],[melee_def]]&amp;"}")</f>
        <v/>
      </c>
      <c r="Q22" t="str">
        <f>IF(Table1[[#This Row],[ranged_off]]=0,"","{""key"":"&amp;Table1[[#Headers],["data.ranged_off.equip"]]&amp;", ""mode"": 2, ""value"":"&amp;Table1[[#This Row],[ranged_off]]&amp;"}")</f>
        <v>{"key":"data.ranged_off.equip", "mode": 2, "value":14}</v>
      </c>
      <c r="R22" t="str">
        <f>IF(Table1[[#This Row],[ranged_def]]=0,"","{""key"":"&amp;Table1[[#Headers],["data.ranged_def.equip"]]&amp;", ""mode"": 2, ""value"":"&amp;Table1[[#This Row],[ranged_def]]&amp;"}")</f>
        <v/>
      </c>
      <c r="S22" t="str">
        <f>IF(Table1[[#This Row],[magic_off]]=0,"","{""key"":"&amp;Table1[[#Headers],["data.magic_off.equip"]]&amp;", ""mode"": 2, ""value"":"&amp;Table1[[#This Row],[magic_off]]&amp;"}")</f>
        <v/>
      </c>
      <c r="T22" t="str">
        <f>IF(Table1[[#This Row],[magic_def]]=0,"","{""key"":"&amp;Table1[[#Headers],["data.magic_def.equip"]]&amp;", ""mode"": 2, ""value"":"&amp;Table1[[#This Row],[magic_def]]&amp;"}")</f>
        <v/>
      </c>
      <c r="U22" t="s">
        <v>371</v>
      </c>
      <c r="V22" t="s">
        <v>644</v>
      </c>
      <c r="W22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"value":"Sparking Bow"},{"key":"data.offHand", "mode":5, "value":"Sparking Bow"}</v>
      </c>
      <c r="Y22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[{"_id":"v3K9peHbLWOpYaCX","label":"Sparking Bow (Equipped)","changes":[{"key":"data.ranged_off.equip", "mode": 2, "value":14},{"key":"data.mainHand", "mode":5, "value":"Sparking Bow"},{"key":"data.offHand", "mode":5, "value":"Sparking Bow"}], "duration":{}, "flags":{},"transfer":true}]</v>
      </c>
      <c r="Z22">
        <f t="shared" si="0"/>
        <v>293</v>
      </c>
      <c r="AA22" t="str">
        <f>LEFT(U22,Z22-4)&amp;Table1[[#This Row],[effects]]&amp;RIGHT(Table1[[#This Row],[2021-03-02]],26)</f>
        <v>{"name":"Sparking Bow","permission":{"default":0,"QSme0Gx9jr7A5dMK":3},"type":"equipment","data":{"itemSubtype":"weapon2h","fightingStyle":"ranged","tier":7,"level":61,"exp":217,"price":0,"description":"","equipmentSlots":"mainHand"},"flags":{},"img":"icons/svg/mystery-man.svg","effects":[{"_id":"v3K9peHbLWOpYaCX","label":"Sparking Bow (Equipped)","changes":[{"key":"data.ranged_off.equip", "mode": 2, "value":14},{"key":"data.mainHand", "mode":5, "value":"Sparking Bow"},{"key":"data.offHand", "mode":5, "value":"Sparking Bow"}], "duration":{}, "flags":{},"transfer":true}],"_id":"A0zF5ZL8Xl7zBFw7"}</v>
      </c>
    </row>
    <row r="23" spans="1:27" x14ac:dyDescent="0.25">
      <c r="A23" t="s">
        <v>55</v>
      </c>
      <c r="B23" t="s">
        <v>56</v>
      </c>
      <c r="C23">
        <v>114</v>
      </c>
      <c r="D23" t="s">
        <v>8</v>
      </c>
      <c r="E23">
        <v>2698</v>
      </c>
      <c r="F23" t="s">
        <v>9</v>
      </c>
      <c r="G23">
        <v>2708</v>
      </c>
      <c r="H23" t="s">
        <v>285</v>
      </c>
      <c r="I23">
        <v>0</v>
      </c>
      <c r="J23">
        <v>0</v>
      </c>
      <c r="K23">
        <v>20</v>
      </c>
      <c r="L23">
        <v>0</v>
      </c>
      <c r="M23">
        <v>0</v>
      </c>
      <c r="N23">
        <v>0</v>
      </c>
      <c r="O23" t="str">
        <f>IF(Table1[[#This Row],[melee_off]]=0,"","{""key"":"&amp;Table1[[#Headers],["data.melee_off.equip"]]&amp;", ""mode"": 2, ""value"":"&amp;Table1[[#This Row],[melee_off]]&amp;"}")</f>
        <v/>
      </c>
      <c r="P23" t="str">
        <f>IF(Table1[[#This Row],[melee_def]]=0,"","{""key"":"&amp;Table1[[#Headers],["data.melee_def.equip"]]&amp;", ""mode"": 2, ""value"":"&amp;Table1[[#This Row],[melee_def]]&amp;"}")</f>
        <v/>
      </c>
      <c r="Q23" t="str">
        <f>IF(Table1[[#This Row],[ranged_off]]=0,"","{""key"":"&amp;Table1[[#Headers],["data.ranged_off.equip"]]&amp;", ""mode"": 2, ""value"":"&amp;Table1[[#This Row],[ranged_off]]&amp;"}")</f>
        <v>{"key":"data.ranged_off.equip", "mode": 2, "value":20}</v>
      </c>
      <c r="R23" t="str">
        <f>IF(Table1[[#This Row],[ranged_def]]=0,"","{""key"":"&amp;Table1[[#Headers],["data.ranged_def.equip"]]&amp;", ""mode"": 2, ""value"":"&amp;Table1[[#This Row],[ranged_def]]&amp;"}")</f>
        <v/>
      </c>
      <c r="S23" t="str">
        <f>IF(Table1[[#This Row],[magic_off]]=0,"","{""key"":"&amp;Table1[[#Headers],["data.magic_off.equip"]]&amp;", ""mode"": 2, ""value"":"&amp;Table1[[#This Row],[magic_off]]&amp;"}")</f>
        <v/>
      </c>
      <c r="T23" t="str">
        <f>IF(Table1[[#This Row],[magic_def]]=0,"","{""key"":"&amp;Table1[[#Headers],["data.magic_def.equip"]]&amp;", ""mode"": 2, ""value"":"&amp;Table1[[#This Row],[magic_def]]&amp;"}")</f>
        <v/>
      </c>
      <c r="U23" t="s">
        <v>372</v>
      </c>
      <c r="V23" t="s">
        <v>645</v>
      </c>
      <c r="W23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"value":"Yggdrasil Bow"},{"key":"data.offHand", "mode":5, "value":"Yggdrasil Bow"}</v>
      </c>
      <c r="Y23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[{"_id":"4lYHCgcQ5rgLpDh5","label":"Yggdrasil Bow (Equipped)","changes":[{"key":"data.ranged_off.equip", "mode": 2, "value":20},{"key":"data.mainHand", "mode":5, "value":"Yggdrasil Bow"},{"key":"data.offHand", "mode":5, "value":"Yggdrasil Bow"}], "duration":{}, "flags":{},"transfer":true}]</v>
      </c>
      <c r="Z23">
        <f t="shared" si="0"/>
        <v>295</v>
      </c>
      <c r="AA23" t="str">
        <f>LEFT(U23,Z23-4)&amp;Table1[[#This Row],[effects]]&amp;RIGHT(Table1[[#This Row],[2021-03-02]],26)</f>
        <v>{"name":"Yggdrasil Bow","permission":{"default":0,"QSme0Gx9jr7A5dMK":3},"type":"equipment","data":{"itemSubtype":"weapon2h","fightingStyle":"ranged","tier":10,"level":91,"exp":460,"price":0,"description":"","equipmentSlots":"mainHand"},"flags":{},"img":"icons/svg/mystery-man.svg","effects":[{"_id":"4lYHCgcQ5rgLpDh5","label":"Yggdrasil Bow (Equipped)","changes":[{"key":"data.ranged_off.equip", "mode": 2, "value":20},{"key":"data.mainHand", "mode":5, "value":"Yggdrasil Bow"},{"key":"data.offHand", "mode":5, "value":"Yggdrasil Bow"}], "duration":{}, "flags":{},"transfer":true}],"_id":"FVUTydhBCaf2UYEb"}</v>
      </c>
    </row>
    <row r="24" spans="1:27" x14ac:dyDescent="0.25">
      <c r="A24" t="s">
        <v>57</v>
      </c>
      <c r="B24" t="s">
        <v>58</v>
      </c>
      <c r="C24">
        <v>111</v>
      </c>
      <c r="D24" t="s">
        <v>8</v>
      </c>
      <c r="E24">
        <v>2695</v>
      </c>
      <c r="F24" t="s">
        <v>9</v>
      </c>
      <c r="G24">
        <v>2705</v>
      </c>
      <c r="H24" t="s">
        <v>321</v>
      </c>
      <c r="I24">
        <v>0</v>
      </c>
      <c r="J24">
        <v>0</v>
      </c>
      <c r="K24">
        <v>12</v>
      </c>
      <c r="L24">
        <v>0</v>
      </c>
      <c r="M24">
        <v>0</v>
      </c>
      <c r="N24">
        <v>0</v>
      </c>
      <c r="O24" t="str">
        <f>IF(Table1[[#This Row],[melee_off]]=0,"","{""key"":"&amp;Table1[[#Headers],["data.melee_off.equip"]]&amp;", ""mode"": 2, ""value"":"&amp;Table1[[#This Row],[melee_off]]&amp;"}")</f>
        <v/>
      </c>
      <c r="P24" t="str">
        <f>IF(Table1[[#This Row],[melee_def]]=0,"","{""key"":"&amp;Table1[[#Headers],["data.melee_def.equip"]]&amp;", ""mode"": 2, ""value"":"&amp;Table1[[#This Row],[melee_def]]&amp;"}")</f>
        <v/>
      </c>
      <c r="Q24" t="str">
        <f>IF(Table1[[#This Row],[ranged_off]]=0,"","{""key"":"&amp;Table1[[#Headers],["data.ranged_off.equip"]]&amp;", ""mode"": 2, ""value"":"&amp;Table1[[#This Row],[ranged_off]]&amp;"}")</f>
        <v>{"key":"data.ranged_off.equip", "mode": 2, "value":12}</v>
      </c>
      <c r="R24" t="str">
        <f>IF(Table1[[#This Row],[ranged_def]]=0,"","{""key"":"&amp;Table1[[#Headers],["data.ranged_def.equip"]]&amp;", ""mode"": 2, ""value"":"&amp;Table1[[#This Row],[ranged_def]]&amp;"}")</f>
        <v/>
      </c>
      <c r="S24" t="str">
        <f>IF(Table1[[#This Row],[magic_off]]=0,"","{""key"":"&amp;Table1[[#Headers],["data.magic_off.equip"]]&amp;", ""mode"": 2, ""value"":"&amp;Table1[[#This Row],[magic_off]]&amp;"}")</f>
        <v/>
      </c>
      <c r="T24" t="str">
        <f>IF(Table1[[#This Row],[magic_def]]=0,"","{""key"":"&amp;Table1[[#Headers],["data.magic_def.equip"]]&amp;", ""mode"": 2, ""value"":"&amp;Table1[[#This Row],[magic_def]]&amp;"}")</f>
        <v/>
      </c>
      <c r="U24" t="s">
        <v>373</v>
      </c>
      <c r="V24" t="s">
        <v>646</v>
      </c>
      <c r="W24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"value":"Mirror Bow"},{"key":"data.offHand", "mode":5, "value":"Mirror Bow"}</v>
      </c>
      <c r="Y24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[{"_id":"g6MurNwoCZsNp1MT","label":"Mirror Bow (Equipped)","changes":[{"key":"data.ranged_off.equip", "mode": 2, "value":12},{"key":"data.mainHand", "mode":5, "value":"Mirror Bow"},{"key":"data.offHand", "mode":5, "value":"Mirror Bow"}], "duration":{}, "flags":{},"transfer":true}]</v>
      </c>
      <c r="Z24">
        <f t="shared" si="0"/>
        <v>291</v>
      </c>
      <c r="AA24" t="str">
        <f>LEFT(U24,Z24-4)&amp;Table1[[#This Row],[effects]]&amp;RIGHT(Table1[[#This Row],[2021-03-02]],26)</f>
        <v>{"name":"Mirror Bow","permission":{"default":0,"QSme0Gx9jr7A5dMK":3},"type":"equipment","data":{"itemSubtype":"weapon2h","fightingStyle":"ranged","tier":6,"level":51,"exp":156,"price":0,"description":"","equipmentSlots":"mainHand"},"flags":{},"img":"icons/svg/mystery-man.svg","effects":[{"_id":"g6MurNwoCZsNp1MT","label":"Mirror Bow (Equipped)","changes":[{"key":"data.ranged_off.equip", "mode": 2, "value":12},{"key":"data.mainHand", "mode":5, "value":"Mirror Bow"},{"key":"data.offHand", "mode":5, "value":"Mirror Bow"}], "duration":{}, "flags":{},"transfer":true}],"_id":"GVk86iUb7NqvB2gS"}</v>
      </c>
    </row>
    <row r="25" spans="1:27" x14ac:dyDescent="0.25">
      <c r="A25" t="s">
        <v>59</v>
      </c>
      <c r="B25" t="s">
        <v>60</v>
      </c>
      <c r="C25">
        <v>112</v>
      </c>
      <c r="D25" t="s">
        <v>8</v>
      </c>
      <c r="E25">
        <v>2696</v>
      </c>
      <c r="F25" t="s">
        <v>9</v>
      </c>
      <c r="G25">
        <v>2706</v>
      </c>
      <c r="H25" t="s">
        <v>275</v>
      </c>
      <c r="I25">
        <v>0</v>
      </c>
      <c r="J25">
        <v>0</v>
      </c>
      <c r="K25">
        <v>18</v>
      </c>
      <c r="L25">
        <v>0</v>
      </c>
      <c r="M25">
        <v>0</v>
      </c>
      <c r="N25">
        <v>0</v>
      </c>
      <c r="O25" t="str">
        <f>IF(Table1[[#This Row],[melee_off]]=0,"","{""key"":"&amp;Table1[[#Headers],["data.melee_off.equip"]]&amp;", ""mode"": 2, ""value"":"&amp;Table1[[#This Row],[melee_off]]&amp;"}")</f>
        <v/>
      </c>
      <c r="P25" t="str">
        <f>IF(Table1[[#This Row],[melee_def]]=0,"","{""key"":"&amp;Table1[[#Headers],["data.melee_def.equip"]]&amp;", ""mode"": 2, ""value"":"&amp;Table1[[#This Row],[melee_def]]&amp;"}")</f>
        <v/>
      </c>
      <c r="Q25" t="str">
        <f>IF(Table1[[#This Row],[ranged_off]]=0,"","{""key"":"&amp;Table1[[#Headers],["data.ranged_off.equip"]]&amp;", ""mode"": 2, ""value"":"&amp;Table1[[#This Row],[ranged_off]]&amp;"}")</f>
        <v>{"key":"data.ranged_off.equip", "mode": 2, "value":18}</v>
      </c>
      <c r="R25" t="str">
        <f>IF(Table1[[#This Row],[ranged_def]]=0,"","{""key"":"&amp;Table1[[#Headers],["data.ranged_def.equip"]]&amp;", ""mode"": 2, ""value"":"&amp;Table1[[#This Row],[ranged_def]]&amp;"}")</f>
        <v/>
      </c>
      <c r="S25" t="str">
        <f>IF(Table1[[#This Row],[magic_off]]=0,"","{""key"":"&amp;Table1[[#Headers],["data.magic_off.equip"]]&amp;", ""mode"": 2, ""value"":"&amp;Table1[[#This Row],[magic_off]]&amp;"}")</f>
        <v/>
      </c>
      <c r="T25" t="str">
        <f>IF(Table1[[#This Row],[magic_def]]=0,"","{""key"":"&amp;Table1[[#Headers],["data.magic_def.equip"]]&amp;", ""mode"": 2, ""value"":"&amp;Table1[[#This Row],[magic_def]]&amp;"}")</f>
        <v/>
      </c>
      <c r="U25" t="s">
        <v>374</v>
      </c>
      <c r="V25" t="s">
        <v>647</v>
      </c>
      <c r="W25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"value":"Ancient Bow"},{"key":"data.offHand", "mode":5, "value":"Ancient Bow"}</v>
      </c>
      <c r="Y25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[{"_id":"1wppfL7iOly9mwp9","label":"Ancient Bow (Equipped)","changes":[{"key":"data.ranged_off.equip", "mode": 2, "value":18},{"key":"data.mainHand", "mode":5, "value":"Ancient Bow"},{"key":"data.offHand", "mode":5, "value":"Ancient Bow"}], "duration":{}, "flags":{},"transfer":true}]</v>
      </c>
      <c r="Z25">
        <f t="shared" si="0"/>
        <v>292</v>
      </c>
      <c r="AA25" t="str">
        <f>LEFT(U25,Z25-4)&amp;Table1[[#This Row],[effects]]&amp;RIGHT(Table1[[#This Row],[2021-03-02]],26)</f>
        <v>{"name":"Ancient Bow","permission":{"default":0,"QSme0Gx9jr7A5dMK":3},"type":"equipment","data":{"itemSubtype":"weapon2h","fightingStyle":"ranged","tier":9,"level":81,"exp":369,"price":0,"description":"","equipmentSlots":"mainHand"},"flags":{},"img":"icons/svg/mystery-man.svg","effects":[{"_id":"1wppfL7iOly9mwp9","label":"Ancient Bow (Equipped)","changes":[{"key":"data.ranged_off.equip", "mode": 2, "value":18},{"key":"data.mainHand", "mode":5, "value":"Ancient Bow"},{"key":"data.offHand", "mode":5, "value":"Ancient Bow"}], "duration":{}, "flags":{},"transfer":true}],"_id":"OAScgC1mwuyFi1jX"}</v>
      </c>
    </row>
    <row r="26" spans="1:27" x14ac:dyDescent="0.25">
      <c r="A26" t="s">
        <v>61</v>
      </c>
      <c r="B26" t="s">
        <v>62</v>
      </c>
      <c r="C26">
        <v>110</v>
      </c>
      <c r="D26" t="s">
        <v>8</v>
      </c>
      <c r="E26">
        <v>2692</v>
      </c>
      <c r="F26" t="s">
        <v>9</v>
      </c>
      <c r="G26">
        <v>2702</v>
      </c>
      <c r="H26" t="s">
        <v>345</v>
      </c>
      <c r="I26">
        <v>0</v>
      </c>
      <c r="J26">
        <v>0</v>
      </c>
      <c r="K26">
        <v>8</v>
      </c>
      <c r="L26">
        <v>0</v>
      </c>
      <c r="M26">
        <v>0</v>
      </c>
      <c r="N26">
        <v>0</v>
      </c>
      <c r="O26" t="str">
        <f>IF(Table1[[#This Row],[melee_off]]=0,"","{""key"":"&amp;Table1[[#Headers],["data.melee_off.equip"]]&amp;", ""mode"": 2, ""value"":"&amp;Table1[[#This Row],[melee_off]]&amp;"}")</f>
        <v/>
      </c>
      <c r="P26" t="str">
        <f>IF(Table1[[#This Row],[melee_def]]=0,"","{""key"":"&amp;Table1[[#Headers],["data.melee_def.equip"]]&amp;", ""mode"": 2, ""value"":"&amp;Table1[[#This Row],[melee_def]]&amp;"}")</f>
        <v/>
      </c>
      <c r="Q26" t="str">
        <f>IF(Table1[[#This Row],[ranged_off]]=0,"","{""key"":"&amp;Table1[[#Headers],["data.ranged_off.equip"]]&amp;", ""mode"": 2, ""value"":"&amp;Table1[[#This Row],[ranged_off]]&amp;"}")</f>
        <v>{"key":"data.ranged_off.equip", "mode": 2, "value":8}</v>
      </c>
      <c r="R26" t="str">
        <f>IF(Table1[[#This Row],[ranged_def]]=0,"","{""key"":"&amp;Table1[[#Headers],["data.ranged_def.equip"]]&amp;", ""mode"": 2, ""value"":"&amp;Table1[[#This Row],[ranged_def]]&amp;"}")</f>
        <v/>
      </c>
      <c r="S26" t="str">
        <f>IF(Table1[[#This Row],[magic_off]]=0,"","{""key"":"&amp;Table1[[#Headers],["data.magic_off.equip"]]&amp;", ""mode"": 2, ""value"":"&amp;Table1[[#This Row],[magic_off]]&amp;"}")</f>
        <v/>
      </c>
      <c r="T26" t="str">
        <f>IF(Table1[[#This Row],[magic_def]]=0,"","{""key"":"&amp;Table1[[#Headers],["data.magic_def.equip"]]&amp;", ""mode"": 2, ""value"":"&amp;Table1[[#This Row],[magic_def]]&amp;"}")</f>
        <v/>
      </c>
      <c r="U26" t="s">
        <v>375</v>
      </c>
      <c r="V26" t="s">
        <v>648</v>
      </c>
      <c r="W26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"value":"Maple Bow"},{"key":"data.offHand", "mode":5, "value":"Maple Bow"}</v>
      </c>
      <c r="Y26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[{"_id":"0g4YC6Uf9E3HtdRM","label":"Maple Bow (Equipped)","changes":[{"key":"data.ranged_off.equip", "mode": 2, "value":8},{"key":"data.mainHand", "mode":5, "value":"Maple Bow"},{"key":"data.offHand", "mode":5, "value":"Maple Bow"}], "duration":{}, "flags":{},"transfer":true}]</v>
      </c>
      <c r="Z26">
        <f t="shared" si="0"/>
        <v>289</v>
      </c>
      <c r="AA26" t="str">
        <f>LEFT(U26,Z26-4)&amp;Table1[[#This Row],[effects]]&amp;RIGHT(Table1[[#This Row],[2021-03-02]],26)</f>
        <v>{"name":"Maple Bow","permission":{"default":0,"QSme0Gx9jr7A5dMK":3},"type":"equipment","data":{"itemSubtype":"weapon2h","fightingStyle":"ranged","tier":4,"level":31,"exp":64,"price":0,"description":"","equipmentSlots":"mainHand"},"flags":{},"img":"icons/svg/mystery-man.svg","effects":[{"_id":"0g4YC6Uf9E3HtdRM","label":"Maple Bow (Equipped)","changes":[{"key":"data.ranged_off.equip", "mode": 2, "value":8},{"key":"data.mainHand", "mode":5, "value":"Maple Bow"},{"key":"data.offHand", "mode":5, "value":"Maple Bow"}], "duration":{}, "flags":{},"transfer":true}],"_id":"PjTRNJCtFFQ2U10h"}</v>
      </c>
    </row>
    <row r="27" spans="1:27" x14ac:dyDescent="0.25">
      <c r="A27" t="s">
        <v>63</v>
      </c>
      <c r="B27" t="s">
        <v>64</v>
      </c>
      <c r="C27">
        <v>111</v>
      </c>
      <c r="D27" t="s">
        <v>8</v>
      </c>
      <c r="E27">
        <v>2693</v>
      </c>
      <c r="F27" t="s">
        <v>9</v>
      </c>
      <c r="G27">
        <v>2703</v>
      </c>
      <c r="H27" t="s">
        <v>458</v>
      </c>
      <c r="I27">
        <v>0</v>
      </c>
      <c r="J27">
        <v>0</v>
      </c>
      <c r="K27">
        <v>6</v>
      </c>
      <c r="L27">
        <v>0</v>
      </c>
      <c r="M27">
        <v>0</v>
      </c>
      <c r="N27">
        <v>0</v>
      </c>
      <c r="O27" t="str">
        <f>IF(Table1[[#This Row],[melee_off]]=0,"","{""key"":"&amp;Table1[[#Headers],["data.melee_off.equip"]]&amp;", ""mode"": 2, ""value"":"&amp;Table1[[#This Row],[melee_off]]&amp;"}")</f>
        <v/>
      </c>
      <c r="P27" t="str">
        <f>IF(Table1[[#This Row],[melee_def]]=0,"","{""key"":"&amp;Table1[[#Headers],["data.melee_def.equip"]]&amp;", ""mode"": 2, ""value"":"&amp;Table1[[#This Row],[melee_def]]&amp;"}")</f>
        <v/>
      </c>
      <c r="Q27" t="str">
        <f>IF(Table1[[#This Row],[ranged_off]]=0,"","{""key"":"&amp;Table1[[#Headers],["data.ranged_off.equip"]]&amp;", ""mode"": 2, ""value"":"&amp;Table1[[#This Row],[ranged_off]]&amp;"}")</f>
        <v>{"key":"data.ranged_off.equip", "mode": 2, "value":6}</v>
      </c>
      <c r="R27" t="str">
        <f>IF(Table1[[#This Row],[ranged_def]]=0,"","{""key"":"&amp;Table1[[#Headers],["data.ranged_def.equip"]]&amp;", ""mode"": 2, ""value"":"&amp;Table1[[#This Row],[ranged_def]]&amp;"}")</f>
        <v/>
      </c>
      <c r="S27" t="str">
        <f>IF(Table1[[#This Row],[magic_off]]=0,"","{""key"":"&amp;Table1[[#Headers],["data.magic_off.equip"]]&amp;", ""mode"": 2, ""value"":"&amp;Table1[[#This Row],[magic_off]]&amp;"}")</f>
        <v/>
      </c>
      <c r="T27" t="str">
        <f>IF(Table1[[#This Row],[magic_def]]=0,"","{""key"":"&amp;Table1[[#Headers],["data.magic_def.equip"]]&amp;", ""mode"": 2, ""value"":"&amp;Table1[[#This Row],[magic_def]]&amp;"}")</f>
        <v/>
      </c>
      <c r="U27" t="s">
        <v>483</v>
      </c>
      <c r="V27" t="s">
        <v>649</v>
      </c>
      <c r="W27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"value":"Willow Bow"},{"key":"data.offHand", "mode":5, "value":"Willow Bow"}</v>
      </c>
      <c r="Y27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[{"_id":"mlFuJEO4UFneGB16","label":"Willow Bow (Equipped)","changes":[{"key":"data.ranged_off.equip", "mode": 2, "value":6},{"key":"data.mainHand", "mode":5, "value":"Willow Bow"},{"key":"data.offHand", "mode":5, "value":"Willow Bow"}], "duration":{}, "flags":{},"transfer":true}]</v>
      </c>
      <c r="Z27">
        <f t="shared" si="0"/>
        <v>290</v>
      </c>
      <c r="AA27" t="str">
        <f>LEFT(U27,Z27-4)&amp;Table1[[#This Row],[effects]]&amp;RIGHT(Table1[[#This Row],[2021-03-02]],26)</f>
        <v>{"name":"Willow Bow","permission":{"default":0,"QSme0Gx9jr7A5dMK":3},"type":"equipment","data":{"itemSubtype":"weapon2h","fightingStyle":"ranged","tier":3,"level":21,"exp":33,"price":0,"description":"","equipmentSlots":"mainHand"},"flags":{},"img":"icons/svg/mystery-man.svg","effects":[{"_id":"mlFuJEO4UFneGB16","label":"Willow Bow (Equipped)","changes":[{"key":"data.ranged_off.equip", "mode": 2, "value":6},{"key":"data.mainHand", "mode":5, "value":"Willow Bow"},{"key":"data.offHand", "mode":5, "value":"Willow Bow"}], "duration":{}, "flags":{},"transfer":true}],"_id":"oQgpaAd5nnzTGrHo"}</v>
      </c>
    </row>
    <row r="28" spans="1:27" x14ac:dyDescent="0.25">
      <c r="A28" t="s">
        <v>65</v>
      </c>
      <c r="B28" t="s">
        <v>66</v>
      </c>
      <c r="C28">
        <v>109</v>
      </c>
      <c r="D28" t="s">
        <v>8</v>
      </c>
      <c r="E28">
        <v>2690</v>
      </c>
      <c r="F28" t="s">
        <v>9</v>
      </c>
      <c r="G28">
        <v>2700</v>
      </c>
      <c r="H28" t="s">
        <v>67</v>
      </c>
      <c r="I28">
        <v>0</v>
      </c>
      <c r="J28">
        <v>0</v>
      </c>
      <c r="K28">
        <v>2</v>
      </c>
      <c r="L28">
        <v>0</v>
      </c>
      <c r="M28">
        <v>0</v>
      </c>
      <c r="N28">
        <v>0</v>
      </c>
      <c r="O28" t="str">
        <f>IF(Table1[[#This Row],[melee_off]]=0,"","{""key"":"&amp;Table1[[#Headers],["data.melee_off.equip"]]&amp;", ""mode"": 2, ""value"":"&amp;Table1[[#This Row],[melee_off]]&amp;"}")</f>
        <v/>
      </c>
      <c r="P28" t="str">
        <f>IF(Table1[[#This Row],[melee_def]]=0,"","{""key"":"&amp;Table1[[#Headers],["data.melee_def.equip"]]&amp;", ""mode"": 2, ""value"":"&amp;Table1[[#This Row],[melee_def]]&amp;"}")</f>
        <v/>
      </c>
      <c r="Q28" t="str">
        <f>IF(Table1[[#This Row],[ranged_off]]=0,"","{""key"":"&amp;Table1[[#Headers],["data.ranged_off.equip"]]&amp;", ""mode"": 2, ""value"":"&amp;Table1[[#This Row],[ranged_off]]&amp;"}")</f>
        <v>{"key":"data.ranged_off.equip", "mode": 2, "value":2}</v>
      </c>
      <c r="R28" t="str">
        <f>IF(Table1[[#This Row],[ranged_def]]=0,"","{""key"":"&amp;Table1[[#Headers],["data.ranged_def.equip"]]&amp;", ""mode"": 2, ""value"":"&amp;Table1[[#This Row],[ranged_def]]&amp;"}")</f>
        <v/>
      </c>
      <c r="S28" t="str">
        <f>IF(Table1[[#This Row],[magic_off]]=0,"","{""key"":"&amp;Table1[[#Headers],["data.magic_off.equip"]]&amp;", ""mode"": 2, ""value"":"&amp;Table1[[#This Row],[magic_off]]&amp;"}")</f>
        <v/>
      </c>
      <c r="T28" t="str">
        <f>IF(Table1[[#This Row],[magic_def]]=0,"","{""key"":"&amp;Table1[[#Headers],["data.magic_def.equip"]]&amp;", ""mode"": 2, ""value"":"&amp;Table1[[#This Row],[magic_def]]&amp;"}")</f>
        <v/>
      </c>
      <c r="U28" t="s">
        <v>376</v>
      </c>
      <c r="V28" t="s">
        <v>650</v>
      </c>
      <c r="W28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"value":"Pine Bow"},{"key":"data.offHand", "mode":5, "value":"Pine Bow"}</v>
      </c>
      <c r="Y28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[{"_id":"lszSphprozSMsj0C","label":"Pine Bow (Equipped)","changes":[{"key":"data.ranged_off.equip", "mode": 2, "value":2},{"key":"data.mainHand", "mode":5, "value":"Pine Bow"},{"key":"data.offHand", "mode":5, "value":"Pine Bow"}], "duration":{}, "flags":{},"transfer":true}]</v>
      </c>
      <c r="Z28">
        <f t="shared" si="0"/>
        <v>286</v>
      </c>
      <c r="AA28" t="str">
        <f>LEFT(U28,Z28-4)&amp;Table1[[#This Row],[effects]]&amp;RIGHT(Table1[[#This Row],[2021-03-02]],26)</f>
        <v>{"name":"Pine Bow","permission":{"default":0,"QSme0Gx9jr7A5dMK":3},"type":"equipment","data":{"itemSubtype":"weapon2h","fightingStyle":"ranged","tier":1,"level":1,"exp":1,"price":0,"description":"","equipmentSlots":"mainHand"},"flags":{},"img":"icons/svg/mystery-man.svg","effects":[{"_id":"lszSphprozSMsj0C","label":"Pine Bow (Equipped)","changes":[{"key":"data.ranged_off.equip", "mode": 2, "value":2},{"key":"data.mainHand", "mode":5, "value":"Pine Bow"},{"key":"data.offHand", "mode":5, "value":"Pine Bow"}], "duration":{}, "flags":{},"transfer":true}],"_id":"qeLOf6LGkFHjuhUd"}</v>
      </c>
    </row>
    <row r="29" spans="1:27" x14ac:dyDescent="0.25">
      <c r="A29" t="s">
        <v>68</v>
      </c>
      <c r="B29" t="s">
        <v>69</v>
      </c>
      <c r="C29">
        <v>108</v>
      </c>
      <c r="D29" t="s">
        <v>8</v>
      </c>
      <c r="E29">
        <v>2690</v>
      </c>
      <c r="F29" t="s">
        <v>9</v>
      </c>
      <c r="G29">
        <v>2700</v>
      </c>
      <c r="H29" t="s">
        <v>461</v>
      </c>
      <c r="I29">
        <v>0</v>
      </c>
      <c r="J29">
        <v>0</v>
      </c>
      <c r="K29">
        <v>4</v>
      </c>
      <c r="L29">
        <v>0</v>
      </c>
      <c r="M29">
        <v>0</v>
      </c>
      <c r="N29">
        <v>0</v>
      </c>
      <c r="O29" t="str">
        <f>IF(Table1[[#This Row],[melee_off]]=0,"","{""key"":"&amp;Table1[[#Headers],["data.melee_off.equip"]]&amp;", ""mode"": 2, ""value"":"&amp;Table1[[#This Row],[melee_off]]&amp;"}")</f>
        <v/>
      </c>
      <c r="P29" t="str">
        <f>IF(Table1[[#This Row],[melee_def]]=0,"","{""key"":"&amp;Table1[[#Headers],["data.melee_def.equip"]]&amp;", ""mode"": 2, ""value"":"&amp;Table1[[#This Row],[melee_def]]&amp;"}")</f>
        <v/>
      </c>
      <c r="Q29" t="str">
        <f>IF(Table1[[#This Row],[ranged_off]]=0,"","{""key"":"&amp;Table1[[#Headers],["data.ranged_off.equip"]]&amp;", ""mode"": 2, ""value"":"&amp;Table1[[#This Row],[ranged_off]]&amp;"}")</f>
        <v>{"key":"data.ranged_off.equip", "mode": 2, "value":4}</v>
      </c>
      <c r="R29" t="str">
        <f>IF(Table1[[#This Row],[ranged_def]]=0,"","{""key"":"&amp;Table1[[#Headers],["data.ranged_def.equip"]]&amp;", ""mode"": 2, ""value"":"&amp;Table1[[#This Row],[ranged_def]]&amp;"}")</f>
        <v/>
      </c>
      <c r="S29" t="str">
        <f>IF(Table1[[#This Row],[magic_off]]=0,"","{""key"":"&amp;Table1[[#Headers],["data.magic_off.equip"]]&amp;", ""mode"": 2, ""value"":"&amp;Table1[[#This Row],[magic_off]]&amp;"}")</f>
        <v/>
      </c>
      <c r="T29" t="str">
        <f>IF(Table1[[#This Row],[magic_def]]=0,"","{""key"":"&amp;Table1[[#Headers],["data.magic_def.equip"]]&amp;", ""mode"": 2, ""value"":"&amp;Table1[[#This Row],[magic_def]]&amp;"}")</f>
        <v/>
      </c>
      <c r="U29" t="s">
        <v>462</v>
      </c>
      <c r="V29" t="s">
        <v>651</v>
      </c>
      <c r="W29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"value":"Oak Bow"},{"key":"data.offHand", "mode":5, "value":"Oak Bow"}</v>
      </c>
      <c r="Y29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[{"_id":"X9dROIZMYJ01mqzJ","label":"Oak Bow (Equipped)","changes":[{"key":"data.ranged_off.equip", "mode": 2, "value":4},{"key":"data.mainHand", "mode":5, "value":"Oak Bow"},{"key":"data.offHand", "mode":5, "value":"Oak Bow"}], "duration":{}, "flags":{},"transfer":true}]</v>
      </c>
      <c r="Z29">
        <f t="shared" si="0"/>
        <v>287</v>
      </c>
      <c r="AA29" t="str">
        <f>LEFT(U29,Z29-4)&amp;Table1[[#This Row],[effects]]&amp;RIGHT(Table1[[#This Row],[2021-03-02]],26)</f>
        <v>{"name":"Oak Bow","permission":{"default":0,"QSme0Gx9jr7A5dMK":3},"type":"equipment","data":{"itemSubtype":"weapon2h","fightingStyle":"ranged","tier":2,"level":11,"exp":12,"price":0,"description":"","equipmentSlots":"mainHand"},"flags":{},"img":"icons/svg/mystery-man.svg","effects":[{"_id":"X9dROIZMYJ01mqzJ","label":"Oak Bow (Equipped)","changes":[{"key":"data.ranged_off.equip", "mode": 2, "value":4},{"key":"data.mainHand", "mode":5, "value":"Oak Bow"},{"key":"data.offHand", "mode":5, "value":"Oak Bow"}], "duration":{}, "flags":{},"transfer":true}],"_id":"va34ZBkImY2rjJN9"}</v>
      </c>
    </row>
    <row r="30" spans="1:27" x14ac:dyDescent="0.25">
      <c r="A30" t="s">
        <v>70</v>
      </c>
      <c r="B30" t="s">
        <v>71</v>
      </c>
      <c r="C30">
        <v>114</v>
      </c>
      <c r="D30" t="s">
        <v>8</v>
      </c>
      <c r="E30">
        <v>2698</v>
      </c>
      <c r="F30" t="s">
        <v>9</v>
      </c>
      <c r="G30">
        <v>2708</v>
      </c>
      <c r="H30" t="s">
        <v>297</v>
      </c>
      <c r="I30">
        <v>0</v>
      </c>
      <c r="J30">
        <v>0</v>
      </c>
      <c r="K30">
        <v>16</v>
      </c>
      <c r="L30">
        <v>0</v>
      </c>
      <c r="M30">
        <v>0</v>
      </c>
      <c r="N30">
        <v>0</v>
      </c>
      <c r="O30" t="str">
        <f>IF(Table1[[#This Row],[melee_off]]=0,"","{""key"":"&amp;Table1[[#Headers],["data.melee_off.equip"]]&amp;", ""mode"": 2, ""value"":"&amp;Table1[[#This Row],[melee_off]]&amp;"}")</f>
        <v/>
      </c>
      <c r="P30" t="str">
        <f>IF(Table1[[#This Row],[melee_def]]=0,"","{""key"":"&amp;Table1[[#Headers],["data.melee_def.equip"]]&amp;", ""mode"": 2, ""value"":"&amp;Table1[[#This Row],[melee_def]]&amp;"}")</f>
        <v/>
      </c>
      <c r="Q30" t="str">
        <f>IF(Table1[[#This Row],[ranged_off]]=0,"","{""key"":"&amp;Table1[[#Headers],["data.ranged_off.equip"]]&amp;", ""mode"": 2, ""value"":"&amp;Table1[[#This Row],[ranged_off]]&amp;"}")</f>
        <v>{"key":"data.ranged_off.equip", "mode": 2, "value":16}</v>
      </c>
      <c r="R30" t="str">
        <f>IF(Table1[[#This Row],[ranged_def]]=0,"","{""key"":"&amp;Table1[[#Headers],["data.ranged_def.equip"]]&amp;", ""mode"": 2, ""value"":"&amp;Table1[[#This Row],[ranged_def]]&amp;"}")</f>
        <v/>
      </c>
      <c r="S30" t="str">
        <f>IF(Table1[[#This Row],[magic_off]]=0,"","{""key"":"&amp;Table1[[#Headers],["data.magic_off.equip"]]&amp;", ""mode"": 2, ""value"":"&amp;Table1[[#This Row],[magic_off]]&amp;"}")</f>
        <v/>
      </c>
      <c r="T30" t="str">
        <f>IF(Table1[[#This Row],[magic_def]]=0,"","{""key"":"&amp;Table1[[#Headers],["data.magic_def.equip"]]&amp;", ""mode"": 2, ""value"":"&amp;Table1[[#This Row],[magic_def]]&amp;"}")</f>
        <v/>
      </c>
      <c r="U30" t="s">
        <v>377</v>
      </c>
      <c r="V30" t="s">
        <v>652</v>
      </c>
      <c r="W30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"value":"Everburnt Bow"},{"key":"data.offHand", "mode":5, "value":"Everburnt Bow"}</v>
      </c>
      <c r="Y30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[{"_id":"4FhJzcTIokW2FNNF","label":"Everburnt Bow (Equipped)","changes":[{"key":"data.ranged_off.equip", "mode": 2, "value":16},{"key":"data.mainHand", "mode":5, "value":"Everburnt Bow"},{"key":"data.offHand", "mode":5, "value":"Everburnt Bow"}], "duration":{}, "flags":{},"transfer":true}]</v>
      </c>
      <c r="Z30">
        <f t="shared" si="0"/>
        <v>294</v>
      </c>
      <c r="AA30" t="str">
        <f>LEFT(U30,Z30-4)&amp;Table1[[#This Row],[effects]]&amp;RIGHT(Table1[[#This Row],[2021-03-02]],26)</f>
        <v>{"name":"Everburnt Bow","permission":{"default":0,"QSme0Gx9jr7A5dMK":3},"type":"equipment","data":{"itemSubtype":"weapon2h","fightingStyle":"ranged","tier":8,"level":71,"exp":288,"price":0,"description":"","equipmentSlots":"mainHand"},"flags":{},"img":"icons/svg/mystery-man.svg","effects":[{"_id":"4FhJzcTIokW2FNNF","label":"Everburnt Bow (Equipped)","changes":[{"key":"data.ranged_off.equip", "mode": 2, "value":16},{"key":"data.mainHand", "mode":5, "value":"Everburnt Bow"},{"key":"data.offHand", "mode":5, "value":"Everburnt Bow"}], "duration":{}, "flags":{},"transfer":true}],"_id":"wsH2fP3uH5CNInTg"}</v>
      </c>
    </row>
    <row r="31" spans="1:27" x14ac:dyDescent="0.25">
      <c r="A31" t="s">
        <v>72</v>
      </c>
      <c r="B31" t="s">
        <v>73</v>
      </c>
      <c r="C31">
        <v>108</v>
      </c>
      <c r="D31" t="s">
        <v>8</v>
      </c>
      <c r="E31">
        <v>2692</v>
      </c>
      <c r="F31" t="s">
        <v>9</v>
      </c>
      <c r="G31">
        <v>2702</v>
      </c>
      <c r="H31" t="s">
        <v>333</v>
      </c>
      <c r="I31">
        <v>0</v>
      </c>
      <c r="J31">
        <v>0</v>
      </c>
      <c r="K31">
        <v>10</v>
      </c>
      <c r="L31">
        <v>0</v>
      </c>
      <c r="M31">
        <v>0</v>
      </c>
      <c r="N31">
        <v>0</v>
      </c>
      <c r="O31" t="str">
        <f>IF(Table1[[#This Row],[melee_off]]=0,"","{""key"":"&amp;Table1[[#Headers],["data.melee_off.equip"]]&amp;", ""mode"": 2, ""value"":"&amp;Table1[[#This Row],[melee_off]]&amp;"}")</f>
        <v/>
      </c>
      <c r="P31" t="str">
        <f>IF(Table1[[#This Row],[melee_def]]=0,"","{""key"":"&amp;Table1[[#Headers],["data.melee_def.equip"]]&amp;", ""mode"": 2, ""value"":"&amp;Table1[[#This Row],[melee_def]]&amp;"}")</f>
        <v/>
      </c>
      <c r="Q31" t="str">
        <f>IF(Table1[[#This Row],[ranged_off]]=0,"","{""key"":"&amp;Table1[[#Headers],["data.ranged_off.equip"]]&amp;", ""mode"": 2, ""value"":"&amp;Table1[[#This Row],[ranged_off]]&amp;"}")</f>
        <v>{"key":"data.ranged_off.equip", "mode": 2, "value":10}</v>
      </c>
      <c r="R31" t="str">
        <f>IF(Table1[[#This Row],[ranged_def]]=0,"","{""key"":"&amp;Table1[[#Headers],["data.ranged_def.equip"]]&amp;", ""mode"": 2, ""value"":"&amp;Table1[[#This Row],[ranged_def]]&amp;"}")</f>
        <v/>
      </c>
      <c r="S31" t="str">
        <f>IF(Table1[[#This Row],[magic_off]]=0,"","{""key"":"&amp;Table1[[#Headers],["data.magic_off.equip"]]&amp;", ""mode"": 2, ""value"":"&amp;Table1[[#This Row],[magic_off]]&amp;"}")</f>
        <v/>
      </c>
      <c r="T31" t="str">
        <f>IF(Table1[[#This Row],[magic_def]]=0,"","{""key"":"&amp;Table1[[#Headers],["data.magic_def.equip"]]&amp;", ""mode"": 2, ""value"":"&amp;Table1[[#This Row],[magic_def]]&amp;"}")</f>
        <v/>
      </c>
      <c r="U31" t="s">
        <v>378</v>
      </c>
      <c r="V31" t="s">
        <v>653</v>
      </c>
      <c r="W31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"value":"Yew Bow"},{"key":"data.offHand", "mode":5, "value":"Yew Bow"}</v>
      </c>
      <c r="Y31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[{"_id":"6kgg1eDsekJsa1iD","label":"Yew Bow (Equipped)","changes":[{"key":"data.ranged_off.equip", "mode": 2, "value":10},{"key":"data.mainHand", "mode":5, "value":"Yew Bow"},{"key":"data.offHand", "mode":5, "value":"Yew Bow"}], "duration":{}, "flags":{},"transfer":true}]</v>
      </c>
      <c r="Z31">
        <f t="shared" si="0"/>
        <v>288</v>
      </c>
      <c r="AA31" t="str">
        <f>LEFT(U31,Z31-4)&amp;Table1[[#This Row],[effects]]&amp;RIGHT(Table1[[#This Row],[2021-03-02]],26)</f>
        <v>{"name":"Yew Bow","permission":{"default":0,"QSme0Gx9jr7A5dMK":3},"type":"equipment","data":{"itemSubtype":"weapon2h","fightingStyle":"ranged","tier":5,"level":41,"exp":105,"price":0,"description":"","equipmentSlots":"mainHand"},"flags":{},"img":"icons/svg/mystery-man.svg","effects":[{"_id":"6kgg1eDsekJsa1iD","label":"Yew Bow (Equipped)","changes":[{"key":"data.ranged_off.equip", "mode": 2, "value":10},{"key":"data.mainHand", "mode":5, "value":"Yew Bow"},{"key":"data.offHand", "mode":5, "value":"Yew Bow"}], "duration":{}, "flags":{},"transfer":true}],"_id":"zVwkGI0S4bQy79wk"}</v>
      </c>
    </row>
    <row r="32" spans="1:27" x14ac:dyDescent="0.25">
      <c r="A32" t="s">
        <v>74</v>
      </c>
      <c r="B32" t="s">
        <v>75</v>
      </c>
      <c r="C32">
        <v>121</v>
      </c>
      <c r="D32" t="s">
        <v>76</v>
      </c>
      <c r="E32">
        <v>2705</v>
      </c>
      <c r="F32" t="s">
        <v>77</v>
      </c>
      <c r="G32">
        <v>2715</v>
      </c>
      <c r="H32" t="s">
        <v>310</v>
      </c>
      <c r="I32">
        <v>0</v>
      </c>
      <c r="J32">
        <v>3</v>
      </c>
      <c r="K32">
        <v>0</v>
      </c>
      <c r="L32">
        <v>7</v>
      </c>
      <c r="M32">
        <v>0</v>
      </c>
      <c r="N32">
        <v>11</v>
      </c>
      <c r="O32" t="str">
        <f>IF(Table1[[#This Row],[melee_off]]=0,"","{""key"":"&amp;Table1[[#Headers],["data.melee_off.equip"]]&amp;", ""mode"": 2, ""value"":"&amp;Table1[[#This Row],[melee_off]]&amp;"}")</f>
        <v/>
      </c>
      <c r="P32" t="str">
        <f>IF(Table1[[#This Row],[melee_def]]=0,"","{""key"":"&amp;Table1[[#Headers],["data.melee_def.equip"]]&amp;", ""mode"": 2, ""value"":"&amp;Table1[[#This Row],[melee_def]]&amp;"}")</f>
        <v>{"key":"data.melee_def.equip", "mode": 2, "value":3}</v>
      </c>
      <c r="Q32" t="str">
        <f>IF(Table1[[#This Row],[ranged_off]]=0,"","{""key"":"&amp;Table1[[#Headers],["data.ranged_off.equip"]]&amp;", ""mode"": 2, ""value"":"&amp;Table1[[#This Row],[ranged_off]]&amp;"}")</f>
        <v/>
      </c>
      <c r="R32" t="str">
        <f>IF(Table1[[#This Row],[ranged_def]]=0,"","{""key"":"&amp;Table1[[#Headers],["data.ranged_def.equip"]]&amp;", ""mode"": 2, ""value"":"&amp;Table1[[#This Row],[ranged_def]]&amp;"}")</f>
        <v>{"key":"data.ranged_def.equip", "mode": 2, "value":7}</v>
      </c>
      <c r="S32" t="str">
        <f>IF(Table1[[#This Row],[magic_off]]=0,"","{""key"":"&amp;Table1[[#Headers],["data.magic_off.equip"]]&amp;", ""mode"": 2, ""value"":"&amp;Table1[[#This Row],[magic_off]]&amp;"}")</f>
        <v/>
      </c>
      <c r="T32" t="str">
        <f>IF(Table1[[#This Row],[magic_def]]=0,"","{""key"":"&amp;Table1[[#Headers],["data.magic_def.equip"]]&amp;", ""mode"": 2, ""value"":"&amp;Table1[[#This Row],[magic_def]]&amp;"}")</f>
        <v>{"key":"data.magic_def.equip", "mode": 2, "value":11}</v>
      </c>
      <c r="U32" t="s">
        <v>379</v>
      </c>
      <c r="V32" t="s">
        <v>654</v>
      </c>
      <c r="W32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"value":"Shapeshifting Shield"}</v>
      </c>
      <c r="Y32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[{"_id":"XjcgyYCr0k1ukifB","label":"Shapeshifting Shield (Equipped)","changes":[{"key":"data.melee_def.equip", "mode": 2, "value":3},{"key":"data.ranged_def.equip", "mode": 2, "value":7},{"key":"data.magic_def.equip", "mode": 2, "value":11},{"key":"data.offHand", "mode":5, "value":"Shapeshifting Shield"}], "duration":{}, "flags":{},"transfer":true}]</v>
      </c>
      <c r="Z32">
        <f t="shared" si="0"/>
        <v>298</v>
      </c>
      <c r="AA32" t="str">
        <f>LEFT(U32,Z32-4)&amp;Table1[[#This Row],[effects]]&amp;RIGHT(Table1[[#This Row],[2021-03-02]],26)</f>
        <v>{"name":"Shapeshifting Shield","permission":{"default":0,"QSme0Gx9jr7A5dMK":3},"type":"equipment","data":{"itemSubtype":"shield","fightingStyle":"ranged","tier":7,"level":61,"exp":217,"price":0,"description":"","equipmentSlots":"offHand"},"flags":{},"img":"icons/svg/mystery-man.svg","effects":[{"_id":"XjcgyYCr0k1ukifB","label":"Shapeshifting Shield (Equipped)","changes":[{"key":"data.melee_def.equip", "mode": 2, "value":3},{"key":"data.ranged_def.equip", "mode": 2, "value":7},{"key":"data.magic_def.equip", "mode": 2, "value":11},{"key":"data.offHand", "mode":5, "value":"Shapeshifting Shield"}], "duration":{}, "flags":{},"transfer":true}],"_id":"43UJHurqYrLsVc2X"}</v>
      </c>
    </row>
    <row r="33" spans="1:27" x14ac:dyDescent="0.25">
      <c r="A33" t="s">
        <v>78</v>
      </c>
      <c r="B33" t="s">
        <v>79</v>
      </c>
      <c r="C33">
        <v>113</v>
      </c>
      <c r="D33" t="s">
        <v>76</v>
      </c>
      <c r="E33">
        <v>2696</v>
      </c>
      <c r="F33" t="s">
        <v>77</v>
      </c>
      <c r="G33">
        <v>2706</v>
      </c>
      <c r="H33" t="s">
        <v>322</v>
      </c>
      <c r="I33">
        <v>0</v>
      </c>
      <c r="J33">
        <v>3</v>
      </c>
      <c r="K33">
        <v>0</v>
      </c>
      <c r="L33">
        <v>6</v>
      </c>
      <c r="M33">
        <v>0</v>
      </c>
      <c r="N33">
        <v>9</v>
      </c>
      <c r="O33" t="str">
        <f>IF(Table1[[#This Row],[melee_off]]=0,"","{""key"":"&amp;Table1[[#Headers],["data.melee_off.equip"]]&amp;", ""mode"": 2, ""value"":"&amp;Table1[[#This Row],[melee_off]]&amp;"}")</f>
        <v/>
      </c>
      <c r="P33" t="str">
        <f>IF(Table1[[#This Row],[melee_def]]=0,"","{""key"":"&amp;Table1[[#Headers],["data.melee_def.equip"]]&amp;", ""mode"": 2, ""value"":"&amp;Table1[[#This Row],[melee_def]]&amp;"}")</f>
        <v>{"key":"data.melee_def.equip", "mode": 2, "value":3}</v>
      </c>
      <c r="Q33" t="str">
        <f>IF(Table1[[#This Row],[ranged_off]]=0,"","{""key"":"&amp;Table1[[#Headers],["data.ranged_off.equip"]]&amp;", ""mode"": 2, ""value"":"&amp;Table1[[#This Row],[ranged_off]]&amp;"}")</f>
        <v/>
      </c>
      <c r="R33" t="str">
        <f>IF(Table1[[#This Row],[ranged_def]]=0,"","{""key"":"&amp;Table1[[#Headers],["data.ranged_def.equip"]]&amp;", ""mode"": 2, ""value"":"&amp;Table1[[#This Row],[ranged_def]]&amp;"}")</f>
        <v>{"key":"data.ranged_def.equip", "mode": 2, "value":6}</v>
      </c>
      <c r="S33" t="str">
        <f>IF(Table1[[#This Row],[magic_off]]=0,"","{""key"":"&amp;Table1[[#Headers],["data.magic_off.equip"]]&amp;", ""mode"": 2, ""value"":"&amp;Table1[[#This Row],[magic_off]]&amp;"}")</f>
        <v/>
      </c>
      <c r="T33" t="str">
        <f>IF(Table1[[#This Row],[magic_def]]=0,"","{""key"":"&amp;Table1[[#Headers],["data.magic_def.equip"]]&amp;", ""mode"": 2, ""value"":"&amp;Table1[[#This Row],[magic_def]]&amp;"}")</f>
        <v>{"key":"data.magic_def.equip", "mode": 2, "value":9}</v>
      </c>
      <c r="U33" t="s">
        <v>380</v>
      </c>
      <c r="V33" t="s">
        <v>655</v>
      </c>
      <c r="W33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"value":"Jelly Shield"}</v>
      </c>
      <c r="Y33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[{"_id":"dis2o2zyb9dd19Kd","label":"Jelly Shield (Equipped)","changes":[{"key":"data.melee_def.equip", "mode": 2, "value":3},{"key":"data.ranged_def.equip", "mode": 2, "value":6},{"key":"data.magic_def.equip", "mode": 2, "value":9},{"key":"data.offHand", "mode":5, "value":"Jelly Shield"}], "duration":{}, "flags":{},"transfer":true}]</v>
      </c>
      <c r="Z33">
        <f t="shared" si="0"/>
        <v>290</v>
      </c>
      <c r="AA33" t="str">
        <f>LEFT(U33,Z33-4)&amp;Table1[[#This Row],[effects]]&amp;RIGHT(Table1[[#This Row],[2021-03-02]],26)</f>
        <v>{"name":"Jelly Shield","permission":{"default":0,"QSme0Gx9jr7A5dMK":3},"type":"equipment","data":{"itemSubtype":"shield","fightingStyle":"ranged","tier":6,"level":51,"exp":156,"price":0,"description":"","equipmentSlots":"offHand"},"flags":{},"img":"icons/svg/mystery-man.svg","effects":[{"_id":"dis2o2zyb9dd19Kd","label":"Jelly Shield (Equipped)","changes":[{"key":"data.melee_def.equip", "mode": 2, "value":3},{"key":"data.ranged_def.equip", "mode": 2, "value":6},{"key":"data.magic_def.equip", "mode": 2, "value":9},{"key":"data.offHand", "mode":5, "value":"Jelly Shield"}], "duration":{}, "flags":{},"transfer":true}],"_id":"43VqIBXAmOonDbCA"}</v>
      </c>
    </row>
    <row r="34" spans="1:27" x14ac:dyDescent="0.25">
      <c r="A34" t="s">
        <v>80</v>
      </c>
      <c r="B34" t="s">
        <v>81</v>
      </c>
      <c r="C34">
        <v>120</v>
      </c>
      <c r="D34" t="s">
        <v>76</v>
      </c>
      <c r="E34">
        <v>2701</v>
      </c>
      <c r="F34" t="s">
        <v>77</v>
      </c>
      <c r="G34">
        <v>2711</v>
      </c>
      <c r="H34" t="s">
        <v>82</v>
      </c>
      <c r="I34">
        <v>0</v>
      </c>
      <c r="J34">
        <v>0</v>
      </c>
      <c r="K34">
        <v>0</v>
      </c>
      <c r="L34">
        <v>1</v>
      </c>
      <c r="M34">
        <v>0</v>
      </c>
      <c r="N34">
        <v>2</v>
      </c>
      <c r="O34" t="str">
        <f>IF(Table1[[#This Row],[melee_off]]=0,"","{""key"":"&amp;Table1[[#Headers],["data.melee_off.equip"]]&amp;", ""mode"": 2, ""value"":"&amp;Table1[[#This Row],[melee_off]]&amp;"}")</f>
        <v/>
      </c>
      <c r="P34" t="str">
        <f>IF(Table1[[#This Row],[melee_def]]=0,"","{""key"":"&amp;Table1[[#Headers],["data.melee_def.equip"]]&amp;", ""mode"": 2, ""value"":"&amp;Table1[[#This Row],[melee_def]]&amp;"}")</f>
        <v/>
      </c>
      <c r="Q34" t="str">
        <f>IF(Table1[[#This Row],[ranged_off]]=0,"","{""key"":"&amp;Table1[[#Headers],["data.ranged_off.equip"]]&amp;", ""mode"": 2, ""value"":"&amp;Table1[[#This Row],[ranged_off]]&amp;"}")</f>
        <v/>
      </c>
      <c r="R34" t="str">
        <f>IF(Table1[[#This Row],[ranged_def]]=0,"","{""key"":"&amp;Table1[[#Headers],["data.ranged_def.equip"]]&amp;", ""mode"": 2, ""value"":"&amp;Table1[[#This Row],[ranged_def]]&amp;"}")</f>
        <v>{"key":"data.ranged_def.equip", "mode": 2, "value":1}</v>
      </c>
      <c r="S34" t="str">
        <f>IF(Table1[[#This Row],[magic_off]]=0,"","{""key"":"&amp;Table1[[#Headers],["data.magic_off.equip"]]&amp;", ""mode"": 2, ""value"":"&amp;Table1[[#This Row],[magic_off]]&amp;"}")</f>
        <v/>
      </c>
      <c r="T34" t="str">
        <f>IF(Table1[[#This Row],[magic_def]]=0,"","{""key"":"&amp;Table1[[#Headers],["data.magic_def.equip"]]&amp;", ""mode"": 2, ""value"":"&amp;Table1[[#This Row],[magic_def]]&amp;"}")</f>
        <v>{"key":"data.magic_def.equip", "mode": 2, "value":2}</v>
      </c>
      <c r="U34" t="s">
        <v>381</v>
      </c>
      <c r="V34" t="s">
        <v>656</v>
      </c>
      <c r="W34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"value":"Soft Leather Shield"}</v>
      </c>
      <c r="Y34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[{"_id":"QtoyuZ0QHzgc5JdO","label":"Soft Leather Shield (Equipped)","changes":[{"key":"data.ranged_def.equip", "mode": 2, "value":1},{"key":"data.magic_def.equip", "mode": 2, "value":2},{"key":"data.offHand", "mode":5, "value":"Soft Leather Shield"}], "duration":{}, "flags":{},"transfer":true}]</v>
      </c>
      <c r="Z34">
        <f t="shared" ref="Z34:Z65" si="1">SEARCH("effects"":",U34)+12</f>
        <v>294</v>
      </c>
      <c r="AA34" t="str">
        <f>LEFT(U34,Z34-4)&amp;Table1[[#This Row],[effects]]&amp;RIGHT(Table1[[#This Row],[2021-03-02]],26)</f>
        <v>{"name":"Soft Leather Shield","permission":{"default":0,"QSme0Gx9jr7A5dMK":3},"type":"equipment","data":{"itemSubtype":"shield","fightingStyle":"ranged","tier":1,"level":1,"exp":1,"price":0,"description":"","equipmentSlots":"offHand"},"flags":{},"img":"icons/svg/mystery-man.svg","effects":[{"_id":"QtoyuZ0QHzgc5JdO","label":"Soft Leather Shield (Equipped)","changes":[{"key":"data.ranged_def.equip", "mode": 2, "value":1},{"key":"data.magic_def.equip", "mode": 2, "value":2},{"key":"data.offHand", "mode":5, "value":"Soft Leather Shield"}], "duration":{}, "flags":{},"transfer":true}],"_id":"6a0NEXawt5BPEgHm"}</v>
      </c>
    </row>
    <row r="35" spans="1:27" x14ac:dyDescent="0.25">
      <c r="A35" t="s">
        <v>83</v>
      </c>
      <c r="B35" t="s">
        <v>84</v>
      </c>
      <c r="C35">
        <v>116</v>
      </c>
      <c r="D35" t="s">
        <v>76</v>
      </c>
      <c r="E35">
        <v>2698</v>
      </c>
      <c r="F35" t="s">
        <v>77</v>
      </c>
      <c r="G35">
        <v>2708</v>
      </c>
      <c r="H35" t="s">
        <v>334</v>
      </c>
      <c r="I35">
        <v>0</v>
      </c>
      <c r="J35">
        <v>5</v>
      </c>
      <c r="K35">
        <v>0</v>
      </c>
      <c r="L35">
        <v>8</v>
      </c>
      <c r="M35">
        <v>0</v>
      </c>
      <c r="N35">
        <v>2</v>
      </c>
      <c r="O35" t="str">
        <f>IF(Table1[[#This Row],[melee_off]]=0,"","{""key"":"&amp;Table1[[#Headers],["data.melee_off.equip"]]&amp;", ""mode"": 2, ""value"":"&amp;Table1[[#This Row],[melee_off]]&amp;"}")</f>
        <v/>
      </c>
      <c r="P35" t="str">
        <f>IF(Table1[[#This Row],[melee_def]]=0,"","{""key"":"&amp;Table1[[#Headers],["data.melee_def.equip"]]&amp;", ""mode"": 2, ""value"":"&amp;Table1[[#This Row],[melee_def]]&amp;"}")</f>
        <v>{"key":"data.melee_def.equip", "mode": 2, "value":5}</v>
      </c>
      <c r="Q35" t="str">
        <f>IF(Table1[[#This Row],[ranged_off]]=0,"","{""key"":"&amp;Table1[[#Headers],["data.ranged_off.equip"]]&amp;", ""mode"": 2, ""value"":"&amp;Table1[[#This Row],[ranged_off]]&amp;"}")</f>
        <v/>
      </c>
      <c r="R35" t="str">
        <f>IF(Table1[[#This Row],[ranged_def]]=0,"","{""key"":"&amp;Table1[[#Headers],["data.ranged_def.equip"]]&amp;", ""mode"": 2, ""value"":"&amp;Table1[[#This Row],[ranged_def]]&amp;"}")</f>
        <v>{"key":"data.ranged_def.equip", "mode": 2, "value":8}</v>
      </c>
      <c r="S35" t="str">
        <f>IF(Table1[[#This Row],[magic_off]]=0,"","{""key"":"&amp;Table1[[#Headers],["data.magic_off.equip"]]&amp;", ""mode"": 2, ""value"":"&amp;Table1[[#This Row],[magic_off]]&amp;"}")</f>
        <v/>
      </c>
      <c r="T35" t="str">
        <f>IF(Table1[[#This Row],[magic_def]]=0,"","{""key"":"&amp;Table1[[#Headers],["data.magic_def.equip"]]&amp;", ""mode"": 2, ""value"":"&amp;Table1[[#This Row],[magic_def]]&amp;"}")</f>
        <v>{"key":"data.magic_def.equip", "mode": 2, "value":2}</v>
      </c>
      <c r="U35" t="s">
        <v>382</v>
      </c>
      <c r="V35" t="s">
        <v>657</v>
      </c>
      <c r="W35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"value":"Titanium Shield"}</v>
      </c>
      <c r="Y35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[{"_id":"8OiShSCXbY6wnlAh","label":"Titanium Shield (Equipped)","changes":[{"key":"data.melee_def.equip", "mode": 2, "value":5},{"key":"data.ranged_def.equip", "mode": 2, "value":8},{"key":"data.magic_def.equip", "mode": 2, "value":2},{"key":"data.offHand", "mode":5, "value":"Titanium Shield"}], "duration":{}, "flags":{},"transfer":true}]</v>
      </c>
      <c r="Z35">
        <f t="shared" si="1"/>
        <v>292</v>
      </c>
      <c r="AA35" t="str">
        <f>LEFT(U35,Z35-4)&amp;Table1[[#This Row],[effects]]&amp;RIGHT(Table1[[#This Row],[2021-03-02]],26)</f>
        <v>{"name":"Titanium Shield","permission":{"default":0,"QSme0Gx9jr7A5dMK":3},"type":"equipment","data":{"itemSubtype":"shield","fightingStyle":"melee","tier":5,"level":41,"exp":105,"price":0,"description":"","equipmentSlots":"offHand"},"flags":{},"img":"icons/svg/mystery-man.svg","effects":[{"_id":"8OiShSCXbY6wnlAh","label":"Titanium Shield (Equipped)","changes":[{"key":"data.melee_def.equip", "mode": 2, "value":5},{"key":"data.ranged_def.equip", "mode": 2, "value":8},{"key":"data.magic_def.equip", "mode": 2, "value":2},{"key":"data.offHand", "mode":5, "value":"Titanium Shield"}], "duration":{}, "flags":{},"transfer":true}],"_id":"8YqkvgJrZQRfXBmW"}</v>
      </c>
    </row>
    <row r="36" spans="1:27" x14ac:dyDescent="0.25">
      <c r="A36" t="s">
        <v>85</v>
      </c>
      <c r="B36" t="s">
        <v>86</v>
      </c>
      <c r="C36">
        <v>116</v>
      </c>
      <c r="D36" t="s">
        <v>76</v>
      </c>
      <c r="E36">
        <v>2697</v>
      </c>
      <c r="F36" t="s">
        <v>77</v>
      </c>
      <c r="G36">
        <v>2707</v>
      </c>
      <c r="H36" t="s">
        <v>346</v>
      </c>
      <c r="I36">
        <v>0</v>
      </c>
      <c r="J36">
        <v>4</v>
      </c>
      <c r="K36">
        <v>0</v>
      </c>
      <c r="L36">
        <v>6</v>
      </c>
      <c r="M36">
        <v>0</v>
      </c>
      <c r="N36">
        <v>2</v>
      </c>
      <c r="O36" t="str">
        <f>IF(Table1[[#This Row],[melee_off]]=0,"","{""key"":"&amp;Table1[[#Headers],["data.melee_off.equip"]]&amp;", ""mode"": 2, ""value"":"&amp;Table1[[#This Row],[melee_off]]&amp;"}")</f>
        <v/>
      </c>
      <c r="P36" t="str">
        <f>IF(Table1[[#This Row],[melee_def]]=0,"","{""key"":"&amp;Table1[[#Headers],["data.melee_def.equip"]]&amp;", ""mode"": 2, ""value"":"&amp;Table1[[#This Row],[melee_def]]&amp;"}")</f>
        <v>{"key":"data.melee_def.equip", "mode": 2, "value":4}</v>
      </c>
      <c r="Q36" t="str">
        <f>IF(Table1[[#This Row],[ranged_off]]=0,"","{""key"":"&amp;Table1[[#Headers],["data.ranged_off.equip"]]&amp;", ""mode"": 2, ""value"":"&amp;Table1[[#This Row],[ranged_off]]&amp;"}")</f>
        <v/>
      </c>
      <c r="R36" t="str">
        <f>IF(Table1[[#This Row],[ranged_def]]=0,"","{""key"":"&amp;Table1[[#Headers],["data.ranged_def.equip"]]&amp;", ""mode"": 2, ""value"":"&amp;Table1[[#This Row],[ranged_def]]&amp;"}")</f>
        <v>{"key":"data.ranged_def.equip", "mode": 2, "value":6}</v>
      </c>
      <c r="S36" t="str">
        <f>IF(Table1[[#This Row],[magic_off]]=0,"","{""key"":"&amp;Table1[[#Headers],["data.magic_off.equip"]]&amp;", ""mode"": 2, ""value"":"&amp;Table1[[#This Row],[magic_off]]&amp;"}")</f>
        <v/>
      </c>
      <c r="T36" t="str">
        <f>IF(Table1[[#This Row],[magic_def]]=0,"","{""key"":"&amp;Table1[[#Headers],["data.magic_def.equip"]]&amp;", ""mode"": 2, ""value"":"&amp;Table1[[#This Row],[magic_def]]&amp;"}")</f>
        <v>{"key":"data.magic_def.equip", "mode": 2, "value":2}</v>
      </c>
      <c r="U36" t="s">
        <v>383</v>
      </c>
      <c r="V36" t="s">
        <v>658</v>
      </c>
      <c r="W36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"value":"Aluminum Shield"}</v>
      </c>
      <c r="Y36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[{"_id":"eCQh0NaHBGTCCG0e","label":"Aluminum Shield (Equipped)","changes":[{"key":"data.melee_def.equip", "mode": 2, "value":4},{"key":"data.ranged_def.equip", "mode": 2, "value":6},{"key":"data.magic_def.equip", "mode": 2, "value":2},{"key":"data.offHand", "mode":5, "value":"Aluminum Shield"}], "duration":{}, "flags":{},"transfer":true}]</v>
      </c>
      <c r="Z36">
        <f t="shared" si="1"/>
        <v>291</v>
      </c>
      <c r="AA36" t="str">
        <f>LEFT(U36,Z36-4)&amp;Table1[[#This Row],[effects]]&amp;RIGHT(Table1[[#This Row],[2021-03-02]],26)</f>
        <v>{"name":"Aluminum Shield","permission":{"default":0,"QSme0Gx9jr7A5dMK":3},"type":"equipment","data":{"itemSubtype":"shield","fightingStyle":"melee","tier":4,"level":31,"exp":64,"price":0,"description":"","equipmentSlots":"offHand"},"flags":{},"img":"icons/svg/mystery-man.svg","effects":[{"_id":"eCQh0NaHBGTCCG0e","label":"Aluminum Shield (Equipped)","changes":[{"key":"data.melee_def.equip", "mode": 2, "value":4},{"key":"data.ranged_def.equip", "mode": 2, "value":6},{"key":"data.magic_def.equip", "mode": 2, "value":2},{"key":"data.offHand", "mode":5, "value":"Aluminum Shield"}], "duration":{}, "flags":{},"transfer":true}],"_id":"96qdTx510jNNG7mS"}</v>
      </c>
    </row>
    <row r="37" spans="1:27" x14ac:dyDescent="0.25">
      <c r="A37" t="s">
        <v>87</v>
      </c>
      <c r="B37" t="s">
        <v>88</v>
      </c>
      <c r="C37">
        <v>122</v>
      </c>
      <c r="D37" t="s">
        <v>76</v>
      </c>
      <c r="E37">
        <v>2705</v>
      </c>
      <c r="F37" t="s">
        <v>77</v>
      </c>
      <c r="G37">
        <v>2715</v>
      </c>
      <c r="H37" t="s">
        <v>335</v>
      </c>
      <c r="I37">
        <v>0</v>
      </c>
      <c r="J37">
        <v>2</v>
      </c>
      <c r="K37">
        <v>0</v>
      </c>
      <c r="L37">
        <v>5</v>
      </c>
      <c r="M37">
        <v>0</v>
      </c>
      <c r="N37">
        <v>8</v>
      </c>
      <c r="O37" t="str">
        <f>IF(Table1[[#This Row],[melee_off]]=0,"","{""key"":"&amp;Table1[[#Headers],["data.melee_off.equip"]]&amp;", ""mode"": 2, ""value"":"&amp;Table1[[#This Row],[melee_off]]&amp;"}")</f>
        <v/>
      </c>
      <c r="P37" t="str">
        <f>IF(Table1[[#This Row],[melee_def]]=0,"","{""key"":"&amp;Table1[[#Headers],["data.melee_def.equip"]]&amp;", ""mode"": 2, ""value"":"&amp;Table1[[#This Row],[melee_def]]&amp;"}")</f>
        <v>{"key":"data.melee_def.equip", "mode": 2, "value":2}</v>
      </c>
      <c r="Q37" t="str">
        <f>IF(Table1[[#This Row],[ranged_off]]=0,"","{""key"":"&amp;Table1[[#Headers],["data.ranged_off.equip"]]&amp;", ""mode"": 2, ""value"":"&amp;Table1[[#This Row],[ranged_off]]&amp;"}")</f>
        <v/>
      </c>
      <c r="R37" t="str">
        <f>IF(Table1[[#This Row],[ranged_def]]=0,"","{""key"":"&amp;Table1[[#Headers],["data.ranged_def.equip"]]&amp;", ""mode"": 2, ""value"":"&amp;Table1[[#This Row],[ranged_def]]&amp;"}")</f>
        <v>{"key":"data.ranged_def.equip", "mode": 2, "value":5}</v>
      </c>
      <c r="S37" t="str">
        <f>IF(Table1[[#This Row],[magic_off]]=0,"","{""key"":"&amp;Table1[[#Headers],["data.magic_off.equip"]]&amp;", ""mode"": 2, ""value"":"&amp;Table1[[#This Row],[magic_off]]&amp;"}")</f>
        <v/>
      </c>
      <c r="T37" t="str">
        <f>IF(Table1[[#This Row],[magic_def]]=0,"","{""key"":"&amp;Table1[[#Headers],["data.magic_def.equip"]]&amp;", ""mode"": 2, ""value"":"&amp;Table1[[#This Row],[magic_def]]&amp;"}")</f>
        <v>{"key":"data.magic_def.equip", "mode": 2, "value":8}</v>
      </c>
      <c r="U37" t="s">
        <v>384</v>
      </c>
      <c r="V37" t="s">
        <v>659</v>
      </c>
      <c r="W37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"value":"Spiked Leather Shield"}</v>
      </c>
      <c r="Y37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[{"_id":"dfCd2WQhoibg5y3J","label":"Spiked Leather Shield (Equipped)","changes":[{"key":"data.melee_def.equip", "mode": 2, "value":2},{"key":"data.ranged_def.equip", "mode": 2, "value":5},{"key":"data.magic_def.equip", "mode": 2, "value":8},{"key":"data.offHand", "mode":5, "value":"Spiked Leather Shield"}], "duration":{}, "flags":{},"transfer":true}]</v>
      </c>
      <c r="Z37">
        <f t="shared" si="1"/>
        <v>299</v>
      </c>
      <c r="AA37" t="str">
        <f>LEFT(U37,Z37-4)&amp;Table1[[#This Row],[effects]]&amp;RIGHT(Table1[[#This Row],[2021-03-02]],26)</f>
        <v>{"name":"Spiked Leather Shield","permission":{"default":0,"QSme0Gx9jr7A5dMK":3},"type":"equipment","data":{"itemSubtype":"shield","fightingStyle":"ranged","tier":5,"level":41,"exp":105,"price":0,"description":"","equipmentSlots":"offHand"},"flags":{},"img":"icons/svg/mystery-man.svg","effects":[{"_id":"dfCd2WQhoibg5y3J","label":"Spiked Leather Shield (Equipped)","changes":[{"key":"data.melee_def.equip", "mode": 2, "value":2},{"key":"data.ranged_def.equip", "mode": 2, "value":5},{"key":"data.magic_def.equip", "mode": 2, "value":8},{"key":"data.offHand", "mode":5, "value":"Spiked Leather Shield"}], "duration":{}, "flags":{},"transfer":true}],"_id":"G7Z2CgheD8rm10Li"}</v>
      </c>
    </row>
    <row r="38" spans="1:27" x14ac:dyDescent="0.25">
      <c r="A38" t="s">
        <v>89</v>
      </c>
      <c r="B38" t="s">
        <v>90</v>
      </c>
      <c r="C38">
        <v>119</v>
      </c>
      <c r="D38" t="s">
        <v>76</v>
      </c>
      <c r="E38">
        <v>2703</v>
      </c>
      <c r="F38" t="s">
        <v>77</v>
      </c>
      <c r="G38">
        <v>2713</v>
      </c>
      <c r="H38" t="s">
        <v>298</v>
      </c>
      <c r="I38">
        <v>0</v>
      </c>
      <c r="J38">
        <v>4</v>
      </c>
      <c r="K38">
        <v>0</v>
      </c>
      <c r="L38">
        <v>8</v>
      </c>
      <c r="M38">
        <v>0</v>
      </c>
      <c r="N38">
        <v>12</v>
      </c>
      <c r="O38" t="str">
        <f>IF(Table1[[#This Row],[melee_off]]=0,"","{""key"":"&amp;Table1[[#Headers],["data.melee_off.equip"]]&amp;", ""mode"": 2, ""value"":"&amp;Table1[[#This Row],[melee_off]]&amp;"}")</f>
        <v/>
      </c>
      <c r="P38" t="str">
        <f>IF(Table1[[#This Row],[melee_def]]=0,"","{""key"":"&amp;Table1[[#Headers],["data.melee_def.equip"]]&amp;", ""mode"": 2, ""value"":"&amp;Table1[[#This Row],[melee_def]]&amp;"}")</f>
        <v>{"key":"data.melee_def.equip", "mode": 2, "value":4}</v>
      </c>
      <c r="Q38" t="str">
        <f>IF(Table1[[#This Row],[ranged_off]]=0,"","{""key"":"&amp;Table1[[#Headers],["data.ranged_off.equip"]]&amp;", ""mode"": 2, ""value"":"&amp;Table1[[#This Row],[ranged_off]]&amp;"}")</f>
        <v/>
      </c>
      <c r="R38" t="str">
        <f>IF(Table1[[#This Row],[ranged_def]]=0,"","{""key"":"&amp;Table1[[#Headers],["data.ranged_def.equip"]]&amp;", ""mode"": 2, ""value"":"&amp;Table1[[#This Row],[ranged_def]]&amp;"}")</f>
        <v>{"key":"data.ranged_def.equip", "mode": 2, "value":8}</v>
      </c>
      <c r="S38" t="str">
        <f>IF(Table1[[#This Row],[magic_off]]=0,"","{""key"":"&amp;Table1[[#Headers],["data.magic_off.equip"]]&amp;", ""mode"": 2, ""value"":"&amp;Table1[[#This Row],[magic_off]]&amp;"}")</f>
        <v/>
      </c>
      <c r="T38" t="str">
        <f>IF(Table1[[#This Row],[magic_def]]=0,"","{""key"":"&amp;Table1[[#Headers],["data.magic_def.equip"]]&amp;", ""mode"": 2, ""value"":"&amp;Table1[[#This Row],[magic_def]]&amp;"}")</f>
        <v>{"key":"data.magic_def.equip", "mode": 2, "value":12}</v>
      </c>
      <c r="U38" t="s">
        <v>385</v>
      </c>
      <c r="V38" t="s">
        <v>660</v>
      </c>
      <c r="W38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"value":"Dragonscale Shield"}</v>
      </c>
      <c r="Y38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[{"_id":"ivgBe6awqYYBRnIJ","label":"Dragonscale Shield (Equipped)","changes":[{"key":"data.melee_def.equip", "mode": 2, "value":4},{"key":"data.ranged_def.equip", "mode": 2, "value":8},{"key":"data.magic_def.equip", "mode": 2, "value":12},{"key":"data.offHand", "mode":5, "value":"Dragonscale Shield"}], "duration":{}, "flags":{},"transfer":true}]</v>
      </c>
      <c r="Z38">
        <f t="shared" si="1"/>
        <v>296</v>
      </c>
      <c r="AA38" t="str">
        <f>LEFT(U38,Z38-4)&amp;Table1[[#This Row],[effects]]&amp;RIGHT(Table1[[#This Row],[2021-03-02]],26)</f>
        <v>{"name":"Dragonscale Shield","permission":{"default":0,"QSme0Gx9jr7A5dMK":3},"type":"equipment","data":{"itemSubtype":"shield","fightingStyle":"ranged","tier":8,"level":71,"exp":288,"price":0,"description":"","equipmentSlots":"offHand"},"flags":{},"img":"icons/svg/mystery-man.svg","effects":[{"_id":"ivgBe6awqYYBRnIJ","label":"Dragonscale Shield (Equipped)","changes":[{"key":"data.melee_def.equip", "mode": 2, "value":4},{"key":"data.ranged_def.equip", "mode": 2, "value":8},{"key":"data.magic_def.equip", "mode": 2, "value":12},{"key":"data.offHand", "mode":5, "value":"Dragonscale Shield"}], "duration":{}, "flags":{},"transfer":true}],"_id":"HanuWOalgCRz0I8c"}</v>
      </c>
    </row>
    <row r="39" spans="1:27" x14ac:dyDescent="0.25">
      <c r="A39" t="s">
        <v>91</v>
      </c>
      <c r="B39" t="s">
        <v>92</v>
      </c>
      <c r="C39">
        <v>114</v>
      </c>
      <c r="D39" t="s">
        <v>76</v>
      </c>
      <c r="E39">
        <v>2694</v>
      </c>
      <c r="F39" t="s">
        <v>77</v>
      </c>
      <c r="G39">
        <v>2704</v>
      </c>
      <c r="H39" t="s">
        <v>93</v>
      </c>
      <c r="I39">
        <v>0</v>
      </c>
      <c r="J39">
        <v>1</v>
      </c>
      <c r="K39">
        <v>0</v>
      </c>
      <c r="L39">
        <v>2</v>
      </c>
      <c r="M39">
        <v>0</v>
      </c>
      <c r="N39">
        <v>0</v>
      </c>
      <c r="O39" t="str">
        <f>IF(Table1[[#This Row],[melee_off]]=0,"","{""key"":"&amp;Table1[[#Headers],["data.melee_off.equip"]]&amp;", ""mode"": 2, ""value"":"&amp;Table1[[#This Row],[melee_off]]&amp;"}")</f>
        <v/>
      </c>
      <c r="P39" t="str">
        <f>IF(Table1[[#This Row],[melee_def]]=0,"","{""key"":"&amp;Table1[[#Headers],["data.melee_def.equip"]]&amp;", ""mode"": 2, ""value"":"&amp;Table1[[#This Row],[melee_def]]&amp;"}")</f>
        <v>{"key":"data.melee_def.equip", "mode": 2, "value":1}</v>
      </c>
      <c r="Q39" t="str">
        <f>IF(Table1[[#This Row],[ranged_off]]=0,"","{""key"":"&amp;Table1[[#Headers],["data.ranged_off.equip"]]&amp;", ""mode"": 2, ""value"":"&amp;Table1[[#This Row],[ranged_off]]&amp;"}")</f>
        <v/>
      </c>
      <c r="R39" t="str">
        <f>IF(Table1[[#This Row],[ranged_def]]=0,"","{""key"":"&amp;Table1[[#Headers],["data.ranged_def.equip"]]&amp;", ""mode"": 2, ""value"":"&amp;Table1[[#This Row],[ranged_def]]&amp;"}")</f>
        <v>{"key":"data.ranged_def.equip", "mode": 2, "value":2}</v>
      </c>
      <c r="S39" t="str">
        <f>IF(Table1[[#This Row],[magic_off]]=0,"","{""key"":"&amp;Table1[[#Headers],["data.magic_off.equip"]]&amp;", ""mode"": 2, ""value"":"&amp;Table1[[#This Row],[magic_off]]&amp;"}")</f>
        <v/>
      </c>
      <c r="T39" t="str">
        <f>IF(Table1[[#This Row],[magic_def]]=0,"","{""key"":"&amp;Table1[[#Headers],["data.magic_def.equip"]]&amp;", ""mode"": 2, ""value"":"&amp;Table1[[#This Row],[magic_def]]&amp;"}")</f>
        <v/>
      </c>
      <c r="U39" t="s">
        <v>386</v>
      </c>
      <c r="V39" t="s">
        <v>661</v>
      </c>
      <c r="W39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"value":"Bronze Shield"}</v>
      </c>
      <c r="Y39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[{"_id":"LaWdtbPJ5oz9Yvju","label":"Bronze Shield (Equipped)","changes":[{"key":"data.melee_def.equip", "mode": 2, "value":1},{"key":"data.ranged_def.equip", "mode": 2, "value":2},{"key":"data.offHand", "mode":5, "value":"Bronze Shield"}], "duration":{}, "flags":{},"transfer":true}]</v>
      </c>
      <c r="Z39">
        <f t="shared" si="1"/>
        <v>287</v>
      </c>
      <c r="AA39" t="str">
        <f>LEFT(U39,Z39-4)&amp;Table1[[#This Row],[effects]]&amp;RIGHT(Table1[[#This Row],[2021-03-02]],26)</f>
        <v>{"name":"Bronze Shield","permission":{"default":0,"QSme0Gx9jr7A5dMK":3},"type":"equipment","data":{"itemSubtype":"shield","fightingStyle":"melee","tier":1,"level":1,"exp":1,"price":0,"description":"","equipmentSlots":"offHand"},"flags":{},"img":"icons/svg/mystery-man.svg","effects":[{"_id":"LaWdtbPJ5oz9Yvju","label":"Bronze Shield (Equipped)","changes":[{"key":"data.melee_def.equip", "mode": 2, "value":1},{"key":"data.ranged_def.equip", "mode": 2, "value":2},{"key":"data.offHand", "mode":5, "value":"Bronze Shield"}], "duration":{}, "flags":{},"transfer":true}],"_id":"LGZuip6frYPcLzmr"}</v>
      </c>
    </row>
    <row r="40" spans="1:27" x14ac:dyDescent="0.25">
      <c r="A40" t="s">
        <v>94</v>
      </c>
      <c r="B40" t="s">
        <v>95</v>
      </c>
      <c r="C40">
        <v>115</v>
      </c>
      <c r="D40" t="s">
        <v>76</v>
      </c>
      <c r="E40">
        <v>2697</v>
      </c>
      <c r="F40" t="s">
        <v>77</v>
      </c>
      <c r="G40">
        <v>2707</v>
      </c>
      <c r="H40" t="s">
        <v>323</v>
      </c>
      <c r="I40">
        <v>0</v>
      </c>
      <c r="J40">
        <v>6</v>
      </c>
      <c r="K40">
        <v>0</v>
      </c>
      <c r="L40">
        <v>9</v>
      </c>
      <c r="M40">
        <v>0</v>
      </c>
      <c r="N40">
        <v>3</v>
      </c>
      <c r="O40" t="str">
        <f>IF(Table1[[#This Row],[melee_off]]=0,"","{""key"":"&amp;Table1[[#Headers],["data.melee_off.equip"]]&amp;", ""mode"": 2, ""value"":"&amp;Table1[[#This Row],[melee_off]]&amp;"}")</f>
        <v/>
      </c>
      <c r="P40" t="str">
        <f>IF(Table1[[#This Row],[melee_def]]=0,"","{""key"":"&amp;Table1[[#Headers],["data.melee_def.equip"]]&amp;", ""mode"": 2, ""value"":"&amp;Table1[[#This Row],[melee_def]]&amp;"}")</f>
        <v>{"key":"data.melee_def.equip", "mode": 2, "value":6}</v>
      </c>
      <c r="Q40" t="str">
        <f>IF(Table1[[#This Row],[ranged_off]]=0,"","{""key"":"&amp;Table1[[#Headers],["data.ranged_off.equip"]]&amp;", ""mode"": 2, ""value"":"&amp;Table1[[#This Row],[ranged_off]]&amp;"}")</f>
        <v/>
      </c>
      <c r="R40" t="str">
        <f>IF(Table1[[#This Row],[ranged_def]]=0,"","{""key"":"&amp;Table1[[#Headers],["data.ranged_def.equip"]]&amp;", ""mode"": 2, ""value"":"&amp;Table1[[#This Row],[ranged_def]]&amp;"}")</f>
        <v>{"key":"data.ranged_def.equip", "mode": 2, "value":9}</v>
      </c>
      <c r="S40" t="str">
        <f>IF(Table1[[#This Row],[magic_off]]=0,"","{""key"":"&amp;Table1[[#Headers],["data.magic_off.equip"]]&amp;", ""mode"": 2, ""value"":"&amp;Table1[[#This Row],[magic_off]]&amp;"}")</f>
        <v/>
      </c>
      <c r="T40" t="str">
        <f>IF(Table1[[#This Row],[magic_def]]=0,"","{""key"":"&amp;Table1[[#Headers],["data.magic_def.equip"]]&amp;", ""mode"": 2, ""value"":"&amp;Table1[[#This Row],[magic_def]]&amp;"}")</f>
        <v>{"key":"data.magic_def.equip", "mode": 2, "value":3}</v>
      </c>
      <c r="U40" t="s">
        <v>387</v>
      </c>
      <c r="V40" t="s">
        <v>662</v>
      </c>
      <c r="W40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"value":"Mithril Shield"}</v>
      </c>
      <c r="Y40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[{"_id":"xouVSdt9aom9Py1Y","label":"Mithril Shield (Equipped)","changes":[{"key":"data.melee_def.equip", "mode": 2, "value":6},{"key":"data.ranged_def.equip", "mode": 2, "value":9},{"key":"data.magic_def.equip", "mode": 2, "value":3},{"key":"data.offHand", "mode":5, "value":"Mithril Shield"}], "duration":{}, "flags":{},"transfer":true}]</v>
      </c>
      <c r="Z40">
        <f t="shared" si="1"/>
        <v>291</v>
      </c>
      <c r="AA40" t="str">
        <f>LEFT(U40,Z40-4)&amp;Table1[[#This Row],[effects]]&amp;RIGHT(Table1[[#This Row],[2021-03-02]],26)</f>
        <v>{"name":"Mithril Shield","permission":{"default":0,"QSme0Gx9jr7A5dMK":3},"type":"equipment","data":{"itemSubtype":"shield","fightingStyle":"melee","tier":6,"level":51,"exp":156,"price":0,"description":"","equipmentSlots":"offHand"},"flags":{},"img":"icons/svg/mystery-man.svg","effects":[{"_id":"xouVSdt9aom9Py1Y","label":"Mithril Shield (Equipped)","changes":[{"key":"data.melee_def.equip", "mode": 2, "value":6},{"key":"data.ranged_def.equip", "mode": 2, "value":9},{"key":"data.magic_def.equip", "mode": 2, "value":3},{"key":"data.offHand", "mode":5, "value":"Mithril Shield"}], "duration":{}, "flags":{},"transfer":true}],"_id":"MQQjs6MqRkxof6GZ"}</v>
      </c>
    </row>
    <row r="41" spans="1:27" x14ac:dyDescent="0.25">
      <c r="A41" t="s">
        <v>96</v>
      </c>
      <c r="B41" t="s">
        <v>97</v>
      </c>
      <c r="C41">
        <v>122</v>
      </c>
      <c r="D41" t="s">
        <v>76</v>
      </c>
      <c r="E41">
        <v>2704</v>
      </c>
      <c r="F41" t="s">
        <v>77</v>
      </c>
      <c r="G41">
        <v>2714</v>
      </c>
      <c r="H41" t="s">
        <v>484</v>
      </c>
      <c r="I41">
        <v>0</v>
      </c>
      <c r="J41">
        <v>1</v>
      </c>
      <c r="K41">
        <v>0</v>
      </c>
      <c r="L41">
        <v>3</v>
      </c>
      <c r="M41">
        <v>0</v>
      </c>
      <c r="N41">
        <v>5</v>
      </c>
      <c r="O41" t="str">
        <f>IF(Table1[[#This Row],[melee_off]]=0,"","{""key"":"&amp;Table1[[#Headers],["data.melee_off.equip"]]&amp;", ""mode"": 2, ""value"":"&amp;Table1[[#This Row],[melee_off]]&amp;"}")</f>
        <v/>
      </c>
      <c r="P41" t="str">
        <f>IF(Table1[[#This Row],[melee_def]]=0,"","{""key"":"&amp;Table1[[#Headers],["data.melee_def.equip"]]&amp;", ""mode"": 2, ""value"":"&amp;Table1[[#This Row],[melee_def]]&amp;"}")</f>
        <v>{"key":"data.melee_def.equip", "mode": 2, "value":1}</v>
      </c>
      <c r="Q41" t="str">
        <f>IF(Table1[[#This Row],[ranged_off]]=0,"","{""key"":"&amp;Table1[[#Headers],["data.ranged_off.equip"]]&amp;", ""mode"": 2, ""value"":"&amp;Table1[[#This Row],[ranged_off]]&amp;"}")</f>
        <v/>
      </c>
      <c r="R41" t="str">
        <f>IF(Table1[[#This Row],[ranged_def]]=0,"","{""key"":"&amp;Table1[[#Headers],["data.ranged_def.equip"]]&amp;", ""mode"": 2, ""value"":"&amp;Table1[[#This Row],[ranged_def]]&amp;"}")</f>
        <v>{"key":"data.ranged_def.equip", "mode": 2, "value":3}</v>
      </c>
      <c r="S41" t="str">
        <f>IF(Table1[[#This Row],[magic_off]]=0,"","{""key"":"&amp;Table1[[#Headers],["data.magic_off.equip"]]&amp;", ""mode"": 2, ""value"":"&amp;Table1[[#This Row],[magic_off]]&amp;"}")</f>
        <v/>
      </c>
      <c r="T41" t="str">
        <f>IF(Table1[[#This Row],[magic_def]]=0,"","{""key"":"&amp;Table1[[#Headers],["data.magic_def.equip"]]&amp;", ""mode"": 2, ""value"":"&amp;Table1[[#This Row],[magic_def]]&amp;"}")</f>
        <v>{"key":"data.magic_def.equip", "mode": 2, "value":5}</v>
      </c>
      <c r="U41" t="s">
        <v>485</v>
      </c>
      <c r="V41" t="s">
        <v>663</v>
      </c>
      <c r="W41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"value":"Rugged Leather Shield"}</v>
      </c>
      <c r="Y41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[{"_id":"qnCb4pKhI3uoGs8W","label":"Rugged Leather Shield (Equipped)","changes":[{"key":"data.melee_def.equip", "mode": 2, "value":1},{"key":"data.ranged_def.equip", "mode": 2, "value":3},{"key":"data.magic_def.equip", "mode": 2, "value":5},{"key":"data.offHand", "mode":5, "value":"Rugged Leather Shield"}], "duration":{}, "flags":{},"transfer":true}]</v>
      </c>
      <c r="Z41">
        <f t="shared" si="1"/>
        <v>298</v>
      </c>
      <c r="AA41" t="str">
        <f>LEFT(U41,Z41-4)&amp;Table1[[#This Row],[effects]]&amp;RIGHT(Table1[[#This Row],[2021-03-02]],26)</f>
        <v>{"name":"Rugged Leather Shield","permission":{"default":0,"QSme0Gx9jr7A5dMK":3},"type":"equipment","data":{"itemSubtype":"shield","fightingStyle":"ranged","tier":3,"level":21,"exp":33,"price":0,"description":"","equipmentSlots":"offHand"},"flags":{},"img":"icons/svg/mystery-man.svg","effects":[{"_id":"qnCb4pKhI3uoGs8W","label":"Rugged Leather Shield (Equipped)","changes":[{"key":"data.melee_def.equip", "mode": 2, "value":1},{"key":"data.ranged_def.equip", "mode": 2, "value":3},{"key":"data.magic_def.equip", "mode": 2, "value":5},{"key":"data.offHand", "mode":5, "value":"Rugged Leather Shield"}], "duration":{}, "flags":{},"transfer":true}],"_id":"Plev7a4RIzZc60ov"}</v>
      </c>
    </row>
    <row r="42" spans="1:27" x14ac:dyDescent="0.25">
      <c r="A42" t="s">
        <v>98</v>
      </c>
      <c r="B42" t="s">
        <v>99</v>
      </c>
      <c r="C42">
        <v>117</v>
      </c>
      <c r="D42" t="s">
        <v>76</v>
      </c>
      <c r="E42">
        <v>2701</v>
      </c>
      <c r="F42" t="s">
        <v>77</v>
      </c>
      <c r="G42">
        <v>2711</v>
      </c>
      <c r="H42" t="s">
        <v>276</v>
      </c>
      <c r="I42">
        <v>0</v>
      </c>
      <c r="J42">
        <v>4</v>
      </c>
      <c r="K42">
        <v>0</v>
      </c>
      <c r="L42">
        <v>9</v>
      </c>
      <c r="M42">
        <v>0</v>
      </c>
      <c r="N42">
        <v>14</v>
      </c>
      <c r="O42" t="str">
        <f>IF(Table1[[#This Row],[melee_off]]=0,"","{""key"":"&amp;Table1[[#Headers],["data.melee_off.equip"]]&amp;", ""mode"": 2, ""value"":"&amp;Table1[[#This Row],[melee_off]]&amp;"}")</f>
        <v/>
      </c>
      <c r="P42" t="str">
        <f>IF(Table1[[#This Row],[melee_def]]=0,"","{""key"":"&amp;Table1[[#Headers],["data.melee_def.equip"]]&amp;", ""mode"": 2, ""value"":"&amp;Table1[[#This Row],[melee_def]]&amp;"}")</f>
        <v>{"key":"data.melee_def.equip", "mode": 2, "value":4}</v>
      </c>
      <c r="Q42" t="str">
        <f>IF(Table1[[#This Row],[ranged_off]]=0,"","{""key"":"&amp;Table1[[#Headers],["data.ranged_off.equip"]]&amp;", ""mode"": 2, ""value"":"&amp;Table1[[#This Row],[ranged_off]]&amp;"}")</f>
        <v/>
      </c>
      <c r="R42" t="str">
        <f>IF(Table1[[#This Row],[ranged_def]]=0,"","{""key"":"&amp;Table1[[#Headers],["data.ranged_def.equip"]]&amp;", ""mode"": 2, ""value"":"&amp;Table1[[#This Row],[ranged_def]]&amp;"}")</f>
        <v>{"key":"data.ranged_def.equip", "mode": 2, "value":9}</v>
      </c>
      <c r="S42" t="str">
        <f>IF(Table1[[#This Row],[magic_off]]=0,"","{""key"":"&amp;Table1[[#Headers],["data.magic_off.equip"]]&amp;", ""mode"": 2, ""value"":"&amp;Table1[[#This Row],[magic_off]]&amp;"}")</f>
        <v/>
      </c>
      <c r="T42" t="str">
        <f>IF(Table1[[#This Row],[magic_def]]=0,"","{""key"":"&amp;Table1[[#Headers],["data.magic_def.equip"]]&amp;", ""mode"": 2, ""value"":"&amp;Table1[[#This Row],[magic_def]]&amp;"}")</f>
        <v>{"key":"data.magic_def.equip", "mode": 2, "value":14}</v>
      </c>
      <c r="U42" t="s">
        <v>388</v>
      </c>
      <c r="V42" t="s">
        <v>664</v>
      </c>
      <c r="W42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"value":"Demonskin Shield"}</v>
      </c>
      <c r="Y42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[{"_id":"ie59RdmLA7hTYNUU","label":"Demonskin Shield (Equipped)","changes":[{"key":"data.melee_def.equip", "mode": 2, "value":4},{"key":"data.ranged_def.equip", "mode": 2, "value":9},{"key":"data.magic_def.equip", "mode": 2, "value":14},{"key":"data.offHand", "mode":5, "value":"Demonskin Shield"}], "duration":{}, "flags":{},"transfer":true}]</v>
      </c>
      <c r="Z42">
        <f t="shared" si="1"/>
        <v>294</v>
      </c>
      <c r="AA42" t="str">
        <f>LEFT(U42,Z42-4)&amp;Table1[[#This Row],[effects]]&amp;RIGHT(Table1[[#This Row],[2021-03-02]],26)</f>
        <v>{"name":"Demonskin Shield","permission":{"default":0,"QSme0Gx9jr7A5dMK":3},"type":"equipment","data":{"itemSubtype":"shield","fightingStyle":"ranged","tier":9,"level":81,"exp":369,"price":0,"description":"","equipmentSlots":"offHand"},"flags":{},"img":"icons/svg/mystery-man.svg","effects":[{"_id":"ie59RdmLA7hTYNUU","label":"Demonskin Shield (Equipped)","changes":[{"key":"data.melee_def.equip", "mode": 2, "value":4},{"key":"data.ranged_def.equip", "mode": 2, "value":9},{"key":"data.magic_def.equip", "mode": 2, "value":14},{"key":"data.offHand", "mode":5, "value":"Demonskin Shield"}], "duration":{}, "flags":{},"transfer":true}],"_id":"UYPwAjxmQTHVChkE"}</v>
      </c>
    </row>
    <row r="43" spans="1:27" x14ac:dyDescent="0.25">
      <c r="A43" t="s">
        <v>100</v>
      </c>
      <c r="B43" t="s">
        <v>101</v>
      </c>
      <c r="C43">
        <v>119</v>
      </c>
      <c r="D43" t="s">
        <v>76</v>
      </c>
      <c r="E43">
        <v>2702</v>
      </c>
      <c r="F43" t="s">
        <v>77</v>
      </c>
      <c r="G43">
        <v>2712</v>
      </c>
      <c r="H43" t="s">
        <v>311</v>
      </c>
      <c r="I43">
        <v>0</v>
      </c>
      <c r="J43">
        <v>7</v>
      </c>
      <c r="K43">
        <v>0</v>
      </c>
      <c r="L43">
        <v>11</v>
      </c>
      <c r="M43">
        <v>0</v>
      </c>
      <c r="N43">
        <v>3</v>
      </c>
      <c r="O43" t="str">
        <f>IF(Table1[[#This Row],[melee_off]]=0,"","{""key"":"&amp;Table1[[#Headers],["data.melee_off.equip"]]&amp;", ""mode"": 2, ""value"":"&amp;Table1[[#This Row],[melee_off]]&amp;"}")</f>
        <v/>
      </c>
      <c r="P43" t="str">
        <f>IF(Table1[[#This Row],[melee_def]]=0,"","{""key"":"&amp;Table1[[#Headers],["data.melee_def.equip"]]&amp;", ""mode"": 2, ""value"":"&amp;Table1[[#This Row],[melee_def]]&amp;"}")</f>
        <v>{"key":"data.melee_def.equip", "mode": 2, "value":7}</v>
      </c>
      <c r="Q43" t="str">
        <f>IF(Table1[[#This Row],[ranged_off]]=0,"","{""key"":"&amp;Table1[[#Headers],["data.ranged_off.equip"]]&amp;", ""mode"": 2, ""value"":"&amp;Table1[[#This Row],[ranged_off]]&amp;"}")</f>
        <v/>
      </c>
      <c r="R43" t="str">
        <f>IF(Table1[[#This Row],[ranged_def]]=0,"","{""key"":"&amp;Table1[[#Headers],["data.ranged_def.equip"]]&amp;", ""mode"": 2, ""value"":"&amp;Table1[[#This Row],[ranged_def]]&amp;"}")</f>
        <v>{"key":"data.ranged_def.equip", "mode": 2, "value":11}</v>
      </c>
      <c r="S43" t="str">
        <f>IF(Table1[[#This Row],[magic_off]]=0,"","{""key"":"&amp;Table1[[#Headers],["data.magic_off.equip"]]&amp;", ""mode"": 2, ""value"":"&amp;Table1[[#This Row],[magic_off]]&amp;"}")</f>
        <v/>
      </c>
      <c r="T43" t="str">
        <f>IF(Table1[[#This Row],[magic_def]]=0,"","{""key"":"&amp;Table1[[#Headers],["data.magic_def.equip"]]&amp;", ""mode"": 2, ""value"":"&amp;Table1[[#This Row],[magic_def]]&amp;"}")</f>
        <v>{"key":"data.magic_def.equip", "mode": 2, "value":3}</v>
      </c>
      <c r="U43" t="s">
        <v>389</v>
      </c>
      <c r="V43" t="s">
        <v>665</v>
      </c>
      <c r="W43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"value":"Living Rock Shield"}</v>
      </c>
      <c r="Y43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[{"_id":"VSzV3IamY7kaOXUJ","label":"Living Rock Shield (Equipped)","changes":[{"key":"data.melee_def.equip", "mode": 2, "value":7},{"key":"data.ranged_def.equip", "mode": 2, "value":11},{"key":"data.magic_def.equip", "mode": 2, "value":3},{"key":"data.offHand", "mode":5, "value":"Living Rock Shield"}], "duration":{}, "flags":{},"transfer":true}]</v>
      </c>
      <c r="Z43">
        <f t="shared" si="1"/>
        <v>295</v>
      </c>
      <c r="AA43" t="str">
        <f>LEFT(U43,Z43-4)&amp;Table1[[#This Row],[effects]]&amp;RIGHT(Table1[[#This Row],[2021-03-02]],26)</f>
        <v>{"name":"Living Rock Shield","permission":{"default":0,"QSme0Gx9jr7A5dMK":3},"type":"equipment","data":{"itemSubtype":"shield","fightingStyle":"melee","tier":7,"level":61,"exp":217,"price":0,"description":"","equipmentSlots":"offHand"},"flags":{},"img":"icons/svg/mystery-man.svg","effects":[{"_id":"VSzV3IamY7kaOXUJ","label":"Living Rock Shield (Equipped)","changes":[{"key":"data.melee_def.equip", "mode": 2, "value":7},{"key":"data.ranged_def.equip", "mode": 2, "value":11},{"key":"data.magic_def.equip", "mode": 2, "value":3},{"key":"data.offHand", "mode":5, "value":"Living Rock Shield"}], "duration":{}, "flags":{},"transfer":true}],"_id":"WnPoMPfun9cMFwYD"}</v>
      </c>
    </row>
    <row r="44" spans="1:27" x14ac:dyDescent="0.25">
      <c r="A44" t="s">
        <v>102</v>
      </c>
      <c r="B44" t="s">
        <v>103</v>
      </c>
      <c r="C44">
        <v>121</v>
      </c>
      <c r="D44" t="s">
        <v>76</v>
      </c>
      <c r="E44">
        <v>2703</v>
      </c>
      <c r="F44" t="s">
        <v>77</v>
      </c>
      <c r="G44">
        <v>2713</v>
      </c>
      <c r="H44" t="s">
        <v>463</v>
      </c>
      <c r="I44">
        <v>0</v>
      </c>
      <c r="J44">
        <v>1</v>
      </c>
      <c r="K44">
        <v>0</v>
      </c>
      <c r="L44">
        <v>2</v>
      </c>
      <c r="M44">
        <v>0</v>
      </c>
      <c r="N44">
        <v>3</v>
      </c>
      <c r="O44" t="str">
        <f>IF(Table1[[#This Row],[melee_off]]=0,"","{""key"":"&amp;Table1[[#Headers],["data.melee_off.equip"]]&amp;", ""mode"": 2, ""value"":"&amp;Table1[[#This Row],[melee_off]]&amp;"}")</f>
        <v/>
      </c>
      <c r="P44" t="str">
        <f>IF(Table1[[#This Row],[melee_def]]=0,"","{""key"":"&amp;Table1[[#Headers],["data.melee_def.equip"]]&amp;", ""mode"": 2, ""value"":"&amp;Table1[[#This Row],[melee_def]]&amp;"}")</f>
        <v>{"key":"data.melee_def.equip", "mode": 2, "value":1}</v>
      </c>
      <c r="Q44" t="str">
        <f>IF(Table1[[#This Row],[ranged_off]]=0,"","{""key"":"&amp;Table1[[#Headers],["data.ranged_off.equip"]]&amp;", ""mode"": 2, ""value"":"&amp;Table1[[#This Row],[ranged_off]]&amp;"}")</f>
        <v/>
      </c>
      <c r="R44" t="str">
        <f>IF(Table1[[#This Row],[ranged_def]]=0,"","{""key"":"&amp;Table1[[#Headers],["data.ranged_def.equip"]]&amp;", ""mode"": 2, ""value"":"&amp;Table1[[#This Row],[ranged_def]]&amp;"}")</f>
        <v>{"key":"data.ranged_def.equip", "mode": 2, "value":2}</v>
      </c>
      <c r="S44" t="str">
        <f>IF(Table1[[#This Row],[magic_off]]=0,"","{""key"":"&amp;Table1[[#Headers],["data.magic_off.equip"]]&amp;", ""mode"": 2, ""value"":"&amp;Table1[[#This Row],[magic_off]]&amp;"}")</f>
        <v/>
      </c>
      <c r="T44" t="str">
        <f>IF(Table1[[#This Row],[magic_def]]=0,"","{""key"":"&amp;Table1[[#Headers],["data.magic_def.equip"]]&amp;", ""mode"": 2, ""value"":"&amp;Table1[[#This Row],[magic_def]]&amp;"}")</f>
        <v>{"key":"data.magic_def.equip", "mode": 2, "value":3}</v>
      </c>
      <c r="U44" t="s">
        <v>464</v>
      </c>
      <c r="V44" t="s">
        <v>666</v>
      </c>
      <c r="W44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"value":"Thick Leather Shield"}</v>
      </c>
      <c r="Y44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[{"_id":"E1N3FHkggoyrt7fd","label":"Thick Leather Shield (Equipped)","changes":[{"key":"data.melee_def.equip", "mode": 2, "value":1},{"key":"data.ranged_def.equip", "mode": 2, "value":2},{"key":"data.magic_def.equip", "mode": 2, "value":3},{"key":"data.offHand", "mode":5, "value":"Thick Leather Shield"}], "duration":{}, "flags":{},"transfer":true}]</v>
      </c>
      <c r="Z44">
        <f t="shared" si="1"/>
        <v>297</v>
      </c>
      <c r="AA44" t="str">
        <f>LEFT(U44,Z44-4)&amp;Table1[[#This Row],[effects]]&amp;RIGHT(Table1[[#This Row],[2021-03-02]],26)</f>
        <v>{"name":"Thick Leather Shield","permission":{"default":0,"QSme0Gx9jr7A5dMK":3},"type":"equipment","data":{"itemSubtype":"shield","fightingStyle":"ranged","tier":2,"level":11,"exp":12,"price":0,"description":"","equipmentSlots":"offHand"},"flags":{},"img":"icons/svg/mystery-man.svg","effects":[{"_id":"E1N3FHkggoyrt7fd","label":"Thick Leather Shield (Equipped)","changes":[{"key":"data.melee_def.equip", "mode": 2, "value":1},{"key":"data.ranged_def.equip", "mode": 2, "value":2},{"key":"data.magic_def.equip", "mode": 2, "value":3},{"key":"data.offHand", "mode":5, "value":"Thick Leather Shield"}], "duration":{}, "flags":{},"transfer":true}],"_id":"X2VFhgi5sJnyJyTL"}</v>
      </c>
    </row>
    <row r="45" spans="1:27" x14ac:dyDescent="0.25">
      <c r="A45" t="s">
        <v>104</v>
      </c>
      <c r="B45" t="s">
        <v>105</v>
      </c>
      <c r="C45">
        <v>116</v>
      </c>
      <c r="D45" t="s">
        <v>76</v>
      </c>
      <c r="E45">
        <v>2699</v>
      </c>
      <c r="F45" t="s">
        <v>77</v>
      </c>
      <c r="G45">
        <v>2709</v>
      </c>
      <c r="H45" t="s">
        <v>299</v>
      </c>
      <c r="I45">
        <v>0</v>
      </c>
      <c r="J45">
        <v>8</v>
      </c>
      <c r="K45">
        <v>0</v>
      </c>
      <c r="L45">
        <v>12</v>
      </c>
      <c r="M45">
        <v>0</v>
      </c>
      <c r="N45">
        <v>4</v>
      </c>
      <c r="O45" t="str">
        <f>IF(Table1[[#This Row],[melee_off]]=0,"","{""key"":"&amp;Table1[[#Headers],["data.melee_off.equip"]]&amp;", ""mode"": 2, ""value"":"&amp;Table1[[#This Row],[melee_off]]&amp;"}")</f>
        <v/>
      </c>
      <c r="P45" t="str">
        <f>IF(Table1[[#This Row],[melee_def]]=0,"","{""key"":"&amp;Table1[[#Headers],["data.melee_def.equip"]]&amp;", ""mode"": 2, ""value"":"&amp;Table1[[#This Row],[melee_def]]&amp;"}")</f>
        <v>{"key":"data.melee_def.equip", "mode": 2, "value":8}</v>
      </c>
      <c r="Q45" t="str">
        <f>IF(Table1[[#This Row],[ranged_off]]=0,"","{""key"":"&amp;Table1[[#Headers],["data.ranged_off.equip"]]&amp;", ""mode"": 2, ""value"":"&amp;Table1[[#This Row],[ranged_off]]&amp;"}")</f>
        <v/>
      </c>
      <c r="R45" t="str">
        <f>IF(Table1[[#This Row],[ranged_def]]=0,"","{""key"":"&amp;Table1[[#Headers],["data.ranged_def.equip"]]&amp;", ""mode"": 2, ""value"":"&amp;Table1[[#This Row],[ranged_def]]&amp;"}")</f>
        <v>{"key":"data.ranged_def.equip", "mode": 2, "value":12}</v>
      </c>
      <c r="S45" t="str">
        <f>IF(Table1[[#This Row],[magic_off]]=0,"","{""key"":"&amp;Table1[[#Headers],["data.magic_off.equip"]]&amp;", ""mode"": 2, ""value"":"&amp;Table1[[#This Row],[magic_off]]&amp;"}")</f>
        <v/>
      </c>
      <c r="T45" t="str">
        <f>IF(Table1[[#This Row],[magic_def]]=0,"","{""key"":"&amp;Table1[[#Headers],["data.magic_def.equip"]]&amp;", ""mode"": 2, ""value"":"&amp;Table1[[#This Row],[magic_def]]&amp;"}")</f>
        <v>{"key":"data.magic_def.equip", "mode": 2, "value":4}</v>
      </c>
      <c r="U45" t="s">
        <v>390</v>
      </c>
      <c r="V45" t="s">
        <v>667</v>
      </c>
      <c r="W45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"value":"Dragonic Shield"}</v>
      </c>
      <c r="Y45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[{"_id":"kItc6SkmUzQ4GCVz","label":"Dragonic Shield (Equipped)","changes":[{"key":"data.melee_def.equip", "mode": 2, "value":8},{"key":"data.ranged_def.equip", "mode": 2, "value":12},{"key":"data.magic_def.equip", "mode": 2, "value":4},{"key":"data.offHand", "mode":5, "value":"Dragonic Shield"}], "duration":{}, "flags":{},"transfer":true}]</v>
      </c>
      <c r="Z45">
        <f t="shared" si="1"/>
        <v>292</v>
      </c>
      <c r="AA45" t="str">
        <f>LEFT(U45,Z45-4)&amp;Table1[[#This Row],[effects]]&amp;RIGHT(Table1[[#This Row],[2021-03-02]],26)</f>
        <v>{"name":"Dragonic Shield","permission":{"default":0,"QSme0Gx9jr7A5dMK":3},"type":"equipment","data":{"itemSubtype":"shield","fightingStyle":"melee","tier":8,"level":71,"exp":288,"price":0,"description":"","equipmentSlots":"offHand"},"flags":{},"img":"icons/svg/mystery-man.svg","effects":[{"_id":"kItc6SkmUzQ4GCVz","label":"Dragonic Shield (Equipped)","changes":[{"key":"data.melee_def.equip", "mode": 2, "value":8},{"key":"data.ranged_def.equip", "mode": 2, "value":12},{"key":"data.magic_def.equip", "mode": 2, "value":4},{"key":"data.offHand", "mode":5, "value":"Dragonic Shield"}], "duration":{}, "flags":{},"transfer":true}],"_id":"YxBNdhy5tGYjeM5v"}</v>
      </c>
    </row>
    <row r="46" spans="1:27" x14ac:dyDescent="0.25">
      <c r="A46" t="s">
        <v>106</v>
      </c>
      <c r="B46" t="s">
        <v>107</v>
      </c>
      <c r="C46">
        <v>113</v>
      </c>
      <c r="D46" t="s">
        <v>76</v>
      </c>
      <c r="E46">
        <v>2694</v>
      </c>
      <c r="F46" t="s">
        <v>77</v>
      </c>
      <c r="G46">
        <v>2704</v>
      </c>
      <c r="H46" t="s">
        <v>486</v>
      </c>
      <c r="I46">
        <v>0</v>
      </c>
      <c r="J46">
        <v>3</v>
      </c>
      <c r="K46">
        <v>0</v>
      </c>
      <c r="L46">
        <v>5</v>
      </c>
      <c r="M46">
        <v>0</v>
      </c>
      <c r="N46">
        <v>1</v>
      </c>
      <c r="O46" t="str">
        <f>IF(Table1[[#This Row],[melee_off]]=0,"","{""key"":"&amp;Table1[[#Headers],["data.melee_off.equip"]]&amp;", ""mode"": 2, ""value"":"&amp;Table1[[#This Row],[melee_off]]&amp;"}")</f>
        <v/>
      </c>
      <c r="P46" t="str">
        <f>IF(Table1[[#This Row],[melee_def]]=0,"","{""key"":"&amp;Table1[[#Headers],["data.melee_def.equip"]]&amp;", ""mode"": 2, ""value"":"&amp;Table1[[#This Row],[melee_def]]&amp;"}")</f>
        <v>{"key":"data.melee_def.equip", "mode": 2, "value":3}</v>
      </c>
      <c r="Q46" t="str">
        <f>IF(Table1[[#This Row],[ranged_off]]=0,"","{""key"":"&amp;Table1[[#Headers],["data.ranged_off.equip"]]&amp;", ""mode"": 2, ""value"":"&amp;Table1[[#This Row],[ranged_off]]&amp;"}")</f>
        <v/>
      </c>
      <c r="R46" t="str">
        <f>IF(Table1[[#This Row],[ranged_def]]=0,"","{""key"":"&amp;Table1[[#Headers],["data.ranged_def.equip"]]&amp;", ""mode"": 2, ""value"":"&amp;Table1[[#This Row],[ranged_def]]&amp;"}")</f>
        <v>{"key":"data.ranged_def.equip", "mode": 2, "value":5}</v>
      </c>
      <c r="S46" t="str">
        <f>IF(Table1[[#This Row],[magic_off]]=0,"","{""key"":"&amp;Table1[[#Headers],["data.magic_off.equip"]]&amp;", ""mode"": 2, ""value"":"&amp;Table1[[#This Row],[magic_off]]&amp;"}")</f>
        <v/>
      </c>
      <c r="T46" t="str">
        <f>IF(Table1[[#This Row],[magic_def]]=0,"","{""key"":"&amp;Table1[[#Headers],["data.magic_def.equip"]]&amp;", ""mode"": 2, ""value"":"&amp;Table1[[#This Row],[magic_def]]&amp;"}")</f>
        <v>{"key":"data.magic_def.equip", "mode": 2, "value":1}</v>
      </c>
      <c r="U46" t="s">
        <v>487</v>
      </c>
      <c r="V46" t="s">
        <v>668</v>
      </c>
      <c r="W46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"value":"Steel Shield"}</v>
      </c>
      <c r="Y46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[{"_id":"tI2SxR5j4t1B44bF","label":"Steel Shield (Equipped)","changes":[{"key":"data.melee_def.equip", "mode": 2, "value":3},{"key":"data.ranged_def.equip", "mode": 2, "value":5},{"key":"data.magic_def.equip", "mode": 2, "value":1},{"key":"data.offHand", "mode":5, "value":"Steel Shield"}], "duration":{}, "flags":{},"transfer":true}]</v>
      </c>
      <c r="Z46">
        <f t="shared" si="1"/>
        <v>288</v>
      </c>
      <c r="AA46" t="str">
        <f>LEFT(U46,Z46-4)&amp;Table1[[#This Row],[effects]]&amp;RIGHT(Table1[[#This Row],[2021-03-02]],26)</f>
        <v>{"name":"Steel Shield","permission":{"default":0,"QSme0Gx9jr7A5dMK":3},"type":"equipment","data":{"itemSubtype":"shield","fightingStyle":"melee","tier":3,"level":21,"exp":33,"price":0,"description":"","equipmentSlots":"offHand"},"flags":{},"img":"icons/svg/mystery-man.svg","effects":[{"_id":"tI2SxR5j4t1B44bF","label":"Steel Shield (Equipped)","changes":[{"key":"data.melee_def.equip", "mode": 2, "value":3},{"key":"data.ranged_def.equip", "mode": 2, "value":5},{"key":"data.magic_def.equip", "mode": 2, "value":1},{"key":"data.offHand", "mode":5, "value":"Steel Shield"}], "duration":{}, "flags":{},"transfer":true}],"_id":"ZtgEY0V6WEImTfy4"}</v>
      </c>
    </row>
    <row r="47" spans="1:27" x14ac:dyDescent="0.25">
      <c r="A47" t="s">
        <v>108</v>
      </c>
      <c r="B47" t="s">
        <v>109</v>
      </c>
      <c r="C47">
        <v>117</v>
      </c>
      <c r="D47" t="s">
        <v>76</v>
      </c>
      <c r="E47">
        <v>2700</v>
      </c>
      <c r="F47" t="s">
        <v>77</v>
      </c>
      <c r="G47">
        <v>2710</v>
      </c>
      <c r="H47" t="s">
        <v>277</v>
      </c>
      <c r="I47">
        <v>0</v>
      </c>
      <c r="J47">
        <v>9</v>
      </c>
      <c r="K47">
        <v>0</v>
      </c>
      <c r="L47">
        <v>14</v>
      </c>
      <c r="M47">
        <v>0</v>
      </c>
      <c r="N47">
        <v>4</v>
      </c>
      <c r="O47" t="str">
        <f>IF(Table1[[#This Row],[melee_off]]=0,"","{""key"":"&amp;Table1[[#Headers],["data.melee_off.equip"]]&amp;", ""mode"": 2, ""value"":"&amp;Table1[[#This Row],[melee_off]]&amp;"}")</f>
        <v/>
      </c>
      <c r="P47" t="str">
        <f>IF(Table1[[#This Row],[melee_def]]=0,"","{""key"":"&amp;Table1[[#Headers],["data.melee_def.equip"]]&amp;", ""mode"": 2, ""value"":"&amp;Table1[[#This Row],[melee_def]]&amp;"}")</f>
        <v>{"key":"data.melee_def.equip", "mode": 2, "value":9}</v>
      </c>
      <c r="Q47" t="str">
        <f>IF(Table1[[#This Row],[ranged_off]]=0,"","{""key"":"&amp;Table1[[#Headers],["data.ranged_off.equip"]]&amp;", ""mode"": 2, ""value"":"&amp;Table1[[#This Row],[ranged_off]]&amp;"}")</f>
        <v/>
      </c>
      <c r="R47" t="str">
        <f>IF(Table1[[#This Row],[ranged_def]]=0,"","{""key"":"&amp;Table1[[#Headers],["data.ranged_def.equip"]]&amp;", ""mode"": 2, ""value"":"&amp;Table1[[#This Row],[ranged_def]]&amp;"}")</f>
        <v>{"key":"data.ranged_def.equip", "mode": 2, "value":14}</v>
      </c>
      <c r="S47" t="str">
        <f>IF(Table1[[#This Row],[magic_off]]=0,"","{""key"":"&amp;Table1[[#Headers],["data.magic_off.equip"]]&amp;", ""mode"": 2, ""value"":"&amp;Table1[[#This Row],[magic_off]]&amp;"}")</f>
        <v/>
      </c>
      <c r="T47" t="str">
        <f>IF(Table1[[#This Row],[magic_def]]=0,"","{""key"":"&amp;Table1[[#Headers],["data.magic_def.equip"]]&amp;", ""mode"": 2, ""value"":"&amp;Table1[[#This Row],[magic_def]]&amp;"}")</f>
        <v>{"key":"data.magic_def.equip", "mode": 2, "value":4}</v>
      </c>
      <c r="U47" t="s">
        <v>391</v>
      </c>
      <c r="V47" t="s">
        <v>669</v>
      </c>
      <c r="W47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"value":"Celestial Shield"}</v>
      </c>
      <c r="Y47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[{"_id":"gDEr7R847jDdVGh2","label":"Celestial Shield (Equipped)","changes":[{"key":"data.melee_def.equip", "mode": 2, "value":9},{"key":"data.ranged_def.equip", "mode": 2, "value":14},{"key":"data.magic_def.equip", "mode": 2, "value":4},{"key":"data.offHand", "mode":5, "value":"Celestial Shield"}], "duration":{}, "flags":{},"transfer":true}]</v>
      </c>
      <c r="Z47">
        <f t="shared" si="1"/>
        <v>293</v>
      </c>
      <c r="AA47" t="str">
        <f>LEFT(U47,Z47-4)&amp;Table1[[#This Row],[effects]]&amp;RIGHT(Table1[[#This Row],[2021-03-02]],26)</f>
        <v>{"name":"Celestial Shield","permission":{"default":0,"QSme0Gx9jr7A5dMK":3},"type":"equipment","data":{"itemSubtype":"shield","fightingStyle":"melee","tier":9,"level":81,"exp":369,"price":0,"description":"","equipmentSlots":"offHand"},"flags":{},"img":"icons/svg/mystery-man.svg","effects":[{"_id":"gDEr7R847jDdVGh2","label":"Celestial Shield (Equipped)","changes":[{"key":"data.melee_def.equip", "mode": 2, "value":9},{"key":"data.ranged_def.equip", "mode": 2, "value":14},{"key":"data.magic_def.equip", "mode": 2, "value":4},{"key":"data.offHand", "mode":5, "value":"Celestial Shield"}], "duration":{}, "flags":{},"transfer":true}],"_id":"dTvewSTmYffNQ1kW"}</v>
      </c>
    </row>
    <row r="48" spans="1:27" x14ac:dyDescent="0.25">
      <c r="A48" t="s">
        <v>110</v>
      </c>
      <c r="B48" t="s">
        <v>111</v>
      </c>
      <c r="C48">
        <v>122</v>
      </c>
      <c r="D48" t="s">
        <v>76</v>
      </c>
      <c r="E48">
        <v>2704</v>
      </c>
      <c r="F48" t="s">
        <v>77</v>
      </c>
      <c r="G48">
        <v>2714</v>
      </c>
      <c r="H48" t="s">
        <v>347</v>
      </c>
      <c r="I48">
        <v>0</v>
      </c>
      <c r="J48">
        <v>2</v>
      </c>
      <c r="K48">
        <v>0</v>
      </c>
      <c r="L48">
        <v>4</v>
      </c>
      <c r="M48">
        <v>0</v>
      </c>
      <c r="N48">
        <v>6</v>
      </c>
      <c r="O48" t="str">
        <f>IF(Table1[[#This Row],[melee_off]]=0,"","{""key"":"&amp;Table1[[#Headers],["data.melee_off.equip"]]&amp;", ""mode"": 2, ""value"":"&amp;Table1[[#This Row],[melee_off]]&amp;"}")</f>
        <v/>
      </c>
      <c r="P48" t="str">
        <f>IF(Table1[[#This Row],[melee_def]]=0,"","{""key"":"&amp;Table1[[#Headers],["data.melee_def.equip"]]&amp;", ""mode"": 2, ""value"":"&amp;Table1[[#This Row],[melee_def]]&amp;"}")</f>
        <v>{"key":"data.melee_def.equip", "mode": 2, "value":2}</v>
      </c>
      <c r="Q48" t="str">
        <f>IF(Table1[[#This Row],[ranged_off]]=0,"","{""key"":"&amp;Table1[[#Headers],["data.ranged_off.equip"]]&amp;", ""mode"": 2, ""value"":"&amp;Table1[[#This Row],[ranged_off]]&amp;"}")</f>
        <v/>
      </c>
      <c r="R48" t="str">
        <f>IF(Table1[[#This Row],[ranged_def]]=0,"","{""key"":"&amp;Table1[[#Headers],["data.ranged_def.equip"]]&amp;", ""mode"": 2, ""value"":"&amp;Table1[[#This Row],[ranged_def]]&amp;"}")</f>
        <v>{"key":"data.ranged_def.equip", "mode": 2, "value":4}</v>
      </c>
      <c r="S48" t="str">
        <f>IF(Table1[[#This Row],[magic_off]]=0,"","{""key"":"&amp;Table1[[#Headers],["data.magic_off.equip"]]&amp;", ""mode"": 2, ""value"":"&amp;Table1[[#This Row],[magic_off]]&amp;"}")</f>
        <v/>
      </c>
      <c r="T48" t="str">
        <f>IF(Table1[[#This Row],[magic_def]]=0,"","{""key"":"&amp;Table1[[#Headers],["data.magic_def.equip"]]&amp;", ""mode"": 2, ""value"":"&amp;Table1[[#This Row],[magic_def]]&amp;"}")</f>
        <v>{"key":"data.magic_def.equip", "mode": 2, "value":6}</v>
      </c>
      <c r="U48" t="s">
        <v>392</v>
      </c>
      <c r="V48" t="s">
        <v>670</v>
      </c>
      <c r="W48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"value":"Scaled Leather Shield"}</v>
      </c>
      <c r="Y48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[{"_id":"8KeSypDuGbEKS7DZ","label":"Scaled Leather Shield (Equipped)","changes":[{"key":"data.melee_def.equip", "mode": 2, "value":2},{"key":"data.ranged_def.equip", "mode": 2, "value":4},{"key":"data.magic_def.equip", "mode": 2, "value":6},{"key":"data.offHand", "mode":5, "value":"Scaled Leather Shield"}], "duration":{}, "flags":{},"transfer":true}]</v>
      </c>
      <c r="Z48">
        <f t="shared" si="1"/>
        <v>298</v>
      </c>
      <c r="AA48" t="str">
        <f>LEFT(U48,Z48-4)&amp;Table1[[#This Row],[effects]]&amp;RIGHT(Table1[[#This Row],[2021-03-02]],26)</f>
        <v>{"name":"Scaled Leather Shield","permission":{"default":0,"QSme0Gx9jr7A5dMK":3},"type":"equipment","data":{"itemSubtype":"shield","fightingStyle":"ranged","tier":4,"level":31,"exp":64,"price":0,"description":"","equipmentSlots":"offHand"},"flags":{},"img":"icons/svg/mystery-man.svg","effects":[{"_id":"8KeSypDuGbEKS7DZ","label":"Scaled Leather Shield (Equipped)","changes":[{"key":"data.melee_def.equip", "mode": 2, "value":2},{"key":"data.ranged_def.equip", "mode": 2, "value":4},{"key":"data.magic_def.equip", "mode": 2, "value":6},{"key":"data.offHand", "mode":5, "value":"Scaled Leather Shield"}], "duration":{}, "flags":{},"transfer":true}],"_id":"eP1lBmIaVhAUkhtf"}</v>
      </c>
    </row>
    <row r="49" spans="1:27" x14ac:dyDescent="0.25">
      <c r="A49" t="s">
        <v>112</v>
      </c>
      <c r="B49" t="s">
        <v>113</v>
      </c>
      <c r="C49">
        <v>118</v>
      </c>
      <c r="D49" t="s">
        <v>76</v>
      </c>
      <c r="E49">
        <v>2702</v>
      </c>
      <c r="F49" t="s">
        <v>77</v>
      </c>
      <c r="G49">
        <v>2712</v>
      </c>
      <c r="H49" t="s">
        <v>286</v>
      </c>
      <c r="I49">
        <v>0</v>
      </c>
      <c r="J49">
        <v>10</v>
      </c>
      <c r="K49">
        <v>0</v>
      </c>
      <c r="L49">
        <v>15</v>
      </c>
      <c r="M49">
        <v>0</v>
      </c>
      <c r="N49">
        <v>5</v>
      </c>
      <c r="O49" t="str">
        <f>IF(Table1[[#This Row],[melee_off]]=0,"","{""key"":"&amp;Table1[[#Headers],["data.melee_off.equip"]]&amp;", ""mode"": 2, ""value"":"&amp;Table1[[#This Row],[melee_off]]&amp;"}")</f>
        <v/>
      </c>
      <c r="P49" t="str">
        <f>IF(Table1[[#This Row],[melee_def]]=0,"","{""key"":"&amp;Table1[[#Headers],["data.melee_def.equip"]]&amp;", ""mode"": 2, ""value"":"&amp;Table1[[#This Row],[melee_def]]&amp;"}")</f>
        <v>{"key":"data.melee_def.equip", "mode": 2, "value":10}</v>
      </c>
      <c r="Q49" t="str">
        <f>IF(Table1[[#This Row],[ranged_off]]=0,"","{""key"":"&amp;Table1[[#Headers],["data.ranged_off.equip"]]&amp;", ""mode"": 2, ""value"":"&amp;Table1[[#This Row],[ranged_off]]&amp;"}")</f>
        <v/>
      </c>
      <c r="R49" t="str">
        <f>IF(Table1[[#This Row],[ranged_def]]=0,"","{""key"":"&amp;Table1[[#Headers],["data.ranged_def.equip"]]&amp;", ""mode"": 2, ""value"":"&amp;Table1[[#This Row],[ranged_def]]&amp;"}")</f>
        <v>{"key":"data.ranged_def.equip", "mode": 2, "value":15}</v>
      </c>
      <c r="S49" t="str">
        <f>IF(Table1[[#This Row],[magic_off]]=0,"","{""key"":"&amp;Table1[[#Headers],["data.magic_off.equip"]]&amp;", ""mode"": 2, ""value"":"&amp;Table1[[#This Row],[magic_off]]&amp;"}")</f>
        <v/>
      </c>
      <c r="T49" t="str">
        <f>IF(Table1[[#This Row],[magic_def]]=0,"","{""key"":"&amp;Table1[[#Headers],["data.magic_def.equip"]]&amp;", ""mode"": 2, ""value"":"&amp;Table1[[#This Row],[magic_def]]&amp;"}")</f>
        <v>{"key":"data.magic_def.equip", "mode": 2, "value":5}</v>
      </c>
      <c r="U49" t="s">
        <v>393</v>
      </c>
      <c r="V49" t="s">
        <v>671</v>
      </c>
      <c r="W49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"value":"Adamantium Shield"}</v>
      </c>
      <c r="Y49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[{"_id":"M4EdpBcyPgnzp2PO","label":"Adamantium Shield (Equipped)","changes":[{"key":"data.melee_def.equip", "mode": 2, "value":10},{"key":"data.ranged_def.equip", "mode": 2, "value":15},{"key":"data.magic_def.equip", "mode": 2, "value":5},{"key":"data.offHand", "mode":5, "value":"Adamantium Shield"}], "duration":{}, "flags":{},"transfer":true}]</v>
      </c>
      <c r="Z49">
        <f t="shared" si="1"/>
        <v>295</v>
      </c>
      <c r="AA49" t="str">
        <f>LEFT(U49,Z49-4)&amp;Table1[[#This Row],[effects]]&amp;RIGHT(Table1[[#This Row],[2021-03-02]],26)</f>
        <v>{"name":"Adamantium Shield","permission":{"default":0,"QSme0Gx9jr7A5dMK":3},"type":"equipment","data":{"itemSubtype":"shield","fightingStyle":"melee","tier":10,"level":91,"exp":460,"price":0,"description":"","equipmentSlots":"offHand"},"flags":{},"img":"icons/svg/mystery-man.svg","effects":[{"_id":"M4EdpBcyPgnzp2PO","label":"Adamantium Shield (Equipped)","changes":[{"key":"data.melee_def.equip", "mode": 2, "value":10},{"key":"data.ranged_def.equip", "mode": 2, "value":15},{"key":"data.magic_def.equip", "mode": 2, "value":5},{"key":"data.offHand", "mode":5, "value":"Adamantium Shield"}], "duration":{}, "flags":{},"transfer":true}],"_id":"fh3Mb1sfNczJC2DB"}</v>
      </c>
    </row>
    <row r="50" spans="1:27" x14ac:dyDescent="0.25">
      <c r="A50" t="s">
        <v>114</v>
      </c>
      <c r="B50" t="s">
        <v>115</v>
      </c>
      <c r="C50">
        <v>112</v>
      </c>
      <c r="D50" t="s">
        <v>76</v>
      </c>
      <c r="E50">
        <v>2693</v>
      </c>
      <c r="F50" t="s">
        <v>77</v>
      </c>
      <c r="G50">
        <v>2703</v>
      </c>
      <c r="H50" t="s">
        <v>465</v>
      </c>
      <c r="I50">
        <v>0</v>
      </c>
      <c r="J50">
        <v>2</v>
      </c>
      <c r="K50">
        <v>0</v>
      </c>
      <c r="L50">
        <v>3</v>
      </c>
      <c r="M50">
        <v>0</v>
      </c>
      <c r="N50">
        <v>1</v>
      </c>
      <c r="O50" t="str">
        <f>IF(Table1[[#This Row],[melee_off]]=0,"","{""key"":"&amp;Table1[[#Headers],["data.melee_off.equip"]]&amp;", ""mode"": 2, ""value"":"&amp;Table1[[#This Row],[melee_off]]&amp;"}")</f>
        <v/>
      </c>
      <c r="P50" t="str">
        <f>IF(Table1[[#This Row],[melee_def]]=0,"","{""key"":"&amp;Table1[[#Headers],["data.melee_def.equip"]]&amp;", ""mode"": 2, ""value"":"&amp;Table1[[#This Row],[melee_def]]&amp;"}")</f>
        <v>{"key":"data.melee_def.equip", "mode": 2, "value":2}</v>
      </c>
      <c r="Q50" t="str">
        <f>IF(Table1[[#This Row],[ranged_off]]=0,"","{""key"":"&amp;Table1[[#Headers],["data.ranged_off.equip"]]&amp;", ""mode"": 2, ""value"":"&amp;Table1[[#This Row],[ranged_off]]&amp;"}")</f>
        <v/>
      </c>
      <c r="R50" t="str">
        <f>IF(Table1[[#This Row],[ranged_def]]=0,"","{""key"":"&amp;Table1[[#Headers],["data.ranged_def.equip"]]&amp;", ""mode"": 2, ""value"":"&amp;Table1[[#This Row],[ranged_def]]&amp;"}")</f>
        <v>{"key":"data.ranged_def.equip", "mode": 2, "value":3}</v>
      </c>
      <c r="S50" t="str">
        <f>IF(Table1[[#This Row],[magic_off]]=0,"","{""key"":"&amp;Table1[[#Headers],["data.magic_off.equip"]]&amp;", ""mode"": 2, ""value"":"&amp;Table1[[#This Row],[magic_off]]&amp;"}")</f>
        <v/>
      </c>
      <c r="T50" t="str">
        <f>IF(Table1[[#This Row],[magic_def]]=0,"","{""key"":"&amp;Table1[[#Headers],["data.magic_def.equip"]]&amp;", ""mode"": 2, ""value"":"&amp;Table1[[#This Row],[magic_def]]&amp;"}")</f>
        <v>{"key":"data.magic_def.equip", "mode": 2, "value":1}</v>
      </c>
      <c r="U50" t="s">
        <v>466</v>
      </c>
      <c r="V50" t="s">
        <v>672</v>
      </c>
      <c r="W50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"value":"Iron Shield"}</v>
      </c>
      <c r="Y50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[{"_id":"MrVCZdT1DF8PnWKE","label":"Iron Shield (Equipped)","changes":[{"key":"data.melee_def.equip", "mode": 2, "value":2},{"key":"data.ranged_def.equip", "mode": 2, "value":3},{"key":"data.magic_def.equip", "mode": 2, "value":1},{"key":"data.offHand", "mode":5, "value":"Iron Shield"}], "duration":{}, "flags":{},"transfer":true}]</v>
      </c>
      <c r="Z50">
        <f t="shared" si="1"/>
        <v>287</v>
      </c>
      <c r="AA50" t="str">
        <f>LEFT(U50,Z50-4)&amp;Table1[[#This Row],[effects]]&amp;RIGHT(Table1[[#This Row],[2021-03-02]],26)</f>
        <v>{"name":"Iron Shield","permission":{"default":0,"QSme0Gx9jr7A5dMK":3},"type":"equipment","data":{"itemSubtype":"shield","fightingStyle":"melee","tier":2,"level":11,"exp":12,"price":0,"description":"","equipmentSlots":"offHand"},"flags":{},"img":"icons/svg/mystery-man.svg","effects":[{"_id":"MrVCZdT1DF8PnWKE","label":"Iron Shield (Equipped)","changes":[{"key":"data.melee_def.equip", "mode": 2, "value":2},{"key":"data.ranged_def.equip", "mode": 2, "value":3},{"key":"data.magic_def.equip", "mode": 2, "value":1},{"key":"data.offHand", "mode":5, "value":"Iron Shield"}], "duration":{}, "flags":{},"transfer":true}],"_id":"lxNfwy2Z3q7f2LFz"}</v>
      </c>
    </row>
    <row r="51" spans="1:27" x14ac:dyDescent="0.25">
      <c r="A51" t="s">
        <v>116</v>
      </c>
      <c r="B51" t="s">
        <v>117</v>
      </c>
      <c r="C51">
        <v>117</v>
      </c>
      <c r="D51" t="s">
        <v>76</v>
      </c>
      <c r="E51">
        <v>2702</v>
      </c>
      <c r="F51" t="s">
        <v>77</v>
      </c>
      <c r="G51">
        <v>2712</v>
      </c>
      <c r="H51" t="s">
        <v>287</v>
      </c>
      <c r="I51">
        <v>0</v>
      </c>
      <c r="J51">
        <v>5</v>
      </c>
      <c r="K51">
        <v>0</v>
      </c>
      <c r="L51">
        <v>10</v>
      </c>
      <c r="M51">
        <v>0</v>
      </c>
      <c r="N51">
        <v>15</v>
      </c>
      <c r="O51" t="str">
        <f>IF(Table1[[#This Row],[melee_off]]=0,"","{""key"":"&amp;Table1[[#Headers],["data.melee_off.equip"]]&amp;", ""mode"": 2, ""value"":"&amp;Table1[[#This Row],[melee_off]]&amp;"}")</f>
        <v/>
      </c>
      <c r="P51" t="str">
        <f>IF(Table1[[#This Row],[melee_def]]=0,"","{""key"":"&amp;Table1[[#Headers],["data.melee_def.equip"]]&amp;", ""mode"": 2, ""value"":"&amp;Table1[[#This Row],[melee_def]]&amp;"}")</f>
        <v>{"key":"data.melee_def.equip", "mode": 2, "value":5}</v>
      </c>
      <c r="Q51" t="str">
        <f>IF(Table1[[#This Row],[ranged_off]]=0,"","{""key"":"&amp;Table1[[#Headers],["data.ranged_off.equip"]]&amp;", ""mode"": 2, ""value"":"&amp;Table1[[#This Row],[ranged_off]]&amp;"}")</f>
        <v/>
      </c>
      <c r="R51" t="str">
        <f>IF(Table1[[#This Row],[ranged_def]]=0,"","{""key"":"&amp;Table1[[#Headers],["data.ranged_def.equip"]]&amp;", ""mode"": 2, ""value"":"&amp;Table1[[#This Row],[ranged_def]]&amp;"}")</f>
        <v>{"key":"data.ranged_def.equip", "mode": 2, "value":10}</v>
      </c>
      <c r="S51" t="str">
        <f>IF(Table1[[#This Row],[magic_off]]=0,"","{""key"":"&amp;Table1[[#Headers],["data.magic_off.equip"]]&amp;", ""mode"": 2, ""value"":"&amp;Table1[[#This Row],[magic_off]]&amp;"}")</f>
        <v/>
      </c>
      <c r="T51" t="str">
        <f>IF(Table1[[#This Row],[magic_def]]=0,"","{""key"":"&amp;Table1[[#Headers],["data.magic_def.equip"]]&amp;", ""mode"": 2, ""value"":"&amp;Table1[[#This Row],[magic_def]]&amp;"}")</f>
        <v>{"key":"data.magic_def.equip", "mode": 2, "value":15}</v>
      </c>
      <c r="U51" t="s">
        <v>394</v>
      </c>
      <c r="V51" t="s">
        <v>673</v>
      </c>
      <c r="W51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"value":"Tarrasque Shield"}</v>
      </c>
      <c r="Y51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[{"_id":"fXqe3uYlAnKWe7UM","label":"Tarrasque Shield (Equipped)","changes":[{"key":"data.melee_def.equip", "mode": 2, "value":5},{"key":"data.ranged_def.equip", "mode": 2, "value":10},{"key":"data.magic_def.equip", "mode": 2, "value":15},{"key":"data.offHand", "mode":5, "value":"Tarrasque Shield"}], "duration":{}, "flags":{},"transfer":true}]</v>
      </c>
      <c r="Z51">
        <f t="shared" si="1"/>
        <v>295</v>
      </c>
      <c r="AA51" t="str">
        <f>LEFT(U51,Z51-4)&amp;Table1[[#This Row],[effects]]&amp;RIGHT(Table1[[#This Row],[2021-03-02]],26)</f>
        <v>{"name":"Tarrasque Shield","permission":{"default":0,"QSme0Gx9jr7A5dMK":3},"type":"equipment","data":{"itemSubtype":"shield","fightingStyle":"ranged","tier":10,"level":91,"exp":460,"price":0,"description":"","equipmentSlots":"offHand"},"flags":{},"img":"icons/svg/mystery-man.svg","effects":[{"_id":"fXqe3uYlAnKWe7UM","label":"Tarrasque Shield (Equipped)","changes":[{"key":"data.melee_def.equip", "mode": 2, "value":5},{"key":"data.ranged_def.equip", "mode": 2, "value":10},{"key":"data.magic_def.equip", "mode": 2, "value":15},{"key":"data.offHand", "mode":5, "value":"Tarrasque Shield"}], "duration":{}, "flags":{},"transfer":true}],"_id":"sAXSJXU7gdP4Dgam"}</v>
      </c>
    </row>
    <row r="52" spans="1:27" x14ac:dyDescent="0.25">
      <c r="A52" t="s">
        <v>118</v>
      </c>
      <c r="B52" t="s">
        <v>119</v>
      </c>
      <c r="C52">
        <v>123</v>
      </c>
      <c r="D52" t="s">
        <v>76</v>
      </c>
      <c r="E52">
        <v>2706</v>
      </c>
      <c r="F52" t="s">
        <v>77</v>
      </c>
      <c r="G52">
        <v>2716</v>
      </c>
      <c r="H52" t="s">
        <v>278</v>
      </c>
      <c r="I52">
        <v>0</v>
      </c>
      <c r="J52">
        <v>9</v>
      </c>
      <c r="K52">
        <v>0</v>
      </c>
      <c r="L52">
        <v>14</v>
      </c>
      <c r="M52">
        <v>0</v>
      </c>
      <c r="N52">
        <v>4</v>
      </c>
      <c r="O52" t="str">
        <f>IF(Table1[[#This Row],[melee_off]]=0,"","{""key"":"&amp;Table1[[#Headers],["data.melee_off.equip"]]&amp;", ""mode"": 2, ""value"":"&amp;Table1[[#This Row],[melee_off]]&amp;"}")</f>
        <v/>
      </c>
      <c r="P52" t="str">
        <f>IF(Table1[[#This Row],[melee_def]]=0,"","{""key"":"&amp;Table1[[#Headers],["data.melee_def.equip"]]&amp;", ""mode"": 2, ""value"":"&amp;Table1[[#This Row],[melee_def]]&amp;"}")</f>
        <v>{"key":"data.melee_def.equip", "mode": 2, "value":9}</v>
      </c>
      <c r="Q52" t="str">
        <f>IF(Table1[[#This Row],[ranged_off]]=0,"","{""key"":"&amp;Table1[[#Headers],["data.ranged_off.equip"]]&amp;", ""mode"": 2, ""value"":"&amp;Table1[[#This Row],[ranged_off]]&amp;"}")</f>
        <v/>
      </c>
      <c r="R52" t="str">
        <f>IF(Table1[[#This Row],[ranged_def]]=0,"","{""key"":"&amp;Table1[[#Headers],["data.ranged_def.equip"]]&amp;", ""mode"": 2, ""value"":"&amp;Table1[[#This Row],[ranged_def]]&amp;"}")</f>
        <v>{"key":"data.ranged_def.equip", "mode": 2, "value":14}</v>
      </c>
      <c r="S52" t="str">
        <f>IF(Table1[[#This Row],[magic_off]]=0,"","{""key"":"&amp;Table1[[#Headers],["data.magic_off.equip"]]&amp;", ""mode"": 2, ""value"":"&amp;Table1[[#This Row],[magic_off]]&amp;"}")</f>
        <v/>
      </c>
      <c r="T52" t="str">
        <f>IF(Table1[[#This Row],[magic_def]]=0,"","{""key"":"&amp;Table1[[#Headers],["data.magic_def.equip"]]&amp;", ""mode"": 2, ""value"":"&amp;Table1[[#This Row],[magic_def]]&amp;"}")</f>
        <v>{"key":"data.magic_def.equip", "mode": 2, "value":4}</v>
      </c>
      <c r="U52" t="s">
        <v>395</v>
      </c>
      <c r="V52" t="s">
        <v>674</v>
      </c>
      <c r="W52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"value":"Angel Hair Hand Shield"}</v>
      </c>
      <c r="Y52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[{"_id":"4qEN9x6wIwT2ZmmB","label":"Angel Hair Hand Shield (Equipped)","changes":[{"key":"data.melee_def.equip", "mode": 2, "value":9},{"key":"data.ranged_def.equip", "mode": 2, "value":14},{"key":"data.magic_def.equip", "mode": 2, "value":4},{"key":"data.offHand", "mode":5, "value":"Angel Hair Hand Shield"}], "duration":{}, "flags":{},"transfer":true}]</v>
      </c>
      <c r="Z52">
        <f t="shared" si="1"/>
        <v>299</v>
      </c>
      <c r="AA52" t="str">
        <f>LEFT(U52,Z52-4)&amp;Table1[[#This Row],[effects]]&amp;RIGHT(Table1[[#This Row],[2021-03-02]],26)</f>
        <v>{"name":"Angel Hair Hand Shield","permission":{"default":0,"QSme0Gx9jr7A5dMK":3},"type":"equipment","data":{"itemSubtype":"shield","fightingStyle":"magic","tier":9,"level":81,"exp":369,"price":0,"description":"","equipmentSlots":"offHand"},"flags":{},"img":"icons/svg/mystery-man.svg","effects":[{"_id":"4qEN9x6wIwT2ZmmB","label":"Angel Hair Hand Shield (Equipped)","changes":[{"key":"data.melee_def.equip", "mode": 2, "value":9},{"key":"data.ranged_def.equip", "mode": 2, "value":14},{"key":"data.magic_def.equip", "mode": 2, "value":4},{"key":"data.offHand", "mode":5, "value":"Angel Hair Hand Shield"}], "duration":{}, "flags":{},"transfer":true}],"_id":"4yoMOlJNt5KWuNXG"}</v>
      </c>
    </row>
    <row r="53" spans="1:27" x14ac:dyDescent="0.25">
      <c r="A53" t="s">
        <v>120</v>
      </c>
      <c r="B53" t="s">
        <v>121</v>
      </c>
      <c r="C53">
        <v>119</v>
      </c>
      <c r="D53" t="s">
        <v>76</v>
      </c>
      <c r="E53">
        <v>2700</v>
      </c>
      <c r="F53" t="s">
        <v>77</v>
      </c>
      <c r="G53">
        <v>2710</v>
      </c>
      <c r="H53" t="s">
        <v>488</v>
      </c>
      <c r="I53">
        <v>0</v>
      </c>
      <c r="J53">
        <v>3</v>
      </c>
      <c r="K53">
        <v>0</v>
      </c>
      <c r="L53">
        <v>5</v>
      </c>
      <c r="M53">
        <v>0</v>
      </c>
      <c r="N53">
        <v>1</v>
      </c>
      <c r="O53" t="str">
        <f>IF(Table1[[#This Row],[melee_off]]=0,"","{""key"":"&amp;Table1[[#Headers],["data.melee_off.equip"]]&amp;", ""mode"": 2, ""value"":"&amp;Table1[[#This Row],[melee_off]]&amp;"}")</f>
        <v/>
      </c>
      <c r="P53" t="str">
        <f>IF(Table1[[#This Row],[melee_def]]=0,"","{""key"":"&amp;Table1[[#Headers],["data.melee_def.equip"]]&amp;", ""mode"": 2, ""value"":"&amp;Table1[[#This Row],[melee_def]]&amp;"}")</f>
        <v>{"key":"data.melee_def.equip", "mode": 2, "value":3}</v>
      </c>
      <c r="Q53" t="str">
        <f>IF(Table1[[#This Row],[ranged_off]]=0,"","{""key"":"&amp;Table1[[#Headers],["data.ranged_off.equip"]]&amp;", ""mode"": 2, ""value"":"&amp;Table1[[#This Row],[ranged_off]]&amp;"}")</f>
        <v/>
      </c>
      <c r="R53" t="str">
        <f>IF(Table1[[#This Row],[ranged_def]]=0,"","{""key"":"&amp;Table1[[#Headers],["data.ranged_def.equip"]]&amp;", ""mode"": 2, ""value"":"&amp;Table1[[#This Row],[ranged_def]]&amp;"}")</f>
        <v>{"key":"data.ranged_def.equip", "mode": 2, "value":5}</v>
      </c>
      <c r="S53" t="str">
        <f>IF(Table1[[#This Row],[magic_off]]=0,"","{""key"":"&amp;Table1[[#Headers],["data.magic_off.equip"]]&amp;", ""mode"": 2, ""value"":"&amp;Table1[[#This Row],[magic_off]]&amp;"}")</f>
        <v/>
      </c>
      <c r="T53" t="str">
        <f>IF(Table1[[#This Row],[magic_def]]=0,"","{""key"":"&amp;Table1[[#Headers],["data.magic_def.equip"]]&amp;", ""mode"": 2, ""value"":"&amp;Table1[[#This Row],[magic_def]]&amp;"}")</f>
        <v>{"key":"data.magic_def.equip", "mode": 2, "value":1}</v>
      </c>
      <c r="U53" t="s">
        <v>489</v>
      </c>
      <c r="V53" t="s">
        <v>675</v>
      </c>
      <c r="W53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"value":"Cotton Hand Shield"}</v>
      </c>
      <c r="Y53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[{"_id":"N1MbYixpF8YgKN1Y","label":"Cotton Hand Shield (Equipped)","changes":[{"key":"data.melee_def.equip", "mode": 2, "value":3},{"key":"data.ranged_def.equip", "mode": 2, "value":5},{"key":"data.magic_def.equip", "mode": 2, "value":1},{"key":"data.offHand", "mode":5, "value":"Cotton Hand Shield"}], "duration":{}, "flags":{},"transfer":true}]</v>
      </c>
      <c r="Z53">
        <f t="shared" si="1"/>
        <v>294</v>
      </c>
      <c r="AA53" t="str">
        <f>LEFT(U53,Z53-4)&amp;Table1[[#This Row],[effects]]&amp;RIGHT(Table1[[#This Row],[2021-03-02]],26)</f>
        <v>{"name":"Cotton Hand Shield","permission":{"default":0,"QSme0Gx9jr7A5dMK":3},"type":"equipment","data":{"itemSubtype":"shield","fightingStyle":"magic","tier":3,"level":21,"exp":33,"price":0,"description":"","equipmentSlots":"offHand"},"flags":{},"img":"icons/svg/mystery-man.svg","effects":[{"_id":"N1MbYixpF8YgKN1Y","label":"Cotton Hand Shield (Equipped)","changes":[{"key":"data.melee_def.equip", "mode": 2, "value":3},{"key":"data.ranged_def.equip", "mode": 2, "value":5},{"key":"data.magic_def.equip", "mode": 2, "value":1},{"key":"data.offHand", "mode":5, "value":"Cotton Hand Shield"}], "duration":{}, "flags":{},"transfer":true}],"_id":"nKPqmbaTwdsppqBc"}</v>
      </c>
    </row>
    <row r="54" spans="1:27" x14ac:dyDescent="0.25">
      <c r="A54" t="s">
        <v>122</v>
      </c>
      <c r="B54" t="s">
        <v>123</v>
      </c>
      <c r="C54">
        <v>123</v>
      </c>
      <c r="D54" t="s">
        <v>76</v>
      </c>
      <c r="E54">
        <v>2706</v>
      </c>
      <c r="F54" t="s">
        <v>77</v>
      </c>
      <c r="G54">
        <v>2716</v>
      </c>
      <c r="H54" t="s">
        <v>312</v>
      </c>
      <c r="I54">
        <v>0</v>
      </c>
      <c r="J54">
        <v>7</v>
      </c>
      <c r="K54">
        <v>0</v>
      </c>
      <c r="L54">
        <v>11</v>
      </c>
      <c r="M54">
        <v>0</v>
      </c>
      <c r="N54">
        <v>3</v>
      </c>
      <c r="O54" t="str">
        <f>IF(Table1[[#This Row],[melee_off]]=0,"","{""key"":"&amp;Table1[[#Headers],["data.melee_off.equip"]]&amp;", ""mode"": 2, ""value"":"&amp;Table1[[#This Row],[melee_off]]&amp;"}")</f>
        <v/>
      </c>
      <c r="P54" t="str">
        <f>IF(Table1[[#This Row],[melee_def]]=0,"","{""key"":"&amp;Table1[[#Headers],["data.melee_def.equip"]]&amp;", ""mode"": 2, ""value"":"&amp;Table1[[#This Row],[melee_def]]&amp;"}")</f>
        <v>{"key":"data.melee_def.equip", "mode": 2, "value":7}</v>
      </c>
      <c r="Q54" t="str">
        <f>IF(Table1[[#This Row],[ranged_off]]=0,"","{""key"":"&amp;Table1[[#Headers],["data.ranged_off.equip"]]&amp;", ""mode"": 2, ""value"":"&amp;Table1[[#This Row],[ranged_off]]&amp;"}")</f>
        <v/>
      </c>
      <c r="R54" t="str">
        <f>IF(Table1[[#This Row],[ranged_def]]=0,"","{""key"":"&amp;Table1[[#Headers],["data.ranged_def.equip"]]&amp;", ""mode"": 2, ""value"":"&amp;Table1[[#This Row],[ranged_def]]&amp;"}")</f>
        <v>{"key":"data.ranged_def.equip", "mode": 2, "value":11}</v>
      </c>
      <c r="S54" t="str">
        <f>IF(Table1[[#This Row],[magic_off]]=0,"","{""key"":"&amp;Table1[[#Headers],["data.magic_off.equip"]]&amp;", ""mode"": 2, ""value"":"&amp;Table1[[#This Row],[magic_off]]&amp;"}")</f>
        <v/>
      </c>
      <c r="T54" t="str">
        <f>IF(Table1[[#This Row],[magic_def]]=0,"","{""key"":"&amp;Table1[[#Headers],["data.magic_def.equip"]]&amp;", ""mode"": 2, ""value"":"&amp;Table1[[#This Row],[magic_def]]&amp;"}")</f>
        <v>{"key":"data.magic_def.equip", "mode": 2, "value":3}</v>
      </c>
      <c r="U54" t="s">
        <v>396</v>
      </c>
      <c r="V54" t="s">
        <v>676</v>
      </c>
      <c r="W54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"value":"Djinn Hair Hand Shield"}</v>
      </c>
      <c r="Y54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[{"_id":"8XSB90LT1h6a2kSj","label":"Djinn Hair Hand Shield (Equipped)","changes":[{"key":"data.melee_def.equip", "mode": 2, "value":7},{"key":"data.ranged_def.equip", "mode": 2, "value":11},{"key":"data.magic_def.equip", "mode": 2, "value":3},{"key":"data.offHand", "mode":5, "value":"Djinn Hair Hand Shield"}], "duration":{}, "flags":{},"transfer":true}]</v>
      </c>
      <c r="Z54">
        <f t="shared" si="1"/>
        <v>299</v>
      </c>
      <c r="AA54" t="str">
        <f>LEFT(U54,Z54-4)&amp;Table1[[#This Row],[effects]]&amp;RIGHT(Table1[[#This Row],[2021-03-02]],26)</f>
        <v>{"name":"Djinn Hair Hand Shield","permission":{"default":0,"QSme0Gx9jr7A5dMK":3},"type":"equipment","data":{"itemSubtype":"shield","fightingStyle":"magic","tier":7,"level":61,"exp":217,"price":0,"description":"","equipmentSlots":"offHand"},"flags":{},"img":"icons/svg/mystery-man.svg","effects":[{"_id":"8XSB90LT1h6a2kSj","label":"Djinn Hair Hand Shield (Equipped)","changes":[{"key":"data.melee_def.equip", "mode": 2, "value":7},{"key":"data.ranged_def.equip", "mode": 2, "value":11},{"key":"data.magic_def.equip", "mode": 2, "value":3},{"key":"data.offHand", "mode":5, "value":"Djinn Hair Hand Shield"}], "duration":{}, "flags":{},"transfer":true}],"_id":"NYWRdiuo1Aq3X5YB"}</v>
      </c>
    </row>
    <row r="55" spans="1:27" x14ac:dyDescent="0.25">
      <c r="A55" t="s">
        <v>124</v>
      </c>
      <c r="B55" t="s">
        <v>125</v>
      </c>
      <c r="C55">
        <v>129</v>
      </c>
      <c r="D55" t="s">
        <v>76</v>
      </c>
      <c r="E55">
        <v>2712</v>
      </c>
      <c r="F55" t="s">
        <v>77</v>
      </c>
      <c r="G55">
        <v>2722</v>
      </c>
      <c r="H55" t="s">
        <v>300</v>
      </c>
      <c r="I55">
        <v>0</v>
      </c>
      <c r="J55">
        <v>12</v>
      </c>
      <c r="K55">
        <v>0</v>
      </c>
      <c r="L55">
        <v>4</v>
      </c>
      <c r="M55">
        <v>0</v>
      </c>
      <c r="N55">
        <v>8</v>
      </c>
      <c r="O55" t="str">
        <f>IF(Table1[[#This Row],[melee_off]]=0,"","{""key"":"&amp;Table1[[#Headers],["data.melee_off.equip"]]&amp;", ""mode"": 2, ""value"":"&amp;Table1[[#This Row],[melee_off]]&amp;"}")</f>
        <v/>
      </c>
      <c r="P55" t="str">
        <f>IF(Table1[[#This Row],[melee_def]]=0,"","{""key"":"&amp;Table1[[#Headers],["data.melee_def.equip"]]&amp;", ""mode"": 2, ""value"":"&amp;Table1[[#This Row],[melee_def]]&amp;"}")</f>
        <v>{"key":"data.melee_def.equip", "mode": 2, "value":12}</v>
      </c>
      <c r="Q55" t="str">
        <f>IF(Table1[[#This Row],[ranged_off]]=0,"","{""key"":"&amp;Table1[[#Headers],["data.ranged_off.equip"]]&amp;", ""mode"": 2, ""value"":"&amp;Table1[[#This Row],[ranged_off]]&amp;"}")</f>
        <v/>
      </c>
      <c r="R55" t="str">
        <f>IF(Table1[[#This Row],[ranged_def]]=0,"","{""key"":"&amp;Table1[[#Headers],["data.ranged_def.equip"]]&amp;", ""mode"": 2, ""value"":"&amp;Table1[[#This Row],[ranged_def]]&amp;"}")</f>
        <v>{"key":"data.ranged_def.equip", "mode": 2, "value":4}</v>
      </c>
      <c r="S55" t="str">
        <f>IF(Table1[[#This Row],[magic_off]]=0,"","{""key"":"&amp;Table1[[#Headers],["data.magic_off.equip"]]&amp;", ""mode"": 2, ""value"":"&amp;Table1[[#This Row],[magic_off]]&amp;"}")</f>
        <v/>
      </c>
      <c r="T55" t="str">
        <f>IF(Table1[[#This Row],[magic_def]]=0,"","{""key"":"&amp;Table1[[#Headers],["data.magic_def.equip"]]&amp;", ""mode"": 2, ""value"":"&amp;Table1[[#This Row],[magic_def]]&amp;"}")</f>
        <v>{"key":"data.magic_def.equip", "mode": 2, "value":8}</v>
      </c>
      <c r="U55" t="s">
        <v>397</v>
      </c>
      <c r="V55" t="s">
        <v>677</v>
      </c>
      <c r="W55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"value":"Dragonclaw Fiber Hand Shield"}</v>
      </c>
      <c r="Y55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[{"_id":"VaoF2AgS2Aghw2AX","label":"Dragonclaw Fiber Hand Shield (Equipped)","changes":[{"key":"data.melee_def.equip", "mode": 2, "value":12},{"key":"data.ranged_def.equip", "mode": 2, "value":4},{"key":"data.magic_def.equip", "mode": 2, "value":8},{"key":"data.offHand", "mode":5, "value":"Dragonclaw Fiber Hand Shield"}], "duration":{}, "flags":{},"transfer":true}]</v>
      </c>
      <c r="Z55">
        <f t="shared" si="1"/>
        <v>305</v>
      </c>
      <c r="AA55" t="str">
        <f>LEFT(U55,Z55-4)&amp;Table1[[#This Row],[effects]]&amp;RIGHT(Table1[[#This Row],[2021-03-02]],26)</f>
        <v>{"name":"Dragonclaw Fiber Hand Shield","permission":{"default":0,"QSme0Gx9jr7A5dMK":3},"type":"equipment","data":{"itemSubtype":"shield","fightingStyle":"magic","tier":8,"level":71,"exp":288,"price":0,"description":"","equipmentSlots":"offHand"},"flags":{},"img":"icons/svg/mystery-man.svg","effects":[{"_id":"VaoF2AgS2Aghw2AX","label":"Dragonclaw Fiber Hand Shield (Equipped)","changes":[{"key":"data.melee_def.equip", "mode": 2, "value":12},{"key":"data.ranged_def.equip", "mode": 2, "value":4},{"key":"data.magic_def.equip", "mode": 2, "value":8},{"key":"data.offHand", "mode":5, "value":"Dragonclaw Fiber Hand Shield"}], "duration":{}, "flags":{},"transfer":true}],"_id":"ZkFGShIJ4gPvJzAF"}</v>
      </c>
    </row>
    <row r="56" spans="1:27" x14ac:dyDescent="0.25">
      <c r="A56" t="s">
        <v>126</v>
      </c>
      <c r="B56" t="s">
        <v>127</v>
      </c>
      <c r="C56">
        <v>126</v>
      </c>
      <c r="D56" t="s">
        <v>76</v>
      </c>
      <c r="E56">
        <v>2710</v>
      </c>
      <c r="F56" t="s">
        <v>77</v>
      </c>
      <c r="G56">
        <v>2720</v>
      </c>
      <c r="H56" t="s">
        <v>288</v>
      </c>
      <c r="I56">
        <v>0</v>
      </c>
      <c r="J56">
        <v>15</v>
      </c>
      <c r="K56">
        <v>0</v>
      </c>
      <c r="L56">
        <v>5</v>
      </c>
      <c r="M56">
        <v>0</v>
      </c>
      <c r="N56">
        <v>10</v>
      </c>
      <c r="O56" t="str">
        <f>IF(Table1[[#This Row],[melee_off]]=0,"","{""key"":"&amp;Table1[[#Headers],["data.melee_off.equip"]]&amp;", ""mode"": 2, ""value"":"&amp;Table1[[#This Row],[melee_off]]&amp;"}")</f>
        <v/>
      </c>
      <c r="P56" t="str">
        <f>IF(Table1[[#This Row],[melee_def]]=0,"","{""key"":"&amp;Table1[[#Headers],["data.melee_def.equip"]]&amp;", ""mode"": 2, ""value"":"&amp;Table1[[#This Row],[melee_def]]&amp;"}")</f>
        <v>{"key":"data.melee_def.equip", "mode": 2, "value":15}</v>
      </c>
      <c r="Q56" t="str">
        <f>IF(Table1[[#This Row],[ranged_off]]=0,"","{""key"":"&amp;Table1[[#Headers],["data.ranged_off.equip"]]&amp;", ""mode"": 2, ""value"":"&amp;Table1[[#This Row],[ranged_off]]&amp;"}")</f>
        <v/>
      </c>
      <c r="R56" t="str">
        <f>IF(Table1[[#This Row],[ranged_def]]=0,"","{""key"":"&amp;Table1[[#Headers],["data.ranged_def.equip"]]&amp;", ""mode"": 2, ""value"":"&amp;Table1[[#This Row],[ranged_def]]&amp;"}")</f>
        <v>{"key":"data.ranged_def.equip", "mode": 2, "value":5}</v>
      </c>
      <c r="S56" t="str">
        <f>IF(Table1[[#This Row],[magic_off]]=0,"","{""key"":"&amp;Table1[[#Headers],["data.magic_off.equip"]]&amp;", ""mode"": 2, ""value"":"&amp;Table1[[#This Row],[magic_off]]&amp;"}")</f>
        <v/>
      </c>
      <c r="T56" t="str">
        <f>IF(Table1[[#This Row],[magic_def]]=0,"","{""key"":"&amp;Table1[[#Headers],["data.magic_def.equip"]]&amp;", ""mode"": 2, ""value"":"&amp;Table1[[#This Row],[magic_def]]&amp;"}")</f>
        <v>{"key":"data.magic_def.equip", "mode": 2, "value":10}</v>
      </c>
      <c r="U56" t="s">
        <v>398</v>
      </c>
      <c r="V56" t="s">
        <v>678</v>
      </c>
      <c r="W56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"value":"Golden Fleece Hand Shield"}</v>
      </c>
      <c r="Y56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[{"_id":"dj9xxcnVEaucJbJY","label":"Golden Fleece Hand Shield (Equipped)","changes":[{"key":"data.melee_def.equip", "mode": 2, "value":15},{"key":"data.ranged_def.equip", "mode": 2, "value":5},{"key":"data.magic_def.equip", "mode": 2, "value":10},{"key":"data.offHand", "mode":5, "value":"Golden Fleece Hand Shield"}], "duration":{}, "flags":{},"transfer":true}]</v>
      </c>
      <c r="Z56">
        <f t="shared" si="1"/>
        <v>303</v>
      </c>
      <c r="AA56" t="str">
        <f>LEFT(U56,Z56-4)&amp;Table1[[#This Row],[effects]]&amp;RIGHT(Table1[[#This Row],[2021-03-02]],26)</f>
        <v>{"name":"Golden Fleece Hand Shield","permission":{"default":0,"QSme0Gx9jr7A5dMK":3},"type":"equipment","data":{"itemSubtype":"shield","fightingStyle":"magic","tier":10,"level":91,"exp":460,"price":0,"description":"","equipmentSlots":"offHand"},"flags":{},"img":"icons/svg/mystery-man.svg","effects":[{"_id":"dj9xxcnVEaucJbJY","label":"Golden Fleece Hand Shield (Equipped)","changes":[{"key":"data.melee_def.equip", "mode": 2, "value":15},{"key":"data.ranged_def.equip", "mode": 2, "value":5},{"key":"data.magic_def.equip", "mode": 2, "value":10},{"key":"data.offHand", "mode":5, "value":"Golden Fleece Hand Shield"}], "duration":{}, "flags":{},"transfer":true}],"_id":"B1M0dE7oA2UGT6hC"}</v>
      </c>
    </row>
    <row r="57" spans="1:27" x14ac:dyDescent="0.25">
      <c r="A57" t="s">
        <v>128</v>
      </c>
      <c r="B57" t="s">
        <v>129</v>
      </c>
      <c r="C57">
        <v>117</v>
      </c>
      <c r="D57" t="s">
        <v>76</v>
      </c>
      <c r="E57">
        <v>2697</v>
      </c>
      <c r="F57" t="s">
        <v>77</v>
      </c>
      <c r="G57">
        <v>2707</v>
      </c>
      <c r="H57" t="s">
        <v>130</v>
      </c>
      <c r="I57">
        <v>0</v>
      </c>
      <c r="J57">
        <v>2</v>
      </c>
      <c r="K57">
        <v>0</v>
      </c>
      <c r="L57">
        <v>0</v>
      </c>
      <c r="M57">
        <v>0</v>
      </c>
      <c r="N57">
        <v>1</v>
      </c>
      <c r="O57" t="str">
        <f>IF(Table1[[#This Row],[melee_off]]=0,"","{""key"":"&amp;Table1[[#Headers],["data.melee_off.equip"]]&amp;", ""mode"": 2, ""value"":"&amp;Table1[[#This Row],[melee_off]]&amp;"}")</f>
        <v/>
      </c>
      <c r="P57" t="str">
        <f>IF(Table1[[#This Row],[melee_def]]=0,"","{""key"":"&amp;Table1[[#Headers],["data.melee_def.equip"]]&amp;", ""mode"": 2, ""value"":"&amp;Table1[[#This Row],[melee_def]]&amp;"}")</f>
        <v>{"key":"data.melee_def.equip", "mode": 2, "value":2}</v>
      </c>
      <c r="Q57" t="str">
        <f>IF(Table1[[#This Row],[ranged_off]]=0,"","{""key"":"&amp;Table1[[#Headers],["data.ranged_off.equip"]]&amp;", ""mode"": 2, ""value"":"&amp;Table1[[#This Row],[ranged_off]]&amp;"}")</f>
        <v/>
      </c>
      <c r="R57" t="str">
        <f>IF(Table1[[#This Row],[ranged_def]]=0,"","{""key"":"&amp;Table1[[#Headers],["data.ranged_def.equip"]]&amp;", ""mode"": 2, ""value"":"&amp;Table1[[#This Row],[ranged_def]]&amp;"}")</f>
        <v/>
      </c>
      <c r="S57" t="str">
        <f>IF(Table1[[#This Row],[magic_off]]=0,"","{""key"":"&amp;Table1[[#Headers],["data.magic_off.equip"]]&amp;", ""mode"": 2, ""value"":"&amp;Table1[[#This Row],[magic_off]]&amp;"}")</f>
        <v/>
      </c>
      <c r="T57" t="str">
        <f>IF(Table1[[#This Row],[magic_def]]=0,"","{""key"":"&amp;Table1[[#Headers],["data.magic_def.equip"]]&amp;", ""mode"": 2, ""value"":"&amp;Table1[[#This Row],[magic_def]]&amp;"}")</f>
        <v>{"key":"data.magic_def.equip", "mode": 2, "value":1}</v>
      </c>
      <c r="U57" t="s">
        <v>399</v>
      </c>
      <c r="V57" t="s">
        <v>679</v>
      </c>
      <c r="W57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"value":"Jute Hand Shield"}</v>
      </c>
      <c r="Y57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[{"_id":"ZC6g9XZwQaCwiCFL","label":"Jute Hand Shield (Equipped)","changes":[{"key":"data.melee_def.equip", "mode": 2, "value":2},{"key":"data.magic_def.equip", "mode": 2, "value":1},{"key":"data.offHand", "mode":5, "value":"Jute Hand Shield"}], "duration":{}, "flags":{},"transfer":true}]</v>
      </c>
      <c r="Z57">
        <f t="shared" si="1"/>
        <v>290</v>
      </c>
      <c r="AA57" t="str">
        <f>LEFT(U57,Z57-4)&amp;Table1[[#This Row],[effects]]&amp;RIGHT(Table1[[#This Row],[2021-03-02]],26)</f>
        <v>{"name":"Jute Hand Shield","permission":{"default":0,"QSme0Gx9jr7A5dMK":3},"type":"equipment","data":{"itemSubtype":"shield","fightingStyle":"magic","tier":1,"level":1,"exp":1,"price":0,"description":"","equipmentSlots":"offHand"},"flags":{},"img":"icons/svg/mystery-man.svg","effects":[{"_id":"ZC6g9XZwQaCwiCFL","label":"Jute Hand Shield (Equipped)","changes":[{"key":"data.melee_def.equip", "mode": 2, "value":2},{"key":"data.magic_def.equip", "mode": 2, "value":1},{"key":"data.offHand", "mode":5, "value":"Jute Hand Shield"}], "duration":{}, "flags":{},"transfer":true}],"_id":"QRR0b63GyCmj2lOe"}</v>
      </c>
    </row>
    <row r="58" spans="1:27" x14ac:dyDescent="0.25">
      <c r="A58" t="s">
        <v>131</v>
      </c>
      <c r="B58" t="s">
        <v>132</v>
      </c>
      <c r="C58">
        <v>121</v>
      </c>
      <c r="D58" t="s">
        <v>76</v>
      </c>
      <c r="E58">
        <v>2703</v>
      </c>
      <c r="F58" t="s">
        <v>77</v>
      </c>
      <c r="G58">
        <v>2713</v>
      </c>
      <c r="H58" t="s">
        <v>336</v>
      </c>
      <c r="I58">
        <v>0</v>
      </c>
      <c r="J58">
        <v>5</v>
      </c>
      <c r="K58">
        <v>0</v>
      </c>
      <c r="L58">
        <v>8</v>
      </c>
      <c r="M58">
        <v>0</v>
      </c>
      <c r="N58">
        <v>2</v>
      </c>
      <c r="O58" t="str">
        <f>IF(Table1[[#This Row],[melee_off]]=0,"","{""key"":"&amp;Table1[[#Headers],["data.melee_off.equip"]]&amp;", ""mode"": 2, ""value"":"&amp;Table1[[#This Row],[melee_off]]&amp;"}")</f>
        <v/>
      </c>
      <c r="P58" t="str">
        <f>IF(Table1[[#This Row],[melee_def]]=0,"","{""key"":"&amp;Table1[[#Headers],["data.melee_def.equip"]]&amp;", ""mode"": 2, ""value"":"&amp;Table1[[#This Row],[melee_def]]&amp;"}")</f>
        <v>{"key":"data.melee_def.equip", "mode": 2, "value":5}</v>
      </c>
      <c r="Q58" t="str">
        <f>IF(Table1[[#This Row],[ranged_off]]=0,"","{""key"":"&amp;Table1[[#Headers],["data.ranged_off.equip"]]&amp;", ""mode"": 2, ""value"":"&amp;Table1[[#This Row],[ranged_off]]&amp;"}")</f>
        <v/>
      </c>
      <c r="R58" t="str">
        <f>IF(Table1[[#This Row],[ranged_def]]=0,"","{""key"":"&amp;Table1[[#Headers],["data.ranged_def.equip"]]&amp;", ""mode"": 2, ""value"":"&amp;Table1[[#This Row],[ranged_def]]&amp;"}")</f>
        <v>{"key":"data.ranged_def.equip", "mode": 2, "value":8}</v>
      </c>
      <c r="S58" t="str">
        <f>IF(Table1[[#This Row],[magic_off]]=0,"","{""key"":"&amp;Table1[[#Headers],["data.magic_off.equip"]]&amp;", ""mode"": 2, ""value"":"&amp;Table1[[#This Row],[magic_off]]&amp;"}")</f>
        <v/>
      </c>
      <c r="T58" t="str">
        <f>IF(Table1[[#This Row],[magic_def]]=0,"","{""key"":"&amp;Table1[[#Headers],["data.magic_def.equip"]]&amp;", ""mode"": 2, ""value"":"&amp;Table1[[#This Row],[magic_def]]&amp;"}")</f>
        <v>{"key":"data.magic_def.equip", "mode": 2, "value":2}</v>
      </c>
      <c r="U58" t="s">
        <v>400</v>
      </c>
      <c r="V58" t="s">
        <v>680</v>
      </c>
      <c r="W58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"value":"Mulberry Hand Shield"}</v>
      </c>
      <c r="Y58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[{"_id":"Ood4TD3ydjTHv65c","label":"Mulberry Hand Shield (Equipped)","changes":[{"key":"data.melee_def.equip", "mode": 2, "value":5},{"key":"data.ranged_def.equip", "mode": 2, "value":8},{"key":"data.magic_def.equip", "mode": 2, "value":2},{"key":"data.offHand", "mode":5, "value":"Mulberry Hand Shield"}], "duration":{}, "flags":{},"transfer":true}]</v>
      </c>
      <c r="Z58">
        <f t="shared" si="1"/>
        <v>297</v>
      </c>
      <c r="AA58" t="str">
        <f>LEFT(U58,Z58-4)&amp;Table1[[#This Row],[effects]]&amp;RIGHT(Table1[[#This Row],[2021-03-02]],26)</f>
        <v>{"name":"Mulberry Hand Shield","permission":{"default":0,"QSme0Gx9jr7A5dMK":3},"type":"equipment","data":{"itemSubtype":"shield","fightingStyle":"magic","tier":5,"level":41,"exp":105,"price":0,"description":"","equipmentSlots":"offHand"},"flags":{},"img":"icons/svg/mystery-man.svg","effects":[{"_id":"Ood4TD3ydjTHv65c","label":"Mulberry Hand Shield (Equipped)","changes":[{"key":"data.melee_def.equip", "mode": 2, "value":5},{"key":"data.ranged_def.equip", "mode": 2, "value":8},{"key":"data.magic_def.equip", "mode": 2, "value":2},{"key":"data.offHand", "mode":5, "value":"Mulberry Hand Shield"}], "duration":{}, "flags":{},"transfer":true}],"_id":"25HiFTvnFu9UE9Gm"}</v>
      </c>
    </row>
    <row r="59" spans="1:27" x14ac:dyDescent="0.25">
      <c r="A59" t="s">
        <v>133</v>
      </c>
      <c r="B59" t="s">
        <v>134</v>
      </c>
      <c r="C59">
        <v>123</v>
      </c>
      <c r="D59" t="s">
        <v>76</v>
      </c>
      <c r="E59">
        <v>2706</v>
      </c>
      <c r="F59" t="s">
        <v>77</v>
      </c>
      <c r="G59">
        <v>2716</v>
      </c>
      <c r="H59" t="s">
        <v>324</v>
      </c>
      <c r="I59">
        <v>0</v>
      </c>
      <c r="J59">
        <v>7</v>
      </c>
      <c r="K59">
        <v>0</v>
      </c>
      <c r="L59">
        <v>11</v>
      </c>
      <c r="M59">
        <v>0</v>
      </c>
      <c r="N59">
        <v>3</v>
      </c>
      <c r="O59" t="str">
        <f>IF(Table1[[#This Row],[melee_off]]=0,"","{""key"":"&amp;Table1[[#Headers],["data.melee_off.equip"]]&amp;", ""mode"": 2, ""value"":"&amp;Table1[[#This Row],[melee_off]]&amp;"}")</f>
        <v/>
      </c>
      <c r="P59" t="str">
        <f>IF(Table1[[#This Row],[melee_def]]=0,"","{""key"":"&amp;Table1[[#Headers],["data.melee_def.equip"]]&amp;", ""mode"": 2, ""value"":"&amp;Table1[[#This Row],[melee_def]]&amp;"}")</f>
        <v>{"key":"data.melee_def.equip", "mode": 2, "value":7}</v>
      </c>
      <c r="Q59" t="str">
        <f>IF(Table1[[#This Row],[ranged_off]]=0,"","{""key"":"&amp;Table1[[#Headers],["data.ranged_off.equip"]]&amp;", ""mode"": 2, ""value"":"&amp;Table1[[#This Row],[ranged_off]]&amp;"}")</f>
        <v/>
      </c>
      <c r="R59" t="str">
        <f>IF(Table1[[#This Row],[ranged_def]]=0,"","{""key"":"&amp;Table1[[#Headers],["data.ranged_def.equip"]]&amp;", ""mode"": 2, ""value"":"&amp;Table1[[#This Row],[ranged_def]]&amp;"}")</f>
        <v>{"key":"data.ranged_def.equip", "mode": 2, "value":11}</v>
      </c>
      <c r="S59" t="str">
        <f>IF(Table1[[#This Row],[magic_off]]=0,"","{""key"":"&amp;Table1[[#Headers],["data.magic_off.equip"]]&amp;", ""mode"": 2, ""value"":"&amp;Table1[[#This Row],[magic_off]]&amp;"}")</f>
        <v/>
      </c>
      <c r="T59" t="str">
        <f>IF(Table1[[#This Row],[magic_def]]=0,"","{""key"":"&amp;Table1[[#Headers],["data.magic_def.equip"]]&amp;", ""mode"": 2, ""value"":"&amp;Table1[[#This Row],[magic_def]]&amp;"}")</f>
        <v>{"key":"data.magic_def.equip", "mode": 2, "value":3}</v>
      </c>
      <c r="U59" t="s">
        <v>401</v>
      </c>
      <c r="V59" t="s">
        <v>681</v>
      </c>
      <c r="W59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"value":"Nimba Hair Hand Shield"}</v>
      </c>
      <c r="Y59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[{"_id":"XZKoWQYGlTVvzOK2","label":"Nimba Hair Hand Shield (Equipped)","changes":[{"key":"data.melee_def.equip", "mode": 2, "value":7},{"key":"data.ranged_def.equip", "mode": 2, "value":11},{"key":"data.magic_def.equip", "mode": 2, "value":3},{"key":"data.offHand", "mode":5, "value":"Nimba Hair Hand Shield"}], "duration":{}, "flags":{},"transfer":true}]</v>
      </c>
      <c r="Z59">
        <f t="shared" si="1"/>
        <v>299</v>
      </c>
      <c r="AA59" t="str">
        <f>LEFT(U59,Z59-4)&amp;Table1[[#This Row],[effects]]&amp;RIGHT(Table1[[#This Row],[2021-03-02]],26)</f>
        <v>{"name":"Nimba Hair Hand Shield","permission":{"default":0,"QSme0Gx9jr7A5dMK":3},"type":"equipment","data":{"itemSubtype":"shield","fightingStyle":"magic","tier":6,"level":51,"exp":156,"price":0,"description":"","equipmentSlots":"offHand"},"flags":{},"img":"icons/svg/mystery-man.svg","effects":[{"_id":"XZKoWQYGlTVvzOK2","label":"Nimba Hair Hand Shield (Equipped)","changes":[{"key":"data.melee_def.equip", "mode": 2, "value":7},{"key":"data.ranged_def.equip", "mode": 2, "value":11},{"key":"data.magic_def.equip", "mode": 2, "value":3},{"key":"data.offHand", "mode":5, "value":"Nimba Hair Hand Shield"}], "duration":{}, "flags":{},"transfer":true}],"_id":"g3bRoKZa6uif6NQS"}</v>
      </c>
    </row>
    <row r="60" spans="1:27" x14ac:dyDescent="0.25">
      <c r="A60" t="s">
        <v>135</v>
      </c>
      <c r="B60" t="s">
        <v>136</v>
      </c>
      <c r="C60">
        <v>117</v>
      </c>
      <c r="D60" t="s">
        <v>76</v>
      </c>
      <c r="E60">
        <v>2698</v>
      </c>
      <c r="F60" t="s">
        <v>77</v>
      </c>
      <c r="G60">
        <v>2708</v>
      </c>
      <c r="H60" t="s">
        <v>348</v>
      </c>
      <c r="I60">
        <v>0</v>
      </c>
      <c r="J60">
        <v>4</v>
      </c>
      <c r="K60">
        <v>0</v>
      </c>
      <c r="L60">
        <v>6</v>
      </c>
      <c r="M60">
        <v>0</v>
      </c>
      <c r="N60">
        <v>2</v>
      </c>
      <c r="O60" t="str">
        <f>IF(Table1[[#This Row],[melee_off]]=0,"","{""key"":"&amp;Table1[[#Headers],["data.melee_off.equip"]]&amp;", ""mode"": 2, ""value"":"&amp;Table1[[#This Row],[melee_off]]&amp;"}")</f>
        <v/>
      </c>
      <c r="P60" t="str">
        <f>IF(Table1[[#This Row],[melee_def]]=0,"","{""key"":"&amp;Table1[[#Headers],["data.melee_def.equip"]]&amp;", ""mode"": 2, ""value"":"&amp;Table1[[#This Row],[melee_def]]&amp;"}")</f>
        <v>{"key":"data.melee_def.equip", "mode": 2, "value":4}</v>
      </c>
      <c r="Q60" t="str">
        <f>IF(Table1[[#This Row],[ranged_off]]=0,"","{""key"":"&amp;Table1[[#Headers],["data.ranged_off.equip"]]&amp;", ""mode"": 2, ""value"":"&amp;Table1[[#This Row],[ranged_off]]&amp;"}")</f>
        <v/>
      </c>
      <c r="R60" t="str">
        <f>IF(Table1[[#This Row],[ranged_def]]=0,"","{""key"":"&amp;Table1[[#Headers],["data.ranged_def.equip"]]&amp;", ""mode"": 2, ""value"":"&amp;Table1[[#This Row],[ranged_def]]&amp;"}")</f>
        <v>{"key":"data.ranged_def.equip", "mode": 2, "value":6}</v>
      </c>
      <c r="S60" t="str">
        <f>IF(Table1[[#This Row],[magic_off]]=0,"","{""key"":"&amp;Table1[[#Headers],["data.magic_off.equip"]]&amp;", ""mode"": 2, ""value"":"&amp;Table1[[#This Row],[magic_off]]&amp;"}")</f>
        <v/>
      </c>
      <c r="T60" t="str">
        <f>IF(Table1[[#This Row],[magic_def]]=0,"","{""key"":"&amp;Table1[[#Headers],["data.magic_def.equip"]]&amp;", ""mode"": 2, ""value"":"&amp;Table1[[#This Row],[magic_def]]&amp;"}")</f>
        <v>{"key":"data.magic_def.equip", "mode": 2, "value":2}</v>
      </c>
      <c r="U60" t="s">
        <v>402</v>
      </c>
      <c r="V60" t="s">
        <v>682</v>
      </c>
      <c r="W60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"value":"Silk Hand Shield"}</v>
      </c>
      <c r="Y60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[{"_id":"8pXiVEb2hHYXs0Z6","label":"Silk Hand Shield (Equipped)","changes":[{"key":"data.melee_def.equip", "mode": 2, "value":4},{"key":"data.ranged_def.equip", "mode": 2, "value":6},{"key":"data.magic_def.equip", "mode": 2, "value":2},{"key":"data.offHand", "mode":5, "value":"Silk Hand Shield"}], "duration":{}, "flags":{},"transfer":true}]</v>
      </c>
      <c r="Z60">
        <f t="shared" si="1"/>
        <v>292</v>
      </c>
      <c r="AA60" t="str">
        <f>LEFT(U60,Z60-4)&amp;Table1[[#This Row],[effects]]&amp;RIGHT(Table1[[#This Row],[2021-03-02]],26)</f>
        <v>{"name":"Silk Hand Shield","permission":{"default":0,"QSme0Gx9jr7A5dMK":3},"type":"equipment","data":{"itemSubtype":"shield","fightingStyle":"magic","tier":4,"level":31,"exp":64,"price":0,"description":"","equipmentSlots":"offHand"},"flags":{},"img":"icons/svg/mystery-man.svg","effects":[{"_id":"8pXiVEb2hHYXs0Z6","label":"Silk Hand Shield (Equipped)","changes":[{"key":"data.melee_def.equip", "mode": 2, "value":4},{"key":"data.ranged_def.equip", "mode": 2, "value":6},{"key":"data.magic_def.equip", "mode": 2, "value":2},{"key":"data.offHand", "mode":5, "value":"Silk Hand Shield"}], "duration":{}, "flags":{},"transfer":true}],"_id":"7hHoC7HIZkGGJitD"}</v>
      </c>
    </row>
    <row r="61" spans="1:27" x14ac:dyDescent="0.25">
      <c r="A61" t="s">
        <v>137</v>
      </c>
      <c r="B61" t="s">
        <v>138</v>
      </c>
      <c r="C61">
        <v>117</v>
      </c>
      <c r="D61" t="s">
        <v>76</v>
      </c>
      <c r="E61">
        <v>2698</v>
      </c>
      <c r="F61" t="s">
        <v>77</v>
      </c>
      <c r="G61">
        <v>2708</v>
      </c>
      <c r="H61" t="s">
        <v>467</v>
      </c>
      <c r="I61">
        <v>0</v>
      </c>
      <c r="J61">
        <v>3</v>
      </c>
      <c r="K61">
        <v>0</v>
      </c>
      <c r="L61">
        <v>1</v>
      </c>
      <c r="M61">
        <v>0</v>
      </c>
      <c r="N61">
        <v>2</v>
      </c>
      <c r="O61" t="str">
        <f>IF(Table1[[#This Row],[melee_off]]=0,"","{""key"":"&amp;Table1[[#Headers],["data.melee_off.equip"]]&amp;", ""mode"": 2, ""value"":"&amp;Table1[[#This Row],[melee_off]]&amp;"}")</f>
        <v/>
      </c>
      <c r="P61" t="str">
        <f>IF(Table1[[#This Row],[melee_def]]=0,"","{""key"":"&amp;Table1[[#Headers],["data.melee_def.equip"]]&amp;", ""mode"": 2, ""value"":"&amp;Table1[[#This Row],[melee_def]]&amp;"}")</f>
        <v>{"key":"data.melee_def.equip", "mode": 2, "value":3}</v>
      </c>
      <c r="Q61" t="str">
        <f>IF(Table1[[#This Row],[ranged_off]]=0,"","{""key"":"&amp;Table1[[#Headers],["data.ranged_off.equip"]]&amp;", ""mode"": 2, ""value"":"&amp;Table1[[#This Row],[ranged_off]]&amp;"}")</f>
        <v/>
      </c>
      <c r="R61" t="str">
        <f>IF(Table1[[#This Row],[ranged_def]]=0,"","{""key"":"&amp;Table1[[#Headers],["data.ranged_def.equip"]]&amp;", ""mode"": 2, ""value"":"&amp;Table1[[#This Row],[ranged_def]]&amp;"}")</f>
        <v>{"key":"data.ranged_def.equip", "mode": 2, "value":1}</v>
      </c>
      <c r="S61" t="str">
        <f>IF(Table1[[#This Row],[magic_off]]=0,"","{""key"":"&amp;Table1[[#Headers],["data.magic_off.equip"]]&amp;", ""mode"": 2, ""value"":"&amp;Table1[[#This Row],[magic_off]]&amp;"}")</f>
        <v/>
      </c>
      <c r="T61" t="str">
        <f>IF(Table1[[#This Row],[magic_def]]=0,"","{""key"":"&amp;Table1[[#Headers],["data.magic_def.equip"]]&amp;", ""mode"": 2, ""value"":"&amp;Table1[[#This Row],[magic_def]]&amp;"}")</f>
        <v>{"key":"data.magic_def.equip", "mode": 2, "value":2}</v>
      </c>
      <c r="U61" t="s">
        <v>468</v>
      </c>
      <c r="V61" t="s">
        <v>683</v>
      </c>
      <c r="W61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{"key":"data.offHand", "mode":5, "value":"Wool Hand Shield"}</v>
      </c>
      <c r="Y61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[{"_id":"2mh2nXfKDbtVsgvZ","label":"Wool Hand Shield (Equipped)","changes":[{"key":"data.melee_def.equip", "mode": 2, "value":3},{"key":"data.ranged_def.equip", "mode": 2, "value":1},{"key":"data.magic_def.equip", "mode": 2, "value":2},{"key":"data.offHand", "mode":5, "value":"Wool Hand Shield"}], "duration":{}, "flags":{},"transfer":true}]</v>
      </c>
      <c r="Z61">
        <f t="shared" si="1"/>
        <v>292</v>
      </c>
      <c r="AA61" t="str">
        <f>LEFT(U61,Z61-4)&amp;Table1[[#This Row],[effects]]&amp;RIGHT(Table1[[#This Row],[2021-03-02]],26)</f>
        <v>{"name":"Wool Hand Shield","permission":{"default":0,"QSme0Gx9jr7A5dMK":3},"type":"equipment","data":{"itemSubtype":"shield","fightingStyle":"magic","tier":2,"level":11,"exp":12,"price":0,"description":"","equipmentSlots":"offHand"},"flags":{},"img":"icons/svg/mystery-man.svg","effects":[{"_id":"2mh2nXfKDbtVsgvZ","label":"Wool Hand Shield (Equipped)","changes":[{"key":"data.melee_def.equip", "mode": 2, "value":3},{"key":"data.ranged_def.equip", "mode": 2, "value":1},{"key":"data.magic_def.equip", "mode": 2, "value":2},{"key":"data.offHand", "mode":5, "value":"Wool Hand Shield"}], "duration":{}, "flags":{},"transfer":true}],"_id":"WyfsYSbEZaTsWSmu"}</v>
      </c>
    </row>
    <row r="62" spans="1:27" x14ac:dyDescent="0.25">
      <c r="A62" t="s">
        <v>139</v>
      </c>
      <c r="B62" t="s">
        <v>140</v>
      </c>
      <c r="C62">
        <v>118</v>
      </c>
      <c r="D62" t="s">
        <v>32</v>
      </c>
      <c r="E62">
        <v>2700</v>
      </c>
      <c r="F62" t="s">
        <v>9</v>
      </c>
      <c r="G62">
        <v>2710</v>
      </c>
      <c r="H62" t="s">
        <v>349</v>
      </c>
      <c r="I62">
        <v>0</v>
      </c>
      <c r="J62">
        <v>0</v>
      </c>
      <c r="K62">
        <v>4</v>
      </c>
      <c r="L62">
        <v>0</v>
      </c>
      <c r="M62">
        <v>0</v>
      </c>
      <c r="N62">
        <v>0</v>
      </c>
      <c r="O62" t="str">
        <f>IF(Table1[[#This Row],[melee_off]]=0,"","{""key"":"&amp;Table1[[#Headers],["data.melee_off.equip"]]&amp;", ""mode"": 2, ""value"":"&amp;Table1[[#This Row],[melee_off]]&amp;"}")</f>
        <v/>
      </c>
      <c r="P62" t="str">
        <f>IF(Table1[[#This Row],[melee_def]]=0,"","{""key"":"&amp;Table1[[#Headers],["data.melee_def.equip"]]&amp;", ""mode"": 2, ""value"":"&amp;Table1[[#This Row],[melee_def]]&amp;"}")</f>
        <v/>
      </c>
      <c r="Q62" t="str">
        <f>IF(Table1[[#This Row],[ranged_off]]=0,"","{""key"":"&amp;Table1[[#Headers],["data.ranged_off.equip"]]&amp;", ""mode"": 2, ""value"":"&amp;Table1[[#This Row],[ranged_off]]&amp;"}")</f>
        <v>{"key":"data.ranged_off.equip", "mode": 2, "value":4}</v>
      </c>
      <c r="R62" t="str">
        <f>IF(Table1[[#This Row],[ranged_def]]=0,"","{""key"":"&amp;Table1[[#Headers],["data.ranged_def.equip"]]&amp;", ""mode"": 2, ""value"":"&amp;Table1[[#This Row],[ranged_def]]&amp;"}")</f>
        <v/>
      </c>
      <c r="S62" t="str">
        <f>IF(Table1[[#This Row],[magic_off]]=0,"","{""key"":"&amp;Table1[[#Headers],["data.magic_off.equip"]]&amp;", ""mode"": 2, ""value"":"&amp;Table1[[#This Row],[magic_off]]&amp;"}")</f>
        <v/>
      </c>
      <c r="T62" t="str">
        <f>IF(Table1[[#This Row],[magic_def]]=0,"","{""key"":"&amp;Table1[[#Headers],["data.magic_def.equip"]]&amp;", ""mode"": 2, ""value"":"&amp;Table1[[#This Row],[magic_def]]&amp;"}")</f>
        <v/>
      </c>
      <c r="U62" t="s">
        <v>403</v>
      </c>
      <c r="V62" t="s">
        <v>684</v>
      </c>
      <c r="W62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"value":"Aluminum Shuriken"}</v>
      </c>
      <c r="Y62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[{"_id":"ewsWaXSj9CdCIgXx","label":"Aluminum Shuriken (Equipped)","changes":[{"key":"data.ranged_off.equip", "mode": 2, "value":4},{"key":"data.mainHand", "mode":5, "value":"Aluminum Shuriken"}], "duration":{}, "flags":{},"transfer":true}]</v>
      </c>
      <c r="Z62">
        <f t="shared" si="1"/>
        <v>297</v>
      </c>
      <c r="AA62" t="str">
        <f>LEFT(U62,Z62-4)&amp;Table1[[#This Row],[effects]]&amp;RIGHT(Table1[[#This Row],[2021-03-02]],26)</f>
        <v>{"name":"Aluminum Shuriken","permission":{"default":0,"QSme0Gx9jr7A5dMK":3},"type":"equipment","data":{"itemSubtype":"weapon1h","fightingStyle":"ranged","tier":4,"level":31,"exp":64,"price":0,"description":"","equipmentSlots":"mainHand"},"flags":{},"img":"icons/svg/mystery-man.svg","effects":[{"_id":"ewsWaXSj9CdCIgXx","label":"Aluminum Shuriken (Equipped)","changes":[{"key":"data.ranged_off.equip", "mode": 2, "value":4},{"key":"data.mainHand", "mode":5, "value":"Aluminum Shuriken"}], "duration":{}, "flags":{},"transfer":true}],"_id":"2nx3m4jvrzDARNI2"}</v>
      </c>
    </row>
    <row r="63" spans="1:27" x14ac:dyDescent="0.25">
      <c r="A63" t="s">
        <v>141</v>
      </c>
      <c r="B63" t="s">
        <v>142</v>
      </c>
      <c r="C63">
        <v>118</v>
      </c>
      <c r="D63" t="s">
        <v>32</v>
      </c>
      <c r="E63">
        <v>2701</v>
      </c>
      <c r="F63" t="s">
        <v>9</v>
      </c>
      <c r="G63">
        <v>2711</v>
      </c>
      <c r="H63" t="s">
        <v>301</v>
      </c>
      <c r="I63">
        <v>0</v>
      </c>
      <c r="J63">
        <v>0</v>
      </c>
      <c r="K63">
        <v>8</v>
      </c>
      <c r="L63">
        <v>0</v>
      </c>
      <c r="M63">
        <v>0</v>
      </c>
      <c r="N63">
        <v>0</v>
      </c>
      <c r="O63" t="str">
        <f>IF(Table1[[#This Row],[melee_off]]=0,"","{""key"":"&amp;Table1[[#Headers],["data.melee_off.equip"]]&amp;", ""mode"": 2, ""value"":"&amp;Table1[[#This Row],[melee_off]]&amp;"}")</f>
        <v/>
      </c>
      <c r="P63" t="str">
        <f>IF(Table1[[#This Row],[melee_def]]=0,"","{""key"":"&amp;Table1[[#Headers],["data.melee_def.equip"]]&amp;", ""mode"": 2, ""value"":"&amp;Table1[[#This Row],[melee_def]]&amp;"}")</f>
        <v/>
      </c>
      <c r="Q63" t="str">
        <f>IF(Table1[[#This Row],[ranged_off]]=0,"","{""key"":"&amp;Table1[[#Headers],["data.ranged_off.equip"]]&amp;", ""mode"": 2, ""value"":"&amp;Table1[[#This Row],[ranged_off]]&amp;"}")</f>
        <v>{"key":"data.ranged_off.equip", "mode": 2, "value":8}</v>
      </c>
      <c r="R63" t="str">
        <f>IF(Table1[[#This Row],[ranged_def]]=0,"","{""key"":"&amp;Table1[[#Headers],["data.ranged_def.equip"]]&amp;", ""mode"": 2, ""value"":"&amp;Table1[[#This Row],[ranged_def]]&amp;"}")</f>
        <v/>
      </c>
      <c r="S63" t="str">
        <f>IF(Table1[[#This Row],[magic_off]]=0,"","{""key"":"&amp;Table1[[#Headers],["data.magic_off.equip"]]&amp;", ""mode"": 2, ""value"":"&amp;Table1[[#This Row],[magic_off]]&amp;"}")</f>
        <v/>
      </c>
      <c r="T63" t="str">
        <f>IF(Table1[[#This Row],[magic_def]]=0,"","{""key"":"&amp;Table1[[#Headers],["data.magic_def.equip"]]&amp;", ""mode"": 2, ""value"":"&amp;Table1[[#This Row],[magic_def]]&amp;"}")</f>
        <v/>
      </c>
      <c r="U63" t="s">
        <v>404</v>
      </c>
      <c r="V63" t="s">
        <v>685</v>
      </c>
      <c r="W63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"value":"Dragonic Shuriken"}</v>
      </c>
      <c r="Y63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[{"_id":"IrcikNG5quO56vzY","label":"Dragonic Shuriken (Equipped)","changes":[{"key":"data.ranged_off.equip", "mode": 2, "value":8},{"key":"data.mainHand", "mode":5, "value":"Dragonic Shuriken"}], "duration":{}, "flags":{},"transfer":true}]</v>
      </c>
      <c r="Z63">
        <f t="shared" si="1"/>
        <v>298</v>
      </c>
      <c r="AA63" t="str">
        <f>LEFT(U63,Z63-4)&amp;Table1[[#This Row],[effects]]&amp;RIGHT(Table1[[#This Row],[2021-03-02]],26)</f>
        <v>{"name":"Dragonic Shuriken","permission":{"default":0,"QSme0Gx9jr7A5dMK":3},"type":"equipment","data":{"itemSubtype":"weapon1h","fightingStyle":"ranged","tier":8,"level":71,"exp":288,"price":0,"description":"","equipmentSlots":"mainHand"},"flags":{},"img":"icons/svg/mystery-man.svg","effects":[{"_id":"IrcikNG5quO56vzY","label":"Dragonic Shuriken (Equipped)","changes":[{"key":"data.ranged_off.equip", "mode": 2, "value":8},{"key":"data.mainHand", "mode":5, "value":"Dragonic Shuriken"}], "duration":{}, "flags":{},"transfer":true}],"_id":"5oSsYsfUGiZ6ARoD"}</v>
      </c>
    </row>
    <row r="64" spans="1:27" x14ac:dyDescent="0.25">
      <c r="A64" t="s">
        <v>143</v>
      </c>
      <c r="B64" t="s">
        <v>144</v>
      </c>
      <c r="C64">
        <v>121</v>
      </c>
      <c r="D64" t="s">
        <v>32</v>
      </c>
      <c r="E64">
        <v>2704</v>
      </c>
      <c r="F64" t="s">
        <v>9</v>
      </c>
      <c r="G64">
        <v>2714</v>
      </c>
      <c r="H64" t="s">
        <v>313</v>
      </c>
      <c r="I64">
        <v>0</v>
      </c>
      <c r="J64">
        <v>0</v>
      </c>
      <c r="K64">
        <v>7</v>
      </c>
      <c r="L64">
        <v>0</v>
      </c>
      <c r="M64">
        <v>0</v>
      </c>
      <c r="N64">
        <v>0</v>
      </c>
      <c r="O64" t="str">
        <f>IF(Table1[[#This Row],[melee_off]]=0,"","{""key"":"&amp;Table1[[#Headers],["data.melee_off.equip"]]&amp;", ""mode"": 2, ""value"":"&amp;Table1[[#This Row],[melee_off]]&amp;"}")</f>
        <v/>
      </c>
      <c r="P64" t="str">
        <f>IF(Table1[[#This Row],[melee_def]]=0,"","{""key"":"&amp;Table1[[#Headers],["data.melee_def.equip"]]&amp;", ""mode"": 2, ""value"":"&amp;Table1[[#This Row],[melee_def]]&amp;"}")</f>
        <v/>
      </c>
      <c r="Q64" t="str">
        <f>IF(Table1[[#This Row],[ranged_off]]=0,"","{""key"":"&amp;Table1[[#Headers],["data.ranged_off.equip"]]&amp;", ""mode"": 2, ""value"":"&amp;Table1[[#This Row],[ranged_off]]&amp;"}")</f>
        <v>{"key":"data.ranged_off.equip", "mode": 2, "value":7}</v>
      </c>
      <c r="R64" t="str">
        <f>IF(Table1[[#This Row],[ranged_def]]=0,"","{""key"":"&amp;Table1[[#Headers],["data.ranged_def.equip"]]&amp;", ""mode"": 2, ""value"":"&amp;Table1[[#This Row],[ranged_def]]&amp;"}")</f>
        <v/>
      </c>
      <c r="S64" t="str">
        <f>IF(Table1[[#This Row],[magic_off]]=0,"","{""key"":"&amp;Table1[[#Headers],["data.magic_off.equip"]]&amp;", ""mode"": 2, ""value"":"&amp;Table1[[#This Row],[magic_off]]&amp;"}")</f>
        <v/>
      </c>
      <c r="T64" t="str">
        <f>IF(Table1[[#This Row],[magic_def]]=0,"","{""key"":"&amp;Table1[[#Headers],["data.magic_def.equip"]]&amp;", ""mode"": 2, ""value"":"&amp;Table1[[#This Row],[magic_def]]&amp;"}")</f>
        <v/>
      </c>
      <c r="U64" t="s">
        <v>405</v>
      </c>
      <c r="V64" t="s">
        <v>686</v>
      </c>
      <c r="W64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"value":"Living Rock Shuriken"}</v>
      </c>
      <c r="Y64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[{"_id":"4YGdHpomDjRDkb7Z","label":"Living Rock Shuriken (Equipped)","changes":[{"key":"data.ranged_off.equip", "mode": 2, "value":7},{"key":"data.mainHand", "mode":5, "value":"Living Rock Shuriken"}], "duration":{}, "flags":{},"transfer":true}]</v>
      </c>
      <c r="Z64">
        <f t="shared" si="1"/>
        <v>301</v>
      </c>
      <c r="AA64" t="str">
        <f>LEFT(U64,Z64-4)&amp;Table1[[#This Row],[effects]]&amp;RIGHT(Table1[[#This Row],[2021-03-02]],26)</f>
        <v>{"name":"Living Rock Shuriken","permission":{"default":0,"QSme0Gx9jr7A5dMK":3},"type":"equipment","data":{"itemSubtype":"weapon1h","fightingStyle":"ranged","tier":7,"level":61,"exp":217,"price":0,"description":"","equipmentSlots":"mainHand"},"flags":{},"img":"icons/svg/mystery-man.svg","effects":[{"_id":"4YGdHpomDjRDkb7Z","label":"Living Rock Shuriken (Equipped)","changes":[{"key":"data.ranged_off.equip", "mode": 2, "value":7},{"key":"data.mainHand", "mode":5, "value":"Living Rock Shuriken"}], "duration":{}, "flags":{},"transfer":true}],"_id":"9qsCRTxdj1zs1orb"}</v>
      </c>
    </row>
    <row r="65" spans="1:27" x14ac:dyDescent="0.25">
      <c r="A65" t="s">
        <v>145</v>
      </c>
      <c r="B65" t="s">
        <v>146</v>
      </c>
      <c r="C65">
        <v>118</v>
      </c>
      <c r="D65" t="s">
        <v>32</v>
      </c>
      <c r="E65">
        <v>2701</v>
      </c>
      <c r="F65" t="s">
        <v>9</v>
      </c>
      <c r="G65">
        <v>2711</v>
      </c>
      <c r="H65" t="s">
        <v>337</v>
      </c>
      <c r="I65">
        <v>0</v>
      </c>
      <c r="J65">
        <v>0</v>
      </c>
      <c r="K65">
        <v>5</v>
      </c>
      <c r="L65">
        <v>0</v>
      </c>
      <c r="M65">
        <v>0</v>
      </c>
      <c r="N65">
        <v>0</v>
      </c>
      <c r="O65" t="str">
        <f>IF(Table1[[#This Row],[melee_off]]=0,"","{""key"":"&amp;Table1[[#Headers],["data.melee_off.equip"]]&amp;", ""mode"": 2, ""value"":"&amp;Table1[[#This Row],[melee_off]]&amp;"}")</f>
        <v/>
      </c>
      <c r="P65" t="str">
        <f>IF(Table1[[#This Row],[melee_def]]=0,"","{""key"":"&amp;Table1[[#Headers],["data.melee_def.equip"]]&amp;", ""mode"": 2, ""value"":"&amp;Table1[[#This Row],[melee_def]]&amp;"}")</f>
        <v/>
      </c>
      <c r="Q65" t="str">
        <f>IF(Table1[[#This Row],[ranged_off]]=0,"","{""key"":"&amp;Table1[[#Headers],["data.ranged_off.equip"]]&amp;", ""mode"": 2, ""value"":"&amp;Table1[[#This Row],[ranged_off]]&amp;"}")</f>
        <v>{"key":"data.ranged_off.equip", "mode": 2, "value":5}</v>
      </c>
      <c r="R65" t="str">
        <f>IF(Table1[[#This Row],[ranged_def]]=0,"","{""key"":"&amp;Table1[[#Headers],["data.ranged_def.equip"]]&amp;", ""mode"": 2, ""value"":"&amp;Table1[[#This Row],[ranged_def]]&amp;"}")</f>
        <v/>
      </c>
      <c r="S65" t="str">
        <f>IF(Table1[[#This Row],[magic_off]]=0,"","{""key"":"&amp;Table1[[#Headers],["data.magic_off.equip"]]&amp;", ""mode"": 2, ""value"":"&amp;Table1[[#This Row],[magic_off]]&amp;"}")</f>
        <v/>
      </c>
      <c r="T65" t="str">
        <f>IF(Table1[[#This Row],[magic_def]]=0,"","{""key"":"&amp;Table1[[#Headers],["data.magic_def.equip"]]&amp;", ""mode"": 2, ""value"":"&amp;Table1[[#This Row],[magic_def]]&amp;"}")</f>
        <v/>
      </c>
      <c r="U65" t="s">
        <v>406</v>
      </c>
      <c r="V65" t="s">
        <v>687</v>
      </c>
      <c r="W65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"value":"Titanium Shuriken"}</v>
      </c>
      <c r="Y65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[{"_id":"kxIM2fyAKTTiLSpm","label":"Titanium Shuriken (Equipped)","changes":[{"key":"data.ranged_off.equip", "mode": 2, "value":5},{"key":"data.mainHand", "mode":5, "value":"Titanium Shuriken"}], "duration":{}, "flags":{},"transfer":true}]</v>
      </c>
      <c r="Z65">
        <f t="shared" si="1"/>
        <v>298</v>
      </c>
      <c r="AA65" t="str">
        <f>LEFT(U65,Z65-4)&amp;Table1[[#This Row],[effects]]&amp;RIGHT(Table1[[#This Row],[2021-03-02]],26)</f>
        <v>{"name":"Titanium Shuriken","permission":{"default":0,"QSme0Gx9jr7A5dMK":3},"type":"equipment","data":{"itemSubtype":"weapon1h","fightingStyle":"ranged","tier":5,"level":41,"exp":105,"price":0,"description":"","equipmentSlots":"mainHand"},"flags":{},"img":"icons/svg/mystery-man.svg","effects":[{"_id":"kxIM2fyAKTTiLSpm","label":"Titanium Shuriken (Equipped)","changes":[{"key":"data.ranged_off.equip", "mode": 2, "value":5},{"key":"data.mainHand", "mode":5, "value":"Titanium Shuriken"}], "duration":{}, "flags":{},"transfer":true}],"_id":"Mes41dmH6CJpQiHS"}</v>
      </c>
    </row>
    <row r="66" spans="1:27" x14ac:dyDescent="0.25">
      <c r="A66" t="s">
        <v>147</v>
      </c>
      <c r="B66" t="s">
        <v>148</v>
      </c>
      <c r="C66">
        <v>120</v>
      </c>
      <c r="D66" t="s">
        <v>32</v>
      </c>
      <c r="E66">
        <v>2704</v>
      </c>
      <c r="F66" t="s">
        <v>9</v>
      </c>
      <c r="G66">
        <v>2714</v>
      </c>
      <c r="H66" t="s">
        <v>289</v>
      </c>
      <c r="I66">
        <v>0</v>
      </c>
      <c r="J66">
        <v>0</v>
      </c>
      <c r="K66">
        <v>10</v>
      </c>
      <c r="L66">
        <v>0</v>
      </c>
      <c r="M66">
        <v>0</v>
      </c>
      <c r="N66">
        <v>0</v>
      </c>
      <c r="O66" t="str">
        <f>IF(Table1[[#This Row],[melee_off]]=0,"","{""key"":"&amp;Table1[[#Headers],["data.melee_off.equip"]]&amp;", ""mode"": 2, ""value"":"&amp;Table1[[#This Row],[melee_off]]&amp;"}")</f>
        <v/>
      </c>
      <c r="P66" t="str">
        <f>IF(Table1[[#This Row],[melee_def]]=0,"","{""key"":"&amp;Table1[[#Headers],["data.melee_def.equip"]]&amp;", ""mode"": 2, ""value"":"&amp;Table1[[#This Row],[melee_def]]&amp;"}")</f>
        <v/>
      </c>
      <c r="Q66" t="str">
        <f>IF(Table1[[#This Row],[ranged_off]]=0,"","{""key"":"&amp;Table1[[#Headers],["data.ranged_off.equip"]]&amp;", ""mode"": 2, ""value"":"&amp;Table1[[#This Row],[ranged_off]]&amp;"}")</f>
        <v>{"key":"data.ranged_off.equip", "mode": 2, "value":10}</v>
      </c>
      <c r="R66" t="str">
        <f>IF(Table1[[#This Row],[ranged_def]]=0,"","{""key"":"&amp;Table1[[#Headers],["data.ranged_def.equip"]]&amp;", ""mode"": 2, ""value"":"&amp;Table1[[#This Row],[ranged_def]]&amp;"}")</f>
        <v/>
      </c>
      <c r="S66" t="str">
        <f>IF(Table1[[#This Row],[magic_off]]=0,"","{""key"":"&amp;Table1[[#Headers],["data.magic_off.equip"]]&amp;", ""mode"": 2, ""value"":"&amp;Table1[[#This Row],[magic_off]]&amp;"}")</f>
        <v/>
      </c>
      <c r="T66" t="str">
        <f>IF(Table1[[#This Row],[magic_def]]=0,"","{""key"":"&amp;Table1[[#Headers],["data.magic_def.equip"]]&amp;", ""mode"": 2, ""value"":"&amp;Table1[[#This Row],[magic_def]]&amp;"}")</f>
        <v/>
      </c>
      <c r="U66" t="s">
        <v>407</v>
      </c>
      <c r="V66" t="s">
        <v>688</v>
      </c>
      <c r="W66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"value":"Adamantium Shuriken"}</v>
      </c>
      <c r="Y66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[{"_id":"vLeqTL5eQuf8iXNg","label":"Adamantium Shuriken (Equipped)","changes":[{"key":"data.ranged_off.equip", "mode": 2, "value":10},{"key":"data.mainHand", "mode":5, "value":"Adamantium Shuriken"}], "duration":{}, "flags":{},"transfer":true}]</v>
      </c>
      <c r="Z66">
        <f t="shared" ref="Z66:Z97" si="2">SEARCH("effects"":",U66)+12</f>
        <v>301</v>
      </c>
      <c r="AA66" t="str">
        <f>LEFT(U66,Z66-4)&amp;Table1[[#This Row],[effects]]&amp;RIGHT(Table1[[#This Row],[2021-03-02]],26)</f>
        <v>{"name":"Adamantium Shuriken","permission":{"default":0,"QSme0Gx9jr7A5dMK":3},"type":"equipment","data":{"itemSubtype":"weapon1h","fightingStyle":"ranged","tier":10,"level":91,"exp":460,"price":0,"description":"","equipmentSlots":"mainHand"},"flags":{},"img":"icons/svg/mystery-man.svg","effects":[{"_id":"vLeqTL5eQuf8iXNg","label":"Adamantium Shuriken (Equipped)","changes":[{"key":"data.ranged_off.equip", "mode": 2, "value":10},{"key":"data.mainHand", "mode":5, "value":"Adamantium Shuriken"}], "duration":{}, "flags":{},"transfer":true}],"_id":"V7d2q0vJLnrU2Nxb"}</v>
      </c>
    </row>
    <row r="67" spans="1:27" x14ac:dyDescent="0.25">
      <c r="A67" t="s">
        <v>149</v>
      </c>
      <c r="B67" t="s">
        <v>150</v>
      </c>
      <c r="C67">
        <v>116</v>
      </c>
      <c r="D67" t="s">
        <v>32</v>
      </c>
      <c r="E67">
        <v>2697</v>
      </c>
      <c r="F67" t="s">
        <v>9</v>
      </c>
      <c r="G67">
        <v>2707</v>
      </c>
      <c r="H67" t="s">
        <v>151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 t="str">
        <f>IF(Table1[[#This Row],[melee_off]]=0,"","{""key"":"&amp;Table1[[#Headers],["data.melee_off.equip"]]&amp;", ""mode"": 2, ""value"":"&amp;Table1[[#This Row],[melee_off]]&amp;"}")</f>
        <v/>
      </c>
      <c r="P67" t="str">
        <f>IF(Table1[[#This Row],[melee_def]]=0,"","{""key"":"&amp;Table1[[#Headers],["data.melee_def.equip"]]&amp;", ""mode"": 2, ""value"":"&amp;Table1[[#This Row],[melee_def]]&amp;"}")</f>
        <v/>
      </c>
      <c r="Q67" t="str">
        <f>IF(Table1[[#This Row],[ranged_off]]=0,"","{""key"":"&amp;Table1[[#Headers],["data.ranged_off.equip"]]&amp;", ""mode"": 2, ""value"":"&amp;Table1[[#This Row],[ranged_off]]&amp;"}")</f>
        <v>{"key":"data.ranged_off.equip", "mode": 2, "value":1}</v>
      </c>
      <c r="R67" t="str">
        <f>IF(Table1[[#This Row],[ranged_def]]=0,"","{""key"":"&amp;Table1[[#Headers],["data.ranged_def.equip"]]&amp;", ""mode"": 2, ""value"":"&amp;Table1[[#This Row],[ranged_def]]&amp;"}")</f>
        <v/>
      </c>
      <c r="S67" t="str">
        <f>IF(Table1[[#This Row],[magic_off]]=0,"","{""key"":"&amp;Table1[[#Headers],["data.magic_off.equip"]]&amp;", ""mode"": 2, ""value"":"&amp;Table1[[#This Row],[magic_off]]&amp;"}")</f>
        <v/>
      </c>
      <c r="T67" t="str">
        <f>IF(Table1[[#This Row],[magic_def]]=0,"","{""key"":"&amp;Table1[[#Headers],["data.magic_def.equip"]]&amp;", ""mode"": 2, ""value"":"&amp;Table1[[#This Row],[magic_def]]&amp;"}")</f>
        <v/>
      </c>
      <c r="U67" t="s">
        <v>408</v>
      </c>
      <c r="V67" t="s">
        <v>689</v>
      </c>
      <c r="W67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"value":"Bronze Shuriken"}</v>
      </c>
      <c r="Y67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[{"_id":"VmvUlOoCHGxFjHdG","label":"Bronze Shuriken (Equipped)","changes":[{"key":"data.ranged_off.equip", "mode": 2, "value":1},{"key":"data.mainHand", "mode":5, "value":"Bronze Shuriken"}], "duration":{}, "flags":{},"transfer":true}]</v>
      </c>
      <c r="Z67">
        <f t="shared" si="2"/>
        <v>293</v>
      </c>
      <c r="AA67" t="str">
        <f>LEFT(U67,Z67-4)&amp;Table1[[#This Row],[effects]]&amp;RIGHT(Table1[[#This Row],[2021-03-02]],26)</f>
        <v>{"name":"Bronze Shuriken","permission":{"default":0,"QSme0Gx9jr7A5dMK":3},"type":"equipment","data":{"itemSubtype":"weapon1h","fightingStyle":"ranged","tier":1,"level":1,"exp":1,"price":0,"description":"","equipmentSlots":"mainHand"},"flags":{},"img":"icons/svg/mystery-man.svg","effects":[{"_id":"VmvUlOoCHGxFjHdG","label":"Bronze Shuriken (Equipped)","changes":[{"key":"data.ranged_off.equip", "mode": 2, "value":1},{"key":"data.mainHand", "mode":5, "value":"Bronze Shuriken"}], "duration":{}, "flags":{},"transfer":true}],"_id":"h2Jo8ssRsXIcEGKI"}</v>
      </c>
    </row>
    <row r="68" spans="1:27" x14ac:dyDescent="0.25">
      <c r="A68" t="s">
        <v>152</v>
      </c>
      <c r="B68" t="s">
        <v>153</v>
      </c>
      <c r="C68">
        <v>115</v>
      </c>
      <c r="D68" t="s">
        <v>32</v>
      </c>
      <c r="E68">
        <v>2697</v>
      </c>
      <c r="F68" t="s">
        <v>9</v>
      </c>
      <c r="G68">
        <v>2707</v>
      </c>
      <c r="H68" t="s">
        <v>490</v>
      </c>
      <c r="I68">
        <v>0</v>
      </c>
      <c r="J68">
        <v>0</v>
      </c>
      <c r="K68">
        <v>3</v>
      </c>
      <c r="L68">
        <v>0</v>
      </c>
      <c r="M68">
        <v>0</v>
      </c>
      <c r="N68">
        <v>0</v>
      </c>
      <c r="O68" t="str">
        <f>IF(Table1[[#This Row],[melee_off]]=0,"","{""key"":"&amp;Table1[[#Headers],["data.melee_off.equip"]]&amp;", ""mode"": 2, ""value"":"&amp;Table1[[#This Row],[melee_off]]&amp;"}")</f>
        <v/>
      </c>
      <c r="P68" t="str">
        <f>IF(Table1[[#This Row],[melee_def]]=0,"","{""key"":"&amp;Table1[[#Headers],["data.melee_def.equip"]]&amp;", ""mode"": 2, ""value"":"&amp;Table1[[#This Row],[melee_def]]&amp;"}")</f>
        <v/>
      </c>
      <c r="Q68" t="str">
        <f>IF(Table1[[#This Row],[ranged_off]]=0,"","{""key"":"&amp;Table1[[#Headers],["data.ranged_off.equip"]]&amp;", ""mode"": 2, ""value"":"&amp;Table1[[#This Row],[ranged_off]]&amp;"}")</f>
        <v>{"key":"data.ranged_off.equip", "mode": 2, "value":3}</v>
      </c>
      <c r="R68" t="str">
        <f>IF(Table1[[#This Row],[ranged_def]]=0,"","{""key"":"&amp;Table1[[#Headers],["data.ranged_def.equip"]]&amp;", ""mode"": 2, ""value"":"&amp;Table1[[#This Row],[ranged_def]]&amp;"}")</f>
        <v/>
      </c>
      <c r="S68" t="str">
        <f>IF(Table1[[#This Row],[magic_off]]=0,"","{""key"":"&amp;Table1[[#Headers],["data.magic_off.equip"]]&amp;", ""mode"": 2, ""value"":"&amp;Table1[[#This Row],[magic_off]]&amp;"}")</f>
        <v/>
      </c>
      <c r="T68" t="str">
        <f>IF(Table1[[#This Row],[magic_def]]=0,"","{""key"":"&amp;Table1[[#Headers],["data.magic_def.equip"]]&amp;", ""mode"": 2, ""value"":"&amp;Table1[[#This Row],[magic_def]]&amp;"}")</f>
        <v/>
      </c>
      <c r="U68" t="s">
        <v>491</v>
      </c>
      <c r="V68" t="s">
        <v>690</v>
      </c>
      <c r="W68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"value":"Steel Shuriken"}</v>
      </c>
      <c r="Y68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[{"_id":"duqBjH46Q6Emczqt","label":"Steel Shuriken (Equipped)","changes":[{"key":"data.ranged_off.equip", "mode": 2, "value":3},{"key":"data.mainHand", "mode":5, "value":"Steel Shuriken"}], "duration":{}, "flags":{},"transfer":true}]</v>
      </c>
      <c r="Z68">
        <f t="shared" si="2"/>
        <v>294</v>
      </c>
      <c r="AA68" t="str">
        <f>LEFT(U68,Z68-4)&amp;Table1[[#This Row],[effects]]&amp;RIGHT(Table1[[#This Row],[2021-03-02]],26)</f>
        <v>{"name":"Steel Shuriken","permission":{"default":0,"QSme0Gx9jr7A5dMK":3},"type":"equipment","data":{"itemSubtype":"weapon1h","fightingStyle":"ranged","tier":3,"level":21,"exp":33,"price":0,"description":"","equipmentSlots":"mainHand"},"flags":{},"img":"icons/svg/mystery-man.svg","effects":[{"_id":"duqBjH46Q6Emczqt","label":"Steel Shuriken (Equipped)","changes":[{"key":"data.ranged_off.equip", "mode": 2, "value":3},{"key":"data.mainHand", "mode":5, "value":"Steel Shuriken"}], "duration":{}, "flags":{},"transfer":true}],"_id":"jinqK5SRg9a2v55a"}</v>
      </c>
    </row>
    <row r="69" spans="1:27" x14ac:dyDescent="0.25">
      <c r="A69" t="s">
        <v>154</v>
      </c>
      <c r="B69" t="s">
        <v>155</v>
      </c>
      <c r="C69">
        <v>117</v>
      </c>
      <c r="D69" t="s">
        <v>32</v>
      </c>
      <c r="E69">
        <v>2700</v>
      </c>
      <c r="F69" t="s">
        <v>9</v>
      </c>
      <c r="G69">
        <v>2710</v>
      </c>
      <c r="H69" t="s">
        <v>325</v>
      </c>
      <c r="I69">
        <v>0</v>
      </c>
      <c r="J69">
        <v>0</v>
      </c>
      <c r="K69">
        <v>6</v>
      </c>
      <c r="L69">
        <v>0</v>
      </c>
      <c r="M69">
        <v>0</v>
      </c>
      <c r="N69">
        <v>0</v>
      </c>
      <c r="O69" t="str">
        <f>IF(Table1[[#This Row],[melee_off]]=0,"","{""key"":"&amp;Table1[[#Headers],["data.melee_off.equip"]]&amp;", ""mode"": 2, ""value"":"&amp;Table1[[#This Row],[melee_off]]&amp;"}")</f>
        <v/>
      </c>
      <c r="P69" t="str">
        <f>IF(Table1[[#This Row],[melee_def]]=0,"","{""key"":"&amp;Table1[[#Headers],["data.melee_def.equip"]]&amp;", ""mode"": 2, ""value"":"&amp;Table1[[#This Row],[melee_def]]&amp;"}")</f>
        <v/>
      </c>
      <c r="Q69" t="str">
        <f>IF(Table1[[#This Row],[ranged_off]]=0,"","{""key"":"&amp;Table1[[#Headers],["data.ranged_off.equip"]]&amp;", ""mode"": 2, ""value"":"&amp;Table1[[#This Row],[ranged_off]]&amp;"}")</f>
        <v>{"key":"data.ranged_off.equip", "mode": 2, "value":6}</v>
      </c>
      <c r="R69" t="str">
        <f>IF(Table1[[#This Row],[ranged_def]]=0,"","{""key"":"&amp;Table1[[#Headers],["data.ranged_def.equip"]]&amp;", ""mode"": 2, ""value"":"&amp;Table1[[#This Row],[ranged_def]]&amp;"}")</f>
        <v/>
      </c>
      <c r="S69" t="str">
        <f>IF(Table1[[#This Row],[magic_off]]=0,"","{""key"":"&amp;Table1[[#Headers],["data.magic_off.equip"]]&amp;", ""mode"": 2, ""value"":"&amp;Table1[[#This Row],[magic_off]]&amp;"}")</f>
        <v/>
      </c>
      <c r="T69" t="str">
        <f>IF(Table1[[#This Row],[magic_def]]=0,"","{""key"":"&amp;Table1[[#Headers],["data.magic_def.equip"]]&amp;", ""mode"": 2, ""value"":"&amp;Table1[[#This Row],[magic_def]]&amp;"}")</f>
        <v/>
      </c>
      <c r="U69" t="s">
        <v>409</v>
      </c>
      <c r="V69" t="s">
        <v>691</v>
      </c>
      <c r="W69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"value":"Mithril Shuriken"}</v>
      </c>
      <c r="Y69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[{"_id":"ZX8ewvyd1FmyWsEs","label":"Mithril Shuriken (Equipped)","changes":[{"key":"data.ranged_off.equip", "mode": 2, "value":6},{"key":"data.mainHand", "mode":5, "value":"Mithril Shuriken"}], "duration":{}, "flags":{},"transfer":true}]</v>
      </c>
      <c r="Z69">
        <f t="shared" si="2"/>
        <v>297</v>
      </c>
      <c r="AA69" t="str">
        <f>LEFT(U69,Z69-4)&amp;Table1[[#This Row],[effects]]&amp;RIGHT(Table1[[#This Row],[2021-03-02]],26)</f>
        <v>{"name":"Mithril Shuriken","permission":{"default":0,"QSme0Gx9jr7A5dMK":3},"type":"equipment","data":{"itemSubtype":"weapon1h","fightingStyle":"ranged","tier":6,"level":51,"exp":156,"price":0,"description":"","equipmentSlots":"mainHand"},"flags":{},"img":"icons/svg/mystery-man.svg","effects":[{"_id":"ZX8ewvyd1FmyWsEs","label":"Mithril Shuriken (Equipped)","changes":[{"key":"data.ranged_off.equip", "mode": 2, "value":6},{"key":"data.mainHand", "mode":5, "value":"Mithril Shuriken"}], "duration":{}, "flags":{},"transfer":true}],"_id":"lMG6VAbIboFowg0W"}</v>
      </c>
    </row>
    <row r="70" spans="1:27" x14ac:dyDescent="0.25">
      <c r="A70" t="s">
        <v>156</v>
      </c>
      <c r="B70" t="s">
        <v>157</v>
      </c>
      <c r="C70">
        <v>114</v>
      </c>
      <c r="D70" t="s">
        <v>32</v>
      </c>
      <c r="E70">
        <v>2696</v>
      </c>
      <c r="F70" t="s">
        <v>9</v>
      </c>
      <c r="G70">
        <v>2706</v>
      </c>
      <c r="H70" t="s">
        <v>469</v>
      </c>
      <c r="I70">
        <v>0</v>
      </c>
      <c r="J70">
        <v>0</v>
      </c>
      <c r="K70">
        <v>2</v>
      </c>
      <c r="L70">
        <v>0</v>
      </c>
      <c r="M70">
        <v>0</v>
      </c>
      <c r="N70">
        <v>0</v>
      </c>
      <c r="O70" t="str">
        <f>IF(Table1[[#This Row],[melee_off]]=0,"","{""key"":"&amp;Table1[[#Headers],["data.melee_off.equip"]]&amp;", ""mode"": 2, ""value"":"&amp;Table1[[#This Row],[melee_off]]&amp;"}")</f>
        <v/>
      </c>
      <c r="P70" t="str">
        <f>IF(Table1[[#This Row],[melee_def]]=0,"","{""key"":"&amp;Table1[[#Headers],["data.melee_def.equip"]]&amp;", ""mode"": 2, ""value"":"&amp;Table1[[#This Row],[melee_def]]&amp;"}")</f>
        <v/>
      </c>
      <c r="Q70" t="str">
        <f>IF(Table1[[#This Row],[ranged_off]]=0,"","{""key"":"&amp;Table1[[#Headers],["data.ranged_off.equip"]]&amp;", ""mode"": 2, ""value"":"&amp;Table1[[#This Row],[ranged_off]]&amp;"}")</f>
        <v>{"key":"data.ranged_off.equip", "mode": 2, "value":2}</v>
      </c>
      <c r="R70" t="str">
        <f>IF(Table1[[#This Row],[ranged_def]]=0,"","{""key"":"&amp;Table1[[#Headers],["data.ranged_def.equip"]]&amp;", ""mode"": 2, ""value"":"&amp;Table1[[#This Row],[ranged_def]]&amp;"}")</f>
        <v/>
      </c>
      <c r="S70" t="str">
        <f>IF(Table1[[#This Row],[magic_off]]=0,"","{""key"":"&amp;Table1[[#Headers],["data.magic_off.equip"]]&amp;", ""mode"": 2, ""value"":"&amp;Table1[[#This Row],[magic_off]]&amp;"}")</f>
        <v/>
      </c>
      <c r="T70" t="str">
        <f>IF(Table1[[#This Row],[magic_def]]=0,"","{""key"":"&amp;Table1[[#Headers],["data.magic_def.equip"]]&amp;", ""mode"": 2, ""value"":"&amp;Table1[[#This Row],[magic_def]]&amp;"}")</f>
        <v/>
      </c>
      <c r="U70" t="s">
        <v>470</v>
      </c>
      <c r="V70" t="s">
        <v>692</v>
      </c>
      <c r="W70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"value":"Iron Shuriken"}</v>
      </c>
      <c r="Y70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[{"_id":"EBCEW6Efj6yNCSBe","label":"Iron Shuriken (Equipped)","changes":[{"key":"data.ranged_off.equip", "mode": 2, "value":2},{"key":"data.mainHand", "mode":5, "value":"Iron Shuriken"}], "duration":{}, "flags":{},"transfer":true}]</v>
      </c>
      <c r="Z70">
        <f t="shared" si="2"/>
        <v>293</v>
      </c>
      <c r="AA70" t="str">
        <f>LEFT(U70,Z70-4)&amp;Table1[[#This Row],[effects]]&amp;RIGHT(Table1[[#This Row],[2021-03-02]],26)</f>
        <v>{"name":"Iron Shuriken","permission":{"default":0,"QSme0Gx9jr7A5dMK":3},"type":"equipment","data":{"itemSubtype":"weapon1h","fightingStyle":"ranged","tier":2,"level":11,"exp":12,"price":0,"description":"","equipmentSlots":"mainHand"},"flags":{},"img":"icons/svg/mystery-man.svg","effects":[{"_id":"EBCEW6Efj6yNCSBe","label":"Iron Shuriken (Equipped)","changes":[{"key":"data.ranged_off.equip", "mode": 2, "value":2},{"key":"data.mainHand", "mode":5, "value":"Iron Shuriken"}], "duration":{}, "flags":{},"transfer":true}],"_id":"vSxYffGev2cFTfXs"}</v>
      </c>
    </row>
    <row r="71" spans="1:27" x14ac:dyDescent="0.25">
      <c r="A71" t="s">
        <v>158</v>
      </c>
      <c r="B71" t="s">
        <v>159</v>
      </c>
      <c r="C71">
        <v>119</v>
      </c>
      <c r="D71" t="s">
        <v>32</v>
      </c>
      <c r="E71">
        <v>2702</v>
      </c>
      <c r="F71" t="s">
        <v>9</v>
      </c>
      <c r="G71">
        <v>2712</v>
      </c>
      <c r="H71" t="s">
        <v>279</v>
      </c>
      <c r="I71">
        <v>0</v>
      </c>
      <c r="J71">
        <v>0</v>
      </c>
      <c r="K71">
        <v>9</v>
      </c>
      <c r="L71">
        <v>0</v>
      </c>
      <c r="M71">
        <v>0</v>
      </c>
      <c r="N71">
        <v>0</v>
      </c>
      <c r="O71" t="str">
        <f>IF(Table1[[#This Row],[melee_off]]=0,"","{""key"":"&amp;Table1[[#Headers],["data.melee_off.equip"]]&amp;", ""mode"": 2, ""value"":"&amp;Table1[[#This Row],[melee_off]]&amp;"}")</f>
        <v/>
      </c>
      <c r="P71" t="str">
        <f>IF(Table1[[#This Row],[melee_def]]=0,"","{""key"":"&amp;Table1[[#Headers],["data.melee_def.equip"]]&amp;", ""mode"": 2, ""value"":"&amp;Table1[[#This Row],[melee_def]]&amp;"}")</f>
        <v/>
      </c>
      <c r="Q71" t="str">
        <f>IF(Table1[[#This Row],[ranged_off]]=0,"","{""key"":"&amp;Table1[[#Headers],["data.ranged_off.equip"]]&amp;", ""mode"": 2, ""value"":"&amp;Table1[[#This Row],[ranged_off]]&amp;"}")</f>
        <v>{"key":"data.ranged_off.equip", "mode": 2, "value":9}</v>
      </c>
      <c r="R71" t="str">
        <f>IF(Table1[[#This Row],[ranged_def]]=0,"","{""key"":"&amp;Table1[[#Headers],["data.ranged_def.equip"]]&amp;", ""mode"": 2, ""value"":"&amp;Table1[[#This Row],[ranged_def]]&amp;"}")</f>
        <v/>
      </c>
      <c r="S71" t="str">
        <f>IF(Table1[[#This Row],[magic_off]]=0,"","{""key"":"&amp;Table1[[#Headers],["data.magic_off.equip"]]&amp;", ""mode"": 2, ""value"":"&amp;Table1[[#This Row],[magic_off]]&amp;"}")</f>
        <v/>
      </c>
      <c r="T71" t="str">
        <f>IF(Table1[[#This Row],[magic_def]]=0,"","{""key"":"&amp;Table1[[#Headers],["data.magic_def.equip"]]&amp;", ""mode"": 2, ""value"":"&amp;Table1[[#This Row],[magic_def]]&amp;"}")</f>
        <v/>
      </c>
      <c r="U71" t="s">
        <v>410</v>
      </c>
      <c r="V71" t="s">
        <v>693</v>
      </c>
      <c r="W71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"value":"Celestial Shuriken"}</v>
      </c>
      <c r="Y71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[{"_id":"De0Z4ZWxnEKJSpNI","label":"Celestial Shuriken (Equipped)","changes":[{"key":"data.ranged_off.equip", "mode": 2, "value":9},{"key":"data.mainHand", "mode":5, "value":"Celestial Shuriken"}], "duration":{}, "flags":{},"transfer":true}]</v>
      </c>
      <c r="Z71">
        <f t="shared" si="2"/>
        <v>299</v>
      </c>
      <c r="AA71" t="str">
        <f>LEFT(U71,Z71-4)&amp;Table1[[#This Row],[effects]]&amp;RIGHT(Table1[[#This Row],[2021-03-02]],26)</f>
        <v>{"name":"Celestial Shuriken","permission":{"default":0,"QSme0Gx9jr7A5dMK":3},"type":"equipment","data":{"itemSubtype":"weapon1h","fightingStyle":"ranged","tier":9,"level":81,"exp":369,"price":0,"description":"","equipmentSlots":"mainHand"},"flags":{},"img":"icons/svg/mystery-man.svg","effects":[{"_id":"De0Z4ZWxnEKJSpNI","label":"Celestial Shuriken (Equipped)","changes":[{"key":"data.ranged_off.equip", "mode": 2, "value":9},{"key":"data.mainHand", "mode":5, "value":"Celestial Shuriken"}], "duration":{}, "flags":{},"transfer":true}],"_id":"vhydShhrcpEJplaw"}</v>
      </c>
    </row>
    <row r="72" spans="1:27" x14ac:dyDescent="0.25">
      <c r="A72" t="s">
        <v>160</v>
      </c>
      <c r="B72" t="s">
        <v>161</v>
      </c>
      <c r="C72">
        <v>118</v>
      </c>
      <c r="D72" t="s">
        <v>162</v>
      </c>
      <c r="E72">
        <v>2701</v>
      </c>
      <c r="F72" t="s">
        <v>162</v>
      </c>
      <c r="G72">
        <v>2711</v>
      </c>
      <c r="H72" t="s">
        <v>314</v>
      </c>
      <c r="I72">
        <v>0</v>
      </c>
      <c r="J72">
        <v>7</v>
      </c>
      <c r="K72">
        <v>0</v>
      </c>
      <c r="L72">
        <v>11</v>
      </c>
      <c r="M72">
        <v>0</v>
      </c>
      <c r="N72">
        <v>3</v>
      </c>
      <c r="O72" t="str">
        <f>IF(Table1[[#This Row],[melee_off]]=0,"","{""key"":"&amp;Table1[[#Headers],["data.melee_off.equip"]]&amp;", ""mode"": 2, ""value"":"&amp;Table1[[#This Row],[melee_off]]&amp;"}")</f>
        <v/>
      </c>
      <c r="P72" t="str">
        <f>IF(Table1[[#This Row],[melee_def]]=0,"","{""key"":"&amp;Table1[[#Headers],["data.melee_def.equip"]]&amp;", ""mode"": 2, ""value"":"&amp;Table1[[#This Row],[melee_def]]&amp;"}")</f>
        <v>{"key":"data.melee_def.equip", "mode": 2, "value":7}</v>
      </c>
      <c r="Q72" t="str">
        <f>IF(Table1[[#This Row],[ranged_off]]=0,"","{""key"":"&amp;Table1[[#Headers],["data.ranged_off.equip"]]&amp;", ""mode"": 2, ""value"":"&amp;Table1[[#This Row],[ranged_off]]&amp;"}")</f>
        <v/>
      </c>
      <c r="R72" t="str">
        <f>IF(Table1[[#This Row],[ranged_def]]=0,"","{""key"":"&amp;Table1[[#Headers],["data.ranged_def.equip"]]&amp;", ""mode"": 2, ""value"":"&amp;Table1[[#This Row],[ranged_def]]&amp;"}")</f>
        <v>{"key":"data.ranged_def.equip", "mode": 2, "value":11}</v>
      </c>
      <c r="S72" t="str">
        <f>IF(Table1[[#This Row],[magic_off]]=0,"","{""key"":"&amp;Table1[[#Headers],["data.magic_off.equip"]]&amp;", ""mode"": 2, ""value"":"&amp;Table1[[#This Row],[magic_off]]&amp;"}")</f>
        <v/>
      </c>
      <c r="T72" t="str">
        <f>IF(Table1[[#This Row],[magic_def]]=0,"","{""key"":"&amp;Table1[[#Headers],["data.magic_def.equip"]]&amp;", ""mode"": 2, ""value"":"&amp;Table1[[#This Row],[magic_def]]&amp;"}")</f>
        <v>{"key":"data.magic_def.equip", "mode": 2, "value":3}</v>
      </c>
      <c r="U72" t="s">
        <v>411</v>
      </c>
      <c r="V72" t="s">
        <v>694</v>
      </c>
      <c r="W72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"value":"Living Rock Armor"}</v>
      </c>
      <c r="Y72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[{"_id":"IBFY1AV8FNxMzZlK","label":"Living Rock Armor (Equipped)","changes":[{"key":"data.melee_def.equip", "mode": 2, "value":7},{"key":"data.ranged_def.equip", "mode": 2, "value":11},{"key":"data.magic_def.equip", "mode": 2, "value":3},{"key":"data.armor", "mode":5, "value":"Living Rock Armor"}], "duration":{}, "flags":{},"transfer":true}]</v>
      </c>
      <c r="Z72">
        <f t="shared" si="2"/>
        <v>291</v>
      </c>
      <c r="AA72" t="str">
        <f>LEFT(U72,Z72-4)&amp;Table1[[#This Row],[effects]]&amp;RIGHT(Table1[[#This Row],[2021-03-02]],26)</f>
        <v>{"name":"Living Rock Armor","permission":{"default":0,"QSme0Gx9jr7A5dMK":3},"type":"equipment","data":{"itemSubtype":"armor","fightingStyle":"melee","tier":7,"level":61,"exp":217,"price":0,"description":"","equipmentSlots":"armor"},"flags":{},"img":"icons/svg/mystery-man.svg","effects":[{"_id":"IBFY1AV8FNxMzZlK","label":"Living Rock Armor (Equipped)","changes":[{"key":"data.melee_def.equip", "mode": 2, "value":7},{"key":"data.ranged_def.equip", "mode": 2, "value":11},{"key":"data.magic_def.equip", "mode": 2, "value":3},{"key":"data.armor", "mode":5, "value":"Living Rock Armor"}], "duration":{}, "flags":{},"transfer":true}],"_id":"1M5qlOPSHQUjySBW"}</v>
      </c>
    </row>
    <row r="73" spans="1:27" x14ac:dyDescent="0.25">
      <c r="A73" t="s">
        <v>163</v>
      </c>
      <c r="B73" t="s">
        <v>164</v>
      </c>
      <c r="C73">
        <v>120</v>
      </c>
      <c r="D73" t="s">
        <v>162</v>
      </c>
      <c r="E73">
        <v>2704</v>
      </c>
      <c r="F73" t="s">
        <v>162</v>
      </c>
      <c r="G73">
        <v>2714</v>
      </c>
      <c r="H73" t="s">
        <v>315</v>
      </c>
      <c r="I73">
        <v>0</v>
      </c>
      <c r="J73">
        <v>3</v>
      </c>
      <c r="K73">
        <v>0</v>
      </c>
      <c r="L73">
        <v>7</v>
      </c>
      <c r="M73">
        <v>0</v>
      </c>
      <c r="N73">
        <v>11</v>
      </c>
      <c r="O73" t="str">
        <f>IF(Table1[[#This Row],[melee_off]]=0,"","{""key"":"&amp;Table1[[#Headers],["data.melee_off.equip"]]&amp;", ""mode"": 2, ""value"":"&amp;Table1[[#This Row],[melee_off]]&amp;"}")</f>
        <v/>
      </c>
      <c r="P73" t="str">
        <f>IF(Table1[[#This Row],[melee_def]]=0,"","{""key"":"&amp;Table1[[#Headers],["data.melee_def.equip"]]&amp;", ""mode"": 2, ""value"":"&amp;Table1[[#This Row],[melee_def]]&amp;"}")</f>
        <v>{"key":"data.melee_def.equip", "mode": 2, "value":3}</v>
      </c>
      <c r="Q73" t="str">
        <f>IF(Table1[[#This Row],[ranged_off]]=0,"","{""key"":"&amp;Table1[[#Headers],["data.ranged_off.equip"]]&amp;", ""mode"": 2, ""value"":"&amp;Table1[[#This Row],[ranged_off]]&amp;"}")</f>
        <v/>
      </c>
      <c r="R73" t="str">
        <f>IF(Table1[[#This Row],[ranged_def]]=0,"","{""key"":"&amp;Table1[[#Headers],["data.ranged_def.equip"]]&amp;", ""mode"": 2, ""value"":"&amp;Table1[[#This Row],[ranged_def]]&amp;"}")</f>
        <v>{"key":"data.ranged_def.equip", "mode": 2, "value":7}</v>
      </c>
      <c r="S73" t="str">
        <f>IF(Table1[[#This Row],[magic_off]]=0,"","{""key"":"&amp;Table1[[#Headers],["data.magic_off.equip"]]&amp;", ""mode"": 2, ""value"":"&amp;Table1[[#This Row],[magic_off]]&amp;"}")</f>
        <v/>
      </c>
      <c r="T73" t="str">
        <f>IF(Table1[[#This Row],[magic_def]]=0,"","{""key"":"&amp;Table1[[#Headers],["data.magic_def.equip"]]&amp;", ""mode"": 2, ""value"":"&amp;Table1[[#This Row],[magic_def]]&amp;"}")</f>
        <v>{"key":"data.magic_def.equip", "mode": 2, "value":11}</v>
      </c>
      <c r="U73" t="s">
        <v>412</v>
      </c>
      <c r="V73" t="s">
        <v>695</v>
      </c>
      <c r="W73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"value":"Shapeshifting Armor"}</v>
      </c>
      <c r="Y73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[{"_id":"LQZ1xJ5oPNPo1BoG","label":"Shapeshifting Armor (Equipped)","changes":[{"key":"data.melee_def.equip", "mode": 2, "value":3},{"key":"data.ranged_def.equip", "mode": 2, "value":7},{"key":"data.magic_def.equip", "mode": 2, "value":11},{"key":"data.armor", "mode":5, "value":"Shapeshifting Armor"}], "duration":{}, "flags":{},"transfer":true}]</v>
      </c>
      <c r="Z73">
        <f t="shared" si="2"/>
        <v>294</v>
      </c>
      <c r="AA73" t="str">
        <f>LEFT(U73,Z73-4)&amp;Table1[[#This Row],[effects]]&amp;RIGHT(Table1[[#This Row],[2021-03-02]],26)</f>
        <v>{"name":"Shapeshifting Armor","permission":{"default":0,"QSme0Gx9jr7A5dMK":3},"type":"equipment","data":{"itemSubtype":"armor","fightingStyle":"ranged","tier":7,"level":61,"exp":217,"price":0,"description":"","equipmentSlots":"armor"},"flags":{},"img":"icons/svg/mystery-man.svg","effects":[{"_id":"LQZ1xJ5oPNPo1BoG","label":"Shapeshifting Armor (Equipped)","changes":[{"key":"data.melee_def.equip", "mode": 2, "value":3},{"key":"data.ranged_def.equip", "mode": 2, "value":7},{"key":"data.magic_def.equip", "mode": 2, "value":11},{"key":"data.armor", "mode":5, "value":"Shapeshifting Armor"}], "duration":{}, "flags":{},"transfer":true}],"_id":"4Hpv50nEHfWpDAp8"}</v>
      </c>
    </row>
    <row r="74" spans="1:27" x14ac:dyDescent="0.25">
      <c r="A74" t="s">
        <v>165</v>
      </c>
      <c r="B74" t="s">
        <v>166</v>
      </c>
      <c r="C74">
        <v>114</v>
      </c>
      <c r="D74" t="s">
        <v>162</v>
      </c>
      <c r="E74">
        <v>2696</v>
      </c>
      <c r="F74" t="s">
        <v>162</v>
      </c>
      <c r="G74">
        <v>2706</v>
      </c>
      <c r="H74" t="s">
        <v>326</v>
      </c>
      <c r="I74">
        <v>0</v>
      </c>
      <c r="J74">
        <v>6</v>
      </c>
      <c r="K74">
        <v>0</v>
      </c>
      <c r="L74">
        <v>9</v>
      </c>
      <c r="M74">
        <v>0</v>
      </c>
      <c r="N74">
        <v>3</v>
      </c>
      <c r="O74" t="str">
        <f>IF(Table1[[#This Row],[melee_off]]=0,"","{""key"":"&amp;Table1[[#Headers],["data.melee_off.equip"]]&amp;", ""mode"": 2, ""value"":"&amp;Table1[[#This Row],[melee_off]]&amp;"}")</f>
        <v/>
      </c>
      <c r="P74" t="str">
        <f>IF(Table1[[#This Row],[melee_def]]=0,"","{""key"":"&amp;Table1[[#Headers],["data.melee_def.equip"]]&amp;", ""mode"": 2, ""value"":"&amp;Table1[[#This Row],[melee_def]]&amp;"}")</f>
        <v>{"key":"data.melee_def.equip", "mode": 2, "value":6}</v>
      </c>
      <c r="Q74" t="str">
        <f>IF(Table1[[#This Row],[ranged_off]]=0,"","{""key"":"&amp;Table1[[#Headers],["data.ranged_off.equip"]]&amp;", ""mode"": 2, ""value"":"&amp;Table1[[#This Row],[ranged_off]]&amp;"}")</f>
        <v/>
      </c>
      <c r="R74" t="str">
        <f>IF(Table1[[#This Row],[ranged_def]]=0,"","{""key"":"&amp;Table1[[#Headers],["data.ranged_def.equip"]]&amp;", ""mode"": 2, ""value"":"&amp;Table1[[#This Row],[ranged_def]]&amp;"}")</f>
        <v>{"key":"data.ranged_def.equip", "mode": 2, "value":9}</v>
      </c>
      <c r="S74" t="str">
        <f>IF(Table1[[#This Row],[magic_off]]=0,"","{""key"":"&amp;Table1[[#Headers],["data.magic_off.equip"]]&amp;", ""mode"": 2, ""value"":"&amp;Table1[[#This Row],[magic_off]]&amp;"}")</f>
        <v/>
      </c>
      <c r="T74" t="str">
        <f>IF(Table1[[#This Row],[magic_def]]=0,"","{""key"":"&amp;Table1[[#Headers],["data.magic_def.equip"]]&amp;", ""mode"": 2, ""value"":"&amp;Table1[[#This Row],[magic_def]]&amp;"}")</f>
        <v>{"key":"data.magic_def.equip", "mode": 2, "value":3}</v>
      </c>
      <c r="U74" t="s">
        <v>413</v>
      </c>
      <c r="V74" t="s">
        <v>696</v>
      </c>
      <c r="W74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"value":"Mithril Armor"}</v>
      </c>
      <c r="Y74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[{"_id":"kPFfvjOuHcZqD481","label":"Mithril Armor (Equipped)","changes":[{"key":"data.melee_def.equip", "mode": 2, "value":6},{"key":"data.ranged_def.equip", "mode": 2, "value":9},{"key":"data.magic_def.equip", "mode": 2, "value":3},{"key":"data.armor", "mode":5, "value":"Mithril Armor"}], "duration":{}, "flags":{},"transfer":true}]</v>
      </c>
      <c r="Z74">
        <f t="shared" si="2"/>
        <v>287</v>
      </c>
      <c r="AA74" t="str">
        <f>LEFT(U74,Z74-4)&amp;Table1[[#This Row],[effects]]&amp;RIGHT(Table1[[#This Row],[2021-03-02]],26)</f>
        <v>{"name":"Mithril Armor","permission":{"default":0,"QSme0Gx9jr7A5dMK":3},"type":"equipment","data":{"itemSubtype":"armor","fightingStyle":"melee","tier":6,"level":51,"exp":156,"price":0,"description":"","equipmentSlots":"armor"},"flags":{},"img":"icons/svg/mystery-man.svg","effects":[{"_id":"kPFfvjOuHcZqD481","label":"Mithril Armor (Equipped)","changes":[{"key":"data.melee_def.equip", "mode": 2, "value":6},{"key":"data.ranged_def.equip", "mode": 2, "value":9},{"key":"data.magic_def.equip", "mode": 2, "value":3},{"key":"data.armor", "mode":5, "value":"Mithril Armor"}], "duration":{}, "flags":{},"transfer":true}],"_id":"5MWpuzB6NecNFs0C"}</v>
      </c>
    </row>
    <row r="75" spans="1:27" x14ac:dyDescent="0.25">
      <c r="A75" t="s">
        <v>167</v>
      </c>
      <c r="B75" t="s">
        <v>168</v>
      </c>
      <c r="C75">
        <v>121</v>
      </c>
      <c r="D75" t="s">
        <v>162</v>
      </c>
      <c r="E75">
        <v>2704</v>
      </c>
      <c r="F75" t="s">
        <v>162</v>
      </c>
      <c r="G75">
        <v>2714</v>
      </c>
      <c r="H75" t="s">
        <v>338</v>
      </c>
      <c r="I75">
        <v>0</v>
      </c>
      <c r="J75">
        <v>2</v>
      </c>
      <c r="K75">
        <v>0</v>
      </c>
      <c r="L75">
        <v>5</v>
      </c>
      <c r="M75">
        <v>0</v>
      </c>
      <c r="N75">
        <v>8</v>
      </c>
      <c r="O75" t="str">
        <f>IF(Table1[[#This Row],[melee_off]]=0,"","{""key"":"&amp;Table1[[#Headers],["data.melee_off.equip"]]&amp;", ""mode"": 2, ""value"":"&amp;Table1[[#This Row],[melee_off]]&amp;"}")</f>
        <v/>
      </c>
      <c r="P75" t="str">
        <f>IF(Table1[[#This Row],[melee_def]]=0,"","{""key"":"&amp;Table1[[#Headers],["data.melee_def.equip"]]&amp;", ""mode"": 2, ""value"":"&amp;Table1[[#This Row],[melee_def]]&amp;"}")</f>
        <v>{"key":"data.melee_def.equip", "mode": 2, "value":2}</v>
      </c>
      <c r="Q75" t="str">
        <f>IF(Table1[[#This Row],[ranged_off]]=0,"","{""key"":"&amp;Table1[[#Headers],["data.ranged_off.equip"]]&amp;", ""mode"": 2, ""value"":"&amp;Table1[[#This Row],[ranged_off]]&amp;"}")</f>
        <v/>
      </c>
      <c r="R75" t="str">
        <f>IF(Table1[[#This Row],[ranged_def]]=0,"","{""key"":"&amp;Table1[[#Headers],["data.ranged_def.equip"]]&amp;", ""mode"": 2, ""value"":"&amp;Table1[[#This Row],[ranged_def]]&amp;"}")</f>
        <v>{"key":"data.ranged_def.equip", "mode": 2, "value":5}</v>
      </c>
      <c r="S75" t="str">
        <f>IF(Table1[[#This Row],[magic_off]]=0,"","{""key"":"&amp;Table1[[#Headers],["data.magic_off.equip"]]&amp;", ""mode"": 2, ""value"":"&amp;Table1[[#This Row],[magic_off]]&amp;"}")</f>
        <v/>
      </c>
      <c r="T75" t="str">
        <f>IF(Table1[[#This Row],[magic_def]]=0,"","{""key"":"&amp;Table1[[#Headers],["data.magic_def.equip"]]&amp;", ""mode"": 2, ""value"":"&amp;Table1[[#This Row],[magic_def]]&amp;"}")</f>
        <v>{"key":"data.magic_def.equip", "mode": 2, "value":8}</v>
      </c>
      <c r="U75" t="s">
        <v>414</v>
      </c>
      <c r="V75" t="s">
        <v>697</v>
      </c>
      <c r="W75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"value":"Spiked Leather Armor"}</v>
      </c>
      <c r="Y75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[{"_id":"AtehbD71RyOGnIS3","label":"Spiked Leather Armor (Equipped)","changes":[{"key":"data.melee_def.equip", "mode": 2, "value":2},{"key":"data.ranged_def.equip", "mode": 2, "value":5},{"key":"data.magic_def.equip", "mode": 2, "value":8},{"key":"data.armor", "mode":5, "value":"Spiked Leather Armor"}], "duration":{}, "flags":{},"transfer":true}]</v>
      </c>
      <c r="Z75">
        <f t="shared" si="2"/>
        <v>295</v>
      </c>
      <c r="AA75" t="str">
        <f>LEFT(U75,Z75-4)&amp;Table1[[#This Row],[effects]]&amp;RIGHT(Table1[[#This Row],[2021-03-02]],26)</f>
        <v>{"name":"Spiked Leather Armor","permission":{"default":0,"QSme0Gx9jr7A5dMK":3},"type":"equipment","data":{"itemSubtype":"armor","fightingStyle":"ranged","tier":5,"level":41,"exp":105,"price":0,"description":"","equipmentSlots":"armor"},"flags":{},"img":"icons/svg/mystery-man.svg","effects":[{"_id":"AtehbD71RyOGnIS3","label":"Spiked Leather Armor (Equipped)","changes":[{"key":"data.melee_def.equip", "mode": 2, "value":2},{"key":"data.ranged_def.equip", "mode": 2, "value":5},{"key":"data.magic_def.equip", "mode": 2, "value":8},{"key":"data.armor", "mode":5, "value":"Spiked Leather Armor"}], "duration":{}, "flags":{},"transfer":true}],"_id":"7Q2tr4xCClRdir6d"}</v>
      </c>
    </row>
    <row r="76" spans="1:27" x14ac:dyDescent="0.25">
      <c r="A76" t="s">
        <v>169</v>
      </c>
      <c r="B76" t="s">
        <v>170</v>
      </c>
      <c r="C76">
        <v>121</v>
      </c>
      <c r="D76" t="s">
        <v>162</v>
      </c>
      <c r="E76">
        <v>2703</v>
      </c>
      <c r="F76" t="s">
        <v>162</v>
      </c>
      <c r="G76">
        <v>2713</v>
      </c>
      <c r="H76" t="s">
        <v>350</v>
      </c>
      <c r="I76">
        <v>0</v>
      </c>
      <c r="J76">
        <v>2</v>
      </c>
      <c r="K76">
        <v>0</v>
      </c>
      <c r="L76">
        <v>4</v>
      </c>
      <c r="M76">
        <v>0</v>
      </c>
      <c r="N76">
        <v>6</v>
      </c>
      <c r="O76" t="str">
        <f>IF(Table1[[#This Row],[melee_off]]=0,"","{""key"":"&amp;Table1[[#Headers],["data.melee_off.equip"]]&amp;", ""mode"": 2, ""value"":"&amp;Table1[[#This Row],[melee_off]]&amp;"}")</f>
        <v/>
      </c>
      <c r="P76" t="str">
        <f>IF(Table1[[#This Row],[melee_def]]=0,"","{""key"":"&amp;Table1[[#Headers],["data.melee_def.equip"]]&amp;", ""mode"": 2, ""value"":"&amp;Table1[[#This Row],[melee_def]]&amp;"}")</f>
        <v>{"key":"data.melee_def.equip", "mode": 2, "value":2}</v>
      </c>
      <c r="Q76" t="str">
        <f>IF(Table1[[#This Row],[ranged_off]]=0,"","{""key"":"&amp;Table1[[#Headers],["data.ranged_off.equip"]]&amp;", ""mode"": 2, ""value"":"&amp;Table1[[#This Row],[ranged_off]]&amp;"}")</f>
        <v/>
      </c>
      <c r="R76" t="str">
        <f>IF(Table1[[#This Row],[ranged_def]]=0,"","{""key"":"&amp;Table1[[#Headers],["data.ranged_def.equip"]]&amp;", ""mode"": 2, ""value"":"&amp;Table1[[#This Row],[ranged_def]]&amp;"}")</f>
        <v>{"key":"data.ranged_def.equip", "mode": 2, "value":4}</v>
      </c>
      <c r="S76" t="str">
        <f>IF(Table1[[#This Row],[magic_off]]=0,"","{""key"":"&amp;Table1[[#Headers],["data.magic_off.equip"]]&amp;", ""mode"": 2, ""value"":"&amp;Table1[[#This Row],[magic_off]]&amp;"}")</f>
        <v/>
      </c>
      <c r="T76" t="str">
        <f>IF(Table1[[#This Row],[magic_def]]=0,"","{""key"":"&amp;Table1[[#Headers],["data.magic_def.equip"]]&amp;", ""mode"": 2, ""value"":"&amp;Table1[[#This Row],[magic_def]]&amp;"}")</f>
        <v>{"key":"data.magic_def.equip", "mode": 2, "value":6}</v>
      </c>
      <c r="U76" t="s">
        <v>415</v>
      </c>
      <c r="V76" t="s">
        <v>698</v>
      </c>
      <c r="W76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"value":"Scaled Leather Armor"}</v>
      </c>
      <c r="Y76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[{"_id":"tEeyuWk90IYnvPDj","label":"Scaled Leather Armor (Equipped)","changes":[{"key":"data.melee_def.equip", "mode": 2, "value":2},{"key":"data.ranged_def.equip", "mode": 2, "value":4},{"key":"data.magic_def.equip", "mode": 2, "value":6},{"key":"data.armor", "mode":5, "value":"Scaled Leather Armor"}], "duration":{}, "flags":{},"transfer":true}]</v>
      </c>
      <c r="Z76">
        <f t="shared" si="2"/>
        <v>294</v>
      </c>
      <c r="AA76" t="str">
        <f>LEFT(U76,Z76-4)&amp;Table1[[#This Row],[effects]]&amp;RIGHT(Table1[[#This Row],[2021-03-02]],26)</f>
        <v>{"name":"Scaled Leather Armor","permission":{"default":0,"QSme0Gx9jr7A5dMK":3},"type":"equipment","data":{"itemSubtype":"armor","fightingStyle":"ranged","tier":4,"level":31,"exp":64,"price":0,"description":"","equipmentSlots":"armor"},"flags":{},"img":"icons/svg/mystery-man.svg","effects":[{"_id":"tEeyuWk90IYnvPDj","label":"Scaled Leather Armor (Equipped)","changes":[{"key":"data.melee_def.equip", "mode": 2, "value":2},{"key":"data.ranged_def.equip", "mode": 2, "value":4},{"key":"data.magic_def.equip", "mode": 2, "value":6},{"key":"data.armor", "mode":5, "value":"Scaled Leather Armor"}], "duration":{}, "flags":{},"transfer":true}],"_id":"7qRnscCttIUM95RR"}</v>
      </c>
    </row>
    <row r="77" spans="1:27" x14ac:dyDescent="0.25">
      <c r="A77" t="s">
        <v>171</v>
      </c>
      <c r="B77" t="s">
        <v>172</v>
      </c>
      <c r="C77">
        <v>113</v>
      </c>
      <c r="D77" t="s">
        <v>162</v>
      </c>
      <c r="E77">
        <v>2693</v>
      </c>
      <c r="F77" t="s">
        <v>162</v>
      </c>
      <c r="G77">
        <v>2703</v>
      </c>
      <c r="H77" t="s">
        <v>173</v>
      </c>
      <c r="I77">
        <v>0</v>
      </c>
      <c r="J77">
        <v>1</v>
      </c>
      <c r="K77">
        <v>0</v>
      </c>
      <c r="L77">
        <v>2</v>
      </c>
      <c r="M77">
        <v>0</v>
      </c>
      <c r="N77">
        <v>0</v>
      </c>
      <c r="O77" t="str">
        <f>IF(Table1[[#This Row],[melee_off]]=0,"","{""key"":"&amp;Table1[[#Headers],["data.melee_off.equip"]]&amp;", ""mode"": 2, ""value"":"&amp;Table1[[#This Row],[melee_off]]&amp;"}")</f>
        <v/>
      </c>
      <c r="P77" t="str">
        <f>IF(Table1[[#This Row],[melee_def]]=0,"","{""key"":"&amp;Table1[[#Headers],["data.melee_def.equip"]]&amp;", ""mode"": 2, ""value"":"&amp;Table1[[#This Row],[melee_def]]&amp;"}")</f>
        <v>{"key":"data.melee_def.equip", "mode": 2, "value":1}</v>
      </c>
      <c r="Q77" t="str">
        <f>IF(Table1[[#This Row],[ranged_off]]=0,"","{""key"":"&amp;Table1[[#Headers],["data.ranged_off.equip"]]&amp;", ""mode"": 2, ""value"":"&amp;Table1[[#This Row],[ranged_off]]&amp;"}")</f>
        <v/>
      </c>
      <c r="R77" t="str">
        <f>IF(Table1[[#This Row],[ranged_def]]=0,"","{""key"":"&amp;Table1[[#Headers],["data.ranged_def.equip"]]&amp;", ""mode"": 2, ""value"":"&amp;Table1[[#This Row],[ranged_def]]&amp;"}")</f>
        <v>{"key":"data.ranged_def.equip", "mode": 2, "value":2}</v>
      </c>
      <c r="S77" t="str">
        <f>IF(Table1[[#This Row],[magic_off]]=0,"","{""key"":"&amp;Table1[[#Headers],["data.magic_off.equip"]]&amp;", ""mode"": 2, ""value"":"&amp;Table1[[#This Row],[magic_off]]&amp;"}")</f>
        <v/>
      </c>
      <c r="T77" t="str">
        <f>IF(Table1[[#This Row],[magic_def]]=0,"","{""key"":"&amp;Table1[[#Headers],["data.magic_def.equip"]]&amp;", ""mode"": 2, ""value"":"&amp;Table1[[#This Row],[magic_def]]&amp;"}")</f>
        <v/>
      </c>
      <c r="U77" t="s">
        <v>416</v>
      </c>
      <c r="V77" t="s">
        <v>699</v>
      </c>
      <c r="W77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"value":"Bronze Armor"}</v>
      </c>
      <c r="Y77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[{"_id":"lD6T1K1GZo0YAb6n","label":"Bronze Armor (Equipped)","changes":[{"key":"data.melee_def.equip", "mode": 2, "value":1},{"key":"data.ranged_def.equip", "mode": 2, "value":2},{"key":"data.armor", "mode":5, "value":"Bronze Armor"}], "duration":{}, "flags":{},"transfer":true}]</v>
      </c>
      <c r="Z77">
        <f t="shared" si="2"/>
        <v>283</v>
      </c>
      <c r="AA77" t="str">
        <f>LEFT(U77,Z77-4)&amp;Table1[[#This Row],[effects]]&amp;RIGHT(Table1[[#This Row],[2021-03-02]],26)</f>
        <v>{"name":"Bronze Armor","permission":{"default":0,"QSme0Gx9jr7A5dMK":3},"type":"equipment","data":{"itemSubtype":"armor","fightingStyle":"melee","tier":1,"level":1,"exp":1,"price":0,"description":"","equipmentSlots":"armor"},"flags":{},"img":"icons/svg/mystery-man.svg","effects":[{"_id":"lD6T1K1GZo0YAb6n","label":"Bronze Armor (Equipped)","changes":[{"key":"data.melee_def.equip", "mode": 2, "value":1},{"key":"data.ranged_def.equip", "mode": 2, "value":2},{"key":"data.armor", "mode":5, "value":"Bronze Armor"}], "duration":{}, "flags":{},"transfer":true}],"_id":"9CYcs5s0TxsAoBkA"}</v>
      </c>
    </row>
    <row r="78" spans="1:27" x14ac:dyDescent="0.25">
      <c r="A78" t="s">
        <v>174</v>
      </c>
      <c r="B78" t="s">
        <v>175</v>
      </c>
      <c r="C78">
        <v>111</v>
      </c>
      <c r="D78" t="s">
        <v>162</v>
      </c>
      <c r="E78">
        <v>2692</v>
      </c>
      <c r="F78" t="s">
        <v>162</v>
      </c>
      <c r="G78">
        <v>2702</v>
      </c>
      <c r="H78" t="s">
        <v>471</v>
      </c>
      <c r="I78">
        <v>0</v>
      </c>
      <c r="J78">
        <v>2</v>
      </c>
      <c r="K78">
        <v>0</v>
      </c>
      <c r="L78">
        <v>3</v>
      </c>
      <c r="M78">
        <v>0</v>
      </c>
      <c r="N78">
        <v>1</v>
      </c>
      <c r="O78" t="str">
        <f>IF(Table1[[#This Row],[melee_off]]=0,"","{""key"":"&amp;Table1[[#Headers],["data.melee_off.equip"]]&amp;", ""mode"": 2, ""value"":"&amp;Table1[[#This Row],[melee_off]]&amp;"}")</f>
        <v/>
      </c>
      <c r="P78" t="str">
        <f>IF(Table1[[#This Row],[melee_def]]=0,"","{""key"":"&amp;Table1[[#Headers],["data.melee_def.equip"]]&amp;", ""mode"": 2, ""value"":"&amp;Table1[[#This Row],[melee_def]]&amp;"}")</f>
        <v>{"key":"data.melee_def.equip", "mode": 2, "value":2}</v>
      </c>
      <c r="Q78" t="str">
        <f>IF(Table1[[#This Row],[ranged_off]]=0,"","{""key"":"&amp;Table1[[#Headers],["data.ranged_off.equip"]]&amp;", ""mode"": 2, ""value"":"&amp;Table1[[#This Row],[ranged_off]]&amp;"}")</f>
        <v/>
      </c>
      <c r="R78" t="str">
        <f>IF(Table1[[#This Row],[ranged_def]]=0,"","{""key"":"&amp;Table1[[#Headers],["data.ranged_def.equip"]]&amp;", ""mode"": 2, ""value"":"&amp;Table1[[#This Row],[ranged_def]]&amp;"}")</f>
        <v>{"key":"data.ranged_def.equip", "mode": 2, "value":3}</v>
      </c>
      <c r="S78" t="str">
        <f>IF(Table1[[#This Row],[magic_off]]=0,"","{""key"":"&amp;Table1[[#Headers],["data.magic_off.equip"]]&amp;", ""mode"": 2, ""value"":"&amp;Table1[[#This Row],[magic_off]]&amp;"}")</f>
        <v/>
      </c>
      <c r="T78" t="str">
        <f>IF(Table1[[#This Row],[magic_def]]=0,"","{""key"":"&amp;Table1[[#Headers],["data.magic_def.equip"]]&amp;", ""mode"": 2, ""value"":"&amp;Table1[[#This Row],[magic_def]]&amp;"}")</f>
        <v>{"key":"data.magic_def.equip", "mode": 2, "value":1}</v>
      </c>
      <c r="U78" t="s">
        <v>472</v>
      </c>
      <c r="V78" t="s">
        <v>700</v>
      </c>
      <c r="W78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"value":"Iron Armor"}</v>
      </c>
      <c r="Y78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[{"_id":"YYqmHCF9TzjjXzyw","label":"Iron Armor (Equipped)","changes":[{"key":"data.melee_def.equip", "mode": 2, "value":2},{"key":"data.ranged_def.equip", "mode": 2, "value":3},{"key":"data.magic_def.equip", "mode": 2, "value":1},{"key":"data.armor", "mode":5, "value":"Iron Armor"}], "duration":{}, "flags":{},"transfer":true}]</v>
      </c>
      <c r="Z78">
        <f t="shared" si="2"/>
        <v>283</v>
      </c>
      <c r="AA78" t="str">
        <f>LEFT(U78,Z78-4)&amp;Table1[[#This Row],[effects]]&amp;RIGHT(Table1[[#This Row],[2021-03-02]],26)</f>
        <v>{"name":"Iron Armor","permission":{"default":0,"QSme0Gx9jr7A5dMK":3},"type":"equipment","data":{"itemSubtype":"armor","fightingStyle":"melee","tier":2,"level":11,"exp":12,"price":0,"description":"","equipmentSlots":"armor"},"flags":{},"img":"icons/svg/mystery-man.svg","effects":[{"_id":"YYqmHCF9TzjjXzyw","label":"Iron Armor (Equipped)","changes":[{"key":"data.melee_def.equip", "mode": 2, "value":2},{"key":"data.ranged_def.equip", "mode": 2, "value":3},{"key":"data.magic_def.equip", "mode": 2, "value":1},{"key":"data.armor", "mode":5, "value":"Iron Armor"}], "duration":{}, "flags":{},"transfer":true}],"_id":"APh7QrKhX1ggxNFY"}</v>
      </c>
    </row>
    <row r="79" spans="1:27" x14ac:dyDescent="0.25">
      <c r="A79" t="s">
        <v>176</v>
      </c>
      <c r="B79" t="s">
        <v>177</v>
      </c>
      <c r="C79">
        <v>116</v>
      </c>
      <c r="D79" t="s">
        <v>162</v>
      </c>
      <c r="E79">
        <v>2700</v>
      </c>
      <c r="F79" t="s">
        <v>162</v>
      </c>
      <c r="G79">
        <v>2710</v>
      </c>
      <c r="H79" t="s">
        <v>280</v>
      </c>
      <c r="I79">
        <v>0</v>
      </c>
      <c r="J79">
        <v>4</v>
      </c>
      <c r="K79">
        <v>0</v>
      </c>
      <c r="L79">
        <v>9</v>
      </c>
      <c r="M79">
        <v>0</v>
      </c>
      <c r="N79">
        <v>14</v>
      </c>
      <c r="O79" t="str">
        <f>IF(Table1[[#This Row],[melee_off]]=0,"","{""key"":"&amp;Table1[[#Headers],["data.melee_off.equip"]]&amp;", ""mode"": 2, ""value"":"&amp;Table1[[#This Row],[melee_off]]&amp;"}")</f>
        <v/>
      </c>
      <c r="P79" t="str">
        <f>IF(Table1[[#This Row],[melee_def]]=0,"","{""key"":"&amp;Table1[[#Headers],["data.melee_def.equip"]]&amp;", ""mode"": 2, ""value"":"&amp;Table1[[#This Row],[melee_def]]&amp;"}")</f>
        <v>{"key":"data.melee_def.equip", "mode": 2, "value":4}</v>
      </c>
      <c r="Q79" t="str">
        <f>IF(Table1[[#This Row],[ranged_off]]=0,"","{""key"":"&amp;Table1[[#Headers],["data.ranged_off.equip"]]&amp;", ""mode"": 2, ""value"":"&amp;Table1[[#This Row],[ranged_off]]&amp;"}")</f>
        <v/>
      </c>
      <c r="R79" t="str">
        <f>IF(Table1[[#This Row],[ranged_def]]=0,"","{""key"":"&amp;Table1[[#Headers],["data.ranged_def.equip"]]&amp;", ""mode"": 2, ""value"":"&amp;Table1[[#This Row],[ranged_def]]&amp;"}")</f>
        <v>{"key":"data.ranged_def.equip", "mode": 2, "value":9}</v>
      </c>
      <c r="S79" t="str">
        <f>IF(Table1[[#This Row],[magic_off]]=0,"","{""key"":"&amp;Table1[[#Headers],["data.magic_off.equip"]]&amp;", ""mode"": 2, ""value"":"&amp;Table1[[#This Row],[magic_off]]&amp;"}")</f>
        <v/>
      </c>
      <c r="T79" t="str">
        <f>IF(Table1[[#This Row],[magic_def]]=0,"","{""key"":"&amp;Table1[[#Headers],["data.magic_def.equip"]]&amp;", ""mode"": 2, ""value"":"&amp;Table1[[#This Row],[magic_def]]&amp;"}")</f>
        <v>{"key":"data.magic_def.equip", "mode": 2, "value":14}</v>
      </c>
      <c r="U79" t="s">
        <v>417</v>
      </c>
      <c r="V79" t="s">
        <v>701</v>
      </c>
      <c r="W79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"value":"Demonskin Armor"}</v>
      </c>
      <c r="Y79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[{"_id":"fdDmEjkhoVdoCGbl","label":"Demonskin Armor (Equipped)","changes":[{"key":"data.melee_def.equip", "mode": 2, "value":4},{"key":"data.ranged_def.equip", "mode": 2, "value":9},{"key":"data.magic_def.equip", "mode": 2, "value":14},{"key":"data.armor", "mode":5, "value":"Demonskin Armor"}], "duration":{}, "flags":{},"transfer":true}]</v>
      </c>
      <c r="Z79">
        <f t="shared" si="2"/>
        <v>290</v>
      </c>
      <c r="AA79" t="str">
        <f>LEFT(U79,Z79-4)&amp;Table1[[#This Row],[effects]]&amp;RIGHT(Table1[[#This Row],[2021-03-02]],26)</f>
        <v>{"name":"Demonskin Armor","permission":{"default":0,"QSme0Gx9jr7A5dMK":3},"type":"equipment","data":{"itemSubtype":"armor","fightingStyle":"ranged","tier":9,"level":81,"exp":369,"price":0,"description":"","equipmentSlots":"armor"},"flags":{},"img":"icons/svg/mystery-man.svg","effects":[{"_id":"fdDmEjkhoVdoCGbl","label":"Demonskin Armor (Equipped)","changes":[{"key":"data.melee_def.equip", "mode": 2, "value":4},{"key":"data.ranged_def.equip", "mode": 2, "value":9},{"key":"data.magic_def.equip", "mode": 2, "value":14},{"key":"data.armor", "mode":5, "value":"Demonskin Armor"}], "duration":{}, "flags":{},"transfer":true}],"_id":"Q0XmmbV1t6aYxq3A"}</v>
      </c>
    </row>
    <row r="80" spans="1:27" x14ac:dyDescent="0.25">
      <c r="A80" t="s">
        <v>178</v>
      </c>
      <c r="B80" t="s">
        <v>179</v>
      </c>
      <c r="C80">
        <v>121</v>
      </c>
      <c r="D80" t="s">
        <v>162</v>
      </c>
      <c r="E80">
        <v>2703</v>
      </c>
      <c r="F80" t="s">
        <v>162</v>
      </c>
      <c r="G80">
        <v>2713</v>
      </c>
      <c r="H80" t="s">
        <v>492</v>
      </c>
      <c r="I80">
        <v>0</v>
      </c>
      <c r="J80">
        <v>1</v>
      </c>
      <c r="K80">
        <v>0</v>
      </c>
      <c r="L80">
        <v>3</v>
      </c>
      <c r="M80">
        <v>0</v>
      </c>
      <c r="N80">
        <v>5</v>
      </c>
      <c r="O80" t="str">
        <f>IF(Table1[[#This Row],[melee_off]]=0,"","{""key"":"&amp;Table1[[#Headers],["data.melee_off.equip"]]&amp;", ""mode"": 2, ""value"":"&amp;Table1[[#This Row],[melee_off]]&amp;"}")</f>
        <v/>
      </c>
      <c r="P80" t="str">
        <f>IF(Table1[[#This Row],[melee_def]]=0,"","{""key"":"&amp;Table1[[#Headers],["data.melee_def.equip"]]&amp;", ""mode"": 2, ""value"":"&amp;Table1[[#This Row],[melee_def]]&amp;"}")</f>
        <v>{"key":"data.melee_def.equip", "mode": 2, "value":1}</v>
      </c>
      <c r="Q80" t="str">
        <f>IF(Table1[[#This Row],[ranged_off]]=0,"","{""key"":"&amp;Table1[[#Headers],["data.ranged_off.equip"]]&amp;", ""mode"": 2, ""value"":"&amp;Table1[[#This Row],[ranged_off]]&amp;"}")</f>
        <v/>
      </c>
      <c r="R80" t="str">
        <f>IF(Table1[[#This Row],[ranged_def]]=0,"","{""key"":"&amp;Table1[[#Headers],["data.ranged_def.equip"]]&amp;", ""mode"": 2, ""value"":"&amp;Table1[[#This Row],[ranged_def]]&amp;"}")</f>
        <v>{"key":"data.ranged_def.equip", "mode": 2, "value":3}</v>
      </c>
      <c r="S80" t="str">
        <f>IF(Table1[[#This Row],[magic_off]]=0,"","{""key"":"&amp;Table1[[#Headers],["data.magic_off.equip"]]&amp;", ""mode"": 2, ""value"":"&amp;Table1[[#This Row],[magic_off]]&amp;"}")</f>
        <v/>
      </c>
      <c r="T80" t="str">
        <f>IF(Table1[[#This Row],[magic_def]]=0,"","{""key"":"&amp;Table1[[#Headers],["data.magic_def.equip"]]&amp;", ""mode"": 2, ""value"":"&amp;Table1[[#This Row],[magic_def]]&amp;"}")</f>
        <v>{"key":"data.magic_def.equip", "mode": 2, "value":5}</v>
      </c>
      <c r="U80" t="s">
        <v>493</v>
      </c>
      <c r="V80" t="s">
        <v>702</v>
      </c>
      <c r="W80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"value":"Rugged Leather Armor"}</v>
      </c>
      <c r="Y80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[{"_id":"S9BWxXSPfcOPlugr","label":"Rugged Leather Armor (Equipped)","changes":[{"key":"data.melee_def.equip", "mode": 2, "value":1},{"key":"data.ranged_def.equip", "mode": 2, "value":3},{"key":"data.magic_def.equip", "mode": 2, "value":5},{"key":"data.armor", "mode":5, "value":"Rugged Leather Armor"}], "duration":{}, "flags":{},"transfer":true}]</v>
      </c>
      <c r="Z80">
        <f t="shared" si="2"/>
        <v>294</v>
      </c>
      <c r="AA80" t="str">
        <f>LEFT(U80,Z80-4)&amp;Table1[[#This Row],[effects]]&amp;RIGHT(Table1[[#This Row],[2021-03-02]],26)</f>
        <v>{"name":"Rugged Leather Armor","permission":{"default":0,"QSme0Gx9jr7A5dMK":3},"type":"equipment","data":{"itemSubtype":"armor","fightingStyle":"ranged","tier":3,"level":21,"exp":33,"price":0,"description":"","equipmentSlots":"armor"},"flags":{},"img":"icons/svg/mystery-man.svg","effects":[{"_id":"S9BWxXSPfcOPlugr","label":"Rugged Leather Armor (Equipped)","changes":[{"key":"data.melee_def.equip", "mode": 2, "value":1},{"key":"data.ranged_def.equip", "mode": 2, "value":3},{"key":"data.magic_def.equip", "mode": 2, "value":5},{"key":"data.armor", "mode":5, "value":"Rugged Leather Armor"}], "duration":{}, "flags":{},"transfer":true}],"_id":"QlaPHBWGpe0VPtyv"}</v>
      </c>
    </row>
    <row r="81" spans="1:27" x14ac:dyDescent="0.25">
      <c r="A81" t="s">
        <v>180</v>
      </c>
      <c r="B81" t="s">
        <v>181</v>
      </c>
      <c r="C81">
        <v>115</v>
      </c>
      <c r="D81" t="s">
        <v>162</v>
      </c>
      <c r="E81">
        <v>2698</v>
      </c>
      <c r="F81" t="s">
        <v>162</v>
      </c>
      <c r="G81">
        <v>2708</v>
      </c>
      <c r="H81" t="s">
        <v>302</v>
      </c>
      <c r="I81">
        <v>0</v>
      </c>
      <c r="J81">
        <v>8</v>
      </c>
      <c r="K81">
        <v>0</v>
      </c>
      <c r="L81">
        <v>12</v>
      </c>
      <c r="M81">
        <v>0</v>
      </c>
      <c r="N81">
        <v>4</v>
      </c>
      <c r="O81" t="str">
        <f>IF(Table1[[#This Row],[melee_off]]=0,"","{""key"":"&amp;Table1[[#Headers],["data.melee_off.equip"]]&amp;", ""mode"": 2, ""value"":"&amp;Table1[[#This Row],[melee_off]]&amp;"}")</f>
        <v/>
      </c>
      <c r="P81" t="str">
        <f>IF(Table1[[#This Row],[melee_def]]=0,"","{""key"":"&amp;Table1[[#Headers],["data.melee_def.equip"]]&amp;", ""mode"": 2, ""value"":"&amp;Table1[[#This Row],[melee_def]]&amp;"}")</f>
        <v>{"key":"data.melee_def.equip", "mode": 2, "value":8}</v>
      </c>
      <c r="Q81" t="str">
        <f>IF(Table1[[#This Row],[ranged_off]]=0,"","{""key"":"&amp;Table1[[#Headers],["data.ranged_off.equip"]]&amp;", ""mode"": 2, ""value"":"&amp;Table1[[#This Row],[ranged_off]]&amp;"}")</f>
        <v/>
      </c>
      <c r="R81" t="str">
        <f>IF(Table1[[#This Row],[ranged_def]]=0,"","{""key"":"&amp;Table1[[#Headers],["data.ranged_def.equip"]]&amp;", ""mode"": 2, ""value"":"&amp;Table1[[#This Row],[ranged_def]]&amp;"}")</f>
        <v>{"key":"data.ranged_def.equip", "mode": 2, "value":12}</v>
      </c>
      <c r="S81" t="str">
        <f>IF(Table1[[#This Row],[magic_off]]=0,"","{""key"":"&amp;Table1[[#Headers],["data.magic_off.equip"]]&amp;", ""mode"": 2, ""value"":"&amp;Table1[[#This Row],[magic_off]]&amp;"}")</f>
        <v/>
      </c>
      <c r="T81" t="str">
        <f>IF(Table1[[#This Row],[magic_def]]=0,"","{""key"":"&amp;Table1[[#Headers],["data.magic_def.equip"]]&amp;", ""mode"": 2, ""value"":"&amp;Table1[[#This Row],[magic_def]]&amp;"}")</f>
        <v>{"key":"data.magic_def.equip", "mode": 2, "value":4}</v>
      </c>
      <c r="U81" t="s">
        <v>418</v>
      </c>
      <c r="V81" t="s">
        <v>703</v>
      </c>
      <c r="W81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"value":"Dragonic Armor"}</v>
      </c>
      <c r="Y81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[{"_id":"umH80YDgJpdHlIDm","label":"Dragonic Armor (Equipped)","changes":[{"key":"data.melee_def.equip", "mode": 2, "value":8},{"key":"data.ranged_def.equip", "mode": 2, "value":12},{"key":"data.magic_def.equip", "mode": 2, "value":4},{"key":"data.armor", "mode":5, "value":"Dragonic Armor"}], "duration":{}, "flags":{},"transfer":true}]</v>
      </c>
      <c r="Z81">
        <f t="shared" si="2"/>
        <v>288</v>
      </c>
      <c r="AA81" t="str">
        <f>LEFT(U81,Z81-4)&amp;Table1[[#This Row],[effects]]&amp;RIGHT(Table1[[#This Row],[2021-03-02]],26)</f>
        <v>{"name":"Dragonic Armor","permission":{"default":0,"QSme0Gx9jr7A5dMK":3},"type":"equipment","data":{"itemSubtype":"armor","fightingStyle":"melee","tier":8,"level":71,"exp":288,"price":0,"description":"","equipmentSlots":"armor"},"flags":{},"img":"icons/svg/mystery-man.svg","effects":[{"_id":"umH80YDgJpdHlIDm","label":"Dragonic Armor (Equipped)","changes":[{"key":"data.melee_def.equip", "mode": 2, "value":8},{"key":"data.ranged_def.equip", "mode": 2, "value":12},{"key":"data.magic_def.equip", "mode": 2, "value":4},{"key":"data.armor", "mode":5, "value":"Dragonic Armor"}], "duration":{}, "flags":{},"transfer":true}],"_id":"TsMdxDofXCo0tkAz"}</v>
      </c>
    </row>
    <row r="82" spans="1:27" x14ac:dyDescent="0.25">
      <c r="A82" t="s">
        <v>182</v>
      </c>
      <c r="B82" t="s">
        <v>183</v>
      </c>
      <c r="C82">
        <v>112</v>
      </c>
      <c r="D82" t="s">
        <v>162</v>
      </c>
      <c r="E82">
        <v>2695</v>
      </c>
      <c r="F82" t="s">
        <v>162</v>
      </c>
      <c r="G82">
        <v>2705</v>
      </c>
      <c r="H82" t="s">
        <v>327</v>
      </c>
      <c r="I82">
        <v>0</v>
      </c>
      <c r="J82">
        <v>3</v>
      </c>
      <c r="K82">
        <v>0</v>
      </c>
      <c r="L82">
        <v>6</v>
      </c>
      <c r="M82">
        <v>0</v>
      </c>
      <c r="N82">
        <v>9</v>
      </c>
      <c r="O82" t="str">
        <f>IF(Table1[[#This Row],[melee_off]]=0,"","{""key"":"&amp;Table1[[#Headers],["data.melee_off.equip"]]&amp;", ""mode"": 2, ""value"":"&amp;Table1[[#This Row],[melee_off]]&amp;"}")</f>
        <v/>
      </c>
      <c r="P82" t="str">
        <f>IF(Table1[[#This Row],[melee_def]]=0,"","{""key"":"&amp;Table1[[#Headers],["data.melee_def.equip"]]&amp;", ""mode"": 2, ""value"":"&amp;Table1[[#This Row],[melee_def]]&amp;"}")</f>
        <v>{"key":"data.melee_def.equip", "mode": 2, "value":3}</v>
      </c>
      <c r="Q82" t="str">
        <f>IF(Table1[[#This Row],[ranged_off]]=0,"","{""key"":"&amp;Table1[[#Headers],["data.ranged_off.equip"]]&amp;", ""mode"": 2, ""value"":"&amp;Table1[[#This Row],[ranged_off]]&amp;"}")</f>
        <v/>
      </c>
      <c r="R82" t="str">
        <f>IF(Table1[[#This Row],[ranged_def]]=0,"","{""key"":"&amp;Table1[[#Headers],["data.ranged_def.equip"]]&amp;", ""mode"": 2, ""value"":"&amp;Table1[[#This Row],[ranged_def]]&amp;"}")</f>
        <v>{"key":"data.ranged_def.equip", "mode": 2, "value":6}</v>
      </c>
      <c r="S82" t="str">
        <f>IF(Table1[[#This Row],[magic_off]]=0,"","{""key"":"&amp;Table1[[#Headers],["data.magic_off.equip"]]&amp;", ""mode"": 2, ""value"":"&amp;Table1[[#This Row],[magic_off]]&amp;"}")</f>
        <v/>
      </c>
      <c r="T82" t="str">
        <f>IF(Table1[[#This Row],[magic_def]]=0,"","{""key"":"&amp;Table1[[#Headers],["data.magic_def.equip"]]&amp;", ""mode"": 2, ""value"":"&amp;Table1[[#This Row],[magic_def]]&amp;"}")</f>
        <v>{"key":"data.magic_def.equip", "mode": 2, "value":9}</v>
      </c>
      <c r="U82" t="s">
        <v>419</v>
      </c>
      <c r="V82" t="s">
        <v>704</v>
      </c>
      <c r="W82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"value":"Jelly Armor"}</v>
      </c>
      <c r="Y82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[{"_id":"FR3z00QTm1FbrEmy","label":"Jelly Armor (Equipped)","changes":[{"key":"data.melee_def.equip", "mode": 2, "value":3},{"key":"data.ranged_def.equip", "mode": 2, "value":6},{"key":"data.magic_def.equip", "mode": 2, "value":9},{"key":"data.armor", "mode":5, "value":"Jelly Armor"}], "duration":{}, "flags":{},"transfer":true}]</v>
      </c>
      <c r="Z82">
        <f t="shared" si="2"/>
        <v>286</v>
      </c>
      <c r="AA82" t="str">
        <f>LEFT(U82,Z82-4)&amp;Table1[[#This Row],[effects]]&amp;RIGHT(Table1[[#This Row],[2021-03-02]],26)</f>
        <v>{"name":"Jelly Armor","permission":{"default":0,"QSme0Gx9jr7A5dMK":3},"type":"equipment","data":{"itemSubtype":"armor","fightingStyle":"ranged","tier":6,"level":51,"exp":156,"price":0,"description":"","equipmentSlots":"armor"},"flags":{},"img":"icons/svg/mystery-man.svg","effects":[{"_id":"FR3z00QTm1FbrEmy","label":"Jelly Armor (Equipped)","changes":[{"key":"data.melee_def.equip", "mode": 2, "value":3},{"key":"data.ranged_def.equip", "mode": 2, "value":6},{"key":"data.magic_def.equip", "mode": 2, "value":9},{"key":"data.armor", "mode":5, "value":"Jelly Armor"}], "duration":{}, "flags":{},"transfer":true}],"_id":"ZusOZyN1D4atNKub"}</v>
      </c>
    </row>
    <row r="83" spans="1:27" x14ac:dyDescent="0.25">
      <c r="A83" t="s">
        <v>184</v>
      </c>
      <c r="B83" t="s">
        <v>185</v>
      </c>
      <c r="C83">
        <v>119</v>
      </c>
      <c r="D83" t="s">
        <v>162</v>
      </c>
      <c r="E83">
        <v>2700</v>
      </c>
      <c r="F83" t="s">
        <v>162</v>
      </c>
      <c r="G83">
        <v>2710</v>
      </c>
      <c r="H83" t="s">
        <v>186</v>
      </c>
      <c r="I83">
        <v>0</v>
      </c>
      <c r="J83">
        <v>0</v>
      </c>
      <c r="K83">
        <v>0</v>
      </c>
      <c r="L83">
        <v>1</v>
      </c>
      <c r="M83">
        <v>0</v>
      </c>
      <c r="N83">
        <v>2</v>
      </c>
      <c r="O83" t="str">
        <f>IF(Table1[[#This Row],[melee_off]]=0,"","{""key"":"&amp;Table1[[#Headers],["data.melee_off.equip"]]&amp;", ""mode"": 2, ""value"":"&amp;Table1[[#This Row],[melee_off]]&amp;"}")</f>
        <v/>
      </c>
      <c r="P83" t="str">
        <f>IF(Table1[[#This Row],[melee_def]]=0,"","{""key"":"&amp;Table1[[#Headers],["data.melee_def.equip"]]&amp;", ""mode"": 2, ""value"":"&amp;Table1[[#This Row],[melee_def]]&amp;"}")</f>
        <v/>
      </c>
      <c r="Q83" t="str">
        <f>IF(Table1[[#This Row],[ranged_off]]=0,"","{""key"":"&amp;Table1[[#Headers],["data.ranged_off.equip"]]&amp;", ""mode"": 2, ""value"":"&amp;Table1[[#This Row],[ranged_off]]&amp;"}")</f>
        <v/>
      </c>
      <c r="R83" t="str">
        <f>IF(Table1[[#This Row],[ranged_def]]=0,"","{""key"":"&amp;Table1[[#Headers],["data.ranged_def.equip"]]&amp;", ""mode"": 2, ""value"":"&amp;Table1[[#This Row],[ranged_def]]&amp;"}")</f>
        <v>{"key":"data.ranged_def.equip", "mode": 2, "value":1}</v>
      </c>
      <c r="S83" t="str">
        <f>IF(Table1[[#This Row],[magic_off]]=0,"","{""key"":"&amp;Table1[[#Headers],["data.magic_off.equip"]]&amp;", ""mode"": 2, ""value"":"&amp;Table1[[#This Row],[magic_off]]&amp;"}")</f>
        <v/>
      </c>
      <c r="T83" t="str">
        <f>IF(Table1[[#This Row],[magic_def]]=0,"","{""key"":"&amp;Table1[[#Headers],["data.magic_def.equip"]]&amp;", ""mode"": 2, ""value"":"&amp;Table1[[#This Row],[magic_def]]&amp;"}")</f>
        <v>{"key":"data.magic_def.equip", "mode": 2, "value":2}</v>
      </c>
      <c r="U83" t="s">
        <v>420</v>
      </c>
      <c r="V83" t="s">
        <v>705</v>
      </c>
      <c r="W83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"value":"Soft Leather Armor"}</v>
      </c>
      <c r="Y83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[{"_id":"UPMwGfbpqrshmrGZ","label":"Soft Leather Armor (Equipped)","changes":[{"key":"data.ranged_def.equip", "mode": 2, "value":1},{"key":"data.magic_def.equip", "mode": 2, "value":2},{"key":"data.armor", "mode":5, "value":"Soft Leather Armor"}], "duration":{}, "flags":{},"transfer":true}]</v>
      </c>
      <c r="Z83">
        <f t="shared" si="2"/>
        <v>290</v>
      </c>
      <c r="AA83" t="str">
        <f>LEFT(U83,Z83-4)&amp;Table1[[#This Row],[effects]]&amp;RIGHT(Table1[[#This Row],[2021-03-02]],26)</f>
        <v>{"name":"Soft Leather Armor","permission":{"default":0,"QSme0Gx9jr7A5dMK":3},"type":"equipment","data":{"itemSubtype":"armor","fightingStyle":"ranged","tier":1,"level":1,"exp":1,"price":0,"description":"","equipmentSlots":"armor"},"flags":{},"img":"icons/svg/mystery-man.svg","effects":[{"_id":"UPMwGfbpqrshmrGZ","label":"Soft Leather Armor (Equipped)","changes":[{"key":"data.ranged_def.equip", "mode": 2, "value":1},{"key":"data.magic_def.equip", "mode": 2, "value":2},{"key":"data.armor", "mode":5, "value":"Soft Leather Armor"}], "duration":{}, "flags":{},"transfer":true}],"_id":"c4cMN9mVZGvaH6xI"}</v>
      </c>
    </row>
    <row r="84" spans="1:27" x14ac:dyDescent="0.25">
      <c r="A84" t="s">
        <v>187</v>
      </c>
      <c r="B84" t="s">
        <v>188</v>
      </c>
      <c r="C84">
        <v>115</v>
      </c>
      <c r="D84" t="s">
        <v>162</v>
      </c>
      <c r="E84">
        <v>2696</v>
      </c>
      <c r="F84" t="s">
        <v>162</v>
      </c>
      <c r="G84">
        <v>2706</v>
      </c>
      <c r="H84" t="s">
        <v>351</v>
      </c>
      <c r="I84">
        <v>0</v>
      </c>
      <c r="J84">
        <v>4</v>
      </c>
      <c r="K84">
        <v>0</v>
      </c>
      <c r="L84">
        <v>6</v>
      </c>
      <c r="M84">
        <v>0</v>
      </c>
      <c r="N84">
        <v>2</v>
      </c>
      <c r="O84" t="str">
        <f>IF(Table1[[#This Row],[melee_off]]=0,"","{""key"":"&amp;Table1[[#Headers],["data.melee_off.equip"]]&amp;", ""mode"": 2, ""value"":"&amp;Table1[[#This Row],[melee_off]]&amp;"}")</f>
        <v/>
      </c>
      <c r="P84" t="str">
        <f>IF(Table1[[#This Row],[melee_def]]=0,"","{""key"":"&amp;Table1[[#Headers],["data.melee_def.equip"]]&amp;", ""mode"": 2, ""value"":"&amp;Table1[[#This Row],[melee_def]]&amp;"}")</f>
        <v>{"key":"data.melee_def.equip", "mode": 2, "value":4}</v>
      </c>
      <c r="Q84" t="str">
        <f>IF(Table1[[#This Row],[ranged_off]]=0,"","{""key"":"&amp;Table1[[#Headers],["data.ranged_off.equip"]]&amp;", ""mode"": 2, ""value"":"&amp;Table1[[#This Row],[ranged_off]]&amp;"}")</f>
        <v/>
      </c>
      <c r="R84" t="str">
        <f>IF(Table1[[#This Row],[ranged_def]]=0,"","{""key"":"&amp;Table1[[#Headers],["data.ranged_def.equip"]]&amp;", ""mode"": 2, ""value"":"&amp;Table1[[#This Row],[ranged_def]]&amp;"}")</f>
        <v>{"key":"data.ranged_def.equip", "mode": 2, "value":6}</v>
      </c>
      <c r="S84" t="str">
        <f>IF(Table1[[#This Row],[magic_off]]=0,"","{""key"":"&amp;Table1[[#Headers],["data.magic_off.equip"]]&amp;", ""mode"": 2, ""value"":"&amp;Table1[[#This Row],[magic_off]]&amp;"}")</f>
        <v/>
      </c>
      <c r="T84" t="str">
        <f>IF(Table1[[#This Row],[magic_def]]=0,"","{""key"":"&amp;Table1[[#Headers],["data.magic_def.equip"]]&amp;", ""mode"": 2, ""value"":"&amp;Table1[[#This Row],[magic_def]]&amp;"}")</f>
        <v>{"key":"data.magic_def.equip", "mode": 2, "value":2}</v>
      </c>
      <c r="U84" t="s">
        <v>421</v>
      </c>
      <c r="V84" t="s">
        <v>706</v>
      </c>
      <c r="W84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"value":"Aluminum Armor"}</v>
      </c>
      <c r="Y84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[{"_id":"QlRJJHsjEEDIqvpl","label":"Aluminum Armor (Equipped)","changes":[{"key":"data.melee_def.equip", "mode": 2, "value":4},{"key":"data.ranged_def.equip", "mode": 2, "value":6},{"key":"data.magic_def.equip", "mode": 2, "value":2},{"key":"data.armor", "mode":5, "value":"Aluminum Armor"}], "duration":{}, "flags":{},"transfer":true}]</v>
      </c>
      <c r="Z84">
        <f t="shared" si="2"/>
        <v>287</v>
      </c>
      <c r="AA84" t="str">
        <f>LEFT(U84,Z84-4)&amp;Table1[[#This Row],[effects]]&amp;RIGHT(Table1[[#This Row],[2021-03-02]],26)</f>
        <v>{"name":"Aluminum Armor","permission":{"default":0,"QSme0Gx9jr7A5dMK":3},"type":"equipment","data":{"itemSubtype":"armor","fightingStyle":"melee","tier":4,"level":31,"exp":64,"price":0,"description":"","equipmentSlots":"armor"},"flags":{},"img":"icons/svg/mystery-man.svg","effects":[{"_id":"QlRJJHsjEEDIqvpl","label":"Aluminum Armor (Equipped)","changes":[{"key":"data.melee_def.equip", "mode": 2, "value":4},{"key":"data.ranged_def.equip", "mode": 2, "value":6},{"key":"data.magic_def.equip", "mode": 2, "value":2},{"key":"data.armor", "mode":5, "value":"Aluminum Armor"}], "duration":{}, "flags":{},"transfer":true}],"_id":"dw1V7gAUFBIOv3Sn"}</v>
      </c>
    </row>
    <row r="85" spans="1:27" x14ac:dyDescent="0.25">
      <c r="A85" t="s">
        <v>189</v>
      </c>
      <c r="B85" t="s">
        <v>190</v>
      </c>
      <c r="C85">
        <v>112</v>
      </c>
      <c r="D85" t="s">
        <v>162</v>
      </c>
      <c r="E85">
        <v>2693</v>
      </c>
      <c r="F85" t="s">
        <v>162</v>
      </c>
      <c r="G85">
        <v>2703</v>
      </c>
      <c r="H85" t="s">
        <v>494</v>
      </c>
      <c r="I85">
        <v>0</v>
      </c>
      <c r="J85">
        <v>3</v>
      </c>
      <c r="K85">
        <v>0</v>
      </c>
      <c r="L85">
        <v>5</v>
      </c>
      <c r="M85">
        <v>0</v>
      </c>
      <c r="N85">
        <v>1</v>
      </c>
      <c r="O85" t="str">
        <f>IF(Table1[[#This Row],[melee_off]]=0,"","{""key"":"&amp;Table1[[#Headers],["data.melee_off.equip"]]&amp;", ""mode"": 2, ""value"":"&amp;Table1[[#This Row],[melee_off]]&amp;"}")</f>
        <v/>
      </c>
      <c r="P85" t="str">
        <f>IF(Table1[[#This Row],[melee_def]]=0,"","{""key"":"&amp;Table1[[#Headers],["data.melee_def.equip"]]&amp;", ""mode"": 2, ""value"":"&amp;Table1[[#This Row],[melee_def]]&amp;"}")</f>
        <v>{"key":"data.melee_def.equip", "mode": 2, "value":3}</v>
      </c>
      <c r="Q85" t="str">
        <f>IF(Table1[[#This Row],[ranged_off]]=0,"","{""key"":"&amp;Table1[[#Headers],["data.ranged_off.equip"]]&amp;", ""mode"": 2, ""value"":"&amp;Table1[[#This Row],[ranged_off]]&amp;"}")</f>
        <v/>
      </c>
      <c r="R85" t="str">
        <f>IF(Table1[[#This Row],[ranged_def]]=0,"","{""key"":"&amp;Table1[[#Headers],["data.ranged_def.equip"]]&amp;", ""mode"": 2, ""value"":"&amp;Table1[[#This Row],[ranged_def]]&amp;"}")</f>
        <v>{"key":"data.ranged_def.equip", "mode": 2, "value":5}</v>
      </c>
      <c r="S85" t="str">
        <f>IF(Table1[[#This Row],[magic_off]]=0,"","{""key"":"&amp;Table1[[#Headers],["data.magic_off.equip"]]&amp;", ""mode"": 2, ""value"":"&amp;Table1[[#This Row],[magic_off]]&amp;"}")</f>
        <v/>
      </c>
      <c r="T85" t="str">
        <f>IF(Table1[[#This Row],[magic_def]]=0,"","{""key"":"&amp;Table1[[#Headers],["data.magic_def.equip"]]&amp;", ""mode"": 2, ""value"":"&amp;Table1[[#This Row],[magic_def]]&amp;"}")</f>
        <v>{"key":"data.magic_def.equip", "mode": 2, "value":1}</v>
      </c>
      <c r="U85" t="s">
        <v>495</v>
      </c>
      <c r="V85" t="s">
        <v>707</v>
      </c>
      <c r="W85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"value":"Steel Armor"}</v>
      </c>
      <c r="Y85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[{"_id":"DEVBhYDJqjJkssYW","label":"Steel Armor (Equipped)","changes":[{"key":"data.melee_def.equip", "mode": 2, "value":3},{"key":"data.ranged_def.equip", "mode": 2, "value":5},{"key":"data.magic_def.equip", "mode": 2, "value":1},{"key":"data.armor", "mode":5, "value":"Steel Armor"}], "duration":{}, "flags":{},"transfer":true}]</v>
      </c>
      <c r="Z85">
        <f t="shared" si="2"/>
        <v>284</v>
      </c>
      <c r="AA85" t="str">
        <f>LEFT(U85,Z85-4)&amp;Table1[[#This Row],[effects]]&amp;RIGHT(Table1[[#This Row],[2021-03-02]],26)</f>
        <v>{"name":"Steel Armor","permission":{"default":0,"QSme0Gx9jr7A5dMK":3},"type":"equipment","data":{"itemSubtype":"armor","fightingStyle":"melee","tier":3,"level":21,"exp":33,"price":0,"description":"","equipmentSlots":"armor"},"flags":{},"img":"icons/svg/mystery-man.svg","effects":[{"_id":"DEVBhYDJqjJkssYW","label":"Steel Armor (Equipped)","changes":[{"key":"data.melee_def.equip", "mode": 2, "value":3},{"key":"data.ranged_def.equip", "mode": 2, "value":5},{"key":"data.magic_def.equip", "mode": 2, "value":1},{"key":"data.armor", "mode":5, "value":"Steel Armor"}], "duration":{}, "flags":{},"transfer":true}],"_id":"hAxakRzttPc2zo8X"}</v>
      </c>
    </row>
    <row r="86" spans="1:27" x14ac:dyDescent="0.25">
      <c r="A86" t="s">
        <v>191</v>
      </c>
      <c r="B86" t="s">
        <v>192</v>
      </c>
      <c r="C86">
        <v>116</v>
      </c>
      <c r="D86" t="s">
        <v>162</v>
      </c>
      <c r="E86">
        <v>2701</v>
      </c>
      <c r="F86" t="s">
        <v>162</v>
      </c>
      <c r="G86">
        <v>2711</v>
      </c>
      <c r="H86" t="s">
        <v>290</v>
      </c>
      <c r="I86">
        <v>0</v>
      </c>
      <c r="J86">
        <v>5</v>
      </c>
      <c r="K86">
        <v>0</v>
      </c>
      <c r="L86">
        <v>10</v>
      </c>
      <c r="M86">
        <v>0</v>
      </c>
      <c r="N86">
        <v>15</v>
      </c>
      <c r="O86" t="str">
        <f>IF(Table1[[#This Row],[melee_off]]=0,"","{""key"":"&amp;Table1[[#Headers],["data.melee_off.equip"]]&amp;", ""mode"": 2, ""value"":"&amp;Table1[[#This Row],[melee_off]]&amp;"}")</f>
        <v/>
      </c>
      <c r="P86" t="str">
        <f>IF(Table1[[#This Row],[melee_def]]=0,"","{""key"":"&amp;Table1[[#Headers],["data.melee_def.equip"]]&amp;", ""mode"": 2, ""value"":"&amp;Table1[[#This Row],[melee_def]]&amp;"}")</f>
        <v>{"key":"data.melee_def.equip", "mode": 2, "value":5}</v>
      </c>
      <c r="Q86" t="str">
        <f>IF(Table1[[#This Row],[ranged_off]]=0,"","{""key"":"&amp;Table1[[#Headers],["data.ranged_off.equip"]]&amp;", ""mode"": 2, ""value"":"&amp;Table1[[#This Row],[ranged_off]]&amp;"}")</f>
        <v/>
      </c>
      <c r="R86" t="str">
        <f>IF(Table1[[#This Row],[ranged_def]]=0,"","{""key"":"&amp;Table1[[#Headers],["data.ranged_def.equip"]]&amp;", ""mode"": 2, ""value"":"&amp;Table1[[#This Row],[ranged_def]]&amp;"}")</f>
        <v>{"key":"data.ranged_def.equip", "mode": 2, "value":10}</v>
      </c>
      <c r="S86" t="str">
        <f>IF(Table1[[#This Row],[magic_off]]=0,"","{""key"":"&amp;Table1[[#Headers],["data.magic_off.equip"]]&amp;", ""mode"": 2, ""value"":"&amp;Table1[[#This Row],[magic_off]]&amp;"}")</f>
        <v/>
      </c>
      <c r="T86" t="str">
        <f>IF(Table1[[#This Row],[magic_def]]=0,"","{""key"":"&amp;Table1[[#Headers],["data.magic_def.equip"]]&amp;", ""mode"": 2, ""value"":"&amp;Table1[[#This Row],[magic_def]]&amp;"}")</f>
        <v>{"key":"data.magic_def.equip", "mode": 2, "value":15}</v>
      </c>
      <c r="U86" t="s">
        <v>422</v>
      </c>
      <c r="V86" t="s">
        <v>708</v>
      </c>
      <c r="W86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"value":"Tarrasque Armor"}</v>
      </c>
      <c r="Y86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[{"_id":"B67z07b8L9DMoVVN","label":"Tarrasque Armor (Equipped)","changes":[{"key":"data.melee_def.equip", "mode": 2, "value":5},{"key":"data.ranged_def.equip", "mode": 2, "value":10},{"key":"data.magic_def.equip", "mode": 2, "value":15},{"key":"data.armor", "mode":5, "value":"Tarrasque Armor"}], "duration":{}, "flags":{},"transfer":true}]</v>
      </c>
      <c r="Z86">
        <f t="shared" si="2"/>
        <v>291</v>
      </c>
      <c r="AA86" t="str">
        <f>LEFT(U86,Z86-4)&amp;Table1[[#This Row],[effects]]&amp;RIGHT(Table1[[#This Row],[2021-03-02]],26)</f>
        <v>{"name":"Tarrasque Armor","permission":{"default":0,"QSme0Gx9jr7A5dMK":3},"type":"equipment","data":{"itemSubtype":"armor","fightingStyle":"ranged","tier":10,"level":91,"exp":460,"price":0,"description":"","equipmentSlots":"armor"},"flags":{},"img":"icons/svg/mystery-man.svg","effects":[{"_id":"B67z07b8L9DMoVVN","label":"Tarrasque Armor (Equipped)","changes":[{"key":"data.melee_def.equip", "mode": 2, "value":5},{"key":"data.ranged_def.equip", "mode": 2, "value":10},{"key":"data.magic_def.equip", "mode": 2, "value":15},{"key":"data.armor", "mode":5, "value":"Tarrasque Armor"}], "duration":{}, "flags":{},"transfer":true}],"_id":"jUlSVXzzO2PvwcBG"}</v>
      </c>
    </row>
    <row r="87" spans="1:27" x14ac:dyDescent="0.25">
      <c r="A87" t="s">
        <v>193</v>
      </c>
      <c r="B87" t="s">
        <v>194</v>
      </c>
      <c r="C87">
        <v>115</v>
      </c>
      <c r="D87" t="s">
        <v>162</v>
      </c>
      <c r="E87">
        <v>2697</v>
      </c>
      <c r="F87" t="s">
        <v>162</v>
      </c>
      <c r="G87">
        <v>2707</v>
      </c>
      <c r="H87" t="s">
        <v>339</v>
      </c>
      <c r="I87">
        <v>0</v>
      </c>
      <c r="J87">
        <v>5</v>
      </c>
      <c r="K87">
        <v>0</v>
      </c>
      <c r="L87">
        <v>8</v>
      </c>
      <c r="M87">
        <v>0</v>
      </c>
      <c r="N87">
        <v>2</v>
      </c>
      <c r="O87" t="str">
        <f>IF(Table1[[#This Row],[melee_off]]=0,"","{""key"":"&amp;Table1[[#Headers],["data.melee_off.equip"]]&amp;", ""mode"": 2, ""value"":"&amp;Table1[[#This Row],[melee_off]]&amp;"}")</f>
        <v/>
      </c>
      <c r="P87" t="str">
        <f>IF(Table1[[#This Row],[melee_def]]=0,"","{""key"":"&amp;Table1[[#Headers],["data.melee_def.equip"]]&amp;", ""mode"": 2, ""value"":"&amp;Table1[[#This Row],[melee_def]]&amp;"}")</f>
        <v>{"key":"data.melee_def.equip", "mode": 2, "value":5}</v>
      </c>
      <c r="Q87" t="str">
        <f>IF(Table1[[#This Row],[ranged_off]]=0,"","{""key"":"&amp;Table1[[#Headers],["data.ranged_off.equip"]]&amp;", ""mode"": 2, ""value"":"&amp;Table1[[#This Row],[ranged_off]]&amp;"}")</f>
        <v/>
      </c>
      <c r="R87" t="str">
        <f>IF(Table1[[#This Row],[ranged_def]]=0,"","{""key"":"&amp;Table1[[#Headers],["data.ranged_def.equip"]]&amp;", ""mode"": 2, ""value"":"&amp;Table1[[#This Row],[ranged_def]]&amp;"}")</f>
        <v>{"key":"data.ranged_def.equip", "mode": 2, "value":8}</v>
      </c>
      <c r="S87" t="str">
        <f>IF(Table1[[#This Row],[magic_off]]=0,"","{""key"":"&amp;Table1[[#Headers],["data.magic_off.equip"]]&amp;", ""mode"": 2, ""value"":"&amp;Table1[[#This Row],[magic_off]]&amp;"}")</f>
        <v/>
      </c>
      <c r="T87" t="str">
        <f>IF(Table1[[#This Row],[magic_def]]=0,"","{""key"":"&amp;Table1[[#Headers],["data.magic_def.equip"]]&amp;", ""mode"": 2, ""value"":"&amp;Table1[[#This Row],[magic_def]]&amp;"}")</f>
        <v>{"key":"data.magic_def.equip", "mode": 2, "value":2}</v>
      </c>
      <c r="U87" t="s">
        <v>423</v>
      </c>
      <c r="V87" t="s">
        <v>709</v>
      </c>
      <c r="W87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"value":"Titanium Armor"}</v>
      </c>
      <c r="Y87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[{"_id":"mfEhylHFOd2kG0U9","label":"Titanium Armor (Equipped)","changes":[{"key":"data.melee_def.equip", "mode": 2, "value":5},{"key":"data.ranged_def.equip", "mode": 2, "value":8},{"key":"data.magic_def.equip", "mode": 2, "value":2},{"key":"data.armor", "mode":5, "value":"Titanium Armor"}], "duration":{}, "flags":{},"transfer":true}]</v>
      </c>
      <c r="Z87">
        <f t="shared" si="2"/>
        <v>288</v>
      </c>
      <c r="AA87" t="str">
        <f>LEFT(U87,Z87-4)&amp;Table1[[#This Row],[effects]]&amp;RIGHT(Table1[[#This Row],[2021-03-02]],26)</f>
        <v>{"name":"Titanium Armor","permission":{"default":0,"QSme0Gx9jr7A5dMK":3},"type":"equipment","data":{"itemSubtype":"armor","fightingStyle":"melee","tier":5,"level":41,"exp":105,"price":0,"description":"","equipmentSlots":"armor"},"flags":{},"img":"icons/svg/mystery-man.svg","effects":[{"_id":"mfEhylHFOd2kG0U9","label":"Titanium Armor (Equipped)","changes":[{"key":"data.melee_def.equip", "mode": 2, "value":5},{"key":"data.ranged_def.equip", "mode": 2, "value":8},{"key":"data.magic_def.equip", "mode": 2, "value":2},{"key":"data.armor", "mode":5, "value":"Titanium Armor"}], "duration":{}, "flags":{},"transfer":true}],"_id":"pEY2Ekr7BuS8DQbf"}</v>
      </c>
    </row>
    <row r="88" spans="1:27" x14ac:dyDescent="0.25">
      <c r="A88" t="s">
        <v>195</v>
      </c>
      <c r="B88" t="s">
        <v>196</v>
      </c>
      <c r="C88">
        <v>116</v>
      </c>
      <c r="D88" t="s">
        <v>162</v>
      </c>
      <c r="E88">
        <v>2699</v>
      </c>
      <c r="F88" t="s">
        <v>162</v>
      </c>
      <c r="G88">
        <v>2709</v>
      </c>
      <c r="H88" t="s">
        <v>281</v>
      </c>
      <c r="I88">
        <v>0</v>
      </c>
      <c r="J88">
        <v>9</v>
      </c>
      <c r="K88">
        <v>0</v>
      </c>
      <c r="L88">
        <v>14</v>
      </c>
      <c r="M88">
        <v>0</v>
      </c>
      <c r="N88">
        <v>4</v>
      </c>
      <c r="O88" t="str">
        <f>IF(Table1[[#This Row],[melee_off]]=0,"","{""key"":"&amp;Table1[[#Headers],["data.melee_off.equip"]]&amp;", ""mode"": 2, ""value"":"&amp;Table1[[#This Row],[melee_off]]&amp;"}")</f>
        <v/>
      </c>
      <c r="P88" t="str">
        <f>IF(Table1[[#This Row],[melee_def]]=0,"","{""key"":"&amp;Table1[[#Headers],["data.melee_def.equip"]]&amp;", ""mode"": 2, ""value"":"&amp;Table1[[#This Row],[melee_def]]&amp;"}")</f>
        <v>{"key":"data.melee_def.equip", "mode": 2, "value":9}</v>
      </c>
      <c r="Q88" t="str">
        <f>IF(Table1[[#This Row],[ranged_off]]=0,"","{""key"":"&amp;Table1[[#Headers],["data.ranged_off.equip"]]&amp;", ""mode"": 2, ""value"":"&amp;Table1[[#This Row],[ranged_off]]&amp;"}")</f>
        <v/>
      </c>
      <c r="R88" t="str">
        <f>IF(Table1[[#This Row],[ranged_def]]=0,"","{""key"":"&amp;Table1[[#Headers],["data.ranged_def.equip"]]&amp;", ""mode"": 2, ""value"":"&amp;Table1[[#This Row],[ranged_def]]&amp;"}")</f>
        <v>{"key":"data.ranged_def.equip", "mode": 2, "value":14}</v>
      </c>
      <c r="S88" t="str">
        <f>IF(Table1[[#This Row],[magic_off]]=0,"","{""key"":"&amp;Table1[[#Headers],["data.magic_off.equip"]]&amp;", ""mode"": 2, ""value"":"&amp;Table1[[#This Row],[magic_off]]&amp;"}")</f>
        <v/>
      </c>
      <c r="T88" t="str">
        <f>IF(Table1[[#This Row],[magic_def]]=0,"","{""key"":"&amp;Table1[[#Headers],["data.magic_def.equip"]]&amp;", ""mode"": 2, ""value"":"&amp;Table1[[#This Row],[magic_def]]&amp;"}")</f>
        <v>{"key":"data.magic_def.equip", "mode": 2, "value":4}</v>
      </c>
      <c r="U88" t="s">
        <v>424</v>
      </c>
      <c r="V88" t="s">
        <v>710</v>
      </c>
      <c r="W88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"value":"Celestial Armor"}</v>
      </c>
      <c r="Y88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[{"_id":"LiMfnR81FRnI9Ydf","label":"Celestial Armor (Equipped)","changes":[{"key":"data.melee_def.equip", "mode": 2, "value":9},{"key":"data.ranged_def.equip", "mode": 2, "value":14},{"key":"data.magic_def.equip", "mode": 2, "value":4},{"key":"data.armor", "mode":5, "value":"Celestial Armor"}], "duration":{}, "flags":{},"transfer":true}]</v>
      </c>
      <c r="Z88">
        <f t="shared" si="2"/>
        <v>289</v>
      </c>
      <c r="AA88" t="str">
        <f>LEFT(U88,Z88-4)&amp;Table1[[#This Row],[effects]]&amp;RIGHT(Table1[[#This Row],[2021-03-02]],26)</f>
        <v>{"name":"Celestial Armor","permission":{"default":0,"QSme0Gx9jr7A5dMK":3},"type":"equipment","data":{"itemSubtype":"armor","fightingStyle":"melee","tier":9,"level":81,"exp":369,"price":0,"description":"","equipmentSlots":"armor"},"flags":{},"img":"icons/svg/mystery-man.svg","effects":[{"_id":"LiMfnR81FRnI9Ydf","label":"Celestial Armor (Equipped)","changes":[{"key":"data.melee_def.equip", "mode": 2, "value":9},{"key":"data.ranged_def.equip", "mode": 2, "value":14},{"key":"data.magic_def.equip", "mode": 2, "value":4},{"key":"data.armor", "mode":5, "value":"Celestial Armor"}], "duration":{}, "flags":{},"transfer":true}],"_id":"ptVYKVLJS3GcCla0"}</v>
      </c>
    </row>
    <row r="89" spans="1:27" x14ac:dyDescent="0.25">
      <c r="A89" t="s">
        <v>197</v>
      </c>
      <c r="B89" t="s">
        <v>198</v>
      </c>
      <c r="C89">
        <v>120</v>
      </c>
      <c r="D89" t="s">
        <v>162</v>
      </c>
      <c r="E89">
        <v>2702</v>
      </c>
      <c r="F89" t="s">
        <v>162</v>
      </c>
      <c r="G89">
        <v>2712</v>
      </c>
      <c r="H89" t="s">
        <v>473</v>
      </c>
      <c r="I89">
        <v>0</v>
      </c>
      <c r="J89">
        <v>1</v>
      </c>
      <c r="K89">
        <v>0</v>
      </c>
      <c r="L89">
        <v>2</v>
      </c>
      <c r="M89">
        <v>0</v>
      </c>
      <c r="N89">
        <v>3</v>
      </c>
      <c r="O89" t="str">
        <f>IF(Table1[[#This Row],[melee_off]]=0,"","{""key"":"&amp;Table1[[#Headers],["data.melee_off.equip"]]&amp;", ""mode"": 2, ""value"":"&amp;Table1[[#This Row],[melee_off]]&amp;"}")</f>
        <v/>
      </c>
      <c r="P89" t="str">
        <f>IF(Table1[[#This Row],[melee_def]]=0,"","{""key"":"&amp;Table1[[#Headers],["data.melee_def.equip"]]&amp;", ""mode"": 2, ""value"":"&amp;Table1[[#This Row],[melee_def]]&amp;"}")</f>
        <v>{"key":"data.melee_def.equip", "mode": 2, "value":1}</v>
      </c>
      <c r="Q89" t="str">
        <f>IF(Table1[[#This Row],[ranged_off]]=0,"","{""key"":"&amp;Table1[[#Headers],["data.ranged_off.equip"]]&amp;", ""mode"": 2, ""value"":"&amp;Table1[[#This Row],[ranged_off]]&amp;"}")</f>
        <v/>
      </c>
      <c r="R89" t="str">
        <f>IF(Table1[[#This Row],[ranged_def]]=0,"","{""key"":"&amp;Table1[[#Headers],["data.ranged_def.equip"]]&amp;", ""mode"": 2, ""value"":"&amp;Table1[[#This Row],[ranged_def]]&amp;"}")</f>
        <v>{"key":"data.ranged_def.equip", "mode": 2, "value":2}</v>
      </c>
      <c r="S89" t="str">
        <f>IF(Table1[[#This Row],[magic_off]]=0,"","{""key"":"&amp;Table1[[#Headers],["data.magic_off.equip"]]&amp;", ""mode"": 2, ""value"":"&amp;Table1[[#This Row],[magic_off]]&amp;"}")</f>
        <v/>
      </c>
      <c r="T89" t="str">
        <f>IF(Table1[[#This Row],[magic_def]]=0,"","{""key"":"&amp;Table1[[#Headers],["data.magic_def.equip"]]&amp;", ""mode"": 2, ""value"":"&amp;Table1[[#This Row],[magic_def]]&amp;"}")</f>
        <v>{"key":"data.magic_def.equip", "mode": 2, "value":3}</v>
      </c>
      <c r="U89" t="s">
        <v>474</v>
      </c>
      <c r="V89" t="s">
        <v>711</v>
      </c>
      <c r="W89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"value":"Thick Leather Armor"}</v>
      </c>
      <c r="Y89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[{"_id":"m7oN2ixc9tS3LzlS","label":"Thick Leather Armor (Equipped)","changes":[{"key":"data.melee_def.equip", "mode": 2, "value":1},{"key":"data.ranged_def.equip", "mode": 2, "value":2},{"key":"data.magic_def.equip", "mode": 2, "value":3},{"key":"data.armor", "mode":5, "value":"Thick Leather Armor"}], "duration":{}, "flags":{},"transfer":true}]</v>
      </c>
      <c r="Z89">
        <f t="shared" si="2"/>
        <v>293</v>
      </c>
      <c r="AA89" t="str">
        <f>LEFT(U89,Z89-4)&amp;Table1[[#This Row],[effects]]&amp;RIGHT(Table1[[#This Row],[2021-03-02]],26)</f>
        <v>{"name":"Thick Leather Armor","permission":{"default":0,"QSme0Gx9jr7A5dMK":3},"type":"equipment","data":{"itemSubtype":"armor","fightingStyle":"ranged","tier":2,"level":11,"exp":12,"price":0,"description":"","equipmentSlots":"armor"},"flags":{},"img":"icons/svg/mystery-man.svg","effects":[{"_id":"m7oN2ixc9tS3LzlS","label":"Thick Leather Armor (Equipped)","changes":[{"key":"data.melee_def.equip", "mode": 2, "value":1},{"key":"data.ranged_def.equip", "mode": 2, "value":2},{"key":"data.magic_def.equip", "mode": 2, "value":3},{"key":"data.armor", "mode":5, "value":"Thick Leather Armor"}], "duration":{}, "flags":{},"transfer":true}],"_id":"rla7G1tCYu48wJUF"}</v>
      </c>
    </row>
    <row r="90" spans="1:27" x14ac:dyDescent="0.25">
      <c r="A90" t="s">
        <v>199</v>
      </c>
      <c r="B90" t="s">
        <v>200</v>
      </c>
      <c r="C90">
        <v>118</v>
      </c>
      <c r="D90" t="s">
        <v>162</v>
      </c>
      <c r="E90">
        <v>2702</v>
      </c>
      <c r="F90" t="s">
        <v>162</v>
      </c>
      <c r="G90">
        <v>2712</v>
      </c>
      <c r="H90" t="s">
        <v>303</v>
      </c>
      <c r="I90">
        <v>0</v>
      </c>
      <c r="J90">
        <v>4</v>
      </c>
      <c r="K90">
        <v>0</v>
      </c>
      <c r="L90">
        <v>8</v>
      </c>
      <c r="M90">
        <v>0</v>
      </c>
      <c r="N90">
        <v>12</v>
      </c>
      <c r="O90" t="str">
        <f>IF(Table1[[#This Row],[melee_off]]=0,"","{""key"":"&amp;Table1[[#Headers],["data.melee_off.equip"]]&amp;", ""mode"": 2, ""value"":"&amp;Table1[[#This Row],[melee_off]]&amp;"}")</f>
        <v/>
      </c>
      <c r="P90" t="str">
        <f>IF(Table1[[#This Row],[melee_def]]=0,"","{""key"":"&amp;Table1[[#Headers],["data.melee_def.equip"]]&amp;", ""mode"": 2, ""value"":"&amp;Table1[[#This Row],[melee_def]]&amp;"}")</f>
        <v>{"key":"data.melee_def.equip", "mode": 2, "value":4}</v>
      </c>
      <c r="Q90" t="str">
        <f>IF(Table1[[#This Row],[ranged_off]]=0,"","{""key"":"&amp;Table1[[#Headers],["data.ranged_off.equip"]]&amp;", ""mode"": 2, ""value"":"&amp;Table1[[#This Row],[ranged_off]]&amp;"}")</f>
        <v/>
      </c>
      <c r="R90" t="str">
        <f>IF(Table1[[#This Row],[ranged_def]]=0,"","{""key"":"&amp;Table1[[#Headers],["data.ranged_def.equip"]]&amp;", ""mode"": 2, ""value"":"&amp;Table1[[#This Row],[ranged_def]]&amp;"}")</f>
        <v>{"key":"data.ranged_def.equip", "mode": 2, "value":8}</v>
      </c>
      <c r="S90" t="str">
        <f>IF(Table1[[#This Row],[magic_off]]=0,"","{""key"":"&amp;Table1[[#Headers],["data.magic_off.equip"]]&amp;", ""mode"": 2, ""value"":"&amp;Table1[[#This Row],[magic_off]]&amp;"}")</f>
        <v/>
      </c>
      <c r="T90" t="str">
        <f>IF(Table1[[#This Row],[magic_def]]=0,"","{""key"":"&amp;Table1[[#Headers],["data.magic_def.equip"]]&amp;", ""mode"": 2, ""value"":"&amp;Table1[[#This Row],[magic_def]]&amp;"}")</f>
        <v>{"key":"data.magic_def.equip", "mode": 2, "value":12}</v>
      </c>
      <c r="U90" t="s">
        <v>425</v>
      </c>
      <c r="V90" t="s">
        <v>712</v>
      </c>
      <c r="W90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"value":"Dragonscale Armor"}</v>
      </c>
      <c r="Y90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[{"_id":"HxSMYK4nXs6yJ8j1","label":"Dragonscale Armor (Equipped)","changes":[{"key":"data.melee_def.equip", "mode": 2, "value":4},{"key":"data.ranged_def.equip", "mode": 2, "value":8},{"key":"data.magic_def.equip", "mode": 2, "value":12},{"key":"data.armor", "mode":5, "value":"Dragonscale Armor"}], "duration":{}, "flags":{},"transfer":true}]</v>
      </c>
      <c r="Z90">
        <f t="shared" si="2"/>
        <v>292</v>
      </c>
      <c r="AA90" t="str">
        <f>LEFT(U90,Z90-4)&amp;Table1[[#This Row],[effects]]&amp;RIGHT(Table1[[#This Row],[2021-03-02]],26)</f>
        <v>{"name":"Dragonscale Armor","permission":{"default":0,"QSme0Gx9jr7A5dMK":3},"type":"equipment","data":{"itemSubtype":"armor","fightingStyle":"ranged","tier":8,"level":71,"exp":288,"price":0,"description":"","equipmentSlots":"armor"},"flags":{},"img":"icons/svg/mystery-man.svg","effects":[{"_id":"HxSMYK4nXs6yJ8j1","label":"Dragonscale Armor (Equipped)","changes":[{"key":"data.melee_def.equip", "mode": 2, "value":4},{"key":"data.ranged_def.equip", "mode": 2, "value":8},{"key":"data.magic_def.equip", "mode": 2, "value":12},{"key":"data.armor", "mode":5, "value":"Dragonscale Armor"}], "duration":{}, "flags":{},"transfer":true}],"_id":"wquB34nCBSwoI5Us"}</v>
      </c>
    </row>
    <row r="91" spans="1:27" x14ac:dyDescent="0.25">
      <c r="A91" t="s">
        <v>201</v>
      </c>
      <c r="B91" t="s">
        <v>202</v>
      </c>
      <c r="C91">
        <v>117</v>
      </c>
      <c r="D91" t="s">
        <v>162</v>
      </c>
      <c r="E91">
        <v>2701</v>
      </c>
      <c r="F91" t="s">
        <v>162</v>
      </c>
      <c r="G91">
        <v>2711</v>
      </c>
      <c r="H91" t="s">
        <v>291</v>
      </c>
      <c r="I91">
        <v>0</v>
      </c>
      <c r="J91">
        <v>10</v>
      </c>
      <c r="K91">
        <v>0</v>
      </c>
      <c r="L91">
        <v>15</v>
      </c>
      <c r="M91">
        <v>0</v>
      </c>
      <c r="N91">
        <v>5</v>
      </c>
      <c r="O91" t="str">
        <f>IF(Table1[[#This Row],[melee_off]]=0,"","{""key"":"&amp;Table1[[#Headers],["data.melee_off.equip"]]&amp;", ""mode"": 2, ""value"":"&amp;Table1[[#This Row],[melee_off]]&amp;"}")</f>
        <v/>
      </c>
      <c r="P91" t="str">
        <f>IF(Table1[[#This Row],[melee_def]]=0,"","{""key"":"&amp;Table1[[#Headers],["data.melee_def.equip"]]&amp;", ""mode"": 2, ""value"":"&amp;Table1[[#This Row],[melee_def]]&amp;"}")</f>
        <v>{"key":"data.melee_def.equip", "mode": 2, "value":10}</v>
      </c>
      <c r="Q91" t="str">
        <f>IF(Table1[[#This Row],[ranged_off]]=0,"","{""key"":"&amp;Table1[[#Headers],["data.ranged_off.equip"]]&amp;", ""mode"": 2, ""value"":"&amp;Table1[[#This Row],[ranged_off]]&amp;"}")</f>
        <v/>
      </c>
      <c r="R91" t="str">
        <f>IF(Table1[[#This Row],[ranged_def]]=0,"","{""key"":"&amp;Table1[[#Headers],["data.ranged_def.equip"]]&amp;", ""mode"": 2, ""value"":"&amp;Table1[[#This Row],[ranged_def]]&amp;"}")</f>
        <v>{"key":"data.ranged_def.equip", "mode": 2, "value":15}</v>
      </c>
      <c r="S91" t="str">
        <f>IF(Table1[[#This Row],[magic_off]]=0,"","{""key"":"&amp;Table1[[#Headers],["data.magic_off.equip"]]&amp;", ""mode"": 2, ""value"":"&amp;Table1[[#This Row],[magic_off]]&amp;"}")</f>
        <v/>
      </c>
      <c r="T91" t="str">
        <f>IF(Table1[[#This Row],[magic_def]]=0,"","{""key"":"&amp;Table1[[#Headers],["data.magic_def.equip"]]&amp;", ""mode"": 2, ""value"":"&amp;Table1[[#This Row],[magic_def]]&amp;"}")</f>
        <v>{"key":"data.magic_def.equip", "mode": 2, "value":5}</v>
      </c>
      <c r="U91" t="s">
        <v>426</v>
      </c>
      <c r="V91" t="s">
        <v>713</v>
      </c>
      <c r="W91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"value":"Adamantium Armor"}</v>
      </c>
      <c r="Y91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[{"_id":"qqpQpghoLoGo0oZS","label":"Adamantium Armor (Equipped)","changes":[{"key":"data.melee_def.equip", "mode": 2, "value":10},{"key":"data.ranged_def.equip", "mode": 2, "value":15},{"key":"data.magic_def.equip", "mode": 2, "value":5},{"key":"data.armor", "mode":5, "value":"Adamantium Armor"}], "duration":{}, "flags":{},"transfer":true}]</v>
      </c>
      <c r="Z91">
        <f t="shared" si="2"/>
        <v>291</v>
      </c>
      <c r="AA91" t="str">
        <f>LEFT(U91,Z91-4)&amp;Table1[[#This Row],[effects]]&amp;RIGHT(Table1[[#This Row],[2021-03-02]],26)</f>
        <v>{"name":"Adamantium Armor","permission":{"default":0,"QSme0Gx9jr7A5dMK":3},"type":"equipment","data":{"itemSubtype":"armor","fightingStyle":"melee","tier":10,"level":91,"exp":460,"price":0,"description":"","equipmentSlots":"armor"},"flags":{},"img":"icons/svg/mystery-man.svg","effects":[{"_id":"qqpQpghoLoGo0oZS","label":"Adamantium Armor (Equipped)","changes":[{"key":"data.melee_def.equip", "mode": 2, "value":10},{"key":"data.ranged_def.equip", "mode": 2, "value":15},{"key":"data.magic_def.equip", "mode": 2, "value":5},{"key":"data.armor", "mode":5, "value":"Adamantium Armor"}], "duration":{}, "flags":{},"transfer":true}],"_id":"y0eiNkucOopqELRx"}</v>
      </c>
    </row>
    <row r="92" spans="1:27" x14ac:dyDescent="0.25">
      <c r="A92" t="s">
        <v>203</v>
      </c>
      <c r="B92" t="s">
        <v>204</v>
      </c>
      <c r="C92">
        <v>116</v>
      </c>
      <c r="D92" t="s">
        <v>162</v>
      </c>
      <c r="E92">
        <v>2699</v>
      </c>
      <c r="F92" t="s">
        <v>162</v>
      </c>
      <c r="G92">
        <v>2709</v>
      </c>
      <c r="H92" t="s">
        <v>282</v>
      </c>
      <c r="I92">
        <v>0</v>
      </c>
      <c r="J92">
        <v>9</v>
      </c>
      <c r="K92">
        <v>0</v>
      </c>
      <c r="L92">
        <v>14</v>
      </c>
      <c r="M92">
        <v>0</v>
      </c>
      <c r="N92">
        <v>4</v>
      </c>
      <c r="O92" t="str">
        <f>IF(Table1[[#This Row],[melee_off]]=0,"","{""key"":"&amp;Table1[[#Headers],["data.melee_off.equip"]]&amp;", ""mode"": 2, ""value"":"&amp;Table1[[#This Row],[melee_off]]&amp;"}")</f>
        <v/>
      </c>
      <c r="P92" t="str">
        <f>IF(Table1[[#This Row],[melee_def]]=0,"","{""key"":"&amp;Table1[[#Headers],["data.melee_def.equip"]]&amp;", ""mode"": 2, ""value"":"&amp;Table1[[#This Row],[melee_def]]&amp;"}")</f>
        <v>{"key":"data.melee_def.equip", "mode": 2, "value":9}</v>
      </c>
      <c r="Q92" t="str">
        <f>IF(Table1[[#This Row],[ranged_off]]=0,"","{""key"":"&amp;Table1[[#Headers],["data.ranged_off.equip"]]&amp;", ""mode"": 2, ""value"":"&amp;Table1[[#This Row],[ranged_off]]&amp;"}")</f>
        <v/>
      </c>
      <c r="R92" t="str">
        <f>IF(Table1[[#This Row],[ranged_def]]=0,"","{""key"":"&amp;Table1[[#Headers],["data.ranged_def.equip"]]&amp;", ""mode"": 2, ""value"":"&amp;Table1[[#This Row],[ranged_def]]&amp;"}")</f>
        <v>{"key":"data.ranged_def.equip", "mode": 2, "value":14}</v>
      </c>
      <c r="S92" t="str">
        <f>IF(Table1[[#This Row],[magic_off]]=0,"","{""key"":"&amp;Table1[[#Headers],["data.magic_off.equip"]]&amp;", ""mode"": 2, ""value"":"&amp;Table1[[#This Row],[magic_off]]&amp;"}")</f>
        <v/>
      </c>
      <c r="T92" t="str">
        <f>IF(Table1[[#This Row],[magic_def]]=0,"","{""key"":"&amp;Table1[[#Headers],["data.magic_def.equip"]]&amp;", ""mode"": 2, ""value"":"&amp;Table1[[#This Row],[magic_def]]&amp;"}")</f>
        <v>{"key":"data.magic_def.equip", "mode": 2, "value":4}</v>
      </c>
      <c r="U92" t="s">
        <v>427</v>
      </c>
      <c r="V92" t="s">
        <v>714</v>
      </c>
      <c r="W92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"value":"Angel Hair Robe"}</v>
      </c>
      <c r="Y92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[{"_id":"ZCwNxUnRnR3wBVFx","label":"Angel Hair Robe (Equipped)","changes":[{"key":"data.melee_def.equip", "mode": 2, "value":9},{"key":"data.ranged_def.equip", "mode": 2, "value":14},{"key":"data.magic_def.equip", "mode": 2, "value":4},{"key":"data.armor", "mode":5, "value":"Angel Hair Robe"}], "duration":{}, "flags":{},"transfer":true}]</v>
      </c>
      <c r="Z92">
        <f t="shared" si="2"/>
        <v>289</v>
      </c>
      <c r="AA92" t="str">
        <f>LEFT(U92,Z92-4)&amp;Table1[[#This Row],[effects]]&amp;RIGHT(Table1[[#This Row],[2021-03-02]],26)</f>
        <v>{"name":"Angel Hair Robe","permission":{"default":0,"QSme0Gx9jr7A5dMK":3},"type":"equipment","data":{"itemSubtype":"armor","fightingStyle":"magic","tier":9,"level":81,"exp":369,"price":0,"description":"","equipmentSlots":"armor"},"flags":{},"img":"icons/svg/mystery-man.svg","effects":[{"_id":"ZCwNxUnRnR3wBVFx","label":"Angel Hair Robe (Equipped)","changes":[{"key":"data.melee_def.equip", "mode": 2, "value":9},{"key":"data.ranged_def.equip", "mode": 2, "value":14},{"key":"data.magic_def.equip", "mode": 2, "value":4},{"key":"data.armor", "mode":5, "value":"Angel Hair Robe"}], "duration":{}, "flags":{},"transfer":true}],"_id":"zcwANHzm1wKj4wo4"}</v>
      </c>
    </row>
    <row r="93" spans="1:27" x14ac:dyDescent="0.25">
      <c r="A93" t="s">
        <v>205</v>
      </c>
      <c r="B93" t="s">
        <v>206</v>
      </c>
      <c r="C93">
        <v>112</v>
      </c>
      <c r="D93" t="s">
        <v>162</v>
      </c>
      <c r="E93">
        <v>2693</v>
      </c>
      <c r="F93" t="s">
        <v>162</v>
      </c>
      <c r="G93">
        <v>2703</v>
      </c>
      <c r="H93" t="s">
        <v>496</v>
      </c>
      <c r="I93">
        <v>0</v>
      </c>
      <c r="J93">
        <v>3</v>
      </c>
      <c r="K93">
        <v>0</v>
      </c>
      <c r="L93">
        <v>5</v>
      </c>
      <c r="M93">
        <v>0</v>
      </c>
      <c r="N93">
        <v>1</v>
      </c>
      <c r="O93" t="str">
        <f>IF(Table1[[#This Row],[melee_off]]=0,"","{""key"":"&amp;Table1[[#Headers],["data.melee_off.equip"]]&amp;", ""mode"": 2, ""value"":"&amp;Table1[[#This Row],[melee_off]]&amp;"}")</f>
        <v/>
      </c>
      <c r="P93" t="str">
        <f>IF(Table1[[#This Row],[melee_def]]=0,"","{""key"":"&amp;Table1[[#Headers],["data.melee_def.equip"]]&amp;", ""mode"": 2, ""value"":"&amp;Table1[[#This Row],[melee_def]]&amp;"}")</f>
        <v>{"key":"data.melee_def.equip", "mode": 2, "value":3}</v>
      </c>
      <c r="Q93" t="str">
        <f>IF(Table1[[#This Row],[ranged_off]]=0,"","{""key"":"&amp;Table1[[#Headers],["data.ranged_off.equip"]]&amp;", ""mode"": 2, ""value"":"&amp;Table1[[#This Row],[ranged_off]]&amp;"}")</f>
        <v/>
      </c>
      <c r="R93" t="str">
        <f>IF(Table1[[#This Row],[ranged_def]]=0,"","{""key"":"&amp;Table1[[#Headers],["data.ranged_def.equip"]]&amp;", ""mode"": 2, ""value"":"&amp;Table1[[#This Row],[ranged_def]]&amp;"}")</f>
        <v>{"key":"data.ranged_def.equip", "mode": 2, "value":5}</v>
      </c>
      <c r="S93" t="str">
        <f>IF(Table1[[#This Row],[magic_off]]=0,"","{""key"":"&amp;Table1[[#Headers],["data.magic_off.equip"]]&amp;", ""mode"": 2, ""value"":"&amp;Table1[[#This Row],[magic_off]]&amp;"}")</f>
        <v/>
      </c>
      <c r="T93" t="str">
        <f>IF(Table1[[#This Row],[magic_def]]=0,"","{""key"":"&amp;Table1[[#Headers],["data.magic_def.equip"]]&amp;", ""mode"": 2, ""value"":"&amp;Table1[[#This Row],[magic_def]]&amp;"}")</f>
        <v>{"key":"data.magic_def.equip", "mode": 2, "value":1}</v>
      </c>
      <c r="U93" t="s">
        <v>497</v>
      </c>
      <c r="V93" t="s">
        <v>715</v>
      </c>
      <c r="W93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"value":"Cotton Robe"}</v>
      </c>
      <c r="Y93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[{"_id":"a6uyJaEQSIhOCGSi","label":"Cotton Robe (Equipped)","changes":[{"key":"data.melee_def.equip", "mode": 2, "value":3},{"key":"data.ranged_def.equip", "mode": 2, "value":5},{"key":"data.magic_def.equip", "mode": 2, "value":1},{"key":"data.armor", "mode":5, "value":"Cotton Robe"}], "duration":{}, "flags":{},"transfer":true}]</v>
      </c>
      <c r="Z93">
        <f t="shared" si="2"/>
        <v>284</v>
      </c>
      <c r="AA93" t="str">
        <f>LEFT(U93,Z93-4)&amp;Table1[[#This Row],[effects]]&amp;RIGHT(Table1[[#This Row],[2021-03-02]],26)</f>
        <v>{"name":"Cotton Robe","permission":{"default":0,"QSme0Gx9jr7A5dMK":3},"type":"equipment","data":{"itemSubtype":"armor","fightingStyle":"magic","tier":3,"level":21,"exp":33,"price":0,"description":"","equipmentSlots":"armor"},"flags":{},"img":"icons/svg/mystery-man.svg","effects":[{"_id":"a6uyJaEQSIhOCGSi","label":"Cotton Robe (Equipped)","changes":[{"key":"data.melee_def.equip", "mode": 2, "value":3},{"key":"data.ranged_def.equip", "mode": 2, "value":5},{"key":"data.magic_def.equip", "mode": 2, "value":1},{"key":"data.armor", "mode":5, "value":"Cotton Robe"}], "duration":{}, "flags":{},"transfer":true}],"_id":"EIJZDOP5uFr7hIcu"}</v>
      </c>
    </row>
    <row r="94" spans="1:27" x14ac:dyDescent="0.25">
      <c r="A94" t="s">
        <v>207</v>
      </c>
      <c r="B94" t="s">
        <v>208</v>
      </c>
      <c r="C94">
        <v>116</v>
      </c>
      <c r="D94" t="s">
        <v>162</v>
      </c>
      <c r="E94">
        <v>2699</v>
      </c>
      <c r="F94" t="s">
        <v>162</v>
      </c>
      <c r="G94">
        <v>2709</v>
      </c>
      <c r="H94" t="s">
        <v>316</v>
      </c>
      <c r="I94">
        <v>0</v>
      </c>
      <c r="J94">
        <v>7</v>
      </c>
      <c r="K94">
        <v>0</v>
      </c>
      <c r="L94">
        <v>11</v>
      </c>
      <c r="M94">
        <v>0</v>
      </c>
      <c r="N94">
        <v>3</v>
      </c>
      <c r="O94" t="str">
        <f>IF(Table1[[#This Row],[melee_off]]=0,"","{""key"":"&amp;Table1[[#Headers],["data.melee_off.equip"]]&amp;", ""mode"": 2, ""value"":"&amp;Table1[[#This Row],[melee_off]]&amp;"}")</f>
        <v/>
      </c>
      <c r="P94" t="str">
        <f>IF(Table1[[#This Row],[melee_def]]=0,"","{""key"":"&amp;Table1[[#Headers],["data.melee_def.equip"]]&amp;", ""mode"": 2, ""value"":"&amp;Table1[[#This Row],[melee_def]]&amp;"}")</f>
        <v>{"key":"data.melee_def.equip", "mode": 2, "value":7}</v>
      </c>
      <c r="Q94" t="str">
        <f>IF(Table1[[#This Row],[ranged_off]]=0,"","{""key"":"&amp;Table1[[#Headers],["data.ranged_off.equip"]]&amp;", ""mode"": 2, ""value"":"&amp;Table1[[#This Row],[ranged_off]]&amp;"}")</f>
        <v/>
      </c>
      <c r="R94" t="str">
        <f>IF(Table1[[#This Row],[ranged_def]]=0,"","{""key"":"&amp;Table1[[#Headers],["data.ranged_def.equip"]]&amp;", ""mode"": 2, ""value"":"&amp;Table1[[#This Row],[ranged_def]]&amp;"}")</f>
        <v>{"key":"data.ranged_def.equip", "mode": 2, "value":11}</v>
      </c>
      <c r="S94" t="str">
        <f>IF(Table1[[#This Row],[magic_off]]=0,"","{""key"":"&amp;Table1[[#Headers],["data.magic_off.equip"]]&amp;", ""mode"": 2, ""value"":"&amp;Table1[[#This Row],[magic_off]]&amp;"}")</f>
        <v/>
      </c>
      <c r="T94" t="str">
        <f>IF(Table1[[#This Row],[magic_def]]=0,"","{""key"":"&amp;Table1[[#Headers],["data.magic_def.equip"]]&amp;", ""mode"": 2, ""value"":"&amp;Table1[[#This Row],[magic_def]]&amp;"}")</f>
        <v>{"key":"data.magic_def.equip", "mode": 2, "value":3}</v>
      </c>
      <c r="U94" t="s">
        <v>428</v>
      </c>
      <c r="V94" t="s">
        <v>716</v>
      </c>
      <c r="W94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"value":"Djinn Hair Robe"}</v>
      </c>
      <c r="Y94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[{"_id":"HcyHRz71J6GKaxje","label":"Djinn Hair Robe (Equipped)","changes":[{"key":"data.melee_def.equip", "mode": 2, "value":7},{"key":"data.ranged_def.equip", "mode": 2, "value":11},{"key":"data.magic_def.equip", "mode": 2, "value":3},{"key":"data.armor", "mode":5, "value":"Djinn Hair Robe"}], "duration":{}, "flags":{},"transfer":true}]</v>
      </c>
      <c r="Z94">
        <f t="shared" si="2"/>
        <v>289</v>
      </c>
      <c r="AA94" t="str">
        <f>LEFT(U94,Z94-4)&amp;Table1[[#This Row],[effects]]&amp;RIGHT(Table1[[#This Row],[2021-03-02]],26)</f>
        <v>{"name":"Djinn Hair Robe","permission":{"default":0,"QSme0Gx9jr7A5dMK":3},"type":"equipment","data":{"itemSubtype":"armor","fightingStyle":"magic","tier":7,"level":61,"exp":217,"price":0,"description":"","equipmentSlots":"armor"},"flags":{},"img":"icons/svg/mystery-man.svg","effects":[{"_id":"HcyHRz71J6GKaxje","label":"Djinn Hair Robe (Equipped)","changes":[{"key":"data.melee_def.equip", "mode": 2, "value":7},{"key":"data.ranged_def.equip", "mode": 2, "value":11},{"key":"data.magic_def.equip", "mode": 2, "value":3},{"key":"data.armor", "mode":5, "value":"Djinn Hair Robe"}], "duration":{}, "flags":{},"transfer":true}],"_id":"fQpsdA1GKXMnQONE"}</v>
      </c>
    </row>
    <row r="95" spans="1:27" x14ac:dyDescent="0.25">
      <c r="A95" t="s">
        <v>209</v>
      </c>
      <c r="B95" t="s">
        <v>210</v>
      </c>
      <c r="C95">
        <v>122</v>
      </c>
      <c r="D95" t="s">
        <v>162</v>
      </c>
      <c r="E95">
        <v>2705</v>
      </c>
      <c r="F95" t="s">
        <v>162</v>
      </c>
      <c r="G95">
        <v>2715</v>
      </c>
      <c r="H95" t="s">
        <v>304</v>
      </c>
      <c r="I95">
        <v>0</v>
      </c>
      <c r="J95">
        <v>12</v>
      </c>
      <c r="K95">
        <v>0</v>
      </c>
      <c r="L95">
        <v>4</v>
      </c>
      <c r="M95">
        <v>0</v>
      </c>
      <c r="N95">
        <v>8</v>
      </c>
      <c r="O95" t="str">
        <f>IF(Table1[[#This Row],[melee_off]]=0,"","{""key"":"&amp;Table1[[#Headers],["data.melee_off.equip"]]&amp;", ""mode"": 2, ""value"":"&amp;Table1[[#This Row],[melee_off]]&amp;"}")</f>
        <v/>
      </c>
      <c r="P95" t="str">
        <f>IF(Table1[[#This Row],[melee_def]]=0,"","{""key"":"&amp;Table1[[#Headers],["data.melee_def.equip"]]&amp;", ""mode"": 2, ""value"":"&amp;Table1[[#This Row],[melee_def]]&amp;"}")</f>
        <v>{"key":"data.melee_def.equip", "mode": 2, "value":12}</v>
      </c>
      <c r="Q95" t="str">
        <f>IF(Table1[[#This Row],[ranged_off]]=0,"","{""key"":"&amp;Table1[[#Headers],["data.ranged_off.equip"]]&amp;", ""mode"": 2, ""value"":"&amp;Table1[[#This Row],[ranged_off]]&amp;"}")</f>
        <v/>
      </c>
      <c r="R95" t="str">
        <f>IF(Table1[[#This Row],[ranged_def]]=0,"","{""key"":"&amp;Table1[[#Headers],["data.ranged_def.equip"]]&amp;", ""mode"": 2, ""value"":"&amp;Table1[[#This Row],[ranged_def]]&amp;"}")</f>
        <v>{"key":"data.ranged_def.equip", "mode": 2, "value":4}</v>
      </c>
      <c r="S95" t="str">
        <f>IF(Table1[[#This Row],[magic_off]]=0,"","{""key"":"&amp;Table1[[#Headers],["data.magic_off.equip"]]&amp;", ""mode"": 2, ""value"":"&amp;Table1[[#This Row],[magic_off]]&amp;"}")</f>
        <v/>
      </c>
      <c r="T95" t="str">
        <f>IF(Table1[[#This Row],[magic_def]]=0,"","{""key"":"&amp;Table1[[#Headers],["data.magic_def.equip"]]&amp;", ""mode"": 2, ""value"":"&amp;Table1[[#This Row],[magic_def]]&amp;"}")</f>
        <v>{"key":"data.magic_def.equip", "mode": 2, "value":8}</v>
      </c>
      <c r="U95" t="s">
        <v>429</v>
      </c>
      <c r="V95" t="s">
        <v>717</v>
      </c>
      <c r="W95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"value":"Dragonclaw Fiber Robe"}</v>
      </c>
      <c r="Y95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[{"_id":"dr1tvjJ1ELEiy7jD","label":"Dragonclaw Fiber Robe (Equipped)","changes":[{"key":"data.melee_def.equip", "mode": 2, "value":12},{"key":"data.ranged_def.equip", "mode": 2, "value":4},{"key":"data.magic_def.equip", "mode": 2, "value":8},{"key":"data.armor", "mode":5, "value":"Dragonclaw Fiber Robe"}], "duration":{}, "flags":{},"transfer":true}]</v>
      </c>
      <c r="Z95">
        <f t="shared" si="2"/>
        <v>295</v>
      </c>
      <c r="AA95" t="str">
        <f>LEFT(U95,Z95-4)&amp;Table1[[#This Row],[effects]]&amp;RIGHT(Table1[[#This Row],[2021-03-02]],26)</f>
        <v>{"name":"Dragonclaw Fiber Robe","permission":{"default":0,"QSme0Gx9jr7A5dMK":3},"type":"equipment","data":{"itemSubtype":"armor","fightingStyle":"magic","tier":8,"level":71,"exp":288,"price":0,"description":"","equipmentSlots":"armor"},"flags":{},"img":"icons/svg/mystery-man.svg","effects":[{"_id":"dr1tvjJ1ELEiy7jD","label":"Dragonclaw Fiber Robe (Equipped)","changes":[{"key":"data.melee_def.equip", "mode": 2, "value":12},{"key":"data.ranged_def.equip", "mode": 2, "value":4},{"key":"data.magic_def.equip", "mode": 2, "value":8},{"key":"data.armor", "mode":5, "value":"Dragonclaw Fiber Robe"}], "duration":{}, "flags":{},"transfer":true}],"_id":"46VzsFBDyxgerKUj"}</v>
      </c>
    </row>
    <row r="96" spans="1:27" x14ac:dyDescent="0.25">
      <c r="A96" t="s">
        <v>211</v>
      </c>
      <c r="B96" t="s">
        <v>212</v>
      </c>
      <c r="C96">
        <v>119</v>
      </c>
      <c r="D96" t="s">
        <v>162</v>
      </c>
      <c r="E96">
        <v>2703</v>
      </c>
      <c r="F96" t="s">
        <v>162</v>
      </c>
      <c r="G96">
        <v>2713</v>
      </c>
      <c r="H96" t="s">
        <v>292</v>
      </c>
      <c r="I96">
        <v>0</v>
      </c>
      <c r="J96">
        <v>15</v>
      </c>
      <c r="K96">
        <v>0</v>
      </c>
      <c r="L96">
        <v>5</v>
      </c>
      <c r="M96">
        <v>0</v>
      </c>
      <c r="N96">
        <v>10</v>
      </c>
      <c r="O96" t="str">
        <f>IF(Table1[[#This Row],[melee_off]]=0,"","{""key"":"&amp;Table1[[#Headers],["data.melee_off.equip"]]&amp;", ""mode"": 2, ""value"":"&amp;Table1[[#This Row],[melee_off]]&amp;"}")</f>
        <v/>
      </c>
      <c r="P96" t="str">
        <f>IF(Table1[[#This Row],[melee_def]]=0,"","{""key"":"&amp;Table1[[#Headers],["data.melee_def.equip"]]&amp;", ""mode"": 2, ""value"":"&amp;Table1[[#This Row],[melee_def]]&amp;"}")</f>
        <v>{"key":"data.melee_def.equip", "mode": 2, "value":15}</v>
      </c>
      <c r="Q96" t="str">
        <f>IF(Table1[[#This Row],[ranged_off]]=0,"","{""key"":"&amp;Table1[[#Headers],["data.ranged_off.equip"]]&amp;", ""mode"": 2, ""value"":"&amp;Table1[[#This Row],[ranged_off]]&amp;"}")</f>
        <v/>
      </c>
      <c r="R96" t="str">
        <f>IF(Table1[[#This Row],[ranged_def]]=0,"","{""key"":"&amp;Table1[[#Headers],["data.ranged_def.equip"]]&amp;", ""mode"": 2, ""value"":"&amp;Table1[[#This Row],[ranged_def]]&amp;"}")</f>
        <v>{"key":"data.ranged_def.equip", "mode": 2, "value":5}</v>
      </c>
      <c r="S96" t="str">
        <f>IF(Table1[[#This Row],[magic_off]]=0,"","{""key"":"&amp;Table1[[#Headers],["data.magic_off.equip"]]&amp;", ""mode"": 2, ""value"":"&amp;Table1[[#This Row],[magic_off]]&amp;"}")</f>
        <v/>
      </c>
      <c r="T96" t="str">
        <f>IF(Table1[[#This Row],[magic_def]]=0,"","{""key"":"&amp;Table1[[#Headers],["data.magic_def.equip"]]&amp;", ""mode"": 2, ""value"":"&amp;Table1[[#This Row],[magic_def]]&amp;"}")</f>
        <v>{"key":"data.magic_def.equip", "mode": 2, "value":10}</v>
      </c>
      <c r="U96" t="s">
        <v>430</v>
      </c>
      <c r="V96" t="s">
        <v>718</v>
      </c>
      <c r="W96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"value":"Golden Fleece Robe"}</v>
      </c>
      <c r="Y96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[{"_id":"cEbNkXPi9CP8VRQ5","label":"Golden Fleece Robe (Equipped)","changes":[{"key":"data.melee_def.equip", "mode": 2, "value":15},{"key":"data.ranged_def.equip", "mode": 2, "value":5},{"key":"data.magic_def.equip", "mode": 2, "value":10},{"key":"data.armor", "mode":5, "value":"Golden Fleece Robe"}], "duration":{}, "flags":{},"transfer":true}]</v>
      </c>
      <c r="Z96">
        <f t="shared" si="2"/>
        <v>293</v>
      </c>
      <c r="AA96" t="str">
        <f>LEFT(U96,Z96-4)&amp;Table1[[#This Row],[effects]]&amp;RIGHT(Table1[[#This Row],[2021-03-02]],26)</f>
        <v>{"name":"Golden Fleece Robe","permission":{"default":0,"QSme0Gx9jr7A5dMK":3},"type":"equipment","data":{"itemSubtype":"armor","fightingStyle":"magic","tier":10,"level":91,"exp":460,"price":0,"description":"","equipmentSlots":"armor"},"flags":{},"img":"icons/svg/mystery-man.svg","effects":[{"_id":"cEbNkXPi9CP8VRQ5","label":"Golden Fleece Robe (Equipped)","changes":[{"key":"data.melee_def.equip", "mode": 2, "value":15},{"key":"data.ranged_def.equip", "mode": 2, "value":5},{"key":"data.magic_def.equip", "mode": 2, "value":10},{"key":"data.armor", "mode":5, "value":"Golden Fleece Robe"}], "duration":{}, "flags":{},"transfer":true}],"_id":"uLpHCgsUBBKSJ1LF"}</v>
      </c>
    </row>
    <row r="97" spans="1:27" x14ac:dyDescent="0.25">
      <c r="A97" t="s">
        <v>213</v>
      </c>
      <c r="B97" t="s">
        <v>214</v>
      </c>
      <c r="C97">
        <v>110</v>
      </c>
      <c r="D97" t="s">
        <v>162</v>
      </c>
      <c r="E97">
        <v>2690</v>
      </c>
      <c r="F97" t="s">
        <v>162</v>
      </c>
      <c r="G97">
        <v>2700</v>
      </c>
      <c r="H97" t="s">
        <v>215</v>
      </c>
      <c r="I97">
        <v>0</v>
      </c>
      <c r="J97">
        <v>2</v>
      </c>
      <c r="K97">
        <v>0</v>
      </c>
      <c r="L97">
        <v>0</v>
      </c>
      <c r="M97">
        <v>0</v>
      </c>
      <c r="N97">
        <v>1</v>
      </c>
      <c r="O97" t="str">
        <f>IF(Table1[[#This Row],[melee_off]]=0,"","{""key"":"&amp;Table1[[#Headers],["data.melee_off.equip"]]&amp;", ""mode"": 2, ""value"":"&amp;Table1[[#This Row],[melee_off]]&amp;"}")</f>
        <v/>
      </c>
      <c r="P97" t="str">
        <f>IF(Table1[[#This Row],[melee_def]]=0,"","{""key"":"&amp;Table1[[#Headers],["data.melee_def.equip"]]&amp;", ""mode"": 2, ""value"":"&amp;Table1[[#This Row],[melee_def]]&amp;"}")</f>
        <v>{"key":"data.melee_def.equip", "mode": 2, "value":2}</v>
      </c>
      <c r="Q97" t="str">
        <f>IF(Table1[[#This Row],[ranged_off]]=0,"","{""key"":"&amp;Table1[[#Headers],["data.ranged_off.equip"]]&amp;", ""mode"": 2, ""value"":"&amp;Table1[[#This Row],[ranged_off]]&amp;"}")</f>
        <v/>
      </c>
      <c r="R97" t="str">
        <f>IF(Table1[[#This Row],[ranged_def]]=0,"","{""key"":"&amp;Table1[[#Headers],["data.ranged_def.equip"]]&amp;", ""mode"": 2, ""value"":"&amp;Table1[[#This Row],[ranged_def]]&amp;"}")</f>
        <v/>
      </c>
      <c r="S97" t="str">
        <f>IF(Table1[[#This Row],[magic_off]]=0,"","{""key"":"&amp;Table1[[#Headers],["data.magic_off.equip"]]&amp;", ""mode"": 2, ""value"":"&amp;Table1[[#This Row],[magic_off]]&amp;"}")</f>
        <v/>
      </c>
      <c r="T97" t="str">
        <f>IF(Table1[[#This Row],[magic_def]]=0,"","{""key"":"&amp;Table1[[#Headers],["data.magic_def.equip"]]&amp;", ""mode"": 2, ""value"":"&amp;Table1[[#This Row],[magic_def]]&amp;"}")</f>
        <v>{"key":"data.magic_def.equip", "mode": 2, "value":1}</v>
      </c>
      <c r="U97" t="s">
        <v>431</v>
      </c>
      <c r="V97" t="s">
        <v>719</v>
      </c>
      <c r="W97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"value":"Jute Robe"}</v>
      </c>
      <c r="Y97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[{"_id":"OBHaSxZ3ODldOoSJ","label":"Jute Robe (Equipped)","changes":[{"key":"data.melee_def.equip", "mode": 2, "value":2},{"key":"data.magic_def.equip", "mode": 2, "value":1},{"key":"data.armor", "mode":5, "value":"Jute Robe"}], "duration":{}, "flags":{},"transfer":true}]</v>
      </c>
      <c r="Z97">
        <f t="shared" si="2"/>
        <v>280</v>
      </c>
      <c r="AA97" t="str">
        <f>LEFT(U97,Z97-4)&amp;Table1[[#This Row],[effects]]&amp;RIGHT(Table1[[#This Row],[2021-03-02]],26)</f>
        <v>{"name":"Jute Robe","permission":{"default":0,"QSme0Gx9jr7A5dMK":3},"type":"equipment","data":{"itemSubtype":"armor","fightingStyle":"magic","tier":1,"level":1,"exp":1,"price":0,"description":"","equipmentSlots":"armor"},"flags":{},"img":"icons/svg/mystery-man.svg","effects":[{"_id":"OBHaSxZ3ODldOoSJ","label":"Jute Robe (Equipped)","changes":[{"key":"data.melee_def.equip", "mode": 2, "value":2},{"key":"data.magic_def.equip", "mode": 2, "value":1},{"key":"data.armor", "mode":5, "value":"Jute Robe"}], "duration":{}, "flags":{},"transfer":true}],"_id":"bDOAyouQgHTRLv4s"}</v>
      </c>
    </row>
    <row r="98" spans="1:27" x14ac:dyDescent="0.25">
      <c r="A98" t="s">
        <v>216</v>
      </c>
      <c r="B98" t="s">
        <v>217</v>
      </c>
      <c r="C98">
        <v>114</v>
      </c>
      <c r="D98" t="s">
        <v>162</v>
      </c>
      <c r="E98">
        <v>2696</v>
      </c>
      <c r="F98" t="s">
        <v>162</v>
      </c>
      <c r="G98">
        <v>2706</v>
      </c>
      <c r="H98" t="s">
        <v>340</v>
      </c>
      <c r="I98">
        <v>0</v>
      </c>
      <c r="J98">
        <v>5</v>
      </c>
      <c r="K98">
        <v>0</v>
      </c>
      <c r="L98">
        <v>8</v>
      </c>
      <c r="M98">
        <v>0</v>
      </c>
      <c r="N98">
        <v>2</v>
      </c>
      <c r="O98" t="str">
        <f>IF(Table1[[#This Row],[melee_off]]=0,"","{""key"":"&amp;Table1[[#Headers],["data.melee_off.equip"]]&amp;", ""mode"": 2, ""value"":"&amp;Table1[[#This Row],[melee_off]]&amp;"}")</f>
        <v/>
      </c>
      <c r="P98" t="str">
        <f>IF(Table1[[#This Row],[melee_def]]=0,"","{""key"":"&amp;Table1[[#Headers],["data.melee_def.equip"]]&amp;", ""mode"": 2, ""value"":"&amp;Table1[[#This Row],[melee_def]]&amp;"}")</f>
        <v>{"key":"data.melee_def.equip", "mode": 2, "value":5}</v>
      </c>
      <c r="Q98" t="str">
        <f>IF(Table1[[#This Row],[ranged_off]]=0,"","{""key"":"&amp;Table1[[#Headers],["data.ranged_off.equip"]]&amp;", ""mode"": 2, ""value"":"&amp;Table1[[#This Row],[ranged_off]]&amp;"}")</f>
        <v/>
      </c>
      <c r="R98" t="str">
        <f>IF(Table1[[#This Row],[ranged_def]]=0,"","{""key"":"&amp;Table1[[#Headers],["data.ranged_def.equip"]]&amp;", ""mode"": 2, ""value"":"&amp;Table1[[#This Row],[ranged_def]]&amp;"}")</f>
        <v>{"key":"data.ranged_def.equip", "mode": 2, "value":8}</v>
      </c>
      <c r="S98" t="str">
        <f>IF(Table1[[#This Row],[magic_off]]=0,"","{""key"":"&amp;Table1[[#Headers],["data.magic_off.equip"]]&amp;", ""mode"": 2, ""value"":"&amp;Table1[[#This Row],[magic_off]]&amp;"}")</f>
        <v/>
      </c>
      <c r="T98" t="str">
        <f>IF(Table1[[#This Row],[magic_def]]=0,"","{""key"":"&amp;Table1[[#Headers],["data.magic_def.equip"]]&amp;", ""mode"": 2, ""value"":"&amp;Table1[[#This Row],[magic_def]]&amp;"}")</f>
        <v>{"key":"data.magic_def.equip", "mode": 2, "value":2}</v>
      </c>
      <c r="U98" t="s">
        <v>432</v>
      </c>
      <c r="V98" t="s">
        <v>720</v>
      </c>
      <c r="W98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"value":"Mulberry Robe"}</v>
      </c>
      <c r="Y98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[{"_id":"ltikPiGS9X07PAY7","label":"Mulberry Robe (Equipped)","changes":[{"key":"data.melee_def.equip", "mode": 2, "value":5},{"key":"data.ranged_def.equip", "mode": 2, "value":8},{"key":"data.magic_def.equip", "mode": 2, "value":2},{"key":"data.armor", "mode":5, "value":"Mulberry Robe"}], "duration":{}, "flags":{},"transfer":true}]</v>
      </c>
      <c r="Z98">
        <f t="shared" ref="Z98:Z121" si="3">SEARCH("effects"":",U98)+12</f>
        <v>287</v>
      </c>
      <c r="AA98" t="str">
        <f>LEFT(U98,Z98-4)&amp;Table1[[#This Row],[effects]]&amp;RIGHT(Table1[[#This Row],[2021-03-02]],26)</f>
        <v>{"name":"Mulberry Robe","permission":{"default":0,"QSme0Gx9jr7A5dMK":3},"type":"equipment","data":{"itemSubtype":"armor","fightingStyle":"magic","tier":5,"level":41,"exp":105,"price":0,"description":"","equipmentSlots":"armor"},"flags":{},"img":"icons/svg/mystery-man.svg","effects":[{"_id":"ltikPiGS9X07PAY7","label":"Mulberry Robe (Equipped)","changes":[{"key":"data.melee_def.equip", "mode": 2, "value":5},{"key":"data.ranged_def.equip", "mode": 2, "value":8},{"key":"data.magic_def.equip", "mode": 2, "value":2},{"key":"data.armor", "mode":5, "value":"Mulberry Robe"}], "duration":{}, "flags":{},"transfer":true}],"_id":"3LEAuKTWgv4j6uGi"}</v>
      </c>
    </row>
    <row r="99" spans="1:27" x14ac:dyDescent="0.25">
      <c r="A99" t="s">
        <v>218</v>
      </c>
      <c r="B99" t="s">
        <v>219</v>
      </c>
      <c r="C99">
        <v>116</v>
      </c>
      <c r="D99" t="s">
        <v>162</v>
      </c>
      <c r="E99">
        <v>2699</v>
      </c>
      <c r="F99" t="s">
        <v>162</v>
      </c>
      <c r="G99">
        <v>2709</v>
      </c>
      <c r="H99" t="s">
        <v>328</v>
      </c>
      <c r="I99">
        <v>0</v>
      </c>
      <c r="J99">
        <v>7</v>
      </c>
      <c r="K99">
        <v>0</v>
      </c>
      <c r="L99">
        <v>11</v>
      </c>
      <c r="M99">
        <v>0</v>
      </c>
      <c r="N99">
        <v>3</v>
      </c>
      <c r="O99" t="str">
        <f>IF(Table1[[#This Row],[melee_off]]=0,"","{""key"":"&amp;Table1[[#Headers],["data.melee_off.equip"]]&amp;", ""mode"": 2, ""value"":"&amp;Table1[[#This Row],[melee_off]]&amp;"}")</f>
        <v/>
      </c>
      <c r="P99" t="str">
        <f>IF(Table1[[#This Row],[melee_def]]=0,"","{""key"":"&amp;Table1[[#Headers],["data.melee_def.equip"]]&amp;", ""mode"": 2, ""value"":"&amp;Table1[[#This Row],[melee_def]]&amp;"}")</f>
        <v>{"key":"data.melee_def.equip", "mode": 2, "value":7}</v>
      </c>
      <c r="Q99" t="str">
        <f>IF(Table1[[#This Row],[ranged_off]]=0,"","{""key"":"&amp;Table1[[#Headers],["data.ranged_off.equip"]]&amp;", ""mode"": 2, ""value"":"&amp;Table1[[#This Row],[ranged_off]]&amp;"}")</f>
        <v/>
      </c>
      <c r="R99" t="str">
        <f>IF(Table1[[#This Row],[ranged_def]]=0,"","{""key"":"&amp;Table1[[#Headers],["data.ranged_def.equip"]]&amp;", ""mode"": 2, ""value"":"&amp;Table1[[#This Row],[ranged_def]]&amp;"}")</f>
        <v>{"key":"data.ranged_def.equip", "mode": 2, "value":11}</v>
      </c>
      <c r="S99" t="str">
        <f>IF(Table1[[#This Row],[magic_off]]=0,"","{""key"":"&amp;Table1[[#Headers],["data.magic_off.equip"]]&amp;", ""mode"": 2, ""value"":"&amp;Table1[[#This Row],[magic_off]]&amp;"}")</f>
        <v/>
      </c>
      <c r="T99" t="str">
        <f>IF(Table1[[#This Row],[magic_def]]=0,"","{""key"":"&amp;Table1[[#Headers],["data.magic_def.equip"]]&amp;", ""mode"": 2, ""value"":"&amp;Table1[[#This Row],[magic_def]]&amp;"}")</f>
        <v>{"key":"data.magic_def.equip", "mode": 2, "value":3}</v>
      </c>
      <c r="U99" t="s">
        <v>433</v>
      </c>
      <c r="V99" t="s">
        <v>721</v>
      </c>
      <c r="W99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"value":"Nimba Hair Robe"}</v>
      </c>
      <c r="Y99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[{"_id":"ALDEX5XyFV3qqPnv","label":"Nimba Hair Robe (Equipped)","changes":[{"key":"data.melee_def.equip", "mode": 2, "value":7},{"key":"data.ranged_def.equip", "mode": 2, "value":11},{"key":"data.magic_def.equip", "mode": 2, "value":3},{"key":"data.armor", "mode":5, "value":"Nimba Hair Robe"}], "duration":{}, "flags":{},"transfer":true}]</v>
      </c>
      <c r="Z99">
        <f t="shared" si="3"/>
        <v>289</v>
      </c>
      <c r="AA99" t="str">
        <f>LEFT(U99,Z99-4)&amp;Table1[[#This Row],[effects]]&amp;RIGHT(Table1[[#This Row],[2021-03-02]],26)</f>
        <v>{"name":"Nimba Hair Robe","permission":{"default":0,"QSme0Gx9jr7A5dMK":3},"type":"equipment","data":{"itemSubtype":"armor","fightingStyle":"magic","tier":6,"level":51,"exp":156,"price":0,"description":"","equipmentSlots":"armor"},"flags":{},"img":"icons/svg/mystery-man.svg","effects":[{"_id":"ALDEX5XyFV3qqPnv","label":"Nimba Hair Robe (Equipped)","changes":[{"key":"data.melee_def.equip", "mode": 2, "value":7},{"key":"data.ranged_def.equip", "mode": 2, "value":11},{"key":"data.magic_def.equip", "mode": 2, "value":3},{"key":"data.armor", "mode":5, "value":"Nimba Hair Robe"}], "duration":{}, "flags":{},"transfer":true}],"_id":"sVHEHGbT5BzO9lzy"}</v>
      </c>
    </row>
    <row r="100" spans="1:27" x14ac:dyDescent="0.25">
      <c r="A100" t="s">
        <v>220</v>
      </c>
      <c r="B100" t="s">
        <v>221</v>
      </c>
      <c r="C100">
        <v>110</v>
      </c>
      <c r="D100" t="s">
        <v>162</v>
      </c>
      <c r="E100">
        <v>2691</v>
      </c>
      <c r="F100" t="s">
        <v>162</v>
      </c>
      <c r="G100">
        <v>2701</v>
      </c>
      <c r="H100" t="s">
        <v>352</v>
      </c>
      <c r="I100">
        <v>0</v>
      </c>
      <c r="J100">
        <v>4</v>
      </c>
      <c r="K100">
        <v>0</v>
      </c>
      <c r="L100">
        <v>6</v>
      </c>
      <c r="M100">
        <v>0</v>
      </c>
      <c r="N100">
        <v>2</v>
      </c>
      <c r="O100" t="str">
        <f>IF(Table1[[#This Row],[melee_off]]=0,"","{""key"":"&amp;Table1[[#Headers],["data.melee_off.equip"]]&amp;", ""mode"": 2, ""value"":"&amp;Table1[[#This Row],[melee_off]]&amp;"}")</f>
        <v/>
      </c>
      <c r="P100" t="str">
        <f>IF(Table1[[#This Row],[melee_def]]=0,"","{""key"":"&amp;Table1[[#Headers],["data.melee_def.equip"]]&amp;", ""mode"": 2, ""value"":"&amp;Table1[[#This Row],[melee_def]]&amp;"}")</f>
        <v>{"key":"data.melee_def.equip", "mode": 2, "value":4}</v>
      </c>
      <c r="Q100" t="str">
        <f>IF(Table1[[#This Row],[ranged_off]]=0,"","{""key"":"&amp;Table1[[#Headers],["data.ranged_off.equip"]]&amp;", ""mode"": 2, ""value"":"&amp;Table1[[#This Row],[ranged_off]]&amp;"}")</f>
        <v/>
      </c>
      <c r="R100" t="str">
        <f>IF(Table1[[#This Row],[ranged_def]]=0,"","{""key"":"&amp;Table1[[#Headers],["data.ranged_def.equip"]]&amp;", ""mode"": 2, ""value"":"&amp;Table1[[#This Row],[ranged_def]]&amp;"}")</f>
        <v>{"key":"data.ranged_def.equip", "mode": 2, "value":6}</v>
      </c>
      <c r="S100" t="str">
        <f>IF(Table1[[#This Row],[magic_off]]=0,"","{""key"":"&amp;Table1[[#Headers],["data.magic_off.equip"]]&amp;", ""mode"": 2, ""value"":"&amp;Table1[[#This Row],[magic_off]]&amp;"}")</f>
        <v/>
      </c>
      <c r="T100" t="str">
        <f>IF(Table1[[#This Row],[magic_def]]=0,"","{""key"":"&amp;Table1[[#Headers],["data.magic_def.equip"]]&amp;", ""mode"": 2, ""value"":"&amp;Table1[[#This Row],[magic_def]]&amp;"}")</f>
        <v>{"key":"data.magic_def.equip", "mode": 2, "value":2}</v>
      </c>
      <c r="U100" t="s">
        <v>434</v>
      </c>
      <c r="V100" t="s">
        <v>722</v>
      </c>
      <c r="W100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"value":"Silk Robe"}</v>
      </c>
      <c r="Y100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[{"_id":"izEZiBUGRjv5XQtq","label":"Silk Robe (Equipped)","changes":[{"key":"data.melee_def.equip", "mode": 2, "value":4},{"key":"data.ranged_def.equip", "mode": 2, "value":6},{"key":"data.magic_def.equip", "mode": 2, "value":2},{"key":"data.armor", "mode":5, "value":"Silk Robe"}], "duration":{}, "flags":{},"transfer":true}]</v>
      </c>
      <c r="Z100">
        <f t="shared" si="3"/>
        <v>282</v>
      </c>
      <c r="AA100" t="str">
        <f>LEFT(U100,Z100-4)&amp;Table1[[#This Row],[effects]]&amp;RIGHT(Table1[[#This Row],[2021-03-02]],26)</f>
        <v>{"name":"Silk Robe","permission":{"default":0,"QSme0Gx9jr7A5dMK":3},"type":"equipment","data":{"itemSubtype":"armor","fightingStyle":"magic","tier":4,"level":31,"exp":64,"price":0,"description":"","equipmentSlots":"armor"},"flags":{},"img":"icons/svg/mystery-man.svg","effects":[{"_id":"izEZiBUGRjv5XQtq","label":"Silk Robe (Equipped)","changes":[{"key":"data.melee_def.equip", "mode": 2, "value":4},{"key":"data.ranged_def.equip", "mode": 2, "value":6},{"key":"data.magic_def.equip", "mode": 2, "value":2},{"key":"data.armor", "mode":5, "value":"Silk Robe"}], "duration":{}, "flags":{},"transfer":true}],"_id":"503nn7XMTO0PVqZr"}</v>
      </c>
    </row>
    <row r="101" spans="1:27" x14ac:dyDescent="0.25">
      <c r="A101" t="s">
        <v>222</v>
      </c>
      <c r="B101" t="s">
        <v>223</v>
      </c>
      <c r="C101">
        <v>110</v>
      </c>
      <c r="D101" t="s">
        <v>162</v>
      </c>
      <c r="E101">
        <v>2691</v>
      </c>
      <c r="F101" t="s">
        <v>162</v>
      </c>
      <c r="G101">
        <v>2701</v>
      </c>
      <c r="H101" t="s">
        <v>475</v>
      </c>
      <c r="I101">
        <v>0</v>
      </c>
      <c r="J101">
        <v>3</v>
      </c>
      <c r="K101">
        <v>0</v>
      </c>
      <c r="L101">
        <v>1</v>
      </c>
      <c r="M101">
        <v>0</v>
      </c>
      <c r="N101">
        <v>2</v>
      </c>
      <c r="O101" t="str">
        <f>IF(Table1[[#This Row],[melee_off]]=0,"","{""key"":"&amp;Table1[[#Headers],["data.melee_off.equip"]]&amp;", ""mode"": 2, ""value"":"&amp;Table1[[#This Row],[melee_off]]&amp;"}")</f>
        <v/>
      </c>
      <c r="P101" t="str">
        <f>IF(Table1[[#This Row],[melee_def]]=0,"","{""key"":"&amp;Table1[[#Headers],["data.melee_def.equip"]]&amp;", ""mode"": 2, ""value"":"&amp;Table1[[#This Row],[melee_def]]&amp;"}")</f>
        <v>{"key":"data.melee_def.equip", "mode": 2, "value":3}</v>
      </c>
      <c r="Q101" t="str">
        <f>IF(Table1[[#This Row],[ranged_off]]=0,"","{""key"":"&amp;Table1[[#Headers],["data.ranged_off.equip"]]&amp;", ""mode"": 2, ""value"":"&amp;Table1[[#This Row],[ranged_off]]&amp;"}")</f>
        <v/>
      </c>
      <c r="R101" t="str">
        <f>IF(Table1[[#This Row],[ranged_def]]=0,"","{""key"":"&amp;Table1[[#Headers],["data.ranged_def.equip"]]&amp;", ""mode"": 2, ""value"":"&amp;Table1[[#This Row],[ranged_def]]&amp;"}")</f>
        <v>{"key":"data.ranged_def.equip", "mode": 2, "value":1}</v>
      </c>
      <c r="S101" t="str">
        <f>IF(Table1[[#This Row],[magic_off]]=0,"","{""key"":"&amp;Table1[[#Headers],["data.magic_off.equip"]]&amp;", ""mode"": 2, ""value"":"&amp;Table1[[#This Row],[magic_off]]&amp;"}")</f>
        <v/>
      </c>
      <c r="T101" t="str">
        <f>IF(Table1[[#This Row],[magic_def]]=0,"","{""key"":"&amp;Table1[[#Headers],["data.magic_def.equip"]]&amp;", ""mode"": 2, ""value"":"&amp;Table1[[#This Row],[magic_def]]&amp;"}")</f>
        <v>{"key":"data.magic_def.equip", "mode": 2, "value":2}</v>
      </c>
      <c r="U101" t="s">
        <v>476</v>
      </c>
      <c r="V101" t="s">
        <v>723</v>
      </c>
      <c r="W101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{"key":"data.armor", "mode":5, "value":"Wool Robe"}</v>
      </c>
      <c r="Y101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[{"_id":"fhgtS4ZCXFSpVgCE","label":"Wool Robe (Equipped)","changes":[{"key":"data.melee_def.equip", "mode": 2, "value":3},{"key":"data.ranged_def.equip", "mode": 2, "value":1},{"key":"data.magic_def.equip", "mode": 2, "value":2},{"key":"data.armor", "mode":5, "value":"Wool Robe"}], "duration":{}, "flags":{},"transfer":true}]</v>
      </c>
      <c r="Z101">
        <f t="shared" si="3"/>
        <v>282</v>
      </c>
      <c r="AA101" t="str">
        <f>LEFT(U101,Z101-4)&amp;Table1[[#This Row],[effects]]&amp;RIGHT(Table1[[#This Row],[2021-03-02]],26)</f>
        <v>{"name":"Wool Robe","permission":{"default":0,"QSme0Gx9jr7A5dMK":3},"type":"equipment","data":{"itemSubtype":"armor","fightingStyle":"magic","tier":2,"level":11,"exp":12,"price":0,"description":"","equipmentSlots":"armor"},"flags":{},"img":"icons/svg/mystery-man.svg","effects":[{"_id":"fhgtS4ZCXFSpVgCE","label":"Wool Robe (Equipped)","changes":[{"key":"data.melee_def.equip", "mode": 2, "value":3},{"key":"data.ranged_def.equip", "mode": 2, "value":1},{"key":"data.magic_def.equip", "mode": 2, "value":2},{"key":"data.armor", "mode":5, "value":"Wool Robe"}], "duration":{}, "flags":{},"transfer":true}],"_id":"D0Pp6r24Y62bmuL7"}</v>
      </c>
    </row>
    <row r="102" spans="1:27" x14ac:dyDescent="0.25">
      <c r="A102" t="s">
        <v>224</v>
      </c>
      <c r="B102" t="s">
        <v>225</v>
      </c>
      <c r="C102">
        <v>118</v>
      </c>
      <c r="D102" t="s">
        <v>8</v>
      </c>
      <c r="E102">
        <v>2701</v>
      </c>
      <c r="F102" t="s">
        <v>9</v>
      </c>
      <c r="G102">
        <v>2711</v>
      </c>
      <c r="H102" t="s">
        <v>305</v>
      </c>
      <c r="I102">
        <v>24</v>
      </c>
      <c r="J102">
        <v>0</v>
      </c>
      <c r="K102">
        <v>0</v>
      </c>
      <c r="L102">
        <v>0</v>
      </c>
      <c r="M102">
        <v>0</v>
      </c>
      <c r="N102">
        <v>0</v>
      </c>
      <c r="O102" t="str">
        <f>IF(Table1[[#This Row],[melee_off]]=0,"","{""key"":"&amp;Table1[[#Headers],["data.melee_off.equip"]]&amp;", ""mode"": 2, ""value"":"&amp;Table1[[#This Row],[melee_off]]&amp;"}")</f>
        <v>{"key":"data.melee_off.equip", "mode": 2, "value":24}</v>
      </c>
      <c r="P102" t="str">
        <f>IF(Table1[[#This Row],[melee_def]]=0,"","{""key"":"&amp;Table1[[#Headers],["data.melee_def.equip"]]&amp;", ""mode"": 2, ""value"":"&amp;Table1[[#This Row],[melee_def]]&amp;"}")</f>
        <v/>
      </c>
      <c r="Q102" t="str">
        <f>IF(Table1[[#This Row],[ranged_off]]=0,"","{""key"":"&amp;Table1[[#Headers],["data.ranged_off.equip"]]&amp;", ""mode"": 2, ""value"":"&amp;Table1[[#This Row],[ranged_off]]&amp;"}")</f>
        <v/>
      </c>
      <c r="R102" t="str">
        <f>IF(Table1[[#This Row],[ranged_def]]=0,"","{""key"":"&amp;Table1[[#Headers],["data.ranged_def.equip"]]&amp;", ""mode"": 2, ""value"":"&amp;Table1[[#This Row],[ranged_def]]&amp;"}")</f>
        <v/>
      </c>
      <c r="S102" t="str">
        <f>IF(Table1[[#This Row],[magic_off]]=0,"","{""key"":"&amp;Table1[[#Headers],["data.magic_off.equip"]]&amp;", ""mode"": 2, ""value"":"&amp;Table1[[#This Row],[magic_off]]&amp;"}")</f>
        <v/>
      </c>
      <c r="T102" t="str">
        <f>IF(Table1[[#This Row],[magic_def]]=0,"","{""key"":"&amp;Table1[[#Headers],["data.magic_def.equip"]]&amp;", ""mode"": 2, ""value"":"&amp;Table1[[#This Row],[magic_def]]&amp;"}")</f>
        <v/>
      </c>
      <c r="U102" t="s">
        <v>435</v>
      </c>
      <c r="V102" t="s">
        <v>724</v>
      </c>
      <c r="W102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"value":"Dragonic Greataxe"},{"key":"data.offHand", "mode":5, "value":"Dragonic Greataxe"}</v>
      </c>
      <c r="Y102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[{"_id":"JDnpWDNxFN3Aeu7c","label":"Dragonic Greataxe (Equipped)","changes":[{"key":"data.melee_off.equip", "mode": 2, "value":24},{"key":"data.mainHand", "mode":5, "value":"Dragonic Greataxe"},{"key":"data.offHand", "mode":5, "value":"Dragonic Greataxe"}], "duration":{}, "flags":{},"transfer":true}]</v>
      </c>
      <c r="Z102">
        <f t="shared" si="3"/>
        <v>297</v>
      </c>
      <c r="AA102" t="str">
        <f>LEFT(U102,Z102-4)&amp;Table1[[#This Row],[effects]]&amp;RIGHT(Table1[[#This Row],[2021-03-02]],26)</f>
        <v>{"name":"Dragonic Greataxe","permission":{"default":0,"QSme0Gx9jr7A5dMK":3},"type":"equipment","data":{"itemSubtype":"weapon2h","fightingStyle":"melee","tier":8,"level":71,"exp":288,"price":0,"description":"","equipmentSlots":"mainHand"},"flags":{},"img":"icons/svg/mystery-man.svg","effects":[{"_id":"JDnpWDNxFN3Aeu7c","label":"Dragonic Greataxe (Equipped)","changes":[{"key":"data.melee_off.equip", "mode": 2, "value":24},{"key":"data.mainHand", "mode":5, "value":"Dragonic Greataxe"},{"key":"data.offHand", "mode":5, "value":"Dragonic Greataxe"}], "duration":{}, "flags":{},"transfer":true}],"_id":"3DgfGi3clz5PogDN"}</v>
      </c>
    </row>
    <row r="103" spans="1:27" x14ac:dyDescent="0.25">
      <c r="A103" t="s">
        <v>226</v>
      </c>
      <c r="B103" t="s">
        <v>227</v>
      </c>
      <c r="C103">
        <v>118</v>
      </c>
      <c r="D103" t="s">
        <v>8</v>
      </c>
      <c r="E103">
        <v>2701</v>
      </c>
      <c r="F103" t="s">
        <v>9</v>
      </c>
      <c r="G103">
        <v>2711</v>
      </c>
      <c r="H103" t="s">
        <v>341</v>
      </c>
      <c r="I103">
        <v>15</v>
      </c>
      <c r="J103">
        <v>0</v>
      </c>
      <c r="K103">
        <v>0</v>
      </c>
      <c r="L103">
        <v>0</v>
      </c>
      <c r="M103">
        <v>0</v>
      </c>
      <c r="N103">
        <v>0</v>
      </c>
      <c r="O103" t="str">
        <f>IF(Table1[[#This Row],[melee_off]]=0,"","{""key"":"&amp;Table1[[#Headers],["data.melee_off.equip"]]&amp;", ""mode"": 2, ""value"":"&amp;Table1[[#This Row],[melee_off]]&amp;"}")</f>
        <v>{"key":"data.melee_off.equip", "mode": 2, "value":15}</v>
      </c>
      <c r="P103" t="str">
        <f>IF(Table1[[#This Row],[melee_def]]=0,"","{""key"":"&amp;Table1[[#Headers],["data.melee_def.equip"]]&amp;", ""mode"": 2, ""value"":"&amp;Table1[[#This Row],[melee_def]]&amp;"}")</f>
        <v/>
      </c>
      <c r="Q103" t="str">
        <f>IF(Table1[[#This Row],[ranged_off]]=0,"","{""key"":"&amp;Table1[[#Headers],["data.ranged_off.equip"]]&amp;", ""mode"": 2, ""value"":"&amp;Table1[[#This Row],[ranged_off]]&amp;"}")</f>
        <v/>
      </c>
      <c r="R103" t="str">
        <f>IF(Table1[[#This Row],[ranged_def]]=0,"","{""key"":"&amp;Table1[[#Headers],["data.ranged_def.equip"]]&amp;", ""mode"": 2, ""value"":"&amp;Table1[[#This Row],[ranged_def]]&amp;"}")</f>
        <v/>
      </c>
      <c r="S103" t="str">
        <f>IF(Table1[[#This Row],[magic_off]]=0,"","{""key"":"&amp;Table1[[#Headers],["data.magic_off.equip"]]&amp;", ""mode"": 2, ""value"":"&amp;Table1[[#This Row],[magic_off]]&amp;"}")</f>
        <v/>
      </c>
      <c r="T103" t="str">
        <f>IF(Table1[[#This Row],[magic_def]]=0,"","{""key"":"&amp;Table1[[#Headers],["data.magic_def.equip"]]&amp;", ""mode"": 2, ""value"":"&amp;Table1[[#This Row],[magic_def]]&amp;"}")</f>
        <v/>
      </c>
      <c r="U103" t="s">
        <v>436</v>
      </c>
      <c r="V103" t="s">
        <v>725</v>
      </c>
      <c r="W103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"value":"Titanium Greataxe"},{"key":"data.offHand", "mode":5, "value":"Titanium Greataxe"}</v>
      </c>
      <c r="Y103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[{"_id":"TIItMIrVXqRXY0Ld","label":"Titanium Greataxe (Equipped)","changes":[{"key":"data.melee_off.equip", "mode": 2, "value":15},{"key":"data.mainHand", "mode":5, "value":"Titanium Greataxe"},{"key":"data.offHand", "mode":5, "value":"Titanium Greataxe"}], "duration":{}, "flags":{},"transfer":true}]</v>
      </c>
      <c r="Z103">
        <f t="shared" si="3"/>
        <v>297</v>
      </c>
      <c r="AA103" t="str">
        <f>LEFT(U103,Z103-4)&amp;Table1[[#This Row],[effects]]&amp;RIGHT(Table1[[#This Row],[2021-03-02]],26)</f>
        <v>{"name":"Titanium Greataxe","permission":{"default":0,"QSme0Gx9jr7A5dMK":3},"type":"equipment","data":{"itemSubtype":"weapon2h","fightingStyle":"melee","tier":5,"level":41,"exp":105,"price":0,"description":"","equipmentSlots":"mainHand"},"flags":{},"img":"icons/svg/mystery-man.svg","effects":[{"_id":"TIItMIrVXqRXY0Ld","label":"Titanium Greataxe (Equipped)","changes":[{"key":"data.melee_off.equip", "mode": 2, "value":15},{"key":"data.mainHand", "mode":5, "value":"Titanium Greataxe"},{"key":"data.offHand", "mode":5, "value":"Titanium Greataxe"}], "duration":{}, "flags":{},"transfer":true}],"_id":"4nzTtnBbHhzEHIGM"}</v>
      </c>
    </row>
    <row r="104" spans="1:27" x14ac:dyDescent="0.25">
      <c r="A104" t="s">
        <v>228</v>
      </c>
      <c r="B104" t="s">
        <v>229</v>
      </c>
      <c r="C104">
        <v>121</v>
      </c>
      <c r="D104" t="s">
        <v>8</v>
      </c>
      <c r="E104">
        <v>2704</v>
      </c>
      <c r="F104" t="s">
        <v>9</v>
      </c>
      <c r="G104">
        <v>2714</v>
      </c>
      <c r="H104" t="s">
        <v>317</v>
      </c>
      <c r="I104">
        <v>21</v>
      </c>
      <c r="J104">
        <v>0</v>
      </c>
      <c r="K104">
        <v>0</v>
      </c>
      <c r="L104">
        <v>0</v>
      </c>
      <c r="M104">
        <v>0</v>
      </c>
      <c r="N104">
        <v>0</v>
      </c>
      <c r="O104" t="str">
        <f>IF(Table1[[#This Row],[melee_off]]=0,"","{""key"":"&amp;Table1[[#Headers],["data.melee_off.equip"]]&amp;", ""mode"": 2, ""value"":"&amp;Table1[[#This Row],[melee_off]]&amp;"}")</f>
        <v>{"key":"data.melee_off.equip", "mode": 2, "value":21}</v>
      </c>
      <c r="P104" t="str">
        <f>IF(Table1[[#This Row],[melee_def]]=0,"","{""key"":"&amp;Table1[[#Headers],["data.melee_def.equip"]]&amp;", ""mode"": 2, ""value"":"&amp;Table1[[#This Row],[melee_def]]&amp;"}")</f>
        <v/>
      </c>
      <c r="Q104" t="str">
        <f>IF(Table1[[#This Row],[ranged_off]]=0,"","{""key"":"&amp;Table1[[#Headers],["data.ranged_off.equip"]]&amp;", ""mode"": 2, ""value"":"&amp;Table1[[#This Row],[ranged_off]]&amp;"}")</f>
        <v/>
      </c>
      <c r="R104" t="str">
        <f>IF(Table1[[#This Row],[ranged_def]]=0,"","{""key"":"&amp;Table1[[#Headers],["data.ranged_def.equip"]]&amp;", ""mode"": 2, ""value"":"&amp;Table1[[#This Row],[ranged_def]]&amp;"}")</f>
        <v/>
      </c>
      <c r="S104" t="str">
        <f>IF(Table1[[#This Row],[magic_off]]=0,"","{""key"":"&amp;Table1[[#Headers],["data.magic_off.equip"]]&amp;", ""mode"": 2, ""value"":"&amp;Table1[[#This Row],[magic_off]]&amp;"}")</f>
        <v/>
      </c>
      <c r="T104" t="str">
        <f>IF(Table1[[#This Row],[magic_def]]=0,"","{""key"":"&amp;Table1[[#Headers],["data.magic_def.equip"]]&amp;", ""mode"": 2, ""value"":"&amp;Table1[[#This Row],[magic_def]]&amp;"}")</f>
        <v/>
      </c>
      <c r="U104" t="s">
        <v>437</v>
      </c>
      <c r="V104" t="s">
        <v>726</v>
      </c>
      <c r="W104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"value":"Living Rock Greataxe"},{"key":"data.offHand", "mode":5, "value":"Living Rock Greataxe"}</v>
      </c>
      <c r="Y104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[{"_id":"Ua9pqQR38mkWWWHb","label":"Living Rock Greataxe (Equipped)","changes":[{"key":"data.melee_off.equip", "mode": 2, "value":21},{"key":"data.mainHand", "mode":5, "value":"Living Rock Greataxe"},{"key":"data.offHand", "mode":5, "value":"Living Rock Greataxe"}], "duration":{}, "flags":{},"transfer":true}]</v>
      </c>
      <c r="Z104">
        <f t="shared" si="3"/>
        <v>300</v>
      </c>
      <c r="AA104" t="str">
        <f>LEFT(U104,Z104-4)&amp;Table1[[#This Row],[effects]]&amp;RIGHT(Table1[[#This Row],[2021-03-02]],26)</f>
        <v>{"name":"Living Rock Greataxe","permission":{"default":0,"QSme0Gx9jr7A5dMK":3},"type":"equipment","data":{"itemSubtype":"weapon2h","fightingStyle":"melee","tier":7,"level":61,"exp":217,"price":0,"description":"","equipmentSlots":"mainHand"},"flags":{},"img":"icons/svg/mystery-man.svg","effects":[{"_id":"Ua9pqQR38mkWWWHb","label":"Living Rock Greataxe (Equipped)","changes":[{"key":"data.melee_off.equip", "mode": 2, "value":21},{"key":"data.mainHand", "mode":5, "value":"Living Rock Greataxe"},{"key":"data.offHand", "mode":5, "value":"Living Rock Greataxe"}], "duration":{}, "flags":{},"transfer":true}],"_id":"5ZG0mtJoFGo5oOHX"}</v>
      </c>
    </row>
    <row r="105" spans="1:27" x14ac:dyDescent="0.25">
      <c r="A105" t="s">
        <v>230</v>
      </c>
      <c r="B105" t="s">
        <v>231</v>
      </c>
      <c r="C105">
        <v>113</v>
      </c>
      <c r="D105" t="s">
        <v>32</v>
      </c>
      <c r="E105">
        <v>2693</v>
      </c>
      <c r="F105" t="s">
        <v>9</v>
      </c>
      <c r="G105">
        <v>2703</v>
      </c>
      <c r="H105" t="s">
        <v>232</v>
      </c>
      <c r="I105">
        <v>2</v>
      </c>
      <c r="J105">
        <v>0</v>
      </c>
      <c r="K105">
        <v>0</v>
      </c>
      <c r="L105">
        <v>0</v>
      </c>
      <c r="M105">
        <v>0</v>
      </c>
      <c r="N105">
        <v>0</v>
      </c>
      <c r="O105" t="str">
        <f>IF(Table1[[#This Row],[melee_off]]=0,"","{""key"":"&amp;Table1[[#Headers],["data.melee_off.equip"]]&amp;", ""mode"": 2, ""value"":"&amp;Table1[[#This Row],[melee_off]]&amp;"}")</f>
        <v>{"key":"data.melee_off.equip", "mode": 2, "value":2}</v>
      </c>
      <c r="P105" t="str">
        <f>IF(Table1[[#This Row],[melee_def]]=0,"","{""key"":"&amp;Table1[[#Headers],["data.melee_def.equip"]]&amp;", ""mode"": 2, ""value"":"&amp;Table1[[#This Row],[melee_def]]&amp;"}")</f>
        <v/>
      </c>
      <c r="Q105" t="str">
        <f>IF(Table1[[#This Row],[ranged_off]]=0,"","{""key"":"&amp;Table1[[#Headers],["data.ranged_off.equip"]]&amp;", ""mode"": 2, ""value"":"&amp;Table1[[#This Row],[ranged_off]]&amp;"}")</f>
        <v/>
      </c>
      <c r="R105" t="str">
        <f>IF(Table1[[#This Row],[ranged_def]]=0,"","{""key"":"&amp;Table1[[#Headers],["data.ranged_def.equip"]]&amp;", ""mode"": 2, ""value"":"&amp;Table1[[#This Row],[ranged_def]]&amp;"}")</f>
        <v/>
      </c>
      <c r="S105" t="str">
        <f>IF(Table1[[#This Row],[magic_off]]=0,"","{""key"":"&amp;Table1[[#Headers],["data.magic_off.equip"]]&amp;", ""mode"": 2, ""value"":"&amp;Table1[[#This Row],[magic_off]]&amp;"}")</f>
        <v/>
      </c>
      <c r="T105" t="str">
        <f>IF(Table1[[#This Row],[magic_def]]=0,"","{""key"":"&amp;Table1[[#Headers],["data.magic_def.equip"]]&amp;", ""mode"": 2, ""value"":"&amp;Table1[[#This Row],[magic_def]]&amp;"}")</f>
        <v/>
      </c>
      <c r="U105" t="s">
        <v>438</v>
      </c>
      <c r="V105" t="s">
        <v>727</v>
      </c>
      <c r="W105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"value":"Bronze Sword"}</v>
      </c>
      <c r="Y105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[{"_id":"XMjddjiu0Pdc70Ic","label":"Bronze Sword (Equipped)","changes":[{"key":"data.melee_off.equip", "mode": 2, "value":2},{"key":"data.mainHand", "mode":5, "value":"Bronze Sword"}], "duration":{}, "flags":{},"transfer":true}]</v>
      </c>
      <c r="Z105">
        <f t="shared" si="3"/>
        <v>289</v>
      </c>
      <c r="AA105" t="str">
        <f>LEFT(U105,Z105-4)&amp;Table1[[#This Row],[effects]]&amp;RIGHT(Table1[[#This Row],[2021-03-02]],26)</f>
        <v>{"name":"Bronze Sword","permission":{"default":0,"QSme0Gx9jr7A5dMK":3},"type":"equipment","data":{"itemSubtype":"weapon1h","fightingStyle":"melee","tier":1,"level":1,"exp":1,"price":0,"description":"","equipmentSlots":"mainHand"},"flags":{},"img":"icons/svg/mystery-man.svg","effects":[{"_id":"XMjddjiu0Pdc70Ic","label":"Bronze Sword (Equipped)","changes":[{"key":"data.melee_off.equip", "mode": 2, "value":2},{"key":"data.mainHand", "mode":5, "value":"Bronze Sword"}], "duration":{}, "flags":{},"transfer":true}],"_id":"5wK0ZG71f2Wli2f6"}</v>
      </c>
    </row>
    <row r="106" spans="1:27" x14ac:dyDescent="0.25">
      <c r="A106" t="s">
        <v>233</v>
      </c>
      <c r="B106" t="s">
        <v>234</v>
      </c>
      <c r="C106">
        <v>116</v>
      </c>
      <c r="D106" t="s">
        <v>32</v>
      </c>
      <c r="E106">
        <v>2699</v>
      </c>
      <c r="F106" t="s">
        <v>9</v>
      </c>
      <c r="G106">
        <v>2709</v>
      </c>
      <c r="H106" t="s">
        <v>283</v>
      </c>
      <c r="I106">
        <v>18</v>
      </c>
      <c r="J106">
        <v>0</v>
      </c>
      <c r="K106">
        <v>0</v>
      </c>
      <c r="L106">
        <v>0</v>
      </c>
      <c r="M106">
        <v>0</v>
      </c>
      <c r="N106">
        <v>0</v>
      </c>
      <c r="O106" t="str">
        <f>IF(Table1[[#This Row],[melee_off]]=0,"","{""key"":"&amp;Table1[[#Headers],["data.melee_off.equip"]]&amp;", ""mode"": 2, ""value"":"&amp;Table1[[#This Row],[melee_off]]&amp;"}")</f>
        <v>{"key":"data.melee_off.equip", "mode": 2, "value":18}</v>
      </c>
      <c r="P106" t="str">
        <f>IF(Table1[[#This Row],[melee_def]]=0,"","{""key"":"&amp;Table1[[#Headers],["data.melee_def.equip"]]&amp;", ""mode"": 2, ""value"":"&amp;Table1[[#This Row],[melee_def]]&amp;"}")</f>
        <v/>
      </c>
      <c r="Q106" t="str">
        <f>IF(Table1[[#This Row],[ranged_off]]=0,"","{""key"":"&amp;Table1[[#Headers],["data.ranged_off.equip"]]&amp;", ""mode"": 2, ""value"":"&amp;Table1[[#This Row],[ranged_off]]&amp;"}")</f>
        <v/>
      </c>
      <c r="R106" t="str">
        <f>IF(Table1[[#This Row],[ranged_def]]=0,"","{""key"":"&amp;Table1[[#Headers],["data.ranged_def.equip"]]&amp;", ""mode"": 2, ""value"":"&amp;Table1[[#This Row],[ranged_def]]&amp;"}")</f>
        <v/>
      </c>
      <c r="S106" t="str">
        <f>IF(Table1[[#This Row],[magic_off]]=0,"","{""key"":"&amp;Table1[[#Headers],["data.magic_off.equip"]]&amp;", ""mode"": 2, ""value"":"&amp;Table1[[#This Row],[magic_off]]&amp;"}")</f>
        <v/>
      </c>
      <c r="T106" t="str">
        <f>IF(Table1[[#This Row],[magic_def]]=0,"","{""key"":"&amp;Table1[[#Headers],["data.magic_def.equip"]]&amp;", ""mode"": 2, ""value"":"&amp;Table1[[#This Row],[magic_def]]&amp;"}")</f>
        <v/>
      </c>
      <c r="U106" t="s">
        <v>439</v>
      </c>
      <c r="V106" t="s">
        <v>728</v>
      </c>
      <c r="W106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"value":"Celestial Sword"}</v>
      </c>
      <c r="Y106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[{"_id":"Wy7ts0mVCmZOTKXd","label":"Celestial Sword (Equipped)","changes":[{"key":"data.melee_off.equip", "mode": 2, "value":18},{"key":"data.mainHand", "mode":5, "value":"Celestial Sword"}], "duration":{}, "flags":{},"transfer":true}]</v>
      </c>
      <c r="Z106">
        <f t="shared" si="3"/>
        <v>295</v>
      </c>
      <c r="AA106" t="str">
        <f>LEFT(U106,Z106-4)&amp;Table1[[#This Row],[effects]]&amp;RIGHT(Table1[[#This Row],[2021-03-02]],26)</f>
        <v>{"name":"Celestial Sword","permission":{"default":0,"QSme0Gx9jr7A5dMK":3},"type":"equipment","data":{"itemSubtype":"weapon1h","fightingStyle":"melee","tier":9,"level":81,"exp":369,"price":0,"description":"","equipmentSlots":"mainHand"},"flags":{},"img":"icons/svg/mystery-man.svg","effects":[{"_id":"Wy7ts0mVCmZOTKXd","label":"Celestial Sword (Equipped)","changes":[{"key":"data.melee_off.equip", "mode": 2, "value":18},{"key":"data.mainHand", "mode":5, "value":"Celestial Sword"}], "duration":{}, "flags":{},"transfer":true}],"_id":"CZe2u4LisA3snGGZ"}</v>
      </c>
    </row>
    <row r="107" spans="1:27" x14ac:dyDescent="0.25">
      <c r="A107" t="s">
        <v>235</v>
      </c>
      <c r="B107" t="s">
        <v>236</v>
      </c>
      <c r="C107">
        <v>114</v>
      </c>
      <c r="D107" t="s">
        <v>8</v>
      </c>
      <c r="E107">
        <v>2695</v>
      </c>
      <c r="F107" t="s">
        <v>9</v>
      </c>
      <c r="G107">
        <v>2705</v>
      </c>
      <c r="H107" t="s">
        <v>477</v>
      </c>
      <c r="I107">
        <v>6</v>
      </c>
      <c r="J107">
        <v>0</v>
      </c>
      <c r="K107">
        <v>0</v>
      </c>
      <c r="L107">
        <v>0</v>
      </c>
      <c r="M107">
        <v>0</v>
      </c>
      <c r="N107">
        <v>0</v>
      </c>
      <c r="O107" t="str">
        <f>IF(Table1[[#This Row],[melee_off]]=0,"","{""key"":"&amp;Table1[[#Headers],["data.melee_off.equip"]]&amp;", ""mode"": 2, ""value"":"&amp;Table1[[#This Row],[melee_off]]&amp;"}")</f>
        <v>{"key":"data.melee_off.equip", "mode": 2, "value":6}</v>
      </c>
      <c r="P107" t="str">
        <f>IF(Table1[[#This Row],[melee_def]]=0,"","{""key"":"&amp;Table1[[#Headers],["data.melee_def.equip"]]&amp;", ""mode"": 2, ""value"":"&amp;Table1[[#This Row],[melee_def]]&amp;"}")</f>
        <v/>
      </c>
      <c r="Q107" t="str">
        <f>IF(Table1[[#This Row],[ranged_off]]=0,"","{""key"":"&amp;Table1[[#Headers],["data.ranged_off.equip"]]&amp;", ""mode"": 2, ""value"":"&amp;Table1[[#This Row],[ranged_off]]&amp;"}")</f>
        <v/>
      </c>
      <c r="R107" t="str">
        <f>IF(Table1[[#This Row],[ranged_def]]=0,"","{""key"":"&amp;Table1[[#Headers],["data.ranged_def.equip"]]&amp;", ""mode"": 2, ""value"":"&amp;Table1[[#This Row],[ranged_def]]&amp;"}")</f>
        <v/>
      </c>
      <c r="S107" t="str">
        <f>IF(Table1[[#This Row],[magic_off]]=0,"","{""key"":"&amp;Table1[[#Headers],["data.magic_off.equip"]]&amp;", ""mode"": 2, ""value"":"&amp;Table1[[#This Row],[magic_off]]&amp;"}")</f>
        <v/>
      </c>
      <c r="T107" t="str">
        <f>IF(Table1[[#This Row],[magic_def]]=0,"","{""key"":"&amp;Table1[[#Headers],["data.magic_def.equip"]]&amp;", ""mode"": 2, ""value"":"&amp;Table1[[#This Row],[magic_def]]&amp;"}")</f>
        <v/>
      </c>
      <c r="U107" t="s">
        <v>478</v>
      </c>
      <c r="V107" t="s">
        <v>729</v>
      </c>
      <c r="W107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"value":"Iron Greataxe"},{"key":"data.offHand", "mode":5, "value":"Iron Greataxe"}</v>
      </c>
      <c r="Y107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[{"_id":"FZSJyVoWXIg736Oe","label":"Iron Greataxe (Equipped)","changes":[{"key":"data.melee_off.equip", "mode": 2, "value":6},{"key":"data.mainHand", "mode":5, "value":"Iron Greataxe"},{"key":"data.offHand", "mode":5, "value":"Iron Greataxe"}], "duration":{}, "flags":{},"transfer":true}]</v>
      </c>
      <c r="Z107">
        <f t="shared" si="3"/>
        <v>292</v>
      </c>
      <c r="AA107" t="str">
        <f>LEFT(U107,Z107-4)&amp;Table1[[#This Row],[effects]]&amp;RIGHT(Table1[[#This Row],[2021-03-02]],26)</f>
        <v>{"name":"Iron Greataxe","permission":{"default":0,"QSme0Gx9jr7A5dMK":3},"type":"equipment","data":{"itemSubtype":"weapon2h","fightingStyle":"melee","tier":2,"level":11,"exp":12,"price":0,"description":"","equipmentSlots":"mainHand"},"flags":{},"img":"icons/svg/mystery-man.svg","effects":[{"_id":"FZSJyVoWXIg736Oe","label":"Iron Greataxe (Equipped)","changes":[{"key":"data.melee_off.equip", "mode": 2, "value":6},{"key":"data.mainHand", "mode":5, "value":"Iron Greataxe"},{"key":"data.offHand", "mode":5, "value":"Iron Greataxe"}], "duration":{}, "flags":{},"transfer":true}],"_id":"EdDYWvjqhrKps6M0"}</v>
      </c>
    </row>
    <row r="108" spans="1:27" x14ac:dyDescent="0.25">
      <c r="A108" t="s">
        <v>237</v>
      </c>
      <c r="B108" t="s">
        <v>238</v>
      </c>
      <c r="C108">
        <v>118</v>
      </c>
      <c r="D108" t="s">
        <v>8</v>
      </c>
      <c r="E108">
        <v>2700</v>
      </c>
      <c r="F108" t="s">
        <v>9</v>
      </c>
      <c r="G108">
        <v>2710</v>
      </c>
      <c r="H108" t="s">
        <v>353</v>
      </c>
      <c r="I108">
        <v>12</v>
      </c>
      <c r="J108">
        <v>0</v>
      </c>
      <c r="K108">
        <v>0</v>
      </c>
      <c r="L108">
        <v>0</v>
      </c>
      <c r="M108">
        <v>0</v>
      </c>
      <c r="N108">
        <v>0</v>
      </c>
      <c r="O108" t="str">
        <f>IF(Table1[[#This Row],[melee_off]]=0,"","{""key"":"&amp;Table1[[#Headers],["data.melee_off.equip"]]&amp;", ""mode"": 2, ""value"":"&amp;Table1[[#This Row],[melee_off]]&amp;"}")</f>
        <v>{"key":"data.melee_off.equip", "mode": 2, "value":12}</v>
      </c>
      <c r="P108" t="str">
        <f>IF(Table1[[#This Row],[melee_def]]=0,"","{""key"":"&amp;Table1[[#Headers],["data.melee_def.equip"]]&amp;", ""mode"": 2, ""value"":"&amp;Table1[[#This Row],[melee_def]]&amp;"}")</f>
        <v/>
      </c>
      <c r="Q108" t="str">
        <f>IF(Table1[[#This Row],[ranged_off]]=0,"","{""key"":"&amp;Table1[[#Headers],["data.ranged_off.equip"]]&amp;", ""mode"": 2, ""value"":"&amp;Table1[[#This Row],[ranged_off]]&amp;"}")</f>
        <v/>
      </c>
      <c r="R108" t="str">
        <f>IF(Table1[[#This Row],[ranged_def]]=0,"","{""key"":"&amp;Table1[[#Headers],["data.ranged_def.equip"]]&amp;", ""mode"": 2, ""value"":"&amp;Table1[[#This Row],[ranged_def]]&amp;"}")</f>
        <v/>
      </c>
      <c r="S108" t="str">
        <f>IF(Table1[[#This Row],[magic_off]]=0,"","{""key"":"&amp;Table1[[#Headers],["data.magic_off.equip"]]&amp;", ""mode"": 2, ""value"":"&amp;Table1[[#This Row],[magic_off]]&amp;"}")</f>
        <v/>
      </c>
      <c r="T108" t="str">
        <f>IF(Table1[[#This Row],[magic_def]]=0,"","{""key"":"&amp;Table1[[#Headers],["data.magic_def.equip"]]&amp;", ""mode"": 2, ""value"":"&amp;Table1[[#This Row],[magic_def]]&amp;"}")</f>
        <v/>
      </c>
      <c r="U108" t="s">
        <v>440</v>
      </c>
      <c r="V108" t="s">
        <v>730</v>
      </c>
      <c r="W108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"value":"Aluminum Greataxe"},{"key":"data.offHand", "mode":5, "value":"Aluminum Greataxe"}</v>
      </c>
      <c r="Y108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[{"_id":"kTkkNgU8rpaw3U35","label":"Aluminum Greataxe (Equipped)","changes":[{"key":"data.melee_off.equip", "mode": 2, "value":12},{"key":"data.mainHand", "mode":5, "value":"Aluminum Greataxe"},{"key":"data.offHand", "mode":5, "value":"Aluminum Greataxe"}], "duration":{}, "flags":{},"transfer":true}]</v>
      </c>
      <c r="Z108">
        <f t="shared" si="3"/>
        <v>296</v>
      </c>
      <c r="AA108" t="str">
        <f>LEFT(U108,Z108-4)&amp;Table1[[#This Row],[effects]]&amp;RIGHT(Table1[[#This Row],[2021-03-02]],26)</f>
        <v>{"name":"Aluminum Greataxe","permission":{"default":0,"QSme0Gx9jr7A5dMK":3},"type":"equipment","data":{"itemSubtype":"weapon2h","fightingStyle":"melee","tier":4,"level":31,"exp":64,"price":0,"description":"","equipmentSlots":"mainHand"},"flags":{},"img":"icons/svg/mystery-man.svg","effects":[{"_id":"kTkkNgU8rpaw3U35","label":"Aluminum Greataxe (Equipped)","changes":[{"key":"data.melee_off.equip", "mode": 2, "value":12},{"key":"data.mainHand", "mode":5, "value":"Aluminum Greataxe"},{"key":"data.offHand", "mode":5, "value":"Aluminum Greataxe"}], "duration":{}, "flags":{},"transfer":true}],"_id":"NMUn7meCI2PxsyWL"}</v>
      </c>
    </row>
    <row r="109" spans="1:27" x14ac:dyDescent="0.25">
      <c r="A109" t="s">
        <v>239</v>
      </c>
      <c r="B109" t="s">
        <v>240</v>
      </c>
      <c r="C109">
        <v>116</v>
      </c>
      <c r="D109" t="s">
        <v>8</v>
      </c>
      <c r="E109">
        <v>2696</v>
      </c>
      <c r="F109" t="s">
        <v>9</v>
      </c>
      <c r="G109">
        <v>2706</v>
      </c>
      <c r="H109" t="s">
        <v>241</v>
      </c>
      <c r="I109">
        <v>3</v>
      </c>
      <c r="J109">
        <v>0</v>
      </c>
      <c r="K109">
        <v>0</v>
      </c>
      <c r="L109">
        <v>0</v>
      </c>
      <c r="M109">
        <v>0</v>
      </c>
      <c r="N109">
        <v>0</v>
      </c>
      <c r="O109" t="str">
        <f>IF(Table1[[#This Row],[melee_off]]=0,"","{""key"":"&amp;Table1[[#Headers],["data.melee_off.equip"]]&amp;", ""mode"": 2, ""value"":"&amp;Table1[[#This Row],[melee_off]]&amp;"}")</f>
        <v>{"key":"data.melee_off.equip", "mode": 2, "value":3}</v>
      </c>
      <c r="P109" t="str">
        <f>IF(Table1[[#This Row],[melee_def]]=0,"","{""key"":"&amp;Table1[[#Headers],["data.melee_def.equip"]]&amp;", ""mode"": 2, ""value"":"&amp;Table1[[#This Row],[melee_def]]&amp;"}")</f>
        <v/>
      </c>
      <c r="Q109" t="str">
        <f>IF(Table1[[#This Row],[ranged_off]]=0,"","{""key"":"&amp;Table1[[#Headers],["data.ranged_off.equip"]]&amp;", ""mode"": 2, ""value"":"&amp;Table1[[#This Row],[ranged_off]]&amp;"}")</f>
        <v/>
      </c>
      <c r="R109" t="str">
        <f>IF(Table1[[#This Row],[ranged_def]]=0,"","{""key"":"&amp;Table1[[#Headers],["data.ranged_def.equip"]]&amp;", ""mode"": 2, ""value"":"&amp;Table1[[#This Row],[ranged_def]]&amp;"}")</f>
        <v/>
      </c>
      <c r="S109" t="str">
        <f>IF(Table1[[#This Row],[magic_off]]=0,"","{""key"":"&amp;Table1[[#Headers],["data.magic_off.equip"]]&amp;", ""mode"": 2, ""value"":"&amp;Table1[[#This Row],[magic_off]]&amp;"}")</f>
        <v/>
      </c>
      <c r="T109" t="str">
        <f>IF(Table1[[#This Row],[magic_def]]=0,"","{""key"":"&amp;Table1[[#Headers],["data.magic_def.equip"]]&amp;", ""mode"": 2, ""value"":"&amp;Table1[[#This Row],[magic_def]]&amp;"}")</f>
        <v/>
      </c>
      <c r="U109" t="s">
        <v>441</v>
      </c>
      <c r="V109" t="s">
        <v>731</v>
      </c>
      <c r="W109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"value":"Bronze Greataxe"},{"key":"data.offHand", "mode":5, "value":"Bronze Greataxe"}</v>
      </c>
      <c r="Y109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[{"_id":"S66arPGXbprZLt0M","label":"Bronze Greataxe (Equipped)","changes":[{"key":"data.melee_off.equip", "mode": 2, "value":3},{"key":"data.mainHand", "mode":5, "value":"Bronze Greataxe"},{"key":"data.offHand", "mode":5, "value":"Bronze Greataxe"}], "duration":{}, "flags":{},"transfer":true}]</v>
      </c>
      <c r="Z109">
        <f t="shared" si="3"/>
        <v>292</v>
      </c>
      <c r="AA109" t="str">
        <f>LEFT(U109,Z109-4)&amp;Table1[[#This Row],[effects]]&amp;RIGHT(Table1[[#This Row],[2021-03-02]],26)</f>
        <v>{"name":"Bronze Greataxe","permission":{"default":0,"QSme0Gx9jr7A5dMK":3},"type":"equipment","data":{"itemSubtype":"weapon2h","fightingStyle":"melee","tier":1,"level":1,"exp":1,"price":0,"description":"","equipmentSlots":"mainHand"},"flags":{},"img":"icons/svg/mystery-man.svg","effects":[{"_id":"S66arPGXbprZLt0M","label":"Bronze Greataxe (Equipped)","changes":[{"key":"data.melee_off.equip", "mode": 2, "value":3},{"key":"data.mainHand", "mode":5, "value":"Bronze Greataxe"},{"key":"data.offHand", "mode":5, "value":"Bronze Greataxe"}], "duration":{}, "flags":{},"transfer":true}],"_id":"NxKtlOAzTZhunUgt"}</v>
      </c>
    </row>
    <row r="110" spans="1:27" x14ac:dyDescent="0.25">
      <c r="A110" t="s">
        <v>242</v>
      </c>
      <c r="B110" t="s">
        <v>243</v>
      </c>
      <c r="C110">
        <v>115</v>
      </c>
      <c r="D110" t="s">
        <v>32</v>
      </c>
      <c r="E110">
        <v>2698</v>
      </c>
      <c r="F110" t="s">
        <v>9</v>
      </c>
      <c r="G110">
        <v>2708</v>
      </c>
      <c r="H110" t="s">
        <v>306</v>
      </c>
      <c r="I110">
        <v>16</v>
      </c>
      <c r="J110">
        <v>0</v>
      </c>
      <c r="K110">
        <v>0</v>
      </c>
      <c r="L110">
        <v>0</v>
      </c>
      <c r="M110">
        <v>0</v>
      </c>
      <c r="N110">
        <v>0</v>
      </c>
      <c r="O110" t="str">
        <f>IF(Table1[[#This Row],[melee_off]]=0,"","{""key"":"&amp;Table1[[#Headers],["data.melee_off.equip"]]&amp;", ""mode"": 2, ""value"":"&amp;Table1[[#This Row],[melee_off]]&amp;"}")</f>
        <v>{"key":"data.melee_off.equip", "mode": 2, "value":16}</v>
      </c>
      <c r="P110" t="str">
        <f>IF(Table1[[#This Row],[melee_def]]=0,"","{""key"":"&amp;Table1[[#Headers],["data.melee_def.equip"]]&amp;", ""mode"": 2, ""value"":"&amp;Table1[[#This Row],[melee_def]]&amp;"}")</f>
        <v/>
      </c>
      <c r="Q110" t="str">
        <f>IF(Table1[[#This Row],[ranged_off]]=0,"","{""key"":"&amp;Table1[[#Headers],["data.ranged_off.equip"]]&amp;", ""mode"": 2, ""value"":"&amp;Table1[[#This Row],[ranged_off]]&amp;"}")</f>
        <v/>
      </c>
      <c r="R110" t="str">
        <f>IF(Table1[[#This Row],[ranged_def]]=0,"","{""key"":"&amp;Table1[[#Headers],["data.ranged_def.equip"]]&amp;", ""mode"": 2, ""value"":"&amp;Table1[[#This Row],[ranged_def]]&amp;"}")</f>
        <v/>
      </c>
      <c r="S110" t="str">
        <f>IF(Table1[[#This Row],[magic_off]]=0,"","{""key"":"&amp;Table1[[#Headers],["data.magic_off.equip"]]&amp;", ""mode"": 2, ""value"":"&amp;Table1[[#This Row],[magic_off]]&amp;"}")</f>
        <v/>
      </c>
      <c r="T110" t="str">
        <f>IF(Table1[[#This Row],[magic_def]]=0,"","{""key"":"&amp;Table1[[#Headers],["data.magic_def.equip"]]&amp;", ""mode"": 2, ""value"":"&amp;Table1[[#This Row],[magic_def]]&amp;"}")</f>
        <v/>
      </c>
      <c r="U110" t="s">
        <v>442</v>
      </c>
      <c r="V110" t="s">
        <v>732</v>
      </c>
      <c r="W110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"value":"Dragonic Sword"}</v>
      </c>
      <c r="Y110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[{"_id":"abwo11PFiazdAFrw","label":"Dragonic Sword (Equipped)","changes":[{"key":"data.melee_off.equip", "mode": 2, "value":16},{"key":"data.mainHand", "mode":5, "value":"Dragonic Sword"}], "duration":{}, "flags":{},"transfer":true}]</v>
      </c>
      <c r="Z110">
        <f t="shared" si="3"/>
        <v>294</v>
      </c>
      <c r="AA110" t="str">
        <f>LEFT(U110,Z110-4)&amp;Table1[[#This Row],[effects]]&amp;RIGHT(Table1[[#This Row],[2021-03-02]],26)</f>
        <v>{"name":"Dragonic Sword","permission":{"default":0,"QSme0Gx9jr7A5dMK":3},"type":"equipment","data":{"itemSubtype":"weapon1h","fightingStyle":"melee","tier":8,"level":71,"exp":288,"price":0,"description":"","equipmentSlots":"mainHand"},"flags":{},"img":"icons/svg/mystery-man.svg","effects":[{"_id":"abwo11PFiazdAFrw","label":"Dragonic Sword (Equipped)","changes":[{"key":"data.melee_off.equip", "mode": 2, "value":16},{"key":"data.mainHand", "mode":5, "value":"Dragonic Sword"}], "duration":{}, "flags":{},"transfer":true}],"_id":"OQRfsyVr000nJfkR"}</v>
      </c>
    </row>
    <row r="111" spans="1:27" x14ac:dyDescent="0.25">
      <c r="A111" t="s">
        <v>244</v>
      </c>
      <c r="B111" t="s">
        <v>245</v>
      </c>
      <c r="C111">
        <v>115</v>
      </c>
      <c r="D111" t="s">
        <v>32</v>
      </c>
      <c r="E111">
        <v>2696</v>
      </c>
      <c r="F111" t="s">
        <v>9</v>
      </c>
      <c r="G111">
        <v>2706</v>
      </c>
      <c r="H111" t="s">
        <v>354</v>
      </c>
      <c r="I111">
        <v>8</v>
      </c>
      <c r="J111">
        <v>0</v>
      </c>
      <c r="K111">
        <v>0</v>
      </c>
      <c r="L111">
        <v>0</v>
      </c>
      <c r="M111">
        <v>0</v>
      </c>
      <c r="N111">
        <v>0</v>
      </c>
      <c r="O111" t="str">
        <f>IF(Table1[[#This Row],[melee_off]]=0,"","{""key"":"&amp;Table1[[#Headers],["data.melee_off.equip"]]&amp;", ""mode"": 2, ""value"":"&amp;Table1[[#This Row],[melee_off]]&amp;"}")</f>
        <v>{"key":"data.melee_off.equip", "mode": 2, "value":8}</v>
      </c>
      <c r="P111" t="str">
        <f>IF(Table1[[#This Row],[melee_def]]=0,"","{""key"":"&amp;Table1[[#Headers],["data.melee_def.equip"]]&amp;", ""mode"": 2, ""value"":"&amp;Table1[[#This Row],[melee_def]]&amp;"}")</f>
        <v/>
      </c>
      <c r="Q111" t="str">
        <f>IF(Table1[[#This Row],[ranged_off]]=0,"","{""key"":"&amp;Table1[[#Headers],["data.ranged_off.equip"]]&amp;", ""mode"": 2, ""value"":"&amp;Table1[[#This Row],[ranged_off]]&amp;"}")</f>
        <v/>
      </c>
      <c r="R111" t="str">
        <f>IF(Table1[[#This Row],[ranged_def]]=0,"","{""key"":"&amp;Table1[[#Headers],["data.ranged_def.equip"]]&amp;", ""mode"": 2, ""value"":"&amp;Table1[[#This Row],[ranged_def]]&amp;"}")</f>
        <v/>
      </c>
      <c r="S111" t="str">
        <f>IF(Table1[[#This Row],[magic_off]]=0,"","{""key"":"&amp;Table1[[#Headers],["data.magic_off.equip"]]&amp;", ""mode"": 2, ""value"":"&amp;Table1[[#This Row],[magic_off]]&amp;"}")</f>
        <v/>
      </c>
      <c r="T111" t="str">
        <f>IF(Table1[[#This Row],[magic_def]]=0,"","{""key"":"&amp;Table1[[#Headers],["data.magic_def.equip"]]&amp;", ""mode"": 2, ""value"":"&amp;Table1[[#This Row],[magic_def]]&amp;"}")</f>
        <v/>
      </c>
      <c r="U111" t="s">
        <v>443</v>
      </c>
      <c r="V111" t="s">
        <v>733</v>
      </c>
      <c r="W111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"value":"Aluminum Sword"}</v>
      </c>
      <c r="Y111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[{"_id":"LHxj4cph1deJriZE","label":"Aluminum Sword (Equipped)","changes":[{"key":"data.melee_off.equip", "mode": 2, "value":8},{"key":"data.mainHand", "mode":5, "value":"Aluminum Sword"}], "duration":{}, "flags":{},"transfer":true}]</v>
      </c>
      <c r="Z111">
        <f t="shared" si="3"/>
        <v>293</v>
      </c>
      <c r="AA111" t="str">
        <f>LEFT(U111,Z111-4)&amp;Table1[[#This Row],[effects]]&amp;RIGHT(Table1[[#This Row],[2021-03-02]],26)</f>
        <v>{"name":"Aluminum Sword","permission":{"default":0,"QSme0Gx9jr7A5dMK":3},"type":"equipment","data":{"itemSubtype":"weapon1h","fightingStyle":"melee","tier":4,"level":31,"exp":64,"price":0,"description":"","equipmentSlots":"mainHand"},"flags":{},"img":"icons/svg/mystery-man.svg","effects":[{"_id":"LHxj4cph1deJriZE","label":"Aluminum Sword (Equipped)","changes":[{"key":"data.melee_off.equip", "mode": 2, "value":8},{"key":"data.mainHand", "mode":5, "value":"Aluminum Sword"}], "duration":{}, "flags":{},"transfer":true}],"_id":"Pi1YHJOa016ztupn"}</v>
      </c>
    </row>
    <row r="112" spans="1:27" x14ac:dyDescent="0.25">
      <c r="A112" t="s">
        <v>246</v>
      </c>
      <c r="B112" t="s">
        <v>247</v>
      </c>
      <c r="C112">
        <v>117</v>
      </c>
      <c r="D112" t="s">
        <v>8</v>
      </c>
      <c r="E112">
        <v>2700</v>
      </c>
      <c r="F112" t="s">
        <v>9</v>
      </c>
      <c r="G112">
        <v>2710</v>
      </c>
      <c r="H112" t="s">
        <v>329</v>
      </c>
      <c r="I112">
        <v>18</v>
      </c>
      <c r="J112">
        <v>0</v>
      </c>
      <c r="K112">
        <v>0</v>
      </c>
      <c r="L112">
        <v>0</v>
      </c>
      <c r="M112">
        <v>0</v>
      </c>
      <c r="N112">
        <v>0</v>
      </c>
      <c r="O112" t="str">
        <f>IF(Table1[[#This Row],[melee_off]]=0,"","{""key"":"&amp;Table1[[#Headers],["data.melee_off.equip"]]&amp;", ""mode"": 2, ""value"":"&amp;Table1[[#This Row],[melee_off]]&amp;"}")</f>
        <v>{"key":"data.melee_off.equip", "mode": 2, "value":18}</v>
      </c>
      <c r="P112" t="str">
        <f>IF(Table1[[#This Row],[melee_def]]=0,"","{""key"":"&amp;Table1[[#Headers],["data.melee_def.equip"]]&amp;", ""mode"": 2, ""value"":"&amp;Table1[[#This Row],[melee_def]]&amp;"}")</f>
        <v/>
      </c>
      <c r="Q112" t="str">
        <f>IF(Table1[[#This Row],[ranged_off]]=0,"","{""key"":"&amp;Table1[[#Headers],["data.ranged_off.equip"]]&amp;", ""mode"": 2, ""value"":"&amp;Table1[[#This Row],[ranged_off]]&amp;"}")</f>
        <v/>
      </c>
      <c r="R112" t="str">
        <f>IF(Table1[[#This Row],[ranged_def]]=0,"","{""key"":"&amp;Table1[[#Headers],["data.ranged_def.equip"]]&amp;", ""mode"": 2, ""value"":"&amp;Table1[[#This Row],[ranged_def]]&amp;"}")</f>
        <v/>
      </c>
      <c r="S112" t="str">
        <f>IF(Table1[[#This Row],[magic_off]]=0,"","{""key"":"&amp;Table1[[#Headers],["data.magic_off.equip"]]&amp;", ""mode"": 2, ""value"":"&amp;Table1[[#This Row],[magic_off]]&amp;"}")</f>
        <v/>
      </c>
      <c r="T112" t="str">
        <f>IF(Table1[[#This Row],[magic_def]]=0,"","{""key"":"&amp;Table1[[#Headers],["data.magic_def.equip"]]&amp;", ""mode"": 2, ""value"":"&amp;Table1[[#This Row],[magic_def]]&amp;"}")</f>
        <v/>
      </c>
      <c r="U112" t="s">
        <v>444</v>
      </c>
      <c r="V112" t="s">
        <v>734</v>
      </c>
      <c r="W112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"value":"Mithril Greataxe"},{"key":"data.offHand", "mode":5, "value":"Mithril Greataxe"}</v>
      </c>
      <c r="Y112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[{"_id":"izloYh8mac1ftbUc","label":"Mithril Greataxe (Equipped)","changes":[{"key":"data.melee_off.equip", "mode": 2, "value":18},{"key":"data.mainHand", "mode":5, "value":"Mithril Greataxe"},{"key":"data.offHand", "mode":5, "value":"Mithril Greataxe"}], "duration":{}, "flags":{},"transfer":true}]</v>
      </c>
      <c r="Z112">
        <f t="shared" si="3"/>
        <v>296</v>
      </c>
      <c r="AA112" t="str">
        <f>LEFT(U112,Z112-4)&amp;Table1[[#This Row],[effects]]&amp;RIGHT(Table1[[#This Row],[2021-03-02]],26)</f>
        <v>{"name":"Mithril Greataxe","permission":{"default":0,"QSme0Gx9jr7A5dMK":3},"type":"equipment","data":{"itemSubtype":"weapon2h","fightingStyle":"melee","tier":6,"level":51,"exp":156,"price":0,"description":"","equipmentSlots":"mainHand"},"flags":{},"img":"icons/svg/mystery-man.svg","effects":[{"_id":"izloYh8mac1ftbUc","label":"Mithril Greataxe (Equipped)","changes":[{"key":"data.melee_off.equip", "mode": 2, "value":18},{"key":"data.mainHand", "mode":5, "value":"Mithril Greataxe"},{"key":"data.offHand", "mode":5, "value":"Mithril Greataxe"}], "duration":{}, "flags":{},"transfer":true}],"_id":"TyjNP2udf6WeXhBh"}</v>
      </c>
    </row>
    <row r="113" spans="1:27" x14ac:dyDescent="0.25">
      <c r="A113" t="s">
        <v>248</v>
      </c>
      <c r="B113" t="s">
        <v>249</v>
      </c>
      <c r="C113">
        <v>115</v>
      </c>
      <c r="D113" t="s">
        <v>8</v>
      </c>
      <c r="E113">
        <v>2696</v>
      </c>
      <c r="F113" t="s">
        <v>9</v>
      </c>
      <c r="G113">
        <v>2706</v>
      </c>
      <c r="H113" t="s">
        <v>498</v>
      </c>
      <c r="I113">
        <v>9</v>
      </c>
      <c r="J113">
        <v>0</v>
      </c>
      <c r="K113">
        <v>0</v>
      </c>
      <c r="L113">
        <v>0</v>
      </c>
      <c r="M113">
        <v>0</v>
      </c>
      <c r="N113">
        <v>0</v>
      </c>
      <c r="O113" t="str">
        <f>IF(Table1[[#This Row],[melee_off]]=0,"","{""key"":"&amp;Table1[[#Headers],["data.melee_off.equip"]]&amp;", ""mode"": 2, ""value"":"&amp;Table1[[#This Row],[melee_off]]&amp;"}")</f>
        <v>{"key":"data.melee_off.equip", "mode": 2, "value":9}</v>
      </c>
      <c r="P113" t="str">
        <f>IF(Table1[[#This Row],[melee_def]]=0,"","{""key"":"&amp;Table1[[#Headers],["data.melee_def.equip"]]&amp;", ""mode"": 2, ""value"":"&amp;Table1[[#This Row],[melee_def]]&amp;"}")</f>
        <v/>
      </c>
      <c r="Q113" t="str">
        <f>IF(Table1[[#This Row],[ranged_off]]=0,"","{""key"":"&amp;Table1[[#Headers],["data.ranged_off.equip"]]&amp;", ""mode"": 2, ""value"":"&amp;Table1[[#This Row],[ranged_off]]&amp;"}")</f>
        <v/>
      </c>
      <c r="R113" t="str">
        <f>IF(Table1[[#This Row],[ranged_def]]=0,"","{""key"":"&amp;Table1[[#Headers],["data.ranged_def.equip"]]&amp;", ""mode"": 2, ""value"":"&amp;Table1[[#This Row],[ranged_def]]&amp;"}")</f>
        <v/>
      </c>
      <c r="S113" t="str">
        <f>IF(Table1[[#This Row],[magic_off]]=0,"","{""key"":"&amp;Table1[[#Headers],["data.magic_off.equip"]]&amp;", ""mode"": 2, ""value"":"&amp;Table1[[#This Row],[magic_off]]&amp;"}")</f>
        <v/>
      </c>
      <c r="T113" t="str">
        <f>IF(Table1[[#This Row],[magic_def]]=0,"","{""key"":"&amp;Table1[[#Headers],["data.magic_def.equip"]]&amp;", ""mode"": 2, ""value"":"&amp;Table1[[#This Row],[magic_def]]&amp;"}")</f>
        <v/>
      </c>
      <c r="U113" t="s">
        <v>499</v>
      </c>
      <c r="V113" t="s">
        <v>735</v>
      </c>
      <c r="W113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"value":"Steel Greataxe"},{"key":"data.offHand", "mode":5, "value":"Steel Greataxe"}</v>
      </c>
      <c r="Y113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[{"_id":"1GRqjRpvcL9QGAXK","label":"Steel Greataxe (Equipped)","changes":[{"key":"data.melee_off.equip", "mode": 2, "value":9},{"key":"data.mainHand", "mode":5, "value":"Steel Greataxe"},{"key":"data.offHand", "mode":5, "value":"Steel Greataxe"}], "duration":{}, "flags":{},"transfer":true}]</v>
      </c>
      <c r="Z113">
        <f t="shared" si="3"/>
        <v>293</v>
      </c>
      <c r="AA113" t="str">
        <f>LEFT(U113,Z113-4)&amp;Table1[[#This Row],[effects]]&amp;RIGHT(Table1[[#This Row],[2021-03-02]],26)</f>
        <v>{"name":"Steel Greataxe","permission":{"default":0,"QSme0Gx9jr7A5dMK":3},"type":"equipment","data":{"itemSubtype":"weapon2h","fightingStyle":"melee","tier":3,"level":21,"exp":33,"price":0,"description":"","equipmentSlots":"mainHand"},"flags":{},"img":"icons/svg/mystery-man.svg","effects":[{"_id":"1GRqjRpvcL9QGAXK","label":"Steel Greataxe (Equipped)","changes":[{"key":"data.melee_off.equip", "mode": 2, "value":9},{"key":"data.mainHand", "mode":5, "value":"Steel Greataxe"},{"key":"data.offHand", "mode":5, "value":"Steel Greataxe"}], "duration":{}, "flags":{},"transfer":true}],"_id":"WEtTVOYsHOxRnqQK"}</v>
      </c>
    </row>
    <row r="114" spans="1:27" x14ac:dyDescent="0.25">
      <c r="A114" t="s">
        <v>250</v>
      </c>
      <c r="B114" t="s">
        <v>251</v>
      </c>
      <c r="C114">
        <v>112</v>
      </c>
      <c r="D114" t="s">
        <v>32</v>
      </c>
      <c r="E114">
        <v>2783</v>
      </c>
      <c r="F114" t="s">
        <v>9</v>
      </c>
      <c r="G114">
        <v>2793</v>
      </c>
      <c r="H114" t="s">
        <v>500</v>
      </c>
      <c r="I114">
        <v>6</v>
      </c>
      <c r="J114">
        <v>0</v>
      </c>
      <c r="K114">
        <v>0</v>
      </c>
      <c r="L114">
        <v>0</v>
      </c>
      <c r="M114">
        <v>0</v>
      </c>
      <c r="N114">
        <v>0</v>
      </c>
      <c r="O114" t="str">
        <f>IF(Table1[[#This Row],[melee_off]]=0,"","{""key"":"&amp;Table1[[#Headers],["data.melee_off.equip"]]&amp;", ""mode"": 2, ""value"":"&amp;Table1[[#This Row],[melee_off]]&amp;"}")</f>
        <v>{"key":"data.melee_off.equip", "mode": 2, "value":6}</v>
      </c>
      <c r="P114" t="str">
        <f>IF(Table1[[#This Row],[melee_def]]=0,"","{""key"":"&amp;Table1[[#Headers],["data.melee_def.equip"]]&amp;", ""mode"": 2, ""value"":"&amp;Table1[[#This Row],[melee_def]]&amp;"}")</f>
        <v/>
      </c>
      <c r="Q114" t="str">
        <f>IF(Table1[[#This Row],[ranged_off]]=0,"","{""key"":"&amp;Table1[[#Headers],["data.ranged_off.equip"]]&amp;", ""mode"": 2, ""value"":"&amp;Table1[[#This Row],[ranged_off]]&amp;"}")</f>
        <v/>
      </c>
      <c r="R114" t="str">
        <f>IF(Table1[[#This Row],[ranged_def]]=0,"","{""key"":"&amp;Table1[[#Headers],["data.ranged_def.equip"]]&amp;", ""mode"": 2, ""value"":"&amp;Table1[[#This Row],[ranged_def]]&amp;"}")</f>
        <v/>
      </c>
      <c r="S114" t="str">
        <f>IF(Table1[[#This Row],[magic_off]]=0,"","{""key"":"&amp;Table1[[#Headers],["data.magic_off.equip"]]&amp;", ""mode"": 2, ""value"":"&amp;Table1[[#This Row],[magic_off]]&amp;"}")</f>
        <v/>
      </c>
      <c r="T114" t="str">
        <f>IF(Table1[[#This Row],[magic_def]]=0,"","{""key"":"&amp;Table1[[#Headers],["data.magic_def.equip"]]&amp;", ""mode"": 2, ""value"":"&amp;Table1[[#This Row],[magic_def]]&amp;"}")</f>
        <v/>
      </c>
      <c r="U114" t="s">
        <v>501</v>
      </c>
      <c r="V114" t="s">
        <v>736</v>
      </c>
      <c r="W114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"value":"Steel Sword"}</v>
      </c>
      <c r="Y114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[{"_id":"8XHvJLW5ZGOTpvq6","label":"Steel Sword (Equipped)","changes":[{"key":"data.melee_off.equip", "mode": 2, "value":6},{"key":"data.mainHand", "mode":5, "value":"Steel Sword"}], "duration":{}, "flags":{},"transfer":true}]</v>
      </c>
      <c r="Z114">
        <f t="shared" si="3"/>
        <v>290</v>
      </c>
      <c r="AA114" t="str">
        <f>LEFT(U114,Z114-4)&amp;Table1[[#This Row],[effects]]&amp;RIGHT(Table1[[#This Row],[2021-03-02]],26)</f>
        <v>{"name":"Steel Sword","permission":{"default":0,"QSme0Gx9jr7A5dMK":3},"type":"equipment","data":{"itemSubtype":"weapon1h","fightingStyle":"melee","tier":3,"level":21,"exp":33,"price":0,"description":"","equipmentSlots":"mainHand"},"flags":{},"img":"icons/svg/mystery-man.svg","effects":[{"_id":"8XHvJLW5ZGOTpvq6","label":"Steel Sword (Equipped)","changes":[{"key":"data.melee_off.equip", "mode": 2, "value":6},{"key":"data.mainHand", "mode":5, "value":"Steel Sword"}], "duration":{}, "flags":{},"transfer":true}],"_id":"X1Wk6q9B5hPnrb9V"}</v>
      </c>
    </row>
    <row r="115" spans="1:27" x14ac:dyDescent="0.25">
      <c r="A115" t="s">
        <v>252</v>
      </c>
      <c r="B115" t="s">
        <v>253</v>
      </c>
      <c r="C115">
        <v>115</v>
      </c>
      <c r="D115" t="s">
        <v>32</v>
      </c>
      <c r="E115">
        <v>2698</v>
      </c>
      <c r="F115" t="s">
        <v>9</v>
      </c>
      <c r="G115">
        <v>2708</v>
      </c>
      <c r="H115" t="s">
        <v>342</v>
      </c>
      <c r="I115">
        <v>10</v>
      </c>
      <c r="J115">
        <v>0</v>
      </c>
      <c r="K115">
        <v>0</v>
      </c>
      <c r="L115">
        <v>0</v>
      </c>
      <c r="M115">
        <v>0</v>
      </c>
      <c r="N115">
        <v>0</v>
      </c>
      <c r="O115" t="str">
        <f>IF(Table1[[#This Row],[melee_off]]=0,"","{""key"":"&amp;Table1[[#Headers],["data.melee_off.equip"]]&amp;", ""mode"": 2, ""value"":"&amp;Table1[[#This Row],[melee_off]]&amp;"}")</f>
        <v>{"key":"data.melee_off.equip", "mode": 2, "value":10}</v>
      </c>
      <c r="P115" t="str">
        <f>IF(Table1[[#This Row],[melee_def]]=0,"","{""key"":"&amp;Table1[[#Headers],["data.melee_def.equip"]]&amp;", ""mode"": 2, ""value"":"&amp;Table1[[#This Row],[melee_def]]&amp;"}")</f>
        <v/>
      </c>
      <c r="Q115" t="str">
        <f>IF(Table1[[#This Row],[ranged_off]]=0,"","{""key"":"&amp;Table1[[#Headers],["data.ranged_off.equip"]]&amp;", ""mode"": 2, ""value"":"&amp;Table1[[#This Row],[ranged_off]]&amp;"}")</f>
        <v/>
      </c>
      <c r="R115" t="str">
        <f>IF(Table1[[#This Row],[ranged_def]]=0,"","{""key"":"&amp;Table1[[#Headers],["data.ranged_def.equip"]]&amp;", ""mode"": 2, ""value"":"&amp;Table1[[#This Row],[ranged_def]]&amp;"}")</f>
        <v/>
      </c>
      <c r="S115" t="str">
        <f>IF(Table1[[#This Row],[magic_off]]=0,"","{""key"":"&amp;Table1[[#Headers],["data.magic_off.equip"]]&amp;", ""mode"": 2, ""value"":"&amp;Table1[[#This Row],[magic_off]]&amp;"}")</f>
        <v/>
      </c>
      <c r="T115" t="str">
        <f>IF(Table1[[#This Row],[magic_def]]=0,"","{""key"":"&amp;Table1[[#Headers],["data.magic_def.equip"]]&amp;", ""mode"": 2, ""value"":"&amp;Table1[[#This Row],[magic_def]]&amp;"}")</f>
        <v/>
      </c>
      <c r="U115" t="s">
        <v>445</v>
      </c>
      <c r="V115" t="s">
        <v>737</v>
      </c>
      <c r="W115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"value":"Titanium Sword"}</v>
      </c>
      <c r="Y115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[{"_id":"jcl8Y9nIp5QTyWZV","label":"Titanium Sword (Equipped)","changes":[{"key":"data.melee_off.equip", "mode": 2, "value":10},{"key":"data.mainHand", "mode":5, "value":"Titanium Sword"}], "duration":{}, "flags":{},"transfer":true}]</v>
      </c>
      <c r="Z115">
        <f t="shared" si="3"/>
        <v>294</v>
      </c>
      <c r="AA115" t="str">
        <f>LEFT(U115,Z115-4)&amp;Table1[[#This Row],[effects]]&amp;RIGHT(Table1[[#This Row],[2021-03-02]],26)</f>
        <v>{"name":"Titanium Sword","permission":{"default":0,"QSme0Gx9jr7A5dMK":3},"type":"equipment","data":{"itemSubtype":"weapon1h","fightingStyle":"melee","tier":5,"level":41,"exp":105,"price":0,"description":"","equipmentSlots":"mainHand"},"flags":{},"img":"icons/svg/mystery-man.svg","effects":[{"_id":"jcl8Y9nIp5QTyWZV","label":"Titanium Sword (Equipped)","changes":[{"key":"data.melee_off.equip", "mode": 2, "value":10},{"key":"data.mainHand", "mode":5, "value":"Titanium Sword"}], "duration":{}, "flags":{},"transfer":true}],"_id":"ckNVh4yNVRGX7Km4"}</v>
      </c>
    </row>
    <row r="116" spans="1:27" x14ac:dyDescent="0.25">
      <c r="A116" t="s">
        <v>254</v>
      </c>
      <c r="B116" t="s">
        <v>255</v>
      </c>
      <c r="C116">
        <v>117</v>
      </c>
      <c r="D116" t="s">
        <v>32</v>
      </c>
      <c r="E116">
        <v>2700</v>
      </c>
      <c r="F116" t="s">
        <v>9</v>
      </c>
      <c r="G116">
        <v>2710</v>
      </c>
      <c r="H116" t="s">
        <v>293</v>
      </c>
      <c r="I116">
        <v>20</v>
      </c>
      <c r="J116">
        <v>0</v>
      </c>
      <c r="K116">
        <v>0</v>
      </c>
      <c r="L116">
        <v>0</v>
      </c>
      <c r="M116">
        <v>0</v>
      </c>
      <c r="N116">
        <v>0</v>
      </c>
      <c r="O116" t="str">
        <f>IF(Table1[[#This Row],[melee_off]]=0,"","{""key"":"&amp;Table1[[#Headers],["data.melee_off.equip"]]&amp;", ""mode"": 2, ""value"":"&amp;Table1[[#This Row],[melee_off]]&amp;"}")</f>
        <v>{"key":"data.melee_off.equip", "mode": 2, "value":20}</v>
      </c>
      <c r="P116" t="str">
        <f>IF(Table1[[#This Row],[melee_def]]=0,"","{""key"":"&amp;Table1[[#Headers],["data.melee_def.equip"]]&amp;", ""mode"": 2, ""value"":"&amp;Table1[[#This Row],[melee_def]]&amp;"}")</f>
        <v/>
      </c>
      <c r="Q116" t="str">
        <f>IF(Table1[[#This Row],[ranged_off]]=0,"","{""key"":"&amp;Table1[[#Headers],["data.ranged_off.equip"]]&amp;", ""mode"": 2, ""value"":"&amp;Table1[[#This Row],[ranged_off]]&amp;"}")</f>
        <v/>
      </c>
      <c r="R116" t="str">
        <f>IF(Table1[[#This Row],[ranged_def]]=0,"","{""key"":"&amp;Table1[[#Headers],["data.ranged_def.equip"]]&amp;", ""mode"": 2, ""value"":"&amp;Table1[[#This Row],[ranged_def]]&amp;"}")</f>
        <v/>
      </c>
      <c r="S116" t="str">
        <f>IF(Table1[[#This Row],[magic_off]]=0,"","{""key"":"&amp;Table1[[#Headers],["data.magic_off.equip"]]&amp;", ""mode"": 2, ""value"":"&amp;Table1[[#This Row],[magic_off]]&amp;"}")</f>
        <v/>
      </c>
      <c r="T116" t="str">
        <f>IF(Table1[[#This Row],[magic_def]]=0,"","{""key"":"&amp;Table1[[#Headers],["data.magic_def.equip"]]&amp;", ""mode"": 2, ""value"":"&amp;Table1[[#This Row],[magic_def]]&amp;"}")</f>
        <v/>
      </c>
      <c r="U116" t="s">
        <v>446</v>
      </c>
      <c r="V116" t="s">
        <v>738</v>
      </c>
      <c r="W116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"value":"Adamantium Sword"}</v>
      </c>
      <c r="Y116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[{"_id":"pDetvwRZvQyB1U5M","label":"Adamantium Sword (Equipped)","changes":[{"key":"data.melee_off.equip", "mode": 2, "value":20},{"key":"data.mainHand", "mode":5, "value":"Adamantium Sword"}], "duration":{}, "flags":{},"transfer":true}]</v>
      </c>
      <c r="Z116">
        <f t="shared" si="3"/>
        <v>297</v>
      </c>
      <c r="AA116" t="str">
        <f>LEFT(U116,Z116-4)&amp;Table1[[#This Row],[effects]]&amp;RIGHT(Table1[[#This Row],[2021-03-02]],26)</f>
        <v>{"name":"Adamantium Sword","permission":{"default":0,"QSme0Gx9jr7A5dMK":3},"type":"equipment","data":{"itemSubtype":"weapon1h","fightingStyle":"melee","tier":10,"level":91,"exp":460,"price":0,"description":"","equipmentSlots":"mainHand"},"flags":{},"img":"icons/svg/mystery-man.svg","effects":[{"_id":"pDetvwRZvQyB1U5M","label":"Adamantium Sword (Equipped)","changes":[{"key":"data.melee_off.equip", "mode": 2, "value":20},{"key":"data.mainHand", "mode":5, "value":"Adamantium Sword"}], "duration":{}, "flags":{},"transfer":true}],"_id":"lIZLnQXXpA7Td1OY"}</v>
      </c>
    </row>
    <row r="117" spans="1:27" x14ac:dyDescent="0.25">
      <c r="A117" t="s">
        <v>256</v>
      </c>
      <c r="B117" t="s">
        <v>257</v>
      </c>
      <c r="C117">
        <v>120</v>
      </c>
      <c r="D117" t="s">
        <v>8</v>
      </c>
      <c r="E117">
        <v>2703</v>
      </c>
      <c r="F117" t="s">
        <v>9</v>
      </c>
      <c r="G117">
        <v>2713</v>
      </c>
      <c r="H117" t="s">
        <v>294</v>
      </c>
      <c r="I117">
        <v>30</v>
      </c>
      <c r="J117">
        <v>0</v>
      </c>
      <c r="K117">
        <v>0</v>
      </c>
      <c r="L117">
        <v>0</v>
      </c>
      <c r="M117">
        <v>0</v>
      </c>
      <c r="N117">
        <v>0</v>
      </c>
      <c r="O117" t="str">
        <f>IF(Table1[[#This Row],[melee_off]]=0,"","{""key"":"&amp;Table1[[#Headers],["data.melee_off.equip"]]&amp;", ""mode"": 2, ""value"":"&amp;Table1[[#This Row],[melee_off]]&amp;"}")</f>
        <v>{"key":"data.melee_off.equip", "mode": 2, "value":30}</v>
      </c>
      <c r="P117" t="str">
        <f>IF(Table1[[#This Row],[melee_def]]=0,"","{""key"":"&amp;Table1[[#Headers],["data.melee_def.equip"]]&amp;", ""mode"": 2, ""value"":"&amp;Table1[[#This Row],[melee_def]]&amp;"}")</f>
        <v/>
      </c>
      <c r="Q117" t="str">
        <f>IF(Table1[[#This Row],[ranged_off]]=0,"","{""key"":"&amp;Table1[[#Headers],["data.ranged_off.equip"]]&amp;", ""mode"": 2, ""value"":"&amp;Table1[[#This Row],[ranged_off]]&amp;"}")</f>
        <v/>
      </c>
      <c r="R117" t="str">
        <f>IF(Table1[[#This Row],[ranged_def]]=0,"","{""key"":"&amp;Table1[[#Headers],["data.ranged_def.equip"]]&amp;", ""mode"": 2, ""value"":"&amp;Table1[[#This Row],[ranged_def]]&amp;"}")</f>
        <v/>
      </c>
      <c r="S117" t="str">
        <f>IF(Table1[[#This Row],[magic_off]]=0,"","{""key"":"&amp;Table1[[#Headers],["data.magic_off.equip"]]&amp;", ""mode"": 2, ""value"":"&amp;Table1[[#This Row],[magic_off]]&amp;"}")</f>
        <v/>
      </c>
      <c r="T117" t="str">
        <f>IF(Table1[[#This Row],[magic_def]]=0,"","{""key"":"&amp;Table1[[#Headers],["data.magic_def.equip"]]&amp;", ""mode"": 2, ""value"":"&amp;Table1[[#This Row],[magic_def]]&amp;"}")</f>
        <v/>
      </c>
      <c r="U117" t="s">
        <v>447</v>
      </c>
      <c r="V117" t="s">
        <v>739</v>
      </c>
      <c r="W117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"value":"Adamantium Greataxe"},{"key":"data.offHand", "mode":5, "value":"Adamantium Greataxe"}</v>
      </c>
      <c r="Y117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[{"_id":"2d2vhCgBqbq5IwpU","label":"Adamantium Greataxe (Equipped)","changes":[{"key":"data.melee_off.equip", "mode": 2, "value":30},{"key":"data.mainHand", "mode":5, "value":"Adamantium Greataxe"},{"key":"data.offHand", "mode":5, "value":"Adamantium Greataxe"}], "duration":{}, "flags":{},"transfer":true}]</v>
      </c>
      <c r="Z117">
        <f t="shared" si="3"/>
        <v>300</v>
      </c>
      <c r="AA117" t="str">
        <f>LEFT(U117,Z117-4)&amp;Table1[[#This Row],[effects]]&amp;RIGHT(Table1[[#This Row],[2021-03-02]],26)</f>
        <v>{"name":"Adamantium Greataxe","permission":{"default":0,"QSme0Gx9jr7A5dMK":3},"type":"equipment","data":{"itemSubtype":"weapon2h","fightingStyle":"melee","tier":10,"level":91,"exp":460,"price":0,"description":"","equipmentSlots":"mainHand"},"flags":{},"img":"icons/svg/mystery-man.svg","effects":[{"_id":"2d2vhCgBqbq5IwpU","label":"Adamantium Greataxe (Equipped)","changes":[{"key":"data.melee_off.equip", "mode": 2, "value":30},{"key":"data.mainHand", "mode":5, "value":"Adamantium Greataxe"},{"key":"data.offHand", "mode":5, "value":"Adamantium Greataxe"}], "duration":{}, "flags":{},"transfer":true}],"_id":"mJVWiIcDHMX4g1Hl"}</v>
      </c>
    </row>
    <row r="118" spans="1:27" x14ac:dyDescent="0.25">
      <c r="A118" t="s">
        <v>258</v>
      </c>
      <c r="B118" t="s">
        <v>259</v>
      </c>
      <c r="C118">
        <v>114</v>
      </c>
      <c r="D118" t="s">
        <v>32</v>
      </c>
      <c r="E118">
        <v>2697</v>
      </c>
      <c r="F118" t="s">
        <v>9</v>
      </c>
      <c r="G118">
        <v>2707</v>
      </c>
      <c r="H118" t="s">
        <v>330</v>
      </c>
      <c r="I118">
        <v>12</v>
      </c>
      <c r="J118">
        <v>0</v>
      </c>
      <c r="K118">
        <v>0</v>
      </c>
      <c r="L118">
        <v>0</v>
      </c>
      <c r="M118">
        <v>0</v>
      </c>
      <c r="N118">
        <v>0</v>
      </c>
      <c r="O118" t="str">
        <f>IF(Table1[[#This Row],[melee_off]]=0,"","{""key"":"&amp;Table1[[#Headers],["data.melee_off.equip"]]&amp;", ""mode"": 2, ""value"":"&amp;Table1[[#This Row],[melee_off]]&amp;"}")</f>
        <v>{"key":"data.melee_off.equip", "mode": 2, "value":12}</v>
      </c>
      <c r="P118" t="str">
        <f>IF(Table1[[#This Row],[melee_def]]=0,"","{""key"":"&amp;Table1[[#Headers],["data.melee_def.equip"]]&amp;", ""mode"": 2, ""value"":"&amp;Table1[[#This Row],[melee_def]]&amp;"}")</f>
        <v/>
      </c>
      <c r="Q118" t="str">
        <f>IF(Table1[[#This Row],[ranged_off]]=0,"","{""key"":"&amp;Table1[[#Headers],["data.ranged_off.equip"]]&amp;", ""mode"": 2, ""value"":"&amp;Table1[[#This Row],[ranged_off]]&amp;"}")</f>
        <v/>
      </c>
      <c r="R118" t="str">
        <f>IF(Table1[[#This Row],[ranged_def]]=0,"","{""key"":"&amp;Table1[[#Headers],["data.ranged_def.equip"]]&amp;", ""mode"": 2, ""value"":"&amp;Table1[[#This Row],[ranged_def]]&amp;"}")</f>
        <v/>
      </c>
      <c r="S118" t="str">
        <f>IF(Table1[[#This Row],[magic_off]]=0,"","{""key"":"&amp;Table1[[#Headers],["data.magic_off.equip"]]&amp;", ""mode"": 2, ""value"":"&amp;Table1[[#This Row],[magic_off]]&amp;"}")</f>
        <v/>
      </c>
      <c r="T118" t="str">
        <f>IF(Table1[[#This Row],[magic_def]]=0,"","{""key"":"&amp;Table1[[#Headers],["data.magic_def.equip"]]&amp;", ""mode"": 2, ""value"":"&amp;Table1[[#This Row],[magic_def]]&amp;"}")</f>
        <v/>
      </c>
      <c r="U118" t="s">
        <v>448</v>
      </c>
      <c r="V118" t="s">
        <v>740</v>
      </c>
      <c r="W118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"value":"Mithril Sword"}</v>
      </c>
      <c r="Y118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[{"_id":"YmTyW9Y7ySqUuJkh","label":"Mithril Sword (Equipped)","changes":[{"key":"data.melee_off.equip", "mode": 2, "value":12},{"key":"data.mainHand", "mode":5, "value":"Mithril Sword"}], "duration":{}, "flags":{},"transfer":true}]</v>
      </c>
      <c r="Z118">
        <f t="shared" si="3"/>
        <v>293</v>
      </c>
      <c r="AA118" t="str">
        <f>LEFT(U118,Z118-4)&amp;Table1[[#This Row],[effects]]&amp;RIGHT(Table1[[#This Row],[2021-03-02]],26)</f>
        <v>{"name":"Mithril Sword","permission":{"default":0,"QSme0Gx9jr7A5dMK":3},"type":"equipment","data":{"itemSubtype":"weapon1h","fightingStyle":"melee","tier":6,"level":51,"exp":156,"price":0,"description":"","equipmentSlots":"mainHand"},"flags":{},"img":"icons/svg/mystery-man.svg","effects":[{"_id":"YmTyW9Y7ySqUuJkh","label":"Mithril Sword (Equipped)","changes":[{"key":"data.melee_off.equip", "mode": 2, "value":12},{"key":"data.mainHand", "mode":5, "value":"Mithril Sword"}], "duration":{}, "flags":{},"transfer":true}],"_id":"mwEb2dNEhqYTQ5eT"}</v>
      </c>
    </row>
    <row r="119" spans="1:27" x14ac:dyDescent="0.25">
      <c r="A119" t="s">
        <v>260</v>
      </c>
      <c r="B119" t="s">
        <v>261</v>
      </c>
      <c r="C119">
        <v>111</v>
      </c>
      <c r="D119" t="s">
        <v>32</v>
      </c>
      <c r="E119">
        <v>2692</v>
      </c>
      <c r="F119" t="s">
        <v>9</v>
      </c>
      <c r="G119">
        <v>2702</v>
      </c>
      <c r="H119" t="s">
        <v>479</v>
      </c>
      <c r="I119">
        <v>4</v>
      </c>
      <c r="J119">
        <v>0</v>
      </c>
      <c r="K119">
        <v>0</v>
      </c>
      <c r="L119">
        <v>0</v>
      </c>
      <c r="M119">
        <v>0</v>
      </c>
      <c r="N119">
        <v>0</v>
      </c>
      <c r="O119" t="str">
        <f>IF(Table1[[#This Row],[melee_off]]=0,"","{""key"":"&amp;Table1[[#Headers],["data.melee_off.equip"]]&amp;", ""mode"": 2, ""value"":"&amp;Table1[[#This Row],[melee_off]]&amp;"}")</f>
        <v>{"key":"data.melee_off.equip", "mode": 2, "value":4}</v>
      </c>
      <c r="P119" t="str">
        <f>IF(Table1[[#This Row],[melee_def]]=0,"","{""key"":"&amp;Table1[[#Headers],["data.melee_def.equip"]]&amp;", ""mode"": 2, ""value"":"&amp;Table1[[#This Row],[melee_def]]&amp;"}")</f>
        <v/>
      </c>
      <c r="Q119" t="str">
        <f>IF(Table1[[#This Row],[ranged_off]]=0,"","{""key"":"&amp;Table1[[#Headers],["data.ranged_off.equip"]]&amp;", ""mode"": 2, ""value"":"&amp;Table1[[#This Row],[ranged_off]]&amp;"}")</f>
        <v/>
      </c>
      <c r="R119" t="str">
        <f>IF(Table1[[#This Row],[ranged_def]]=0,"","{""key"":"&amp;Table1[[#Headers],["data.ranged_def.equip"]]&amp;", ""mode"": 2, ""value"":"&amp;Table1[[#This Row],[ranged_def]]&amp;"}")</f>
        <v/>
      </c>
      <c r="S119" t="str">
        <f>IF(Table1[[#This Row],[magic_off]]=0,"","{""key"":"&amp;Table1[[#Headers],["data.magic_off.equip"]]&amp;", ""mode"": 2, ""value"":"&amp;Table1[[#This Row],[magic_off]]&amp;"}")</f>
        <v/>
      </c>
      <c r="T119" t="str">
        <f>IF(Table1[[#This Row],[magic_def]]=0,"","{""key"":"&amp;Table1[[#Headers],["data.magic_def.equip"]]&amp;", ""mode"": 2, ""value"":"&amp;Table1[[#This Row],[magic_def]]&amp;"}")</f>
        <v/>
      </c>
      <c r="U119" t="s">
        <v>480</v>
      </c>
      <c r="V119" t="s">
        <v>741</v>
      </c>
      <c r="W119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"value":"Iron Sword"}</v>
      </c>
      <c r="Y119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[{"_id":"Q0ADILWzPzRGP8Yl","label":"Iron Sword (Equipped)","changes":[{"key":"data.melee_off.equip", "mode": 2, "value":4},{"key":"data.mainHand", "mode":5, "value":"Iron Sword"}], "duration":{}, "flags":{},"transfer":true}]</v>
      </c>
      <c r="Z119">
        <f t="shared" si="3"/>
        <v>289</v>
      </c>
      <c r="AA119" t="str">
        <f>LEFT(U119,Z119-4)&amp;Table1[[#This Row],[effects]]&amp;RIGHT(Table1[[#This Row],[2021-03-02]],26)</f>
        <v>{"name":"Iron Sword","permission":{"default":0,"QSme0Gx9jr7A5dMK":3},"type":"equipment","data":{"itemSubtype":"weapon1h","fightingStyle":"melee","tier":2,"level":11,"exp":12,"price":0,"description":"","equipmentSlots":"mainHand"},"flags":{},"img":"icons/svg/mystery-man.svg","effects":[{"_id":"Q0ADILWzPzRGP8Yl","label":"Iron Sword (Equipped)","changes":[{"key":"data.melee_off.equip", "mode": 2, "value":4},{"key":"data.mainHand", "mode":5, "value":"Iron Sword"}], "duration":{}, "flags":{},"transfer":true}],"_id":"pPcniLncWEIp9n7K"}</v>
      </c>
    </row>
    <row r="120" spans="1:27" x14ac:dyDescent="0.25">
      <c r="A120" t="s">
        <v>262</v>
      </c>
      <c r="B120" t="s">
        <v>263</v>
      </c>
      <c r="C120">
        <v>119</v>
      </c>
      <c r="D120" t="s">
        <v>8</v>
      </c>
      <c r="E120">
        <v>2702</v>
      </c>
      <c r="F120" t="s">
        <v>9</v>
      </c>
      <c r="G120">
        <v>2712</v>
      </c>
      <c r="H120" t="s">
        <v>284</v>
      </c>
      <c r="I120">
        <v>27</v>
      </c>
      <c r="J120">
        <v>0</v>
      </c>
      <c r="K120">
        <v>0</v>
      </c>
      <c r="L120">
        <v>0</v>
      </c>
      <c r="M120">
        <v>0</v>
      </c>
      <c r="N120">
        <v>0</v>
      </c>
      <c r="O120" t="str">
        <f>IF(Table1[[#This Row],[melee_off]]=0,"","{""key"":"&amp;Table1[[#Headers],["data.melee_off.equip"]]&amp;", ""mode"": 2, ""value"":"&amp;Table1[[#This Row],[melee_off]]&amp;"}")</f>
        <v>{"key":"data.melee_off.equip", "mode": 2, "value":27}</v>
      </c>
      <c r="P120" t="str">
        <f>IF(Table1[[#This Row],[melee_def]]=0,"","{""key"":"&amp;Table1[[#Headers],["data.melee_def.equip"]]&amp;", ""mode"": 2, ""value"":"&amp;Table1[[#This Row],[melee_def]]&amp;"}")</f>
        <v/>
      </c>
      <c r="Q120" t="str">
        <f>IF(Table1[[#This Row],[ranged_off]]=0,"","{""key"":"&amp;Table1[[#Headers],["data.ranged_off.equip"]]&amp;", ""mode"": 2, ""value"":"&amp;Table1[[#This Row],[ranged_off]]&amp;"}")</f>
        <v/>
      </c>
      <c r="R120" t="str">
        <f>IF(Table1[[#This Row],[ranged_def]]=0,"","{""key"":"&amp;Table1[[#Headers],["data.ranged_def.equip"]]&amp;", ""mode"": 2, ""value"":"&amp;Table1[[#This Row],[ranged_def]]&amp;"}")</f>
        <v/>
      </c>
      <c r="S120" t="str">
        <f>IF(Table1[[#This Row],[magic_off]]=0,"","{""key"":"&amp;Table1[[#Headers],["data.magic_off.equip"]]&amp;", ""mode"": 2, ""value"":"&amp;Table1[[#This Row],[magic_off]]&amp;"}")</f>
        <v/>
      </c>
      <c r="T120" t="str">
        <f>IF(Table1[[#This Row],[magic_def]]=0,"","{""key"":"&amp;Table1[[#Headers],["data.magic_def.equip"]]&amp;", ""mode"": 2, ""value"":"&amp;Table1[[#This Row],[magic_def]]&amp;"}")</f>
        <v/>
      </c>
      <c r="U120" t="s">
        <v>449</v>
      </c>
      <c r="V120" t="s">
        <v>742</v>
      </c>
      <c r="W120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"value":"Celestial Greataxe"},{"key":"data.offHand", "mode":5, "value":"Celestial Greataxe"}</v>
      </c>
      <c r="Y120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[{"_id":"AlFkAdhVeMPGA4HW","label":"Celestial Greataxe (Equipped)","changes":[{"key":"data.melee_off.equip", "mode": 2, "value":27},{"key":"data.mainHand", "mode":5, "value":"Celestial Greataxe"},{"key":"data.offHand", "mode":5, "value":"Celestial Greataxe"}], "duration":{}, "flags":{},"transfer":true}]</v>
      </c>
      <c r="Z120">
        <f t="shared" si="3"/>
        <v>298</v>
      </c>
      <c r="AA120" t="str">
        <f>LEFT(U120,Z120-4)&amp;Table1[[#This Row],[effects]]&amp;RIGHT(Table1[[#This Row],[2021-03-02]],26)</f>
        <v>{"name":"Celestial Greataxe","permission":{"default":0,"QSme0Gx9jr7A5dMK":3},"type":"equipment","data":{"itemSubtype":"weapon2h","fightingStyle":"melee","tier":9,"level":81,"exp":369,"price":0,"description":"","equipmentSlots":"mainHand"},"flags":{},"img":"icons/svg/mystery-man.svg","effects":[{"_id":"AlFkAdhVeMPGA4HW","label":"Celestial Greataxe (Equipped)","changes":[{"key":"data.melee_off.equip", "mode": 2, "value":27},{"key":"data.mainHand", "mode":5, "value":"Celestial Greataxe"},{"key":"data.offHand", "mode":5, "value":"Celestial Greataxe"}], "duration":{}, "flags":{},"transfer":true}],"_id":"sc2qf8e48tNrJz9Q"}</v>
      </c>
    </row>
    <row r="121" spans="1:27" x14ac:dyDescent="0.25">
      <c r="A121" t="s">
        <v>264</v>
      </c>
      <c r="B121" t="s">
        <v>265</v>
      </c>
      <c r="C121">
        <v>118</v>
      </c>
      <c r="D121" t="s">
        <v>32</v>
      </c>
      <c r="E121">
        <v>2701</v>
      </c>
      <c r="F121" t="s">
        <v>9</v>
      </c>
      <c r="G121">
        <v>2711</v>
      </c>
      <c r="H121" t="s">
        <v>318</v>
      </c>
      <c r="I121">
        <v>14</v>
      </c>
      <c r="J121">
        <v>0</v>
      </c>
      <c r="K121">
        <v>0</v>
      </c>
      <c r="L121">
        <v>0</v>
      </c>
      <c r="M121">
        <v>0</v>
      </c>
      <c r="N121">
        <v>0</v>
      </c>
      <c r="O121" t="str">
        <f>IF(Table1[[#This Row],[melee_off]]=0,"","{""key"":"&amp;Table1[[#Headers],["data.melee_off.equip"]]&amp;", ""mode"": 2, ""value"":"&amp;Table1[[#This Row],[melee_off]]&amp;"}")</f>
        <v>{"key":"data.melee_off.equip", "mode": 2, "value":14}</v>
      </c>
      <c r="P121" t="str">
        <f>IF(Table1[[#This Row],[melee_def]]=0,"","{""key"":"&amp;Table1[[#Headers],["data.melee_def.equip"]]&amp;", ""mode"": 2, ""value"":"&amp;Table1[[#This Row],[melee_def]]&amp;"}")</f>
        <v/>
      </c>
      <c r="Q121" t="str">
        <f>IF(Table1[[#This Row],[ranged_off]]=0,"","{""key"":"&amp;Table1[[#Headers],["data.ranged_off.equip"]]&amp;", ""mode"": 2, ""value"":"&amp;Table1[[#This Row],[ranged_off]]&amp;"}")</f>
        <v/>
      </c>
      <c r="R121" t="str">
        <f>IF(Table1[[#This Row],[ranged_def]]=0,"","{""key"":"&amp;Table1[[#Headers],["data.ranged_def.equip"]]&amp;", ""mode"": 2, ""value"":"&amp;Table1[[#This Row],[ranged_def]]&amp;"}")</f>
        <v/>
      </c>
      <c r="S121" t="str">
        <f>IF(Table1[[#This Row],[magic_off]]=0,"","{""key"":"&amp;Table1[[#Headers],["data.magic_off.equip"]]&amp;", ""mode"": 2, ""value"":"&amp;Table1[[#This Row],[magic_off]]&amp;"}")</f>
        <v/>
      </c>
      <c r="T121" t="str">
        <f>IF(Table1[[#This Row],[magic_def]]=0,"","{""key"":"&amp;Table1[[#Headers],["data.magic_def.equip"]]&amp;", ""mode"": 2, ""value"":"&amp;Table1[[#This Row],[magic_def]]&amp;"}")</f>
        <v/>
      </c>
      <c r="U121" t="s">
        <v>450</v>
      </c>
      <c r="V121" t="s">
        <v>743</v>
      </c>
      <c r="W121" t="str">
        <f>"{""key"":""data."&amp;Table1[[#This Row],[equipmentSlot]]&amp;""", ""mode"":5, ""value"":"""&amp;Table1[[#This Row],[name]]&amp;"""}"&amp;IF(Table1[[#This Row],[itemSubtype]]="weapon2h", ",{""key"":""data.offHand"", ""mode"":5, ""value"":"""&amp;Table1[[#This Row],[name]]&amp;"""}","")</f>
        <v>{"key":"data.mainHand", "mode":5, "value":"Living Rock Sword"}</v>
      </c>
      <c r="Y121" s="2" t="str">
        <f>"[{""_id"":"&amp;Table1[[#This Row],[_id]]&amp;",""label"":"""&amp;Table1[[#This Row],[name]]&amp;" (Equipped)"",""changes"":["&amp;_xlfn.TEXTJOIN(",",TRUE,Table1[[#This Row],["data.melee_off.equip"]:["data.magic_def.equip"]])&amp;","&amp;Table1[[#This Row],[slot_effect]]&amp;"], ""duration"":{}, ""flags"":{},""transfer"":true}]"</f>
        <v>[{"_id":"LrZyTTL2lPZRHnaU","label":"Living Rock Sword (Equipped)","changes":[{"key":"data.melee_off.equip", "mode": 2, "value":14},{"key":"data.mainHand", "mode":5, "value":"Living Rock Sword"}], "duration":{}, "flags":{},"transfer":true}]</v>
      </c>
      <c r="Z121">
        <f t="shared" si="3"/>
        <v>297</v>
      </c>
      <c r="AA121" t="str">
        <f>LEFT(U121,Z121-4)&amp;Table1[[#This Row],[effects]]&amp;RIGHT(Table1[[#This Row],[2021-03-02]],26)</f>
        <v>{"name":"Living Rock Sword","permission":{"default":0,"QSme0Gx9jr7A5dMK":3},"type":"equipment","data":{"itemSubtype":"weapon1h","fightingStyle":"melee","tier":7,"level":61,"exp":217,"price":0,"description":"","equipmentSlots":"mainHand"},"flags":{},"img":"icons/svg/mystery-man.svg","effects":[{"_id":"LrZyTTL2lPZRHnaU","label":"Living Rock Sword (Equipped)","changes":[{"key":"data.melee_off.equip", "mode": 2, "value":14},{"key":"data.mainHand", "mode":5, "value":"Living Rock Sword"}], "duration":{}, "flags":{},"transfer":true}],"_id":"snDQFZutLv0H06bV"}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2450-A78F-4CE2-B9FC-1182FA6F751E}">
  <dimension ref="A1:DP1"/>
  <sheetViews>
    <sheetView topLeftCell="CD1" workbookViewId="0">
      <selection sqref="A1:DP1"/>
    </sheetView>
  </sheetViews>
  <sheetFormatPr defaultRowHeight="15" x14ac:dyDescent="0.25"/>
  <sheetData>
    <row r="1" spans="1:120" x14ac:dyDescent="0.25">
      <c r="A1" t="s">
        <v>504</v>
      </c>
      <c r="B1" t="s">
        <v>505</v>
      </c>
      <c r="C1" t="s">
        <v>506</v>
      </c>
      <c r="D1" t="s">
        <v>507</v>
      </c>
      <c r="E1" t="s">
        <v>508</v>
      </c>
      <c r="F1" t="s">
        <v>509</v>
      </c>
      <c r="G1" t="s">
        <v>510</v>
      </c>
      <c r="H1" t="s">
        <v>511</v>
      </c>
      <c r="I1" t="s">
        <v>512</v>
      </c>
      <c r="J1" t="s">
        <v>513</v>
      </c>
      <c r="K1" t="s">
        <v>514</v>
      </c>
      <c r="L1" t="s">
        <v>515</v>
      </c>
      <c r="M1" t="s">
        <v>516</v>
      </c>
      <c r="N1" t="s">
        <v>517</v>
      </c>
      <c r="O1" t="s">
        <v>518</v>
      </c>
      <c r="P1" t="s">
        <v>519</v>
      </c>
      <c r="Q1" t="s">
        <v>520</v>
      </c>
      <c r="R1" t="s">
        <v>521</v>
      </c>
      <c r="S1" t="s">
        <v>522</v>
      </c>
      <c r="T1" t="s">
        <v>523</v>
      </c>
      <c r="U1" t="s">
        <v>524</v>
      </c>
      <c r="V1" t="s">
        <v>525</v>
      </c>
      <c r="W1" t="s">
        <v>526</v>
      </c>
      <c r="X1" t="s">
        <v>527</v>
      </c>
      <c r="Y1" t="s">
        <v>528</v>
      </c>
      <c r="Z1" t="s">
        <v>529</v>
      </c>
      <c r="AA1" t="s">
        <v>530</v>
      </c>
      <c r="AB1" t="s">
        <v>531</v>
      </c>
      <c r="AC1" t="s">
        <v>532</v>
      </c>
      <c r="AD1" t="s">
        <v>533</v>
      </c>
      <c r="AE1" t="s">
        <v>534</v>
      </c>
      <c r="AF1" t="s">
        <v>535</v>
      </c>
      <c r="AG1" t="s">
        <v>536</v>
      </c>
      <c r="AH1" t="s">
        <v>537</v>
      </c>
      <c r="AI1" t="s">
        <v>538</v>
      </c>
      <c r="AJ1" t="s">
        <v>539</v>
      </c>
      <c r="AK1" t="s">
        <v>540</v>
      </c>
      <c r="AL1" t="s">
        <v>541</v>
      </c>
      <c r="AM1" t="s">
        <v>542</v>
      </c>
      <c r="AN1" t="s">
        <v>543</v>
      </c>
      <c r="AO1" t="s">
        <v>544</v>
      </c>
      <c r="AP1" t="s">
        <v>545</v>
      </c>
      <c r="AQ1" t="s">
        <v>546</v>
      </c>
      <c r="AR1" t="s">
        <v>547</v>
      </c>
      <c r="AS1" t="s">
        <v>548</v>
      </c>
      <c r="AT1" t="s">
        <v>549</v>
      </c>
      <c r="AU1" t="s">
        <v>550</v>
      </c>
      <c r="AV1" t="s">
        <v>551</v>
      </c>
      <c r="AW1" t="s">
        <v>552</v>
      </c>
      <c r="AX1" t="s">
        <v>553</v>
      </c>
      <c r="AY1" t="s">
        <v>554</v>
      </c>
      <c r="AZ1" t="s">
        <v>555</v>
      </c>
      <c r="BA1" t="s">
        <v>556</v>
      </c>
      <c r="BB1" t="s">
        <v>557</v>
      </c>
      <c r="BC1" t="s">
        <v>558</v>
      </c>
      <c r="BD1" t="s">
        <v>559</v>
      </c>
      <c r="BE1" t="s">
        <v>560</v>
      </c>
      <c r="BF1" t="s">
        <v>561</v>
      </c>
      <c r="BG1" t="s">
        <v>562</v>
      </c>
      <c r="BH1" t="s">
        <v>563</v>
      </c>
      <c r="BI1" t="s">
        <v>564</v>
      </c>
      <c r="BJ1" t="s">
        <v>565</v>
      </c>
      <c r="BK1" t="s">
        <v>566</v>
      </c>
      <c r="BL1" t="s">
        <v>567</v>
      </c>
      <c r="BM1" t="s">
        <v>568</v>
      </c>
      <c r="BN1" t="s">
        <v>569</v>
      </c>
      <c r="BO1" t="s">
        <v>570</v>
      </c>
      <c r="BP1" t="s">
        <v>571</v>
      </c>
      <c r="BQ1" t="s">
        <v>572</v>
      </c>
      <c r="BR1" t="s">
        <v>573</v>
      </c>
      <c r="BS1" t="s">
        <v>574</v>
      </c>
      <c r="BT1" t="s">
        <v>575</v>
      </c>
      <c r="BU1" t="s">
        <v>576</v>
      </c>
      <c r="BV1" t="s">
        <v>577</v>
      </c>
      <c r="BW1" t="s">
        <v>578</v>
      </c>
      <c r="BX1" t="s">
        <v>579</v>
      </c>
      <c r="BY1" t="s">
        <v>580</v>
      </c>
      <c r="BZ1" t="s">
        <v>581</v>
      </c>
      <c r="CA1" t="s">
        <v>582</v>
      </c>
      <c r="CB1" t="s">
        <v>583</v>
      </c>
      <c r="CC1" t="s">
        <v>584</v>
      </c>
      <c r="CD1" t="s">
        <v>585</v>
      </c>
      <c r="CE1" t="s">
        <v>586</v>
      </c>
      <c r="CF1" t="s">
        <v>587</v>
      </c>
      <c r="CG1" t="s">
        <v>588</v>
      </c>
      <c r="CH1" t="s">
        <v>589</v>
      </c>
      <c r="CI1" t="s">
        <v>590</v>
      </c>
      <c r="CJ1" t="s">
        <v>591</v>
      </c>
      <c r="CK1" t="s">
        <v>592</v>
      </c>
      <c r="CL1" t="s">
        <v>593</v>
      </c>
      <c r="CM1" t="s">
        <v>594</v>
      </c>
      <c r="CN1" t="s">
        <v>595</v>
      </c>
      <c r="CO1" t="s">
        <v>596</v>
      </c>
      <c r="CP1" t="s">
        <v>597</v>
      </c>
      <c r="CQ1" t="s">
        <v>598</v>
      </c>
      <c r="CR1" t="s">
        <v>599</v>
      </c>
      <c r="CS1" t="s">
        <v>600</v>
      </c>
      <c r="CT1" t="s">
        <v>601</v>
      </c>
      <c r="CU1" t="s">
        <v>602</v>
      </c>
      <c r="CV1" t="s">
        <v>603</v>
      </c>
      <c r="CW1" t="s">
        <v>604</v>
      </c>
      <c r="CX1" t="s">
        <v>605</v>
      </c>
      <c r="CY1" t="s">
        <v>606</v>
      </c>
      <c r="CZ1" t="s">
        <v>607</v>
      </c>
      <c r="DA1" t="s">
        <v>608</v>
      </c>
      <c r="DB1" t="s">
        <v>609</v>
      </c>
      <c r="DC1" t="s">
        <v>610</v>
      </c>
      <c r="DD1" t="s">
        <v>611</v>
      </c>
      <c r="DE1" t="s">
        <v>612</v>
      </c>
      <c r="DF1" t="s">
        <v>613</v>
      </c>
      <c r="DG1" t="s">
        <v>614</v>
      </c>
      <c r="DH1" t="s">
        <v>615</v>
      </c>
      <c r="DI1" t="s">
        <v>616</v>
      </c>
      <c r="DJ1" t="s">
        <v>617</v>
      </c>
      <c r="DK1" t="s">
        <v>618</v>
      </c>
      <c r="DL1" t="s">
        <v>619</v>
      </c>
      <c r="DM1" t="s">
        <v>620</v>
      </c>
      <c r="DN1" t="s">
        <v>621</v>
      </c>
      <c r="DO1" t="s">
        <v>622</v>
      </c>
      <c r="DP1" t="s">
        <v>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LeBlanc</dc:creator>
  <cp:lastModifiedBy>Vincent LeBlanc</cp:lastModifiedBy>
  <dcterms:created xsi:type="dcterms:W3CDTF">2021-03-02T22:14:29Z</dcterms:created>
  <dcterms:modified xsi:type="dcterms:W3CDTF">2021-03-16T00:46:37Z</dcterms:modified>
</cp:coreProperties>
</file>