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AppData\Local\FoundryVTT\Data\systems\intersection\packs\"/>
    </mc:Choice>
  </mc:AlternateContent>
  <xr:revisionPtr revIDLastSave="0" documentId="13_ncr:1_{E197BD6E-9E84-4331-AEB2-146C892D80A5}" xr6:coauthVersionLast="47" xr6:coauthVersionMax="47" xr10:uidLastSave="{00000000-0000-0000-0000-000000000000}"/>
  <bookViews>
    <workbookView xWindow="-120" yWindow="-120" windowWidth="38640" windowHeight="21120" xr2:uid="{385747C1-83CF-4B54-B018-3AA1E81162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D2" i="2"/>
  <c r="D3" i="2"/>
  <c r="D4" i="2"/>
  <c r="D5" i="2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<sst xmlns="http://schemas.openxmlformats.org/spreadsheetml/2006/main" count="556" uniqueCount="166">
  <si>
    <t>name</t>
  </si>
  <si>
    <t>itemSubtype</t>
  </si>
  <si>
    <t>melee_off</t>
  </si>
  <si>
    <t>melee_def</t>
  </si>
  <si>
    <t>ranged_off</t>
  </si>
  <si>
    <t>ranged_def</t>
  </si>
  <si>
    <t>magic_off</t>
  </si>
  <si>
    <t>magic_def</t>
  </si>
  <si>
    <t>"data.magic_def.equip"</t>
  </si>
  <si>
    <t>"data.magic_off.equip"</t>
  </si>
  <si>
    <t>"data.ranged_def.equip"</t>
  </si>
  <si>
    <t>"data.ranged_off.equip"</t>
  </si>
  <si>
    <t>"data.melee_def.equip"</t>
  </si>
  <si>
    <t>"data.melee_off.equip"</t>
  </si>
  <si>
    <t>equipmentSlot</t>
  </si>
  <si>
    <t>fightingStyle</t>
  </si>
  <si>
    <t>image</t>
  </si>
  <si>
    <t>tier</t>
  </si>
  <si>
    <t>level</t>
  </si>
  <si>
    <t>exp</t>
  </si>
  <si>
    <t>"Jute Robe"</t>
  </si>
  <si>
    <t>"Wool Robe"</t>
  </si>
  <si>
    <t>"Cotton Robe"</t>
  </si>
  <si>
    <t>"Silk Robe"</t>
  </si>
  <si>
    <t>"Mulberry Robe"</t>
  </si>
  <si>
    <t>"Nimba Hair Robe"</t>
  </si>
  <si>
    <t>"Djinn Hair Robe"</t>
  </si>
  <si>
    <t>"Dragonclaw Fiber Robe"</t>
  </si>
  <si>
    <t>"Angel Hair Robe"</t>
  </si>
  <si>
    <t>"Golden Fleece Robe"</t>
  </si>
  <si>
    <t>"Jute Hand Shield"</t>
  </si>
  <si>
    <t>"Wool Hand Shield"</t>
  </si>
  <si>
    <t>"Cotton Hand Shield"</t>
  </si>
  <si>
    <t>"Silk Hand Shield"</t>
  </si>
  <si>
    <t>"Mulberry Hand Shield"</t>
  </si>
  <si>
    <t>"Nimba Hair Hand Shield"</t>
  </si>
  <si>
    <t>"Djinn Hair Hand Shield"</t>
  </si>
  <si>
    <t>"Dragonclaw Fiber Hand Shield"</t>
  </si>
  <si>
    <t>"Angel Hair Hand Shield"</t>
  </si>
  <si>
    <t>"Golden Fleece Hand Shield"</t>
  </si>
  <si>
    <t>"Pine Wand"</t>
  </si>
  <si>
    <t>"Oak Wand"</t>
  </si>
  <si>
    <t>"Willow Wand"</t>
  </si>
  <si>
    <t>"Maple Wand"</t>
  </si>
  <si>
    <t>"Yew Wand"</t>
  </si>
  <si>
    <t>"Mirror Wand"</t>
  </si>
  <si>
    <t>"Sparking Wand"</t>
  </si>
  <si>
    <t>"Everburnt Wand"</t>
  </si>
  <si>
    <t>"Ancient Wand"</t>
  </si>
  <si>
    <t>"Yggdrasil Wand"</t>
  </si>
  <si>
    <t>"Pine Staff"</t>
  </si>
  <si>
    <t>"Oak Staff"</t>
  </si>
  <si>
    <t>"Willow Staff"</t>
  </si>
  <si>
    <t>"Maple Staff"</t>
  </si>
  <si>
    <t>"Yew Staff"</t>
  </si>
  <si>
    <t>"Mirror Staff"</t>
  </si>
  <si>
    <t>"Sparking Staff"</t>
  </si>
  <si>
    <t>"Everburnt Staff"</t>
  </si>
  <si>
    <t>"Ancient Staff"</t>
  </si>
  <si>
    <t>"Yggdrasil Staff"</t>
  </si>
  <si>
    <t>"Bronze Armor"</t>
  </si>
  <si>
    <t>"Iron Armor"</t>
  </si>
  <si>
    <t>"Steel Armor"</t>
  </si>
  <si>
    <t>"Aluminum Armor"</t>
  </si>
  <si>
    <t>"Titanium Armor"</t>
  </si>
  <si>
    <t>"Mithril Armor"</t>
  </si>
  <si>
    <t>"Living Rock Armor"</t>
  </si>
  <si>
    <t>"Dragonic Armor"</t>
  </si>
  <si>
    <t>"Celestial Armor"</t>
  </si>
  <si>
    <t>"Adamantium Armor"</t>
  </si>
  <si>
    <t>"Bronze Shield"</t>
  </si>
  <si>
    <t>"Iron Shield"</t>
  </si>
  <si>
    <t>"Steel Shield"</t>
  </si>
  <si>
    <t>"Aluminum Shield"</t>
  </si>
  <si>
    <t>"Titanium Shield"</t>
  </si>
  <si>
    <t>"Mithril Shield"</t>
  </si>
  <si>
    <t>"Living Rock Shield"</t>
  </si>
  <si>
    <t>"Dragonic Shield"</t>
  </si>
  <si>
    <t>"Celestial Shield"</t>
  </si>
  <si>
    <t>"Adamantium Shield"</t>
  </si>
  <si>
    <t>"Bronze Sword"</t>
  </si>
  <si>
    <t>"Iron Sword"</t>
  </si>
  <si>
    <t>"Steel Sword"</t>
  </si>
  <si>
    <t>"Aluminum Sword"</t>
  </si>
  <si>
    <t>"Titanium Sword"</t>
  </si>
  <si>
    <t>"Mithril Sword"</t>
  </si>
  <si>
    <t>"Living Rock Sword"</t>
  </si>
  <si>
    <t>"Dragonic Sword"</t>
  </si>
  <si>
    <t>"Celestial Sword"</t>
  </si>
  <si>
    <t>"Adamantium Sword"</t>
  </si>
  <si>
    <t>"Soft Leather Armor"</t>
  </si>
  <si>
    <t>"Thick Leather Armor"</t>
  </si>
  <si>
    <t>"Rugged Leather Armor"</t>
  </si>
  <si>
    <t>"Scaled Leather Armor"</t>
  </si>
  <si>
    <t>"Spiked Leather Armor"</t>
  </si>
  <si>
    <t>"Jelly Armor"</t>
  </si>
  <si>
    <t>"Shapeshifting Armor"</t>
  </si>
  <si>
    <t>"Dragonscale Armor"</t>
  </si>
  <si>
    <t>"Demonskin Armor"</t>
  </si>
  <si>
    <t>"Tarrasque Armor"</t>
  </si>
  <si>
    <t>"Soft Leather Shield"</t>
  </si>
  <si>
    <t>"Thick Leather Shield"</t>
  </si>
  <si>
    <t>"Rugged Leather Shield"</t>
  </si>
  <si>
    <t>"Scaled Leather Shield"</t>
  </si>
  <si>
    <t>"Spiked Leather Shield"</t>
  </si>
  <si>
    <t>"Jelly Shield"</t>
  </si>
  <si>
    <t>"Shapeshifting Shield"</t>
  </si>
  <si>
    <t>"Dragonscale Shield"</t>
  </si>
  <si>
    <t>"Demonskin Shield"</t>
  </si>
  <si>
    <t>"Tarrasque Shield"</t>
  </si>
  <si>
    <t>"Bronze Shuriken"</t>
  </si>
  <si>
    <t>"Iron Shuriken"</t>
  </si>
  <si>
    <t>"Steel Shuriken"</t>
  </si>
  <si>
    <t>"Aluminum Shuriken"</t>
  </si>
  <si>
    <t>"Titanium Shuriken"</t>
  </si>
  <si>
    <t>"Mithril Shuriken"</t>
  </si>
  <si>
    <t>"Living Rock Shuriken"</t>
  </si>
  <si>
    <t>"Dragonic Shuriken"</t>
  </si>
  <si>
    <t>"Celestial Shuriken"</t>
  </si>
  <si>
    <t>"Adamantium Shuriken"</t>
  </si>
  <si>
    <t>"Pine Bow"</t>
  </si>
  <si>
    <t>"Oak Bow"</t>
  </si>
  <si>
    <t>"Willow Bow"</t>
  </si>
  <si>
    <t>"Maple Bow"</t>
  </si>
  <si>
    <t>"Yew Bow"</t>
  </si>
  <si>
    <t>"Mirror Bow"</t>
  </si>
  <si>
    <t>"Sparking Bow"</t>
  </si>
  <si>
    <t>"Everburnt Bow"</t>
  </si>
  <si>
    <t>"Ancient Bow"</t>
  </si>
  <si>
    <t>"Yggdrasil Bow"</t>
  </si>
  <si>
    <t>"armor"</t>
  </si>
  <si>
    <t>"shield"</t>
  </si>
  <si>
    <t>"weapon1h"</t>
  </si>
  <si>
    <t>"weapon2h"</t>
  </si>
  <si>
    <t>"offHand"</t>
  </si>
  <si>
    <t>"mainHand"</t>
  </si>
  <si>
    <t>"Magic"</t>
  </si>
  <si>
    <t>"Melee"</t>
  </si>
  <si>
    <t>"Ranged"</t>
  </si>
  <si>
    <t>price</t>
  </si>
  <si>
    <t>string</t>
  </si>
  <si>
    <t>"Adamantium Greatsword"</t>
  </si>
  <si>
    <t>"Aluminum Greatsword"</t>
  </si>
  <si>
    <t>"Bronze Greatsword"</t>
  </si>
  <si>
    <t>"Celestial Greatsword"</t>
  </si>
  <si>
    <t>"Dragonic Greatsword"</t>
  </si>
  <si>
    <t>"Iron Greatsword"</t>
  </si>
  <si>
    <t>"Living Rock Greatsword"</t>
  </si>
  <si>
    <t>"Mithril Greatsword"</t>
  </si>
  <si>
    <t>"Steel Greatsword"</t>
  </si>
  <si>
    <t>"Titanium Greatsword"</t>
  </si>
  <si>
    <t>Column1</t>
  </si>
  <si>
    <t>Column2</t>
  </si>
  <si>
    <t>Armor_Metal</t>
  </si>
  <si>
    <t>Armor_Fabric</t>
  </si>
  <si>
    <t>Armor_Leather</t>
  </si>
  <si>
    <t>Shield_Metal</t>
  </si>
  <si>
    <t>Shield_Fabric</t>
  </si>
  <si>
    <t>Shield_Leather</t>
  </si>
  <si>
    <t>Shuriken</t>
  </si>
  <si>
    <t>Sword</t>
  </si>
  <si>
    <t>Wand</t>
  </si>
  <si>
    <t>Greatsword</t>
  </si>
  <si>
    <t>Bow</t>
  </si>
  <si>
    <t>Staff</t>
  </si>
  <si>
    <t>lookup for image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</si>
</sst>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12"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C3D1DD-DAFF-4F78-8CBA-25EF91B738DF}" name="Table1" displayName="Table1" ref="A1:W121" totalsRowShown="0">
  <autoFilter ref="A1:W121" xr:uid="{0390F480-1032-4DF9-A5DA-B2DA4AA46DA0}"/>
  <sortState xmlns:xlrd2="http://schemas.microsoft.com/office/spreadsheetml/2017/richdata2" ref="A2:W121">
    <sortCondition ref="A1:A121"/>
  </sortState>
  <tableColumns count="23">
    <tableColumn id="2" xr3:uid="{0F7CBD66-E83D-4A97-B8B1-4CFD91394F95}" name="name"/>
    <tableColumn id="4" xr3:uid="{A3AE83AA-C203-4849-BDB4-13D97EA044A5}" name="itemSubtype"/>
    <tableColumn id="6" xr3:uid="{238EEC18-6717-4FBD-B6C2-5FB7447E141E}" name="equipmentSlot"/>
    <tableColumn id="3" xr3:uid="{069AB175-6B4A-4754-9595-6EA095AA5BBC}" name="fightingStyle" dataDxfId="11"/>
    <tableColumn id="5" xr3:uid="{27A87F63-8803-4F25-8D46-AEFB7A729CEF}" name="tier" dataDxfId="10"/>
    <tableColumn id="8" xr3:uid="{BA014420-3C33-4FEE-8E90-269CBF3394A0}" name="level"/>
    <tableColumn id="15" xr3:uid="{6A4E154C-A13B-4030-A911-F2C9520E2DAE}" name="exp"/>
    <tableColumn id="18" xr3:uid="{FC1DB50D-19CB-49E0-9D94-F2C76ABCDF3C}" name="price"/>
    <tableColumn id="9" xr3:uid="{58E176ED-318E-4482-AE2F-A0D8070487A0}" name="melee_off"/>
    <tableColumn id="10" xr3:uid="{E9FF125E-81A5-4B16-A2CB-D62228903BB8}" name="melee_def"/>
    <tableColumn id="11" xr3:uid="{16C1860C-D71A-4139-BA88-82B3FA028B62}" name="ranged_off"/>
    <tableColumn id="12" xr3:uid="{92F1E70C-B8D2-497C-9F2B-C0582BDE4837}" name="ranged_def"/>
    <tableColumn id="13" xr3:uid="{9C28AABA-3151-41E0-A59B-51B2DB7E23C1}" name="magic_off"/>
    <tableColumn id="14" xr3:uid="{1BD3B3E0-762F-4035-966E-E9F3505ED381}" name="magic_def"/>
    <tableColumn id="20" xr3:uid="{E6B3A74E-9CB4-4AC8-BCC0-25F66E0AD6E5}" name="&quot;data.melee_off.equip&quot;" dataDxfId="2">
      <calculatedColumnFormula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calculatedColumnFormula>
    </tableColumn>
    <tableColumn id="21" xr3:uid="{B090ECF7-AF87-4717-9F40-56C2CD2A55C0}" name="&quot;data.melee_def.equip&quot;" dataDxfId="3">
      <calculatedColumnFormula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calculatedColumnFormula>
    </tableColumn>
    <tableColumn id="22" xr3:uid="{B7AD6156-F12B-4DE8-A364-51D92508314C}" name="&quot;data.ranged_off.equip&quot;" dataDxfId="4">
      <calculatedColumnFormula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calculatedColumnFormula>
    </tableColumn>
    <tableColumn id="23" xr3:uid="{1D9D7CAC-6B88-42C7-86B2-76B22BE01DF9}" name="&quot;data.ranged_def.equip&quot;" dataDxfId="5">
      <calculatedColumnFormula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calculatedColumnFormula>
    </tableColumn>
    <tableColumn id="24" xr3:uid="{4913CC87-1E89-42F7-AAB8-55AF6DD8C05A}" name="&quot;data.magic_off.equip&quot;" dataDxfId="6">
      <calculatedColumnFormula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calculatedColumnFormula>
    </tableColumn>
    <tableColumn id="25" xr3:uid="{4A5A02A6-D979-4947-8817-BEECB5C27F27}" name="&quot;data.magic_def.equip&quot;" dataDxfId="7">
      <calculatedColumnFormula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calculatedColumnFormula>
    </tableColumn>
    <tableColumn id="17" xr3:uid="{694540D8-352C-4D80-8720-DB735C8073A3}" name="lookup for image path" dataDxfId="8">
      <calculatedColumnFormula>Table1[[#This Row],[itemSubtype]]&amp;Table1[[#This Row],[equipmentSlot]]&amp;Table1[[#This Row],[fightingStyle]]</calculatedColumnFormula>
    </tableColumn>
    <tableColumn id="1" xr3:uid="{3E4CA788-892F-46FA-82B8-33A243C9A605}" name="image" dataDxfId="0">
      <calculatedColumnFormula>"""/systems/intersection/packs/Images/"&amp;_xlfn.XLOOKUP(Table1[[#This Row],[lookup for image path]],Table2[Column2],Table2[Column1],"00 whaaaaat")&amp;"_"&amp;Table1[[#This Row],[tier]]&amp;".png"""</calculatedColumnFormula>
    </tableColumn>
    <tableColumn id="16" xr3:uid="{C31B0FC7-312F-49A1-9F22-0DD9888FC311}" name="string" dataDxfId="1">
      <calculatedColumnFormula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9B6843-37C7-4C9B-B350-64CD99D482B2}" name="Table2" displayName="Table2" ref="A1:E13" totalsRowShown="0">
  <autoFilter ref="A1:E13" xr:uid="{749B6843-37C7-4C9B-B350-64CD99D482B2}"/>
  <sortState xmlns:xlrd2="http://schemas.microsoft.com/office/spreadsheetml/2017/richdata2" ref="A2:C13">
    <sortCondition ref="A1:A13"/>
  </sortState>
  <tableColumns count="5">
    <tableColumn id="1" xr3:uid="{95CF024E-D5AB-4876-96D6-770C43AB8E68}" name="itemSubtype"/>
    <tableColumn id="2" xr3:uid="{42DA9E05-0653-43CD-9DB3-2CC8FA333845}" name="equipmentSlot"/>
    <tableColumn id="3" xr3:uid="{48E0FE06-19B2-4CDD-8396-0B8EADC5CFF6}" name="fightingStyle"/>
    <tableColumn id="5" xr3:uid="{C247C94F-EFD3-4457-BF73-014500C06CB1}" name="Column2" dataDxfId="9">
      <calculatedColumnFormula>Table2[[#This Row],[itemSubtype]]&amp;Table2[[#This Row],[equipmentSlot]]&amp;Table2[[#This Row],[fightingStyle]]</calculatedColumnFormula>
    </tableColumn>
    <tableColumn id="4" xr3:uid="{D6D25AC9-B41B-4712-9AB7-88E6134B1817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339D8-09AA-401A-9F46-188BCF89BDE7}">
  <dimension ref="A1:W121"/>
  <sheetViews>
    <sheetView tabSelected="1" topLeftCell="U74" workbookViewId="0">
      <selection activeCell="V74" sqref="V74"/>
    </sheetView>
  </sheetViews>
  <sheetFormatPr defaultRowHeight="15" x14ac:dyDescent="0.25"/>
  <cols>
    <col min="1" max="1" width="30.140625" customWidth="1"/>
    <col min="2" max="2" width="14.5703125" customWidth="1"/>
    <col min="3" max="8" width="11" customWidth="1"/>
    <col min="9" max="9" width="14.7109375" customWidth="1"/>
    <col min="10" max="14" width="16.5703125" customWidth="1"/>
    <col min="15" max="15" width="133.7109375" customWidth="1"/>
    <col min="16" max="16" width="61.5703125" customWidth="1"/>
    <col min="17" max="18" width="50.85546875" customWidth="1"/>
    <col min="19" max="19" width="51.28515625" customWidth="1"/>
    <col min="20" max="20" width="74.85546875" customWidth="1"/>
    <col min="21" max="21" width="49.7109375" customWidth="1"/>
    <col min="22" max="22" width="70.28515625" customWidth="1"/>
    <col min="23" max="23" width="255.7109375" bestFit="1" customWidth="1"/>
    <col min="44" max="44" width="9.140625" customWidth="1"/>
  </cols>
  <sheetData>
    <row r="1" spans="1:23" x14ac:dyDescent="0.25">
      <c r="A1" t="s">
        <v>0</v>
      </c>
      <c r="B1" t="s">
        <v>1</v>
      </c>
      <c r="C1" t="s">
        <v>14</v>
      </c>
      <c r="D1" t="s">
        <v>15</v>
      </c>
      <c r="E1" t="s">
        <v>17</v>
      </c>
      <c r="F1" t="s">
        <v>18</v>
      </c>
      <c r="G1" t="s">
        <v>19</v>
      </c>
      <c r="H1" t="s">
        <v>139</v>
      </c>
      <c r="I1" s="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13</v>
      </c>
      <c r="P1" t="s">
        <v>12</v>
      </c>
      <c r="Q1" t="s">
        <v>11</v>
      </c>
      <c r="R1" t="s">
        <v>10</v>
      </c>
      <c r="S1" t="s">
        <v>9</v>
      </c>
      <c r="T1" t="s">
        <v>8</v>
      </c>
      <c r="U1" t="s">
        <v>165</v>
      </c>
      <c r="V1" t="s">
        <v>16</v>
      </c>
      <c r="W1" t="s">
        <v>140</v>
      </c>
    </row>
    <row r="2" spans="1:23" x14ac:dyDescent="0.25">
      <c r="A2" t="s">
        <v>69</v>
      </c>
      <c r="B2" t="s">
        <v>130</v>
      </c>
      <c r="C2" t="s">
        <v>130</v>
      </c>
      <c r="D2" t="s">
        <v>137</v>
      </c>
      <c r="E2">
        <v>10</v>
      </c>
      <c r="F2">
        <v>91</v>
      </c>
      <c r="G2">
        <v>460</v>
      </c>
      <c r="H2">
        <v>0</v>
      </c>
      <c r="I2">
        <v>0</v>
      </c>
      <c r="J2">
        <v>10</v>
      </c>
      <c r="K2">
        <v>0</v>
      </c>
      <c r="L2">
        <v>15</v>
      </c>
      <c r="M2">
        <v>0</v>
      </c>
      <c r="N2">
        <v>5</v>
      </c>
      <c r="O2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2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+10", "changes": [{"key":"data.melee_def.equip", "mode": 2, "value":10}], "duration":{}, "flags":{}, "transfer":true}</v>
      </c>
      <c r="Q2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2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+15", "changes": [{"key":"data.ranged_def.equip", "mode": 2, "value":15}], "duration":{}, "flags":{}, "transfer":true}</v>
      </c>
      <c r="S2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2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+5", "changes": [{"key":"data.magic_def.equip", "mode": 2, "value":5}], "duration":{}, "flags":{}, "transfer":true}</v>
      </c>
      <c r="U2" t="str">
        <f>Table1[[#This Row],[itemSubtype]]&amp;Table1[[#This Row],[equipmentSlot]]&amp;Table1[[#This Row],[fightingStyle]]</f>
        <v>"armor""armor""Melee"</v>
      </c>
      <c r="V2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"/systems/intersection/packs/Images/Armor_Metal_10.png"</v>
      </c>
      <c r="W2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[{"name":"Adamantium Armor","type":"equipment", "data":{"equipmentSlots":"armor", "itemSubtype":"armor", "fightingStyle":"Melee", "tier":10, "level":91,"exp":460,"price":0}, "effects":[{"label": "Mel. Def +10", "changes": [{"key":"data.melee_def.equip", "mode": 2, "value":10}], "duration":{}, "flags":{}, "transfer":true},{"label": "Rng. Def +15", "changes": [{"key":"data.ranged_def.equip", "mode": 2, "value":15}], "duration":{}, "flags":{}, "transfer":true},{"label": "Mag. Def +5", "changes": [{"key":"data.magic_def.equip", "mode": 2, "value":5}], "duration":{}, "flags":{}, "transfer":true}], "img":"/systems/intersection/packs/Images/Armor_Metal_10.png"}]</v>
      </c>
    </row>
    <row r="3" spans="1:23" x14ac:dyDescent="0.25">
      <c r="A3" t="s">
        <v>141</v>
      </c>
      <c r="B3" t="s">
        <v>133</v>
      </c>
      <c r="C3" t="s">
        <v>135</v>
      </c>
      <c r="D3" t="s">
        <v>137</v>
      </c>
      <c r="E3">
        <v>10</v>
      </c>
      <c r="F3">
        <v>91</v>
      </c>
      <c r="G3">
        <v>460</v>
      </c>
      <c r="H3">
        <v>0</v>
      </c>
      <c r="I3">
        <v>30</v>
      </c>
      <c r="J3">
        <v>0</v>
      </c>
      <c r="K3">
        <v>0</v>
      </c>
      <c r="L3">
        <v>0</v>
      </c>
      <c r="M3">
        <v>0</v>
      </c>
      <c r="N3">
        <v>0</v>
      </c>
      <c r="O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+30", "changes": [{"key":"data.melee_off.equip", "mode": 2, "value":30}], "duration":{}, "flags":{}, "transfer":true}</v>
      </c>
      <c r="P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3" t="str">
        <f>Table1[[#This Row],[itemSubtype]]&amp;Table1[[#This Row],[equipmentSlot]]&amp;Table1[[#This Row],[fightingStyle]]</f>
        <v>"weapon2h""mainHand""Melee"</v>
      </c>
      <c r="V3" t="str">
        <f>"""/systems/intersection/packs/Images/"&amp;_xlfn.XLOOKUP(Table1[[#This Row],[lookup for image path]],Table2[Column2],Table2[Column1],"00 whaaaaat")&amp;"_"&amp;Table1[[#This Row],[tier]]&amp;".png"""</f>
        <v>"/systems/intersection/packs/Images/Greatsword_10.png"</v>
      </c>
      <c r="W3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[{"name":"Adamantium Greatsword","type":"equipment", "data":{"equipmentSlots":"mainHand", "itemSubtype":"weapon2h", "fightingStyle":"Melee", "tier":10, "level":91,"exp":460,"price":0}, "effects":[{"label": "Mel. Off +30", "changes": [{"key":"data.melee_off.equip", "mode": 2, "value":30}], "duration":{}, "flags":{}, "transfer":true}], "img":"/systems/intersection/packs/Images/Greatsword_10.png"}]</v>
      </c>
    </row>
    <row r="4" spans="1:23" x14ac:dyDescent="0.25">
      <c r="A4" t="s">
        <v>79</v>
      </c>
      <c r="B4" t="s">
        <v>131</v>
      </c>
      <c r="C4" t="s">
        <v>134</v>
      </c>
      <c r="D4" t="s">
        <v>137</v>
      </c>
      <c r="E4">
        <v>10</v>
      </c>
      <c r="F4">
        <v>91</v>
      </c>
      <c r="G4">
        <v>460</v>
      </c>
      <c r="H4">
        <v>0</v>
      </c>
      <c r="I4">
        <v>0</v>
      </c>
      <c r="J4">
        <v>10</v>
      </c>
      <c r="K4">
        <v>0</v>
      </c>
      <c r="L4">
        <v>15</v>
      </c>
      <c r="M4">
        <v>0</v>
      </c>
      <c r="N4">
        <v>5</v>
      </c>
      <c r="O4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4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+10", "changes": [{"key":"data.melee_def.equip", "mode": 2, "value":10}], "duration":{}, "flags":{}, "transfer":true}</v>
      </c>
      <c r="Q4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4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+15", "changes": [{"key":"data.ranged_def.equip", "mode": 2, "value":15}], "duration":{}, "flags":{}, "transfer":true}</v>
      </c>
      <c r="S4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4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+5", "changes": [{"key":"data.magic_def.equip", "mode": 2, "value":5}], "duration":{}, "flags":{}, "transfer":true}</v>
      </c>
      <c r="U4" t="str">
        <f>Table1[[#This Row],[itemSubtype]]&amp;Table1[[#This Row],[equipmentSlot]]&amp;Table1[[#This Row],[fightingStyle]]</f>
        <v>"shield""offHand""Melee"</v>
      </c>
      <c r="V4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"/systems/intersection/packs/Images/Shield_Metal_10.png"</v>
      </c>
      <c r="W4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[{"name":"Adamantium Shield","type":"equipment", "data":{"equipmentSlots":"offHand", "itemSubtype":"shield", "fightingStyle":"Melee", "tier":10, "level":91,"exp":460,"price":0}, "effects":[{"label": "Mel. Def +10", "changes": [{"key":"data.melee_def.equip", "mode": 2, "value":10}], "duration":{}, "flags":{}, "transfer":true},{"label": "Rng. Def +15", "changes": [{"key":"data.ranged_def.equip", "mode": 2, "value":15}], "duration":{}, "flags":{}, "transfer":true},{"label": "Mag. Def +5", "changes": [{"key":"data.magic_def.equip", "mode": 2, "value":5}], "duration":{}, "flags":{}, "transfer":true}], "img":"/systems/intersection/packs/Images/Shield_Metal_10.png"}]</v>
      </c>
    </row>
    <row r="5" spans="1:23" x14ac:dyDescent="0.25">
      <c r="A5" t="s">
        <v>119</v>
      </c>
      <c r="B5" t="s">
        <v>132</v>
      </c>
      <c r="C5" t="s">
        <v>135</v>
      </c>
      <c r="D5" t="s">
        <v>138</v>
      </c>
      <c r="E5">
        <v>10</v>
      </c>
      <c r="F5">
        <v>91</v>
      </c>
      <c r="G5">
        <v>460</v>
      </c>
      <c r="H5">
        <v>0</v>
      </c>
      <c r="I5">
        <v>0</v>
      </c>
      <c r="J5">
        <v>0</v>
      </c>
      <c r="K5">
        <v>10</v>
      </c>
      <c r="L5">
        <v>0</v>
      </c>
      <c r="M5">
        <v>0</v>
      </c>
      <c r="N5">
        <v>0</v>
      </c>
      <c r="O5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5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5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+10", "changes": [{"key":"data.ranged_off.equip", "mode": 2, "value":10}], "duration":{}, "flags":{}, "transfer":true}</v>
      </c>
      <c r="R5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5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5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5" t="str">
        <f>Table1[[#This Row],[itemSubtype]]&amp;Table1[[#This Row],[equipmentSlot]]&amp;Table1[[#This Row],[fightingStyle]]</f>
        <v>"weapon1h""mainHand""Ranged"</v>
      </c>
      <c r="V5" t="str">
        <f>"""/systems/intersection/packs/Images/"&amp;_xlfn.XLOOKUP(Table1[[#This Row],[lookup for image path]],Table2[Column2],Table2[Column1],"00 whaaaaat")&amp;"_"&amp;Table1[[#This Row],[tier]]&amp;".png"""</f>
        <v>"/systems/intersection/packs/Images/Shuriken_10.png"</v>
      </c>
      <c r="W5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[{"name":"Adamantium Shuriken","type":"equipment", "data":{"equipmentSlots":"mainHand", "itemSubtype":"weapon1h", "fightingStyle":"Ranged", "tier":10, "level":91,"exp":460,"price":0}, "effects":[{"label": "Rng. Off +10", "changes": [{"key":"data.ranged_off.equip", "mode": 2, "value":10}], "duration":{}, "flags":{}, "transfer":true}], "img":"/systems/intersection/packs/Images/Shuriken_10.png"}]</v>
      </c>
    </row>
    <row r="6" spans="1:23" x14ac:dyDescent="0.25">
      <c r="A6" t="s">
        <v>89</v>
      </c>
      <c r="B6" t="s">
        <v>132</v>
      </c>
      <c r="C6" t="s">
        <v>135</v>
      </c>
      <c r="D6" t="s">
        <v>137</v>
      </c>
      <c r="E6">
        <v>10</v>
      </c>
      <c r="F6">
        <v>91</v>
      </c>
      <c r="G6">
        <v>460</v>
      </c>
      <c r="H6">
        <v>0</v>
      </c>
      <c r="I6">
        <v>20</v>
      </c>
      <c r="J6">
        <v>0</v>
      </c>
      <c r="K6">
        <v>0</v>
      </c>
      <c r="L6">
        <v>0</v>
      </c>
      <c r="M6">
        <v>0</v>
      </c>
      <c r="N6">
        <v>0</v>
      </c>
      <c r="O6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+20", "changes": [{"key":"data.melee_off.equip", "mode": 2, "value":20}], "duration":{}, "flags":{}, "transfer":true}</v>
      </c>
      <c r="P6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6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6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6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6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6" t="str">
        <f>Table1[[#This Row],[itemSubtype]]&amp;Table1[[#This Row],[equipmentSlot]]&amp;Table1[[#This Row],[fightingStyle]]</f>
        <v>"weapon1h""mainHand""Melee"</v>
      </c>
      <c r="V6" t="str">
        <f>"""/systems/intersection/packs/Images/"&amp;_xlfn.XLOOKUP(Table1[[#This Row],[lookup for image path]],Table2[Column2],Table2[Column1],"00 whaaaaat")&amp;"_"&amp;Table1[[#This Row],[tier]]&amp;".png"""</f>
        <v>"/systems/intersection/packs/Images/Sword_10.png"</v>
      </c>
      <c r="W6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[{"name":"Adamantium Sword","type":"equipment", "data":{"equipmentSlots":"mainHand", "itemSubtype":"weapon1h", "fightingStyle":"Melee", "tier":10, "level":91,"exp":460,"price":0}, "effects":[{"label": "Mel. Off +20", "changes": [{"key":"data.melee_off.equip", "mode": 2, "value":20}], "duration":{}, "flags":{}, "transfer":true}], "img":"/systems/intersection/packs/Images/Sword_10.png"}]</v>
      </c>
    </row>
    <row r="7" spans="1:23" x14ac:dyDescent="0.25">
      <c r="A7" t="s">
        <v>63</v>
      </c>
      <c r="B7" t="s">
        <v>130</v>
      </c>
      <c r="C7" t="s">
        <v>130</v>
      </c>
      <c r="D7" t="s">
        <v>137</v>
      </c>
      <c r="E7">
        <v>4</v>
      </c>
      <c r="F7">
        <v>31</v>
      </c>
      <c r="G7">
        <v>64</v>
      </c>
      <c r="H7">
        <v>0</v>
      </c>
      <c r="I7">
        <v>0</v>
      </c>
      <c r="J7">
        <v>4</v>
      </c>
      <c r="K7">
        <v>0</v>
      </c>
      <c r="L7">
        <v>6</v>
      </c>
      <c r="M7">
        <v>0</v>
      </c>
      <c r="N7">
        <v>2</v>
      </c>
      <c r="O7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7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+4", "changes": [{"key":"data.melee_def.equip", "mode": 2, "value":4}], "duration":{}, "flags":{}, "transfer":true}</v>
      </c>
      <c r="Q7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7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+6", "changes": [{"key":"data.ranged_def.equip", "mode": 2, "value":6}], "duration":{}, "flags":{}, "transfer":true}</v>
      </c>
      <c r="S7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7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+2", "changes": [{"key":"data.magic_def.equip", "mode": 2, "value":2}], "duration":{}, "flags":{}, "transfer":true}</v>
      </c>
      <c r="U7" t="str">
        <f>Table1[[#This Row],[itemSubtype]]&amp;Table1[[#This Row],[equipmentSlot]]&amp;Table1[[#This Row],[fightingStyle]]</f>
        <v>"armor""armor""Melee"</v>
      </c>
      <c r="V7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"/systems/intersection/packs/Images/Armor_Metal_4.png"</v>
      </c>
      <c r="W7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[{"name":"Aluminum Armor","type":"equipment", "data":{"equipmentSlots":"armor", "itemSubtype":"armor", "fightingStyle":"Melee", "tier":4, "level":31,"exp":64,"price":0}, "effects":[{"label": "Mel. Def +4", "changes": [{"key":"data.melee_def.equip", "mode": 2, "value":4}], "duration":{}, "flags":{}, "transfer":true},{"label": "Rng. Def +6", "changes": [{"key":"data.ranged_def.equip", "mode": 2, "value":6}], "duration":{}, "flags":{}, "transfer":true},{"label": "Mag. Def +2", "changes": [{"key":"data.magic_def.equip", "mode": 2, "value":2}], "duration":{}, "flags":{}, "transfer":true}], "img":"/systems/intersection/packs/Images/Armor_Metal_4.png"}]</v>
      </c>
    </row>
    <row r="8" spans="1:23" x14ac:dyDescent="0.25">
      <c r="A8" t="s">
        <v>142</v>
      </c>
      <c r="B8" t="s">
        <v>133</v>
      </c>
      <c r="C8" t="s">
        <v>135</v>
      </c>
      <c r="D8" t="s">
        <v>137</v>
      </c>
      <c r="E8">
        <v>4</v>
      </c>
      <c r="F8">
        <v>31</v>
      </c>
      <c r="G8">
        <v>64</v>
      </c>
      <c r="H8">
        <v>0</v>
      </c>
      <c r="I8">
        <v>12</v>
      </c>
      <c r="J8">
        <v>0</v>
      </c>
      <c r="K8">
        <v>0</v>
      </c>
      <c r="L8">
        <v>0</v>
      </c>
      <c r="M8">
        <v>0</v>
      </c>
      <c r="N8">
        <v>0</v>
      </c>
      <c r="O8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+12", "changes": [{"key":"data.melee_off.equip", "mode": 2, "value":12}], "duration":{}, "flags":{}, "transfer":true}</v>
      </c>
      <c r="P8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8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8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8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8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8" t="str">
        <f>Table1[[#This Row],[itemSubtype]]&amp;Table1[[#This Row],[equipmentSlot]]&amp;Table1[[#This Row],[fightingStyle]]</f>
        <v>"weapon2h""mainHand""Melee"</v>
      </c>
      <c r="V8" t="str">
        <f>"""/systems/intersection/packs/Images/"&amp;_xlfn.XLOOKUP(Table1[[#This Row],[lookup for image path]],Table2[Column2],Table2[Column1],"00 whaaaaat")&amp;"_"&amp;Table1[[#This Row],[tier]]&amp;".png"""</f>
        <v>"/systems/intersection/packs/Images/Greatsword_4.png"</v>
      </c>
      <c r="W8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[{"name":"Aluminum Greatsword","type":"equipment", "data":{"equipmentSlots":"mainHand", "itemSubtype":"weapon2h", "fightingStyle":"Melee", "tier":4, "level":31,"exp":64,"price":0}, "effects":[{"label": "Mel. Off +12", "changes": [{"key":"data.melee_off.equip", "mode": 2, "value":12}], "duration":{}, "flags":{}, "transfer":true}], "img":"/systems/intersection/packs/Images/Greatsword_4.png"}]</v>
      </c>
    </row>
    <row r="9" spans="1:23" x14ac:dyDescent="0.25">
      <c r="A9" t="s">
        <v>73</v>
      </c>
      <c r="B9" t="s">
        <v>131</v>
      </c>
      <c r="C9" t="s">
        <v>134</v>
      </c>
      <c r="D9" t="s">
        <v>137</v>
      </c>
      <c r="E9">
        <v>4</v>
      </c>
      <c r="F9">
        <v>31</v>
      </c>
      <c r="G9">
        <v>64</v>
      </c>
      <c r="H9">
        <v>0</v>
      </c>
      <c r="I9">
        <v>0</v>
      </c>
      <c r="J9">
        <v>4</v>
      </c>
      <c r="K9">
        <v>0</v>
      </c>
      <c r="L9">
        <v>6</v>
      </c>
      <c r="M9">
        <v>0</v>
      </c>
      <c r="N9">
        <v>2</v>
      </c>
      <c r="O9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9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+4", "changes": [{"key":"data.melee_def.equip", "mode": 2, "value":4}], "duration":{}, "flags":{}, "transfer":true}</v>
      </c>
      <c r="Q9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9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+6", "changes": [{"key":"data.ranged_def.equip", "mode": 2, "value":6}], "duration":{}, "flags":{}, "transfer":true}</v>
      </c>
      <c r="S9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9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+2", "changes": [{"key":"data.magic_def.equip", "mode": 2, "value":2}], "duration":{}, "flags":{}, "transfer":true}</v>
      </c>
      <c r="U9" t="str">
        <f>Table1[[#This Row],[itemSubtype]]&amp;Table1[[#This Row],[equipmentSlot]]&amp;Table1[[#This Row],[fightingStyle]]</f>
        <v>"shield""offHand""Melee"</v>
      </c>
      <c r="V9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"/systems/intersection/packs/Images/Shield_Metal_4.png"</v>
      </c>
      <c r="W9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[{"name":"Aluminum Shield","type":"equipment", "data":{"equipmentSlots":"offHand", "itemSubtype":"shield", "fightingStyle":"Melee", "tier":4, "level":31,"exp":64,"price":0}, "effects":[{"label": "Mel. Def +4", "changes": [{"key":"data.melee_def.equip", "mode": 2, "value":4}], "duration":{}, "flags":{}, "transfer":true},{"label": "Rng. Def +6", "changes": [{"key":"data.ranged_def.equip", "mode": 2, "value":6}], "duration":{}, "flags":{}, "transfer":true},{"label": "Mag. Def +2", "changes": [{"key":"data.magic_def.equip", "mode": 2, "value":2}], "duration":{}, "flags":{}, "transfer":true}], "img":"/systems/intersection/packs/Images/Shield_Metal_4.png"}]</v>
      </c>
    </row>
    <row r="10" spans="1:23" x14ac:dyDescent="0.25">
      <c r="A10" t="s">
        <v>113</v>
      </c>
      <c r="B10" t="s">
        <v>132</v>
      </c>
      <c r="C10" t="s">
        <v>135</v>
      </c>
      <c r="D10" t="s">
        <v>138</v>
      </c>
      <c r="E10">
        <v>4</v>
      </c>
      <c r="F10">
        <v>31</v>
      </c>
      <c r="G10">
        <v>64</v>
      </c>
      <c r="H10">
        <v>0</v>
      </c>
      <c r="I10">
        <v>0</v>
      </c>
      <c r="J10">
        <v>0</v>
      </c>
      <c r="K10">
        <v>4</v>
      </c>
      <c r="L10">
        <v>0</v>
      </c>
      <c r="M10">
        <v>0</v>
      </c>
      <c r="N10">
        <v>0</v>
      </c>
      <c r="O10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0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0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+4", "changes": [{"key":"data.ranged_off.equip", "mode": 2, "value":4}], "duration":{}, "flags":{}, "transfer":true}</v>
      </c>
      <c r="R10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0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0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0" t="str">
        <f>Table1[[#This Row],[itemSubtype]]&amp;Table1[[#This Row],[equipmentSlot]]&amp;Table1[[#This Row],[fightingStyle]]</f>
        <v>"weapon1h""mainHand""Ranged"</v>
      </c>
      <c r="V10" t="str">
        <f>"""/systems/intersection/packs/Images/"&amp;_xlfn.XLOOKUP(Table1[[#This Row],[lookup for image path]],Table2[Column2],Table2[Column1],"00 whaaaaat")&amp;"_"&amp;Table1[[#This Row],[tier]]&amp;".png"""</f>
        <v>"/systems/intersection/packs/Images/Shuriken_4.png"</v>
      </c>
      <c r="W10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[{"name":"Aluminum Shuriken","type":"equipment", "data":{"equipmentSlots":"mainHand", "itemSubtype":"weapon1h", "fightingStyle":"Ranged", "tier":4, "level":31,"exp":64,"price":0}, "effects":[{"label": "Rng. Off +4", "changes": [{"key":"data.ranged_off.equip", "mode": 2, "value":4}], "duration":{}, "flags":{}, "transfer":true}], "img":"/systems/intersection/packs/Images/Shuriken_4.png"}]</v>
      </c>
    </row>
    <row r="11" spans="1:23" x14ac:dyDescent="0.25">
      <c r="A11" t="s">
        <v>83</v>
      </c>
      <c r="B11" t="s">
        <v>132</v>
      </c>
      <c r="C11" t="s">
        <v>135</v>
      </c>
      <c r="D11" t="s">
        <v>137</v>
      </c>
      <c r="E11">
        <v>4</v>
      </c>
      <c r="F11">
        <v>31</v>
      </c>
      <c r="G11">
        <v>64</v>
      </c>
      <c r="H11">
        <v>0</v>
      </c>
      <c r="I11">
        <v>8</v>
      </c>
      <c r="J11">
        <v>0</v>
      </c>
      <c r="K11">
        <v>0</v>
      </c>
      <c r="L11">
        <v>0</v>
      </c>
      <c r="M11">
        <v>0</v>
      </c>
      <c r="N11">
        <v>0</v>
      </c>
      <c r="O11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+8", "changes": [{"key":"data.melee_off.equip", "mode": 2, "value":8}], "duration":{}, "flags":{}, "transfer":true}</v>
      </c>
      <c r="P11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1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1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1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1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1" t="str">
        <f>Table1[[#This Row],[itemSubtype]]&amp;Table1[[#This Row],[equipmentSlot]]&amp;Table1[[#This Row],[fightingStyle]]</f>
        <v>"weapon1h""mainHand""Melee"</v>
      </c>
      <c r="V11" t="str">
        <f>"""/systems/intersection/packs/Images/"&amp;_xlfn.XLOOKUP(Table1[[#This Row],[lookup for image path]],Table2[Column2],Table2[Column1],"00 whaaaaat")&amp;"_"&amp;Table1[[#This Row],[tier]]&amp;".png"""</f>
        <v>"/systems/intersection/packs/Images/Sword_4.png"</v>
      </c>
      <c r="W11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[{"name":"Aluminum Sword","type":"equipment", "data":{"equipmentSlots":"mainHand", "itemSubtype":"weapon1h", "fightingStyle":"Melee", "tier":4, "level":31,"exp":64,"price":0}, "effects":[{"label": "Mel. Off +8", "changes": [{"key":"data.melee_off.equip", "mode": 2, "value":8}], "duration":{}, "flags":{}, "transfer":true}], "img":"/systems/intersection/packs/Images/Sword_4.png"}]</v>
      </c>
    </row>
    <row r="12" spans="1:23" x14ac:dyDescent="0.25">
      <c r="A12" t="s">
        <v>128</v>
      </c>
      <c r="B12" t="s">
        <v>133</v>
      </c>
      <c r="C12" t="s">
        <v>135</v>
      </c>
      <c r="D12" t="s">
        <v>138</v>
      </c>
      <c r="E12">
        <v>9</v>
      </c>
      <c r="F12">
        <v>81</v>
      </c>
      <c r="G12">
        <v>369</v>
      </c>
      <c r="H12">
        <v>0</v>
      </c>
      <c r="I12">
        <v>0</v>
      </c>
      <c r="J12">
        <v>0</v>
      </c>
      <c r="K12">
        <v>18</v>
      </c>
      <c r="L12">
        <v>0</v>
      </c>
      <c r="M12">
        <v>0</v>
      </c>
      <c r="N12">
        <v>0</v>
      </c>
      <c r="O12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2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2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+18", "changes": [{"key":"data.ranged_off.equip", "mode": 2, "value":18}], "duration":{}, "flags":{}, "transfer":true}</v>
      </c>
      <c r="R12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2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2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2" t="str">
        <f>Table1[[#This Row],[itemSubtype]]&amp;Table1[[#This Row],[equipmentSlot]]&amp;Table1[[#This Row],[fightingStyle]]</f>
        <v>"weapon2h""mainHand""Ranged"</v>
      </c>
      <c r="V12" t="str">
        <f>"""/systems/intersection/packs/Images/"&amp;_xlfn.XLOOKUP(Table1[[#This Row],[lookup for image path]],Table2[Column2],Table2[Column1],"00 whaaaaat")&amp;"_"&amp;Table1[[#This Row],[tier]]&amp;".png"""</f>
        <v>"/systems/intersection/packs/Images/Bow_9.png"</v>
      </c>
      <c r="W12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[{"name":"Ancient Bow","type":"equipment", "data":{"equipmentSlots":"mainHand", "itemSubtype":"weapon2h", "fightingStyle":"Ranged", "tier":9, "level":81,"exp":369,"price":0}, "effects":[{"label": "Rng. Off +18", "changes": [{"key":"data.ranged_off.equip", "mode": 2, "value":18}], "duration":{}, "flags":{}, "transfer":true}], "img":"/systems/intersection/packs/Images/Bow_9.png"}]</v>
      </c>
    </row>
    <row r="13" spans="1:23" x14ac:dyDescent="0.25">
      <c r="A13" t="s">
        <v>58</v>
      </c>
      <c r="B13" t="s">
        <v>133</v>
      </c>
      <c r="C13" t="s">
        <v>135</v>
      </c>
      <c r="D13" t="s">
        <v>136</v>
      </c>
      <c r="E13">
        <v>9</v>
      </c>
      <c r="F13">
        <v>81</v>
      </c>
      <c r="G13">
        <v>369</v>
      </c>
      <c r="H13">
        <v>0</v>
      </c>
      <c r="I13">
        <v>0</v>
      </c>
      <c r="J13">
        <v>0</v>
      </c>
      <c r="K13">
        <v>0</v>
      </c>
      <c r="L13">
        <v>0</v>
      </c>
      <c r="M13">
        <v>18</v>
      </c>
      <c r="N13">
        <v>0</v>
      </c>
      <c r="O1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+18", "changes": [{"key":"data.magic_off.equip", "mode": 2, "value":18}], "duration":{}, "flags":{}, "transfer":true}</v>
      </c>
      <c r="T1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3" t="str">
        <f>Table1[[#This Row],[itemSubtype]]&amp;Table1[[#This Row],[equipmentSlot]]&amp;Table1[[#This Row],[fightingStyle]]</f>
        <v>"weapon2h""mainHand""Magic"</v>
      </c>
      <c r="V13" t="str">
        <f>"""/systems/intersection/packs/Images/"&amp;_xlfn.XLOOKUP(Table1[[#This Row],[lookup for image path]],Table2[Column2],Table2[Column1],"00 whaaaaat")&amp;"_"&amp;Table1[[#This Row],[tier]]&amp;".png"""</f>
        <v>"/systems/intersection/packs/Images/Staff_9.png"</v>
      </c>
      <c r="W13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[{"name":"Ancient Staff","type":"equipment", "data":{"equipmentSlots":"mainHand", "itemSubtype":"weapon2h", "fightingStyle":"Magic", "tier":9, "level":81,"exp":369,"price":0}, "effects":[{"label": "Mag. Off +18", "changes": [{"key":"data.magic_off.equip", "mode": 2, "value":18}], "duration":{}, "flags":{}, "transfer":true}], "img":"/systems/intersection/packs/Images/Staff_9.png"}]</v>
      </c>
    </row>
    <row r="14" spans="1:23" x14ac:dyDescent="0.25">
      <c r="A14" t="s">
        <v>48</v>
      </c>
      <c r="B14" t="s">
        <v>132</v>
      </c>
      <c r="C14" t="s">
        <v>135</v>
      </c>
      <c r="D14" t="s">
        <v>136</v>
      </c>
      <c r="E14">
        <v>9</v>
      </c>
      <c r="F14">
        <v>81</v>
      </c>
      <c r="G14">
        <v>369</v>
      </c>
      <c r="H14">
        <v>0</v>
      </c>
      <c r="I14">
        <v>0</v>
      </c>
      <c r="J14">
        <v>0</v>
      </c>
      <c r="K14">
        <v>0</v>
      </c>
      <c r="L14">
        <v>0</v>
      </c>
      <c r="M14">
        <v>9</v>
      </c>
      <c r="N14">
        <v>0</v>
      </c>
      <c r="O14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4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4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4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4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+9", "changes": [{"key":"data.magic_off.equip", "mode": 2, "value":9}], "duration":{}, "flags":{}, "transfer":true}</v>
      </c>
      <c r="T14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4" t="str">
        <f>Table1[[#This Row],[itemSubtype]]&amp;Table1[[#This Row],[equipmentSlot]]&amp;Table1[[#This Row],[fightingStyle]]</f>
        <v>"weapon1h""mainHand""Magic"</v>
      </c>
      <c r="V14" t="str">
        <f>"""/systems/intersection/packs/Images/"&amp;_xlfn.XLOOKUP(Table1[[#This Row],[lookup for image path]],Table2[Column2],Table2[Column1],"00 whaaaaat")&amp;"_"&amp;Table1[[#This Row],[tier]]&amp;".png"""</f>
        <v>"/systems/intersection/packs/Images/Wand_9.png"</v>
      </c>
      <c r="W14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[{"name":"Ancient Wand","type":"equipment", "data":{"equipmentSlots":"mainHand", "itemSubtype":"weapon1h", "fightingStyle":"Magic", "tier":9, "level":81,"exp":369,"price":0}, "effects":[{"label": "Mag. Off +9", "changes": [{"key":"data.magic_off.equip", "mode": 2, "value":9}], "duration":{}, "flags":{}, "transfer":true}], "img":"/systems/intersection/packs/Images/Wand_9.png"}]</v>
      </c>
    </row>
    <row r="15" spans="1:23" x14ac:dyDescent="0.25">
      <c r="A15" t="s">
        <v>38</v>
      </c>
      <c r="B15" t="s">
        <v>131</v>
      </c>
      <c r="C15" t="s">
        <v>134</v>
      </c>
      <c r="D15" t="s">
        <v>136</v>
      </c>
      <c r="E15">
        <v>9</v>
      </c>
      <c r="F15">
        <v>81</v>
      </c>
      <c r="G15">
        <v>369</v>
      </c>
      <c r="H15">
        <v>0</v>
      </c>
      <c r="I15">
        <v>0</v>
      </c>
      <c r="J15">
        <v>9</v>
      </c>
      <c r="K15">
        <v>0</v>
      </c>
      <c r="L15">
        <v>14</v>
      </c>
      <c r="M15">
        <v>0</v>
      </c>
      <c r="N15">
        <v>4</v>
      </c>
      <c r="O15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5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+9", "changes": [{"key":"data.melee_def.equip", "mode": 2, "value":9}], "duration":{}, "flags":{}, "transfer":true}</v>
      </c>
      <c r="Q15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5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+14", "changes": [{"key":"data.ranged_def.equip", "mode": 2, "value":14}], "duration":{}, "flags":{}, "transfer":true}</v>
      </c>
      <c r="S15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5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+4", "changes": [{"key":"data.magic_def.equip", "mode": 2, "value":4}], "duration":{}, "flags":{}, "transfer":true}</v>
      </c>
      <c r="U15" t="str">
        <f>Table1[[#This Row],[itemSubtype]]&amp;Table1[[#This Row],[equipmentSlot]]&amp;Table1[[#This Row],[fightingStyle]]</f>
        <v>"shield""offHand""Magic"</v>
      </c>
      <c r="V15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"/systems/intersection/packs/Images/Shield_Fabric_9.png"</v>
      </c>
      <c r="W15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[{"name":"Angel Hair Hand Shield","type":"equipment", "data":{"equipmentSlots":"offHand", "itemSubtype":"shield", "fightingStyle":"Magic", "tier":9, "level":81,"exp":369,"price":0}, "effects":[{"label": "Mel. Def +9", "changes": [{"key":"data.melee_def.equip", "mode": 2, "value":9}], "duration":{}, "flags":{}, "transfer":true},{"label": "Rng. Def +14", "changes": [{"key":"data.ranged_def.equip", "mode": 2, "value":14}], "duration":{}, "flags":{}, "transfer":true},{"label": "Mag. Def +4", "changes": [{"key":"data.magic_def.equip", "mode": 2, "value":4}], "duration":{}, "flags":{}, "transfer":true}], "img":"/systems/intersection/packs/Images/Shield_Fabric_9.png"}]</v>
      </c>
    </row>
    <row r="16" spans="1:23" x14ac:dyDescent="0.25">
      <c r="A16" t="s">
        <v>28</v>
      </c>
      <c r="B16" t="s">
        <v>130</v>
      </c>
      <c r="C16" t="s">
        <v>130</v>
      </c>
      <c r="D16" t="s">
        <v>136</v>
      </c>
      <c r="E16">
        <v>9</v>
      </c>
      <c r="F16">
        <v>81</v>
      </c>
      <c r="G16">
        <v>369</v>
      </c>
      <c r="H16">
        <v>0</v>
      </c>
      <c r="I16">
        <v>0</v>
      </c>
      <c r="J16">
        <v>9</v>
      </c>
      <c r="K16">
        <v>0</v>
      </c>
      <c r="L16">
        <v>14</v>
      </c>
      <c r="M16">
        <v>0</v>
      </c>
      <c r="N16">
        <v>4</v>
      </c>
      <c r="O16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6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+9", "changes": [{"key":"data.melee_def.equip", "mode": 2, "value":9}], "duration":{}, "flags":{}, "transfer":true}</v>
      </c>
      <c r="Q16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6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+14", "changes": [{"key":"data.ranged_def.equip", "mode": 2, "value":14}], "duration":{}, "flags":{}, "transfer":true}</v>
      </c>
      <c r="S16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6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+4", "changes": [{"key":"data.magic_def.equip", "mode": 2, "value":4}], "duration":{}, "flags":{}, "transfer":true}</v>
      </c>
      <c r="U16" t="str">
        <f>Table1[[#This Row],[itemSubtype]]&amp;Table1[[#This Row],[equipmentSlot]]&amp;Table1[[#This Row],[fightingStyle]]</f>
        <v>"armor""armor""Magic"</v>
      </c>
      <c r="V16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"/systems/intersection/packs/Images/Armor_Fabric_9.png"</v>
      </c>
      <c r="W16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[{"name":"Angel Hair Robe","type":"equipment", "data":{"equipmentSlots":"armor", "itemSubtype":"armor", "fightingStyle":"Magic", "tier":9, "level":81,"exp":369,"price":0}, "effects":[{"label": "Mel. Def +9", "changes": [{"key":"data.melee_def.equip", "mode": 2, "value":9}], "duration":{}, "flags":{}, "transfer":true},{"label": "Rng. Def +14", "changes": [{"key":"data.ranged_def.equip", "mode": 2, "value":14}], "duration":{}, "flags":{}, "transfer":true},{"label": "Mag. Def +4", "changes": [{"key":"data.magic_def.equip", "mode": 2, "value":4}], "duration":{}, "flags":{}, "transfer":true}], "img":"/systems/intersection/packs/Images/Armor_Fabric_9.png"}]</v>
      </c>
    </row>
    <row r="17" spans="1:23" x14ac:dyDescent="0.25">
      <c r="A17" t="s">
        <v>60</v>
      </c>
      <c r="B17" t="s">
        <v>130</v>
      </c>
      <c r="C17" t="s">
        <v>130</v>
      </c>
      <c r="D17" t="s">
        <v>137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2</v>
      </c>
      <c r="M17">
        <v>0</v>
      </c>
      <c r="N17">
        <v>0</v>
      </c>
      <c r="O17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7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+1", "changes": [{"key":"data.melee_def.equip", "mode": 2, "value":1}], "duration":{}, "flags":{}, "transfer":true}</v>
      </c>
      <c r="Q17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7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+2", "changes": [{"key":"data.ranged_def.equip", "mode": 2, "value":2}], "duration":{}, "flags":{}, "transfer":true}</v>
      </c>
      <c r="S17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7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7" t="str">
        <f>Table1[[#This Row],[itemSubtype]]&amp;Table1[[#This Row],[equipmentSlot]]&amp;Table1[[#This Row],[fightingStyle]]</f>
        <v>"armor""armor""Melee"</v>
      </c>
      <c r="V17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"/systems/intersection/packs/Images/Armor_Metal_1.png"</v>
      </c>
      <c r="W17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[{"name":"Bronze Armor","type":"equipment", "data":{"equipmentSlots":"armor", "itemSubtype":"armor", "fightingStyle":"Melee", "tier":1, "level":1,"exp":1,"price":0}, "effects":[{"label": "Mel. Def +1", "changes": [{"key":"data.melee_def.equip", "mode": 2, "value":1}], "duration":{}, "flags":{}, "transfer":true},{"label": "Rng. Def +2", "changes": [{"key":"data.ranged_def.equip", "mode": 2, "value":2}], "duration":{}, "flags":{}, "transfer":true}], "img":"/systems/intersection/packs/Images/Armor_Metal_1.png"}]</v>
      </c>
    </row>
    <row r="18" spans="1:23" x14ac:dyDescent="0.25">
      <c r="A18" t="s">
        <v>143</v>
      </c>
      <c r="B18" t="s">
        <v>133</v>
      </c>
      <c r="C18" t="s">
        <v>135</v>
      </c>
      <c r="D18" t="s">
        <v>137</v>
      </c>
      <c r="E18">
        <v>1</v>
      </c>
      <c r="F18">
        <v>1</v>
      </c>
      <c r="G18">
        <v>1</v>
      </c>
      <c r="H18">
        <v>0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+3", "changes": [{"key":"data.melee_off.equip", "mode": 2, "value":3}], "duration":{}, "flags":{}, "transfer":true}</v>
      </c>
      <c r="P18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8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8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8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8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8" t="str">
        <f>Table1[[#This Row],[itemSubtype]]&amp;Table1[[#This Row],[equipmentSlot]]&amp;Table1[[#This Row],[fightingStyle]]</f>
        <v>"weapon2h""mainHand""Melee"</v>
      </c>
      <c r="V18" t="str">
        <f>"""/systems/intersection/packs/Images/"&amp;_xlfn.XLOOKUP(Table1[[#This Row],[lookup for image path]],Table2[Column2],Table2[Column1],"00 whaaaaat")&amp;"_"&amp;Table1[[#This Row],[tier]]&amp;".png"""</f>
        <v>"/systems/intersection/packs/Images/Greatsword_1.png"</v>
      </c>
      <c r="W18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[{"name":"Bronze Greatsword","type":"equipment", "data":{"equipmentSlots":"mainHand", "itemSubtype":"weapon2h", "fightingStyle":"Melee", "tier":1, "level":1,"exp":1,"price":0}, "effects":[{"label": "Mel. Off +3", "changes": [{"key":"data.melee_off.equip", "mode": 2, "value":3}], "duration":{}, "flags":{}, "transfer":true}], "img":"/systems/intersection/packs/Images/Greatsword_1.png"}]</v>
      </c>
    </row>
    <row r="19" spans="1:23" x14ac:dyDescent="0.25">
      <c r="A19" t="s">
        <v>70</v>
      </c>
      <c r="B19" t="s">
        <v>131</v>
      </c>
      <c r="C19" t="s">
        <v>134</v>
      </c>
      <c r="D19" t="s">
        <v>137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2</v>
      </c>
      <c r="M19">
        <v>0</v>
      </c>
      <c r="N19">
        <v>0</v>
      </c>
      <c r="O19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9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+1", "changes": [{"key":"data.melee_def.equip", "mode": 2, "value":1}], "duration":{}, "flags":{}, "transfer":true}</v>
      </c>
      <c r="Q19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9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+2", "changes": [{"key":"data.ranged_def.equip", "mode": 2, "value":2}], "duration":{}, "flags":{}, "transfer":true}</v>
      </c>
      <c r="S19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9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9" t="str">
        <f>Table1[[#This Row],[itemSubtype]]&amp;Table1[[#This Row],[equipmentSlot]]&amp;Table1[[#This Row],[fightingStyle]]</f>
        <v>"shield""offHand""Melee"</v>
      </c>
      <c r="V19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"/systems/intersection/packs/Images/Shield_Metal_1.png"</v>
      </c>
      <c r="W19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[{"name":"Bronze Shield","type":"equipment", "data":{"equipmentSlots":"offHand", "itemSubtype":"shield", "fightingStyle":"Melee", "tier":1, "level":1,"exp":1,"price":0}, "effects":[{"label": "Mel. Def +1", "changes": [{"key":"data.melee_def.equip", "mode": 2, "value":1}], "duration":{}, "flags":{}, "transfer":true},{"label": "Rng. Def +2", "changes": [{"key":"data.ranged_def.equip", "mode": 2, "value":2}], "duration":{}, "flags":{}, "transfer":true}], "img":"/systems/intersection/packs/Images/Shield_Metal_1.png"}]</v>
      </c>
    </row>
    <row r="20" spans="1:23" x14ac:dyDescent="0.25">
      <c r="A20" t="s">
        <v>110</v>
      </c>
      <c r="B20" t="s">
        <v>132</v>
      </c>
      <c r="C20" t="s">
        <v>135</v>
      </c>
      <c r="D20" t="s">
        <v>138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20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20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+1", "changes": [{"key":"data.ranged_off.equip", "mode": 2, "value":1}], "duration":{}, "flags":{}, "transfer":true}</v>
      </c>
      <c r="R20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20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20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20" t="str">
        <f>Table1[[#This Row],[itemSubtype]]&amp;Table1[[#This Row],[equipmentSlot]]&amp;Table1[[#This Row],[fightingStyle]]</f>
        <v>"weapon1h""mainHand""Ranged"</v>
      </c>
      <c r="V20" t="str">
        <f>"""/systems/intersection/packs/Images/"&amp;_xlfn.XLOOKUP(Table1[[#This Row],[lookup for image path]],Table2[Column2],Table2[Column1],"00 whaaaaat")&amp;"_"&amp;Table1[[#This Row],[tier]]&amp;".png"""</f>
        <v>"/systems/intersection/packs/Images/Shuriken_1.png"</v>
      </c>
      <c r="W20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[{"name":"Bronze Shuriken","type":"equipment", "data":{"equipmentSlots":"mainHand", "itemSubtype":"weapon1h", "fightingStyle":"Ranged", "tier":1, "level":1,"exp":1,"price":0}, "effects":[{"label": "Rng. Off +1", "changes": [{"key":"data.ranged_off.equip", "mode": 2, "value":1}], "duration":{}, "flags":{}, "transfer":true}], "img":"/systems/intersection/packs/Images/Shuriken_1.png"}]</v>
      </c>
    </row>
    <row r="21" spans="1:23" x14ac:dyDescent="0.25">
      <c r="A21" t="s">
        <v>80</v>
      </c>
      <c r="B21" t="s">
        <v>132</v>
      </c>
      <c r="C21" t="s">
        <v>135</v>
      </c>
      <c r="D21" t="s">
        <v>137</v>
      </c>
      <c r="E21">
        <v>1</v>
      </c>
      <c r="F21">
        <v>1</v>
      </c>
      <c r="G21">
        <v>1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+2", "changes": [{"key":"data.melee_off.equip", "mode": 2, "value":2}], "duration":{}, "flags":{}, "transfer":true}</v>
      </c>
      <c r="P21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21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21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21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21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21" t="str">
        <f>Table1[[#This Row],[itemSubtype]]&amp;Table1[[#This Row],[equipmentSlot]]&amp;Table1[[#This Row],[fightingStyle]]</f>
        <v>"weapon1h""mainHand""Melee"</v>
      </c>
      <c r="V21" t="str">
        <f>"""/systems/intersection/packs/Images/"&amp;_xlfn.XLOOKUP(Table1[[#This Row],[lookup for image path]],Table2[Column2],Table2[Column1],"00 whaaaaat")&amp;"_"&amp;Table1[[#This Row],[tier]]&amp;".png"""</f>
        <v>"/systems/intersection/packs/Images/Sword_1.png"</v>
      </c>
      <c r="W21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[{"name":"Bronze Sword","type":"equipment", "data":{"equipmentSlots":"mainHand", "itemSubtype":"weapon1h", "fightingStyle":"Melee", "tier":1, "level":1,"exp":1,"price":0}, "effects":[{"label": "Mel. Off +2", "changes": [{"key":"data.melee_off.equip", "mode": 2, "value":2}], "duration":{}, "flags":{}, "transfer":true}], "img":"/systems/intersection/packs/Images/Sword_1.png"}]</v>
      </c>
    </row>
    <row r="22" spans="1:23" x14ac:dyDescent="0.25">
      <c r="A22" t="s">
        <v>68</v>
      </c>
      <c r="B22" t="s">
        <v>130</v>
      </c>
      <c r="C22" t="s">
        <v>130</v>
      </c>
      <c r="D22" t="s">
        <v>137</v>
      </c>
      <c r="E22">
        <v>9</v>
      </c>
      <c r="F22">
        <v>81</v>
      </c>
      <c r="G22">
        <v>369</v>
      </c>
      <c r="H22">
        <v>0</v>
      </c>
      <c r="I22">
        <v>0</v>
      </c>
      <c r="J22">
        <v>9</v>
      </c>
      <c r="K22">
        <v>0</v>
      </c>
      <c r="L22">
        <v>14</v>
      </c>
      <c r="M22">
        <v>0</v>
      </c>
      <c r="N22">
        <v>4</v>
      </c>
      <c r="O22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22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+9", "changes": [{"key":"data.melee_def.equip", "mode": 2, "value":9}], "duration":{}, "flags":{}, "transfer":true}</v>
      </c>
      <c r="Q22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22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+14", "changes": [{"key":"data.ranged_def.equip", "mode": 2, "value":14}], "duration":{}, "flags":{}, "transfer":true}</v>
      </c>
      <c r="S22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22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+4", "changes": [{"key":"data.magic_def.equip", "mode": 2, "value":4}], "duration":{}, "flags":{}, "transfer":true}</v>
      </c>
      <c r="U22" t="str">
        <f>Table1[[#This Row],[itemSubtype]]&amp;Table1[[#This Row],[equipmentSlot]]&amp;Table1[[#This Row],[fightingStyle]]</f>
        <v>"armor""armor""Melee"</v>
      </c>
      <c r="V22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"/systems/intersection/packs/Images/Armor_Metal_9.png"</v>
      </c>
      <c r="W22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[{"name":"Celestial Armor","type":"equipment", "data":{"equipmentSlots":"armor", "itemSubtype":"armor", "fightingStyle":"Melee", "tier":9, "level":81,"exp":369,"price":0}, "effects":[{"label": "Mel. Def +9", "changes": [{"key":"data.melee_def.equip", "mode": 2, "value":9}], "duration":{}, "flags":{}, "transfer":true},{"label": "Rng. Def +14", "changes": [{"key":"data.ranged_def.equip", "mode": 2, "value":14}], "duration":{}, "flags":{}, "transfer":true},{"label": "Mag. Def +4", "changes": [{"key":"data.magic_def.equip", "mode": 2, "value":4}], "duration":{}, "flags":{}, "transfer":true}], "img":"/systems/intersection/packs/Images/Armor_Metal_9.png"}]</v>
      </c>
    </row>
    <row r="23" spans="1:23" x14ac:dyDescent="0.25">
      <c r="A23" t="s">
        <v>144</v>
      </c>
      <c r="B23" t="s">
        <v>133</v>
      </c>
      <c r="C23" t="s">
        <v>135</v>
      </c>
      <c r="D23" t="s">
        <v>137</v>
      </c>
      <c r="E23">
        <v>9</v>
      </c>
      <c r="F23">
        <v>81</v>
      </c>
      <c r="G23">
        <v>369</v>
      </c>
      <c r="H23">
        <v>0</v>
      </c>
      <c r="I23">
        <v>27</v>
      </c>
      <c r="J23">
        <v>0</v>
      </c>
      <c r="K23">
        <v>0</v>
      </c>
      <c r="L23">
        <v>0</v>
      </c>
      <c r="M23">
        <v>0</v>
      </c>
      <c r="N23">
        <v>0</v>
      </c>
      <c r="O2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+27", "changes": [{"key":"data.melee_off.equip", "mode": 2, "value":27}], "duration":{}, "flags":{}, "transfer":true}</v>
      </c>
      <c r="P2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2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2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2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2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23" t="str">
        <f>Table1[[#This Row],[itemSubtype]]&amp;Table1[[#This Row],[equipmentSlot]]&amp;Table1[[#This Row],[fightingStyle]]</f>
        <v>"weapon2h""mainHand""Melee"</v>
      </c>
      <c r="V23" t="str">
        <f>"""/systems/intersection/packs/Images/"&amp;_xlfn.XLOOKUP(Table1[[#This Row],[lookup for image path]],Table2[Column2],Table2[Column1],"00 whaaaaat")&amp;"_"&amp;Table1[[#This Row],[tier]]&amp;".png"""</f>
        <v>"/systems/intersection/packs/Images/Greatsword_9.png"</v>
      </c>
      <c r="W23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[{"name":"Celestial Greatsword","type":"equipment", "data":{"equipmentSlots":"mainHand", "itemSubtype":"weapon2h", "fightingStyle":"Melee", "tier":9, "level":81,"exp":369,"price":0}, "effects":[{"label": "Mel. Off +27", "changes": [{"key":"data.melee_off.equip", "mode": 2, "value":27}], "duration":{}, "flags":{}, "transfer":true}], "img":"/systems/intersection/packs/Images/Greatsword_9.png"}]</v>
      </c>
    </row>
    <row r="24" spans="1:23" x14ac:dyDescent="0.25">
      <c r="A24" t="s">
        <v>78</v>
      </c>
      <c r="B24" t="s">
        <v>131</v>
      </c>
      <c r="C24" t="s">
        <v>134</v>
      </c>
      <c r="D24" t="s">
        <v>137</v>
      </c>
      <c r="E24">
        <v>9</v>
      </c>
      <c r="F24">
        <v>81</v>
      </c>
      <c r="G24">
        <v>369</v>
      </c>
      <c r="H24">
        <v>0</v>
      </c>
      <c r="I24">
        <v>0</v>
      </c>
      <c r="J24">
        <v>9</v>
      </c>
      <c r="K24">
        <v>0</v>
      </c>
      <c r="L24">
        <v>14</v>
      </c>
      <c r="M24">
        <v>0</v>
      </c>
      <c r="N24">
        <v>4</v>
      </c>
      <c r="O24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24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+9", "changes": [{"key":"data.melee_def.equip", "mode": 2, "value":9}], "duration":{}, "flags":{}, "transfer":true}</v>
      </c>
      <c r="Q24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24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+14", "changes": [{"key":"data.ranged_def.equip", "mode": 2, "value":14}], "duration":{}, "flags":{}, "transfer":true}</v>
      </c>
      <c r="S24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24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+4", "changes": [{"key":"data.magic_def.equip", "mode": 2, "value":4}], "duration":{}, "flags":{}, "transfer":true}</v>
      </c>
      <c r="U24" t="str">
        <f>Table1[[#This Row],[itemSubtype]]&amp;Table1[[#This Row],[equipmentSlot]]&amp;Table1[[#This Row],[fightingStyle]]</f>
        <v>"shield""offHand""Melee"</v>
      </c>
      <c r="V24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"/systems/intersection/packs/Images/Shield_Metal_9.png"</v>
      </c>
      <c r="W24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[{"name":"Celestial Shield","type":"equipment", "data":{"equipmentSlots":"offHand", "itemSubtype":"shield", "fightingStyle":"Melee", "tier":9, "level":81,"exp":369,"price":0}, "effects":[{"label": "Mel. Def +9", "changes": [{"key":"data.melee_def.equip", "mode": 2, "value":9}], "duration":{}, "flags":{}, "transfer":true},{"label": "Rng. Def +14", "changes": [{"key":"data.ranged_def.equip", "mode": 2, "value":14}], "duration":{}, "flags":{}, "transfer":true},{"label": "Mag. Def +4", "changes": [{"key":"data.magic_def.equip", "mode": 2, "value":4}], "duration":{}, "flags":{}, "transfer":true}], "img":"/systems/intersection/packs/Images/Shield_Metal_9.png"}]</v>
      </c>
    </row>
    <row r="25" spans="1:23" x14ac:dyDescent="0.25">
      <c r="A25" t="s">
        <v>118</v>
      </c>
      <c r="B25" t="s">
        <v>132</v>
      </c>
      <c r="C25" t="s">
        <v>135</v>
      </c>
      <c r="D25" t="s">
        <v>138</v>
      </c>
      <c r="E25">
        <v>9</v>
      </c>
      <c r="F25">
        <v>81</v>
      </c>
      <c r="G25">
        <v>369</v>
      </c>
      <c r="H25">
        <v>0</v>
      </c>
      <c r="I25">
        <v>0</v>
      </c>
      <c r="J25">
        <v>0</v>
      </c>
      <c r="K25">
        <v>9</v>
      </c>
      <c r="L25">
        <v>0</v>
      </c>
      <c r="M25">
        <v>0</v>
      </c>
      <c r="N25">
        <v>0</v>
      </c>
      <c r="O25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25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25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+9", "changes": [{"key":"data.ranged_off.equip", "mode": 2, "value":9}], "duration":{}, "flags":{}, "transfer":true}</v>
      </c>
      <c r="R25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25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25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25" t="str">
        <f>Table1[[#This Row],[itemSubtype]]&amp;Table1[[#This Row],[equipmentSlot]]&amp;Table1[[#This Row],[fightingStyle]]</f>
        <v>"weapon1h""mainHand""Ranged"</v>
      </c>
      <c r="V25" t="str">
        <f>"""/systems/intersection/packs/Images/"&amp;_xlfn.XLOOKUP(Table1[[#This Row],[lookup for image path]],Table2[Column2],Table2[Column1],"00 whaaaaat")&amp;"_"&amp;Table1[[#This Row],[tier]]&amp;".png"""</f>
        <v>"/systems/intersection/packs/Images/Shuriken_9.png"</v>
      </c>
      <c r="W25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[{"name":"Celestial Shuriken","type":"equipment", "data":{"equipmentSlots":"mainHand", "itemSubtype":"weapon1h", "fightingStyle":"Ranged", "tier":9, "level":81,"exp":369,"price":0}, "effects":[{"label": "Rng. Off +9", "changes": [{"key":"data.ranged_off.equip", "mode": 2, "value":9}], "duration":{}, "flags":{}, "transfer":true}], "img":"/systems/intersection/packs/Images/Shuriken_9.png"}]</v>
      </c>
    </row>
    <row r="26" spans="1:23" x14ac:dyDescent="0.25">
      <c r="A26" t="s">
        <v>88</v>
      </c>
      <c r="B26" t="s">
        <v>132</v>
      </c>
      <c r="C26" t="s">
        <v>135</v>
      </c>
      <c r="D26" t="s">
        <v>137</v>
      </c>
      <c r="E26">
        <v>9</v>
      </c>
      <c r="F26">
        <v>81</v>
      </c>
      <c r="G26">
        <v>369</v>
      </c>
      <c r="H26">
        <v>0</v>
      </c>
      <c r="I26">
        <v>18</v>
      </c>
      <c r="J26">
        <v>0</v>
      </c>
      <c r="K26">
        <v>0</v>
      </c>
      <c r="L26">
        <v>0</v>
      </c>
      <c r="M26">
        <v>0</v>
      </c>
      <c r="N26">
        <v>0</v>
      </c>
      <c r="O26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+18", "changes": [{"key":"data.melee_off.equip", "mode": 2, "value":18}], "duration":{}, "flags":{}, "transfer":true}</v>
      </c>
      <c r="P26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26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26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26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26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26" t="str">
        <f>Table1[[#This Row],[itemSubtype]]&amp;Table1[[#This Row],[equipmentSlot]]&amp;Table1[[#This Row],[fightingStyle]]</f>
        <v>"weapon1h""mainHand""Melee"</v>
      </c>
      <c r="V26" t="str">
        <f>"""/systems/intersection/packs/Images/"&amp;_xlfn.XLOOKUP(Table1[[#This Row],[lookup for image path]],Table2[Column2],Table2[Column1],"00 whaaaaat")&amp;"_"&amp;Table1[[#This Row],[tier]]&amp;".png"""</f>
        <v>"/systems/intersection/packs/Images/Sword_9.png"</v>
      </c>
      <c r="W26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[{"name":"Celestial Sword","type":"equipment", "data":{"equipmentSlots":"mainHand", "itemSubtype":"weapon1h", "fightingStyle":"Melee", "tier":9, "level":81,"exp":369,"price":0}, "effects":[{"label": "Mel. Off +18", "changes": [{"key":"data.melee_off.equip", "mode": 2, "value":18}], "duration":{}, "flags":{}, "transfer":true}], "img":"/systems/intersection/packs/Images/Sword_9.png"}]</v>
      </c>
    </row>
    <row r="27" spans="1:23" x14ac:dyDescent="0.25">
      <c r="A27" t="s">
        <v>32</v>
      </c>
      <c r="B27" t="s">
        <v>131</v>
      </c>
      <c r="C27" t="s">
        <v>134</v>
      </c>
      <c r="D27" t="s">
        <v>136</v>
      </c>
      <c r="E27">
        <v>3</v>
      </c>
      <c r="F27">
        <v>21</v>
      </c>
      <c r="G27">
        <v>33</v>
      </c>
      <c r="H27">
        <v>0</v>
      </c>
      <c r="I27">
        <v>0</v>
      </c>
      <c r="J27">
        <v>3</v>
      </c>
      <c r="K27">
        <v>0</v>
      </c>
      <c r="L27">
        <v>5</v>
      </c>
      <c r="M27">
        <v>0</v>
      </c>
      <c r="N27">
        <v>1</v>
      </c>
      <c r="O27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27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+3", "changes": [{"key":"data.melee_def.equip", "mode": 2, "value":3}], "duration":{}, "flags":{}, "transfer":true}</v>
      </c>
      <c r="Q27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27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+5", "changes": [{"key":"data.ranged_def.equip", "mode": 2, "value":5}], "duration":{}, "flags":{}, "transfer":true}</v>
      </c>
      <c r="S27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27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+1", "changes": [{"key":"data.magic_def.equip", "mode": 2, "value":1}], "duration":{}, "flags":{}, "transfer":true}</v>
      </c>
      <c r="U27" t="str">
        <f>Table1[[#This Row],[itemSubtype]]&amp;Table1[[#This Row],[equipmentSlot]]&amp;Table1[[#This Row],[fightingStyle]]</f>
        <v>"shield""offHand""Magic"</v>
      </c>
      <c r="V27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"/systems/intersection/packs/Images/Shield_Fabric_3.png"</v>
      </c>
      <c r="W27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[{"name":"Cotton Hand Shield","type":"equipment", "data":{"equipmentSlots":"offHand", "itemSubtype":"shield", "fightingStyle":"Magic", "tier":3, "level":21,"exp":33,"price":0}, "effects":[{"label": "Mel. Def +3", "changes": [{"key":"data.melee_def.equip", "mode": 2, "value":3}], "duration":{}, "flags":{}, "transfer":true},{"label": "Rng. Def +5", "changes": [{"key":"data.ranged_def.equip", "mode": 2, "value":5}], "duration":{}, "flags":{}, "transfer":true},{"label": "Mag. Def +1", "changes": [{"key":"data.magic_def.equip", "mode": 2, "value":1}], "duration":{}, "flags":{}, "transfer":true}], "img":"/systems/intersection/packs/Images/Shield_Fabric_3.png"}]</v>
      </c>
    </row>
    <row r="28" spans="1:23" x14ac:dyDescent="0.25">
      <c r="A28" t="s">
        <v>22</v>
      </c>
      <c r="B28" t="s">
        <v>130</v>
      </c>
      <c r="C28" t="s">
        <v>130</v>
      </c>
      <c r="D28" t="s">
        <v>136</v>
      </c>
      <c r="E28">
        <v>3</v>
      </c>
      <c r="F28">
        <v>21</v>
      </c>
      <c r="G28">
        <v>33</v>
      </c>
      <c r="H28">
        <v>0</v>
      </c>
      <c r="I28">
        <v>0</v>
      </c>
      <c r="J28">
        <v>3</v>
      </c>
      <c r="K28">
        <v>0</v>
      </c>
      <c r="L28">
        <v>5</v>
      </c>
      <c r="M28">
        <v>0</v>
      </c>
      <c r="N28">
        <v>1</v>
      </c>
      <c r="O28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28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+3", "changes": [{"key":"data.melee_def.equip", "mode": 2, "value":3}], "duration":{}, "flags":{}, "transfer":true}</v>
      </c>
      <c r="Q28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28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+5", "changes": [{"key":"data.ranged_def.equip", "mode": 2, "value":5}], "duration":{}, "flags":{}, "transfer":true}</v>
      </c>
      <c r="S28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28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+1", "changes": [{"key":"data.magic_def.equip", "mode": 2, "value":1}], "duration":{}, "flags":{}, "transfer":true}</v>
      </c>
      <c r="U28" t="str">
        <f>Table1[[#This Row],[itemSubtype]]&amp;Table1[[#This Row],[equipmentSlot]]&amp;Table1[[#This Row],[fightingStyle]]</f>
        <v>"armor""armor""Magic"</v>
      </c>
      <c r="V28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"/systems/intersection/packs/Images/Armor_Fabric_3.png"</v>
      </c>
      <c r="W28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[{"name":"Cotton Robe","type":"equipment", "data":{"equipmentSlots":"armor", "itemSubtype":"armor", "fightingStyle":"Magic", "tier":3, "level":21,"exp":33,"price":0}, "effects":[{"label": "Mel. Def +3", "changes": [{"key":"data.melee_def.equip", "mode": 2, "value":3}], "duration":{}, "flags":{}, "transfer":true},{"label": "Rng. Def +5", "changes": [{"key":"data.ranged_def.equip", "mode": 2, "value":5}], "duration":{}, "flags":{}, "transfer":true},{"label": "Mag. Def +1", "changes": [{"key":"data.magic_def.equip", "mode": 2, "value":1}], "duration":{}, "flags":{}, "transfer":true}], "img":"/systems/intersection/packs/Images/Armor_Fabric_3.png"}]</v>
      </c>
    </row>
    <row r="29" spans="1:23" x14ac:dyDescent="0.25">
      <c r="A29" t="s">
        <v>98</v>
      </c>
      <c r="B29" t="s">
        <v>130</v>
      </c>
      <c r="C29" t="s">
        <v>130</v>
      </c>
      <c r="D29" t="s">
        <v>138</v>
      </c>
      <c r="E29">
        <v>9</v>
      </c>
      <c r="F29">
        <v>81</v>
      </c>
      <c r="G29">
        <v>369</v>
      </c>
      <c r="H29">
        <v>0</v>
      </c>
      <c r="I29">
        <v>0</v>
      </c>
      <c r="J29">
        <v>4</v>
      </c>
      <c r="K29">
        <v>0</v>
      </c>
      <c r="L29">
        <v>9</v>
      </c>
      <c r="M29">
        <v>0</v>
      </c>
      <c r="N29">
        <v>14</v>
      </c>
      <c r="O29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29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+4", "changes": [{"key":"data.melee_def.equip", "mode": 2, "value":4}], "duration":{}, "flags":{}, "transfer":true}</v>
      </c>
      <c r="Q29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29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+9", "changes": [{"key":"data.ranged_def.equip", "mode": 2, "value":9}], "duration":{}, "flags":{}, "transfer":true}</v>
      </c>
      <c r="S29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29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+14", "changes": [{"key":"data.magic_def.equip", "mode": 2, "value":14}], "duration":{}, "flags":{}, "transfer":true}</v>
      </c>
      <c r="U29" t="str">
        <f>Table1[[#This Row],[itemSubtype]]&amp;Table1[[#This Row],[equipmentSlot]]&amp;Table1[[#This Row],[fightingStyle]]</f>
        <v>"armor""armor""Ranged"</v>
      </c>
      <c r="V29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"/systems/intersection/packs/Images/Armor_Leather_9.png"</v>
      </c>
      <c r="W29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[{"name":"Demonskin Armor","type":"equipment", "data":{"equipmentSlots":"armor", "itemSubtype":"armor", "fightingStyle":"Ranged", "tier":9, "level":81,"exp":369,"price":0}, "effects":[{"label": "Mel. Def +4", "changes": [{"key":"data.melee_def.equip", "mode": 2, "value":4}], "duration":{}, "flags":{}, "transfer":true},{"label": "Rng. Def +9", "changes": [{"key":"data.ranged_def.equip", "mode": 2, "value":9}], "duration":{}, "flags":{}, "transfer":true},{"label": "Mag. Def +14", "changes": [{"key":"data.magic_def.equip", "mode": 2, "value":14}], "duration":{}, "flags":{}, "transfer":true}], "img":"/systems/intersection/packs/Images/Armor_Leather_9.png"}]</v>
      </c>
    </row>
    <row r="30" spans="1:23" x14ac:dyDescent="0.25">
      <c r="A30" t="s">
        <v>108</v>
      </c>
      <c r="B30" t="s">
        <v>131</v>
      </c>
      <c r="C30" t="s">
        <v>134</v>
      </c>
      <c r="D30" t="s">
        <v>138</v>
      </c>
      <c r="E30">
        <v>9</v>
      </c>
      <c r="F30">
        <v>81</v>
      </c>
      <c r="G30">
        <v>369</v>
      </c>
      <c r="H30">
        <v>0</v>
      </c>
      <c r="I30">
        <v>0</v>
      </c>
      <c r="J30">
        <v>4</v>
      </c>
      <c r="K30">
        <v>0</v>
      </c>
      <c r="L30">
        <v>9</v>
      </c>
      <c r="M30">
        <v>0</v>
      </c>
      <c r="N30">
        <v>14</v>
      </c>
      <c r="O30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30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+4", "changes": [{"key":"data.melee_def.equip", "mode": 2, "value":4}], "duration":{}, "flags":{}, "transfer":true}</v>
      </c>
      <c r="Q30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30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+9", "changes": [{"key":"data.ranged_def.equip", "mode": 2, "value":9}], "duration":{}, "flags":{}, "transfer":true}</v>
      </c>
      <c r="S30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30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+14", "changes": [{"key":"data.magic_def.equip", "mode": 2, "value":14}], "duration":{}, "flags":{}, "transfer":true}</v>
      </c>
      <c r="U30" t="str">
        <f>Table1[[#This Row],[itemSubtype]]&amp;Table1[[#This Row],[equipmentSlot]]&amp;Table1[[#This Row],[fightingStyle]]</f>
        <v>"shield""offHand""Ranged"</v>
      </c>
      <c r="V30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"/systems/intersection/packs/Images/Shield_Leather_9.png"</v>
      </c>
      <c r="W30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[{"name":"Demonskin Shield","type":"equipment", "data":{"equipmentSlots":"offHand", "itemSubtype":"shield", "fightingStyle":"Ranged", "tier":9, "level":81,"exp":369,"price":0}, "effects":[{"label": "Mel. Def +4", "changes": [{"key":"data.melee_def.equip", "mode": 2, "value":4}], "duration":{}, "flags":{}, "transfer":true},{"label": "Rng. Def +9", "changes": [{"key":"data.ranged_def.equip", "mode": 2, "value":9}], "duration":{}, "flags":{}, "transfer":true},{"label": "Mag. Def +14", "changes": [{"key":"data.magic_def.equip", "mode": 2, "value":14}], "duration":{}, "flags":{}, "transfer":true}], "img":"/systems/intersection/packs/Images/Shield_Leather_9.png"}]</v>
      </c>
    </row>
    <row r="31" spans="1:23" x14ac:dyDescent="0.25">
      <c r="A31" t="s">
        <v>36</v>
      </c>
      <c r="B31" t="s">
        <v>131</v>
      </c>
      <c r="C31" t="s">
        <v>134</v>
      </c>
      <c r="D31" t="s">
        <v>136</v>
      </c>
      <c r="E31">
        <v>7</v>
      </c>
      <c r="F31">
        <v>61</v>
      </c>
      <c r="G31">
        <v>217</v>
      </c>
      <c r="H31">
        <v>0</v>
      </c>
      <c r="I31">
        <v>0</v>
      </c>
      <c r="J31">
        <v>7</v>
      </c>
      <c r="K31">
        <v>0</v>
      </c>
      <c r="L31">
        <v>11</v>
      </c>
      <c r="M31">
        <v>0</v>
      </c>
      <c r="N31">
        <v>3</v>
      </c>
      <c r="O31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31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+7", "changes": [{"key":"data.melee_def.equip", "mode": 2, "value":7}], "duration":{}, "flags":{}, "transfer":true}</v>
      </c>
      <c r="Q31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31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+11", "changes": [{"key":"data.ranged_def.equip", "mode": 2, "value":11}], "duration":{}, "flags":{}, "transfer":true}</v>
      </c>
      <c r="S31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31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+3", "changes": [{"key":"data.magic_def.equip", "mode": 2, "value":3}], "duration":{}, "flags":{}, "transfer":true}</v>
      </c>
      <c r="U31" t="str">
        <f>Table1[[#This Row],[itemSubtype]]&amp;Table1[[#This Row],[equipmentSlot]]&amp;Table1[[#This Row],[fightingStyle]]</f>
        <v>"shield""offHand""Magic"</v>
      </c>
      <c r="V31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"/systems/intersection/packs/Images/Shield_Fabric_7.png"</v>
      </c>
      <c r="W31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[{"name":"Djinn Hair Hand Shield","type":"equipment", "data":{"equipmentSlots":"offHand", "itemSubtype":"shield", "fightingStyle":"Magic", "tier":7, "level":61,"exp":217,"price":0}, "effects":[{"label": "Mel. Def +7", "changes": [{"key":"data.melee_def.equip", "mode": 2, "value":7}], "duration":{}, "flags":{}, "transfer":true},{"label": "Rng. Def +11", "changes": [{"key":"data.ranged_def.equip", "mode": 2, "value":11}], "duration":{}, "flags":{}, "transfer":true},{"label": "Mag. Def +3", "changes": [{"key":"data.magic_def.equip", "mode": 2, "value":3}], "duration":{}, "flags":{}, "transfer":true}], "img":"/systems/intersection/packs/Images/Shield_Fabric_7.png"}]</v>
      </c>
    </row>
    <row r="32" spans="1:23" x14ac:dyDescent="0.25">
      <c r="A32" t="s">
        <v>26</v>
      </c>
      <c r="B32" t="s">
        <v>130</v>
      </c>
      <c r="C32" t="s">
        <v>130</v>
      </c>
      <c r="D32" t="s">
        <v>136</v>
      </c>
      <c r="E32">
        <v>7</v>
      </c>
      <c r="F32">
        <v>61</v>
      </c>
      <c r="G32">
        <v>217</v>
      </c>
      <c r="H32">
        <v>0</v>
      </c>
      <c r="I32">
        <v>0</v>
      </c>
      <c r="J32">
        <v>7</v>
      </c>
      <c r="K32">
        <v>0</v>
      </c>
      <c r="L32">
        <v>11</v>
      </c>
      <c r="M32">
        <v>0</v>
      </c>
      <c r="N32">
        <v>3</v>
      </c>
      <c r="O32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32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+7", "changes": [{"key":"data.melee_def.equip", "mode": 2, "value":7}], "duration":{}, "flags":{}, "transfer":true}</v>
      </c>
      <c r="Q32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32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+11", "changes": [{"key":"data.ranged_def.equip", "mode": 2, "value":11}], "duration":{}, "flags":{}, "transfer":true}</v>
      </c>
      <c r="S32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32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+3", "changes": [{"key":"data.magic_def.equip", "mode": 2, "value":3}], "duration":{}, "flags":{}, "transfer":true}</v>
      </c>
      <c r="U32" t="str">
        <f>Table1[[#This Row],[itemSubtype]]&amp;Table1[[#This Row],[equipmentSlot]]&amp;Table1[[#This Row],[fightingStyle]]</f>
        <v>"armor""armor""Magic"</v>
      </c>
      <c r="V32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"/systems/intersection/packs/Images/Armor_Fabric_7.png"</v>
      </c>
      <c r="W32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[{"name":"Djinn Hair Robe","type":"equipment", "data":{"equipmentSlots":"armor", "itemSubtype":"armor", "fightingStyle":"Magic", "tier":7, "level":61,"exp":217,"price":0}, "effects":[{"label": "Mel. Def +7", "changes": [{"key":"data.melee_def.equip", "mode": 2, "value":7}], "duration":{}, "flags":{}, "transfer":true},{"label": "Rng. Def +11", "changes": [{"key":"data.ranged_def.equip", "mode": 2, "value":11}], "duration":{}, "flags":{}, "transfer":true},{"label": "Mag. Def +3", "changes": [{"key":"data.magic_def.equip", "mode": 2, "value":3}], "duration":{}, "flags":{}, "transfer":true}], "img":"/systems/intersection/packs/Images/Armor_Fabric_7.png"}]</v>
      </c>
    </row>
    <row r="33" spans="1:23" x14ac:dyDescent="0.25">
      <c r="A33" t="s">
        <v>37</v>
      </c>
      <c r="B33" t="s">
        <v>131</v>
      </c>
      <c r="C33" t="s">
        <v>134</v>
      </c>
      <c r="D33" t="s">
        <v>136</v>
      </c>
      <c r="E33">
        <v>8</v>
      </c>
      <c r="F33">
        <v>71</v>
      </c>
      <c r="G33">
        <v>288</v>
      </c>
      <c r="H33">
        <v>0</v>
      </c>
      <c r="I33">
        <v>0</v>
      </c>
      <c r="J33">
        <v>12</v>
      </c>
      <c r="K33">
        <v>0</v>
      </c>
      <c r="L33">
        <v>4</v>
      </c>
      <c r="M33">
        <v>0</v>
      </c>
      <c r="N33">
        <v>8</v>
      </c>
      <c r="O3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3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+12", "changes": [{"key":"data.melee_def.equip", "mode": 2, "value":12}], "duration":{}, "flags":{}, "transfer":true}</v>
      </c>
      <c r="Q3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3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+4", "changes": [{"key":"data.ranged_def.equip", "mode": 2, "value":4}], "duration":{}, "flags":{}, "transfer":true}</v>
      </c>
      <c r="S3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3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+8", "changes": [{"key":"data.magic_def.equip", "mode": 2, "value":8}], "duration":{}, "flags":{}, "transfer":true}</v>
      </c>
      <c r="U33" t="str">
        <f>Table1[[#This Row],[itemSubtype]]&amp;Table1[[#This Row],[equipmentSlot]]&amp;Table1[[#This Row],[fightingStyle]]</f>
        <v>"shield""offHand""Magic"</v>
      </c>
      <c r="V33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"/systems/intersection/packs/Images/Shield_Fabric_8.png"</v>
      </c>
      <c r="W33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[{"name":"Dragonclaw Fiber Hand Shield","type":"equipment", "data":{"equipmentSlots":"offHand", "itemSubtype":"shield", "fightingStyle":"Magic", "tier":8, "level":71,"exp":288,"price":0}, "effects":[{"label": "Mel. Def +12", "changes": [{"key":"data.melee_def.equip", "mode": 2, "value":12}], "duration":{}, "flags":{}, "transfer":true},{"label": "Rng. Def +4", "changes": [{"key":"data.ranged_def.equip", "mode": 2, "value":4}], "duration":{}, "flags":{}, "transfer":true},{"label": "Mag. Def +8", "changes": [{"key":"data.magic_def.equip", "mode": 2, "value":8}], "duration":{}, "flags":{}, "transfer":true}], "img":"/systems/intersection/packs/Images/Shield_Fabric_8.png"}]</v>
      </c>
    </row>
    <row r="34" spans="1:23" x14ac:dyDescent="0.25">
      <c r="A34" t="s">
        <v>27</v>
      </c>
      <c r="B34" t="s">
        <v>130</v>
      </c>
      <c r="C34" t="s">
        <v>130</v>
      </c>
      <c r="D34" t="s">
        <v>136</v>
      </c>
      <c r="E34">
        <v>8</v>
      </c>
      <c r="F34">
        <v>71</v>
      </c>
      <c r="G34">
        <v>288</v>
      </c>
      <c r="H34">
        <v>0</v>
      </c>
      <c r="I34">
        <v>0</v>
      </c>
      <c r="J34">
        <v>12</v>
      </c>
      <c r="K34">
        <v>0</v>
      </c>
      <c r="L34">
        <v>4</v>
      </c>
      <c r="M34">
        <v>0</v>
      </c>
      <c r="N34">
        <v>8</v>
      </c>
      <c r="O34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34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+12", "changes": [{"key":"data.melee_def.equip", "mode": 2, "value":12}], "duration":{}, "flags":{}, "transfer":true}</v>
      </c>
      <c r="Q34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34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+4", "changes": [{"key":"data.ranged_def.equip", "mode": 2, "value":4}], "duration":{}, "flags":{}, "transfer":true}</v>
      </c>
      <c r="S34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34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+8", "changes": [{"key":"data.magic_def.equip", "mode": 2, "value":8}], "duration":{}, "flags":{}, "transfer":true}</v>
      </c>
      <c r="U34" t="str">
        <f>Table1[[#This Row],[itemSubtype]]&amp;Table1[[#This Row],[equipmentSlot]]&amp;Table1[[#This Row],[fightingStyle]]</f>
        <v>"armor""armor""Magic"</v>
      </c>
      <c r="V34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"/systems/intersection/packs/Images/Armor_Fabric_8.png"</v>
      </c>
      <c r="W34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[{"name":"Dragonclaw Fiber Robe","type":"equipment", "data":{"equipmentSlots":"armor", "itemSubtype":"armor", "fightingStyle":"Magic", "tier":8, "level":71,"exp":288,"price":0}, "effects":[{"label": "Mel. Def +12", "changes": [{"key":"data.melee_def.equip", "mode": 2, "value":12}], "duration":{}, "flags":{}, "transfer":true},{"label": "Rng. Def +4", "changes": [{"key":"data.ranged_def.equip", "mode": 2, "value":4}], "duration":{}, "flags":{}, "transfer":true},{"label": "Mag. Def +8", "changes": [{"key":"data.magic_def.equip", "mode": 2, "value":8}], "duration":{}, "flags":{}, "transfer":true}], "img":"/systems/intersection/packs/Images/Armor_Fabric_8.png"}]</v>
      </c>
    </row>
    <row r="35" spans="1:23" x14ac:dyDescent="0.25">
      <c r="A35" t="s">
        <v>67</v>
      </c>
      <c r="B35" t="s">
        <v>130</v>
      </c>
      <c r="C35" t="s">
        <v>130</v>
      </c>
      <c r="D35" t="s">
        <v>137</v>
      </c>
      <c r="E35">
        <v>8</v>
      </c>
      <c r="F35">
        <v>71</v>
      </c>
      <c r="G35">
        <v>288</v>
      </c>
      <c r="H35">
        <v>0</v>
      </c>
      <c r="I35">
        <v>0</v>
      </c>
      <c r="J35">
        <v>8</v>
      </c>
      <c r="K35">
        <v>0</v>
      </c>
      <c r="L35">
        <v>12</v>
      </c>
      <c r="M35">
        <v>0</v>
      </c>
      <c r="N35">
        <v>4</v>
      </c>
      <c r="O35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35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+8", "changes": [{"key":"data.melee_def.equip", "mode": 2, "value":8}], "duration":{}, "flags":{}, "transfer":true}</v>
      </c>
      <c r="Q35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35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+12", "changes": [{"key":"data.ranged_def.equip", "mode": 2, "value":12}], "duration":{}, "flags":{}, "transfer":true}</v>
      </c>
      <c r="S35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35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+4", "changes": [{"key":"data.magic_def.equip", "mode": 2, "value":4}], "duration":{}, "flags":{}, "transfer":true}</v>
      </c>
      <c r="U35" t="str">
        <f>Table1[[#This Row],[itemSubtype]]&amp;Table1[[#This Row],[equipmentSlot]]&amp;Table1[[#This Row],[fightingStyle]]</f>
        <v>"armor""armor""Melee"</v>
      </c>
      <c r="V35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"/systems/intersection/packs/Images/Armor_Metal_8.png"</v>
      </c>
      <c r="W35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[{"name":"Dragonic Armor","type":"equipment", "data":{"equipmentSlots":"armor", "itemSubtype":"armor", "fightingStyle":"Melee", "tier":8, "level":71,"exp":288,"price":0}, "effects":[{"label": "Mel. Def +8", "changes": [{"key":"data.melee_def.equip", "mode": 2, "value":8}], "duration":{}, "flags":{}, "transfer":true},{"label": "Rng. Def +12", "changes": [{"key":"data.ranged_def.equip", "mode": 2, "value":12}], "duration":{}, "flags":{}, "transfer":true},{"label": "Mag. Def +4", "changes": [{"key":"data.magic_def.equip", "mode": 2, "value":4}], "duration":{}, "flags":{}, "transfer":true}], "img":"/systems/intersection/packs/Images/Armor_Metal_8.png"}]</v>
      </c>
    </row>
    <row r="36" spans="1:23" x14ac:dyDescent="0.25">
      <c r="A36" t="s">
        <v>145</v>
      </c>
      <c r="B36" t="s">
        <v>133</v>
      </c>
      <c r="C36" t="s">
        <v>135</v>
      </c>
      <c r="D36" t="s">
        <v>137</v>
      </c>
      <c r="E36">
        <v>8</v>
      </c>
      <c r="F36">
        <v>71</v>
      </c>
      <c r="G36">
        <v>288</v>
      </c>
      <c r="H36">
        <v>0</v>
      </c>
      <c r="I36">
        <v>24</v>
      </c>
      <c r="J36">
        <v>0</v>
      </c>
      <c r="K36">
        <v>0</v>
      </c>
      <c r="L36">
        <v>0</v>
      </c>
      <c r="M36">
        <v>0</v>
      </c>
      <c r="N36">
        <v>0</v>
      </c>
      <c r="O36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+24", "changes": [{"key":"data.melee_off.equip", "mode": 2, "value":24}], "duration":{}, "flags":{}, "transfer":true}</v>
      </c>
      <c r="P36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36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36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36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36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36" t="str">
        <f>Table1[[#This Row],[itemSubtype]]&amp;Table1[[#This Row],[equipmentSlot]]&amp;Table1[[#This Row],[fightingStyle]]</f>
        <v>"weapon2h""mainHand""Melee"</v>
      </c>
      <c r="V36" t="str">
        <f>"""/systems/intersection/packs/Images/"&amp;_xlfn.XLOOKUP(Table1[[#This Row],[lookup for image path]],Table2[Column2],Table2[Column1],"00 whaaaaat")&amp;"_"&amp;Table1[[#This Row],[tier]]&amp;".png"""</f>
        <v>"/systems/intersection/packs/Images/Greatsword_8.png"</v>
      </c>
      <c r="W36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[{"name":"Dragonic Greatsword","type":"equipment", "data":{"equipmentSlots":"mainHand", "itemSubtype":"weapon2h", "fightingStyle":"Melee", "tier":8, "level":71,"exp":288,"price":0}, "effects":[{"label": "Mel. Off +24", "changes": [{"key":"data.melee_off.equip", "mode": 2, "value":24}], "duration":{}, "flags":{}, "transfer":true}], "img":"/systems/intersection/packs/Images/Greatsword_8.png"}]</v>
      </c>
    </row>
    <row r="37" spans="1:23" x14ac:dyDescent="0.25">
      <c r="A37" t="s">
        <v>77</v>
      </c>
      <c r="B37" t="s">
        <v>131</v>
      </c>
      <c r="C37" t="s">
        <v>134</v>
      </c>
      <c r="D37" t="s">
        <v>137</v>
      </c>
      <c r="E37">
        <v>8</v>
      </c>
      <c r="F37">
        <v>71</v>
      </c>
      <c r="G37">
        <v>288</v>
      </c>
      <c r="H37">
        <v>0</v>
      </c>
      <c r="I37">
        <v>0</v>
      </c>
      <c r="J37">
        <v>8</v>
      </c>
      <c r="K37">
        <v>0</v>
      </c>
      <c r="L37">
        <v>12</v>
      </c>
      <c r="M37">
        <v>0</v>
      </c>
      <c r="N37">
        <v>4</v>
      </c>
      <c r="O37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37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+8", "changes": [{"key":"data.melee_def.equip", "mode": 2, "value":8}], "duration":{}, "flags":{}, "transfer":true}</v>
      </c>
      <c r="Q37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37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+12", "changes": [{"key":"data.ranged_def.equip", "mode": 2, "value":12}], "duration":{}, "flags":{}, "transfer":true}</v>
      </c>
      <c r="S37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37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+4", "changes": [{"key":"data.magic_def.equip", "mode": 2, "value":4}], "duration":{}, "flags":{}, "transfer":true}</v>
      </c>
      <c r="U37" t="str">
        <f>Table1[[#This Row],[itemSubtype]]&amp;Table1[[#This Row],[equipmentSlot]]&amp;Table1[[#This Row],[fightingStyle]]</f>
        <v>"shield""offHand""Melee"</v>
      </c>
      <c r="V37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"/systems/intersection/packs/Images/Shield_Metal_8.png"</v>
      </c>
      <c r="W37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[{"name":"Dragonic Shield","type":"equipment", "data":{"equipmentSlots":"offHand", "itemSubtype":"shield", "fightingStyle":"Melee", "tier":8, "level":71,"exp":288,"price":0}, "effects":[{"label": "Mel. Def +8", "changes": [{"key":"data.melee_def.equip", "mode": 2, "value":8}], "duration":{}, "flags":{}, "transfer":true},{"label": "Rng. Def +12", "changes": [{"key":"data.ranged_def.equip", "mode": 2, "value":12}], "duration":{}, "flags":{}, "transfer":true},{"label": "Mag. Def +4", "changes": [{"key":"data.magic_def.equip", "mode": 2, "value":4}], "duration":{}, "flags":{}, "transfer":true}], "img":"/systems/intersection/packs/Images/Shield_Metal_8.png"}]</v>
      </c>
    </row>
    <row r="38" spans="1:23" x14ac:dyDescent="0.25">
      <c r="A38" t="s">
        <v>117</v>
      </c>
      <c r="B38" t="s">
        <v>132</v>
      </c>
      <c r="C38" t="s">
        <v>135</v>
      </c>
      <c r="D38" t="s">
        <v>138</v>
      </c>
      <c r="E38">
        <v>8</v>
      </c>
      <c r="F38">
        <v>71</v>
      </c>
      <c r="G38">
        <v>288</v>
      </c>
      <c r="H38">
        <v>0</v>
      </c>
      <c r="I38">
        <v>0</v>
      </c>
      <c r="J38">
        <v>0</v>
      </c>
      <c r="K38">
        <v>8</v>
      </c>
      <c r="L38">
        <v>0</v>
      </c>
      <c r="M38">
        <v>0</v>
      </c>
      <c r="N38">
        <v>0</v>
      </c>
      <c r="O38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38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38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+8", "changes": [{"key":"data.ranged_off.equip", "mode": 2, "value":8}], "duration":{}, "flags":{}, "transfer":true}</v>
      </c>
      <c r="R38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38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38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38" t="str">
        <f>Table1[[#This Row],[itemSubtype]]&amp;Table1[[#This Row],[equipmentSlot]]&amp;Table1[[#This Row],[fightingStyle]]</f>
        <v>"weapon1h""mainHand""Ranged"</v>
      </c>
      <c r="V38" t="str">
        <f>"""/systems/intersection/packs/Images/"&amp;_xlfn.XLOOKUP(Table1[[#This Row],[lookup for image path]],Table2[Column2],Table2[Column1],"00 whaaaaat")&amp;"_"&amp;Table1[[#This Row],[tier]]&amp;".png"""</f>
        <v>"/systems/intersection/packs/Images/Shuriken_8.png"</v>
      </c>
      <c r="W38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[{"name":"Dragonic Shuriken","type":"equipment", "data":{"equipmentSlots":"mainHand", "itemSubtype":"weapon1h", "fightingStyle":"Ranged", "tier":8, "level":71,"exp":288,"price":0}, "effects":[{"label": "Rng. Off +8", "changes": [{"key":"data.ranged_off.equip", "mode": 2, "value":8}], "duration":{}, "flags":{}, "transfer":true}], "img":"/systems/intersection/packs/Images/Shuriken_8.png"}]</v>
      </c>
    </row>
    <row r="39" spans="1:23" x14ac:dyDescent="0.25">
      <c r="A39" t="s">
        <v>87</v>
      </c>
      <c r="B39" t="s">
        <v>132</v>
      </c>
      <c r="C39" t="s">
        <v>135</v>
      </c>
      <c r="D39" t="s">
        <v>137</v>
      </c>
      <c r="E39">
        <v>8</v>
      </c>
      <c r="F39">
        <v>71</v>
      </c>
      <c r="G39">
        <v>288</v>
      </c>
      <c r="H39">
        <v>0</v>
      </c>
      <c r="I39">
        <v>16</v>
      </c>
      <c r="J39">
        <v>0</v>
      </c>
      <c r="K39">
        <v>0</v>
      </c>
      <c r="L39">
        <v>0</v>
      </c>
      <c r="M39">
        <v>0</v>
      </c>
      <c r="N39">
        <v>0</v>
      </c>
      <c r="O39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+16", "changes": [{"key":"data.melee_off.equip", "mode": 2, "value":16}], "duration":{}, "flags":{}, "transfer":true}</v>
      </c>
      <c r="P39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39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39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39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39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39" t="str">
        <f>Table1[[#This Row],[itemSubtype]]&amp;Table1[[#This Row],[equipmentSlot]]&amp;Table1[[#This Row],[fightingStyle]]</f>
        <v>"weapon1h""mainHand""Melee"</v>
      </c>
      <c r="V39" t="str">
        <f>"""/systems/intersection/packs/Images/"&amp;_xlfn.XLOOKUP(Table1[[#This Row],[lookup for image path]],Table2[Column2],Table2[Column1],"00 whaaaaat")&amp;"_"&amp;Table1[[#This Row],[tier]]&amp;".png"""</f>
        <v>"/systems/intersection/packs/Images/Sword_8.png"</v>
      </c>
      <c r="W39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[{"name":"Dragonic Sword","type":"equipment", "data":{"equipmentSlots":"mainHand", "itemSubtype":"weapon1h", "fightingStyle":"Melee", "tier":8, "level":71,"exp":288,"price":0}, "effects":[{"label": "Mel. Off +16", "changes": [{"key":"data.melee_off.equip", "mode": 2, "value":16}], "duration":{}, "flags":{}, "transfer":true}], "img":"/systems/intersection/packs/Images/Sword_8.png"}]</v>
      </c>
    </row>
    <row r="40" spans="1:23" x14ac:dyDescent="0.25">
      <c r="A40" t="s">
        <v>97</v>
      </c>
      <c r="B40" t="s">
        <v>130</v>
      </c>
      <c r="C40" t="s">
        <v>130</v>
      </c>
      <c r="D40" t="s">
        <v>138</v>
      </c>
      <c r="E40">
        <v>8</v>
      </c>
      <c r="F40">
        <v>71</v>
      </c>
      <c r="G40">
        <v>288</v>
      </c>
      <c r="H40">
        <v>0</v>
      </c>
      <c r="I40">
        <v>0</v>
      </c>
      <c r="J40">
        <v>4</v>
      </c>
      <c r="K40">
        <v>0</v>
      </c>
      <c r="L40">
        <v>8</v>
      </c>
      <c r="M40">
        <v>0</v>
      </c>
      <c r="N40">
        <v>12</v>
      </c>
      <c r="O40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40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+4", "changes": [{"key":"data.melee_def.equip", "mode": 2, "value":4}], "duration":{}, "flags":{}, "transfer":true}</v>
      </c>
      <c r="Q40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40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+8", "changes": [{"key":"data.ranged_def.equip", "mode": 2, "value":8}], "duration":{}, "flags":{}, "transfer":true}</v>
      </c>
      <c r="S40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40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+12", "changes": [{"key":"data.magic_def.equip", "mode": 2, "value":12}], "duration":{}, "flags":{}, "transfer":true}</v>
      </c>
      <c r="U40" t="str">
        <f>Table1[[#This Row],[itemSubtype]]&amp;Table1[[#This Row],[equipmentSlot]]&amp;Table1[[#This Row],[fightingStyle]]</f>
        <v>"armor""armor""Ranged"</v>
      </c>
      <c r="V40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"/systems/intersection/packs/Images/Armor_Leather_8.png"</v>
      </c>
      <c r="W40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[{"name":"Dragonscale Armor","type":"equipment", "data":{"equipmentSlots":"armor", "itemSubtype":"armor", "fightingStyle":"Ranged", "tier":8, "level":71,"exp":288,"price":0}, "effects":[{"label": "Mel. Def +4", "changes": [{"key":"data.melee_def.equip", "mode": 2, "value":4}], "duration":{}, "flags":{}, "transfer":true},{"label": "Rng. Def +8", "changes": [{"key":"data.ranged_def.equip", "mode": 2, "value":8}], "duration":{}, "flags":{}, "transfer":true},{"label": "Mag. Def +12", "changes": [{"key":"data.magic_def.equip", "mode": 2, "value":12}], "duration":{}, "flags":{}, "transfer":true}], "img":"/systems/intersection/packs/Images/Armor_Leather_8.png"}]</v>
      </c>
    </row>
    <row r="41" spans="1:23" x14ac:dyDescent="0.25">
      <c r="A41" t="s">
        <v>107</v>
      </c>
      <c r="B41" t="s">
        <v>131</v>
      </c>
      <c r="C41" t="s">
        <v>134</v>
      </c>
      <c r="D41" t="s">
        <v>138</v>
      </c>
      <c r="E41">
        <v>8</v>
      </c>
      <c r="F41">
        <v>71</v>
      </c>
      <c r="G41">
        <v>288</v>
      </c>
      <c r="H41">
        <v>0</v>
      </c>
      <c r="I41">
        <v>0</v>
      </c>
      <c r="J41">
        <v>4</v>
      </c>
      <c r="K41">
        <v>0</v>
      </c>
      <c r="L41">
        <v>8</v>
      </c>
      <c r="M41">
        <v>0</v>
      </c>
      <c r="N41">
        <v>12</v>
      </c>
      <c r="O41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41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+4", "changes": [{"key":"data.melee_def.equip", "mode": 2, "value":4}], "duration":{}, "flags":{}, "transfer":true}</v>
      </c>
      <c r="Q41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41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+8", "changes": [{"key":"data.ranged_def.equip", "mode": 2, "value":8}], "duration":{}, "flags":{}, "transfer":true}</v>
      </c>
      <c r="S41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41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+12", "changes": [{"key":"data.magic_def.equip", "mode": 2, "value":12}], "duration":{}, "flags":{}, "transfer":true}</v>
      </c>
      <c r="U41" t="str">
        <f>Table1[[#This Row],[itemSubtype]]&amp;Table1[[#This Row],[equipmentSlot]]&amp;Table1[[#This Row],[fightingStyle]]</f>
        <v>"shield""offHand""Ranged"</v>
      </c>
      <c r="V41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"/systems/intersection/packs/Images/Shield_Leather_8.png"</v>
      </c>
      <c r="W41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[{"name":"Dragonscale Shield","type":"equipment", "data":{"equipmentSlots":"offHand", "itemSubtype":"shield", "fightingStyle":"Ranged", "tier":8, "level":71,"exp":288,"price":0}, "effects":[{"label": "Mel. Def +4", "changes": [{"key":"data.melee_def.equip", "mode": 2, "value":4}], "duration":{}, "flags":{}, "transfer":true},{"label": "Rng. Def +8", "changes": [{"key":"data.ranged_def.equip", "mode": 2, "value":8}], "duration":{}, "flags":{}, "transfer":true},{"label": "Mag. Def +12", "changes": [{"key":"data.magic_def.equip", "mode": 2, "value":12}], "duration":{}, "flags":{}, "transfer":true}], "img":"/systems/intersection/packs/Images/Shield_Leather_8.png"}]</v>
      </c>
    </row>
    <row r="42" spans="1:23" x14ac:dyDescent="0.25">
      <c r="A42" t="s">
        <v>127</v>
      </c>
      <c r="B42" t="s">
        <v>133</v>
      </c>
      <c r="C42" t="s">
        <v>135</v>
      </c>
      <c r="D42" t="s">
        <v>138</v>
      </c>
      <c r="E42">
        <v>8</v>
      </c>
      <c r="F42">
        <v>71</v>
      </c>
      <c r="G42">
        <v>288</v>
      </c>
      <c r="H42">
        <v>0</v>
      </c>
      <c r="I42">
        <v>0</v>
      </c>
      <c r="J42">
        <v>0</v>
      </c>
      <c r="K42">
        <v>16</v>
      </c>
      <c r="L42">
        <v>0</v>
      </c>
      <c r="M42">
        <v>0</v>
      </c>
      <c r="N42">
        <v>0</v>
      </c>
      <c r="O42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42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42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+16", "changes": [{"key":"data.ranged_off.equip", "mode": 2, "value":16}], "duration":{}, "flags":{}, "transfer":true}</v>
      </c>
      <c r="R42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42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42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42" t="str">
        <f>Table1[[#This Row],[itemSubtype]]&amp;Table1[[#This Row],[equipmentSlot]]&amp;Table1[[#This Row],[fightingStyle]]</f>
        <v>"weapon2h""mainHand""Ranged"</v>
      </c>
      <c r="V42" t="str">
        <f>"""/systems/intersection/packs/Images/"&amp;_xlfn.XLOOKUP(Table1[[#This Row],[lookup for image path]],Table2[Column2],Table2[Column1],"00 whaaaaat")&amp;"_"&amp;Table1[[#This Row],[tier]]&amp;".png"""</f>
        <v>"/systems/intersection/packs/Images/Bow_8.png"</v>
      </c>
      <c r="W42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[{"name":"Everburnt Bow","type":"equipment", "data":{"equipmentSlots":"mainHand", "itemSubtype":"weapon2h", "fightingStyle":"Ranged", "tier":8, "level":71,"exp":288,"price":0}, "effects":[{"label": "Rng. Off +16", "changes": [{"key":"data.ranged_off.equip", "mode": 2, "value":16}], "duration":{}, "flags":{}, "transfer":true}], "img":"/systems/intersection/packs/Images/Bow_8.png"}]</v>
      </c>
    </row>
    <row r="43" spans="1:23" x14ac:dyDescent="0.25">
      <c r="A43" t="s">
        <v>57</v>
      </c>
      <c r="B43" t="s">
        <v>133</v>
      </c>
      <c r="C43" t="s">
        <v>135</v>
      </c>
      <c r="D43" t="s">
        <v>136</v>
      </c>
      <c r="E43">
        <v>8</v>
      </c>
      <c r="F43">
        <v>71</v>
      </c>
      <c r="G43">
        <v>288</v>
      </c>
      <c r="H43">
        <v>0</v>
      </c>
      <c r="I43">
        <v>0</v>
      </c>
      <c r="J43">
        <v>0</v>
      </c>
      <c r="K43">
        <v>0</v>
      </c>
      <c r="L43">
        <v>0</v>
      </c>
      <c r="M43">
        <v>16</v>
      </c>
      <c r="N43">
        <v>0</v>
      </c>
      <c r="O4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4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4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4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4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+16", "changes": [{"key":"data.magic_off.equip", "mode": 2, "value":16}], "duration":{}, "flags":{}, "transfer":true}</v>
      </c>
      <c r="T4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43" t="str">
        <f>Table1[[#This Row],[itemSubtype]]&amp;Table1[[#This Row],[equipmentSlot]]&amp;Table1[[#This Row],[fightingStyle]]</f>
        <v>"weapon2h""mainHand""Magic"</v>
      </c>
      <c r="V43" t="str">
        <f>"""/systems/intersection/packs/Images/"&amp;_xlfn.XLOOKUP(Table1[[#This Row],[lookup for image path]],Table2[Column2],Table2[Column1],"00 whaaaaat")&amp;"_"&amp;Table1[[#This Row],[tier]]&amp;".png"""</f>
        <v>"/systems/intersection/packs/Images/Staff_8.png"</v>
      </c>
      <c r="W43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[{"name":"Everburnt Staff","type":"equipment", "data":{"equipmentSlots":"mainHand", "itemSubtype":"weapon2h", "fightingStyle":"Magic", "tier":8, "level":71,"exp":288,"price":0}, "effects":[{"label": "Mag. Off +16", "changes": [{"key":"data.magic_off.equip", "mode": 2, "value":16}], "duration":{}, "flags":{}, "transfer":true}], "img":"/systems/intersection/packs/Images/Staff_8.png"}]</v>
      </c>
    </row>
    <row r="44" spans="1:23" x14ac:dyDescent="0.25">
      <c r="A44" t="s">
        <v>47</v>
      </c>
      <c r="B44" t="s">
        <v>132</v>
      </c>
      <c r="C44" t="s">
        <v>135</v>
      </c>
      <c r="D44" t="s">
        <v>136</v>
      </c>
      <c r="E44">
        <v>8</v>
      </c>
      <c r="F44">
        <v>71</v>
      </c>
      <c r="G44">
        <v>288</v>
      </c>
      <c r="H44">
        <v>0</v>
      </c>
      <c r="I44">
        <v>0</v>
      </c>
      <c r="J44">
        <v>0</v>
      </c>
      <c r="K44">
        <v>0</v>
      </c>
      <c r="L44">
        <v>0</v>
      </c>
      <c r="M44">
        <v>8</v>
      </c>
      <c r="N44">
        <v>0</v>
      </c>
      <c r="O44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44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44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44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44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+8", "changes": [{"key":"data.magic_off.equip", "mode": 2, "value":8}], "duration":{}, "flags":{}, "transfer":true}</v>
      </c>
      <c r="T44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44" t="str">
        <f>Table1[[#This Row],[itemSubtype]]&amp;Table1[[#This Row],[equipmentSlot]]&amp;Table1[[#This Row],[fightingStyle]]</f>
        <v>"weapon1h""mainHand""Magic"</v>
      </c>
      <c r="V44" t="str">
        <f>"""/systems/intersection/packs/Images/"&amp;_xlfn.XLOOKUP(Table1[[#This Row],[lookup for image path]],Table2[Column2],Table2[Column1],"00 whaaaaat")&amp;"_"&amp;Table1[[#This Row],[tier]]&amp;".png"""</f>
        <v>"/systems/intersection/packs/Images/Wand_8.png"</v>
      </c>
      <c r="W44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[{"name":"Everburnt Wand","type":"equipment", "data":{"equipmentSlots":"mainHand", "itemSubtype":"weapon1h", "fightingStyle":"Magic", "tier":8, "level":71,"exp":288,"price":0}, "effects":[{"label": "Mag. Off +8", "changes": [{"key":"data.magic_off.equip", "mode": 2, "value":8}], "duration":{}, "flags":{}, "transfer":true}], "img":"/systems/intersection/packs/Images/Wand_8.png"}]</v>
      </c>
    </row>
    <row r="45" spans="1:23" x14ac:dyDescent="0.25">
      <c r="A45" t="s">
        <v>39</v>
      </c>
      <c r="B45" t="s">
        <v>131</v>
      </c>
      <c r="C45" t="s">
        <v>134</v>
      </c>
      <c r="D45" t="s">
        <v>136</v>
      </c>
      <c r="E45">
        <v>10</v>
      </c>
      <c r="F45">
        <v>91</v>
      </c>
      <c r="G45">
        <v>460</v>
      </c>
      <c r="H45">
        <v>0</v>
      </c>
      <c r="I45">
        <v>0</v>
      </c>
      <c r="J45">
        <v>15</v>
      </c>
      <c r="K45">
        <v>0</v>
      </c>
      <c r="L45">
        <v>5</v>
      </c>
      <c r="M45">
        <v>0</v>
      </c>
      <c r="N45">
        <v>10</v>
      </c>
      <c r="O45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45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+15", "changes": [{"key":"data.melee_def.equip", "mode": 2, "value":15}], "duration":{}, "flags":{}, "transfer":true}</v>
      </c>
      <c r="Q45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45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+5", "changes": [{"key":"data.ranged_def.equip", "mode": 2, "value":5}], "duration":{}, "flags":{}, "transfer":true}</v>
      </c>
      <c r="S45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45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+10", "changes": [{"key":"data.magic_def.equip", "mode": 2, "value":10}], "duration":{}, "flags":{}, "transfer":true}</v>
      </c>
      <c r="U45" t="str">
        <f>Table1[[#This Row],[itemSubtype]]&amp;Table1[[#This Row],[equipmentSlot]]&amp;Table1[[#This Row],[fightingStyle]]</f>
        <v>"shield""offHand""Magic"</v>
      </c>
      <c r="V45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"/systems/intersection/packs/Images/Shield_Fabric_10.png"</v>
      </c>
      <c r="W45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[{"name":"Golden Fleece Hand Shield","type":"equipment", "data":{"equipmentSlots":"offHand", "itemSubtype":"shield", "fightingStyle":"Magic", "tier":10, "level":91,"exp":460,"price":0}, "effects":[{"label": "Mel. Def +15", "changes": [{"key":"data.melee_def.equip", "mode": 2, "value":15}], "duration":{}, "flags":{}, "transfer":true},{"label": "Rng. Def +5", "changes": [{"key":"data.ranged_def.equip", "mode": 2, "value":5}], "duration":{}, "flags":{}, "transfer":true},{"label": "Mag. Def +10", "changes": [{"key":"data.magic_def.equip", "mode": 2, "value":10}], "duration":{}, "flags":{}, "transfer":true}], "img":"/systems/intersection/packs/Images/Shield_Fabric_10.png"}]</v>
      </c>
    </row>
    <row r="46" spans="1:23" x14ac:dyDescent="0.25">
      <c r="A46" t="s">
        <v>29</v>
      </c>
      <c r="B46" t="s">
        <v>130</v>
      </c>
      <c r="C46" t="s">
        <v>130</v>
      </c>
      <c r="D46" t="s">
        <v>136</v>
      </c>
      <c r="E46">
        <v>10</v>
      </c>
      <c r="F46">
        <v>91</v>
      </c>
      <c r="G46">
        <v>460</v>
      </c>
      <c r="H46">
        <v>0</v>
      </c>
      <c r="I46">
        <v>0</v>
      </c>
      <c r="J46">
        <v>15</v>
      </c>
      <c r="K46">
        <v>0</v>
      </c>
      <c r="L46">
        <v>5</v>
      </c>
      <c r="M46">
        <v>0</v>
      </c>
      <c r="N46">
        <v>10</v>
      </c>
      <c r="O46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46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+15", "changes": [{"key":"data.melee_def.equip", "mode": 2, "value":15}], "duration":{}, "flags":{}, "transfer":true}</v>
      </c>
      <c r="Q46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46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+5", "changes": [{"key":"data.ranged_def.equip", "mode": 2, "value":5}], "duration":{}, "flags":{}, "transfer":true}</v>
      </c>
      <c r="S46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46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+10", "changes": [{"key":"data.magic_def.equip", "mode": 2, "value":10}], "duration":{}, "flags":{}, "transfer":true}</v>
      </c>
      <c r="U46" t="str">
        <f>Table1[[#This Row],[itemSubtype]]&amp;Table1[[#This Row],[equipmentSlot]]&amp;Table1[[#This Row],[fightingStyle]]</f>
        <v>"armor""armor""Magic"</v>
      </c>
      <c r="V46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"/systems/intersection/packs/Images/Armor_Fabric_10.png"</v>
      </c>
      <c r="W46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[{"name":"Golden Fleece Robe","type":"equipment", "data":{"equipmentSlots":"armor", "itemSubtype":"armor", "fightingStyle":"Magic", "tier":10, "level":91,"exp":460,"price":0}, "effects":[{"label": "Mel. Def +15", "changes": [{"key":"data.melee_def.equip", "mode": 2, "value":15}], "duration":{}, "flags":{}, "transfer":true},{"label": "Rng. Def +5", "changes": [{"key":"data.ranged_def.equip", "mode": 2, "value":5}], "duration":{}, "flags":{}, "transfer":true},{"label": "Mag. Def +10", "changes": [{"key":"data.magic_def.equip", "mode": 2, "value":10}], "duration":{}, "flags":{}, "transfer":true}], "img":"/systems/intersection/packs/Images/Armor_Fabric_10.png"}]</v>
      </c>
    </row>
    <row r="47" spans="1:23" x14ac:dyDescent="0.25">
      <c r="A47" t="s">
        <v>61</v>
      </c>
      <c r="B47" t="s">
        <v>130</v>
      </c>
      <c r="C47" t="s">
        <v>130</v>
      </c>
      <c r="D47" t="s">
        <v>137</v>
      </c>
      <c r="E47">
        <v>2</v>
      </c>
      <c r="F47">
        <v>11</v>
      </c>
      <c r="G47">
        <v>12</v>
      </c>
      <c r="H47">
        <v>0</v>
      </c>
      <c r="I47">
        <v>0</v>
      </c>
      <c r="J47">
        <v>2</v>
      </c>
      <c r="K47">
        <v>0</v>
      </c>
      <c r="L47">
        <v>3</v>
      </c>
      <c r="M47">
        <v>0</v>
      </c>
      <c r="N47">
        <v>1</v>
      </c>
      <c r="O47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47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+2", "changes": [{"key":"data.melee_def.equip", "mode": 2, "value":2}], "duration":{}, "flags":{}, "transfer":true}</v>
      </c>
      <c r="Q47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47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+3", "changes": [{"key":"data.ranged_def.equip", "mode": 2, "value":3}], "duration":{}, "flags":{}, "transfer":true}</v>
      </c>
      <c r="S47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47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+1", "changes": [{"key":"data.magic_def.equip", "mode": 2, "value":1}], "duration":{}, "flags":{}, "transfer":true}</v>
      </c>
      <c r="U47" t="str">
        <f>Table1[[#This Row],[itemSubtype]]&amp;Table1[[#This Row],[equipmentSlot]]&amp;Table1[[#This Row],[fightingStyle]]</f>
        <v>"armor""armor""Melee"</v>
      </c>
      <c r="V47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"/systems/intersection/packs/Images/Armor_Metal_2.png"</v>
      </c>
      <c r="W47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[{"name":"Iron Armor","type":"equipment", "data":{"equipmentSlots":"armor", "itemSubtype":"armor", "fightingStyle":"Melee", "tier":2, "level":11,"exp":12,"price":0}, "effects":[{"label": "Mel. Def +2", "changes": [{"key":"data.melee_def.equip", "mode": 2, "value":2}], "duration":{}, "flags":{}, "transfer":true},{"label": "Rng. Def +3", "changes": [{"key":"data.ranged_def.equip", "mode": 2, "value":3}], "duration":{}, "flags":{}, "transfer":true},{"label": "Mag. Def +1", "changes": [{"key":"data.magic_def.equip", "mode": 2, "value":1}], "duration":{}, "flags":{}, "transfer":true}], "img":"/systems/intersection/packs/Images/Armor_Metal_2.png"}]</v>
      </c>
    </row>
    <row r="48" spans="1:23" x14ac:dyDescent="0.25">
      <c r="A48" t="s">
        <v>146</v>
      </c>
      <c r="B48" t="s">
        <v>133</v>
      </c>
      <c r="C48" t="s">
        <v>135</v>
      </c>
      <c r="D48" t="s">
        <v>137</v>
      </c>
      <c r="E48">
        <v>2</v>
      </c>
      <c r="F48">
        <v>11</v>
      </c>
      <c r="G48">
        <v>12</v>
      </c>
      <c r="H48">
        <v>0</v>
      </c>
      <c r="I48">
        <v>6</v>
      </c>
      <c r="J48">
        <v>0</v>
      </c>
      <c r="K48">
        <v>0</v>
      </c>
      <c r="L48">
        <v>0</v>
      </c>
      <c r="M48">
        <v>0</v>
      </c>
      <c r="N48">
        <v>0</v>
      </c>
      <c r="O48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+6", "changes": [{"key":"data.melee_off.equip", "mode": 2, "value":6}], "duration":{}, "flags":{}, "transfer":true}</v>
      </c>
      <c r="P48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48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48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48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48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48" t="str">
        <f>Table1[[#This Row],[itemSubtype]]&amp;Table1[[#This Row],[equipmentSlot]]&amp;Table1[[#This Row],[fightingStyle]]</f>
        <v>"weapon2h""mainHand""Melee"</v>
      </c>
      <c r="V48" t="str">
        <f>"""/systems/intersection/packs/Images/"&amp;_xlfn.XLOOKUP(Table1[[#This Row],[lookup for image path]],Table2[Column2],Table2[Column1],"00 whaaaaat")&amp;"_"&amp;Table1[[#This Row],[tier]]&amp;".png"""</f>
        <v>"/systems/intersection/packs/Images/Greatsword_2.png"</v>
      </c>
      <c r="W48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[{"name":"Iron Greatsword","type":"equipment", "data":{"equipmentSlots":"mainHand", "itemSubtype":"weapon2h", "fightingStyle":"Melee", "tier":2, "level":11,"exp":12,"price":0}, "effects":[{"label": "Mel. Off +6", "changes": [{"key":"data.melee_off.equip", "mode": 2, "value":6}], "duration":{}, "flags":{}, "transfer":true}], "img":"/systems/intersection/packs/Images/Greatsword_2.png"}]</v>
      </c>
    </row>
    <row r="49" spans="1:23" x14ac:dyDescent="0.25">
      <c r="A49" t="s">
        <v>71</v>
      </c>
      <c r="B49" t="s">
        <v>131</v>
      </c>
      <c r="C49" t="s">
        <v>134</v>
      </c>
      <c r="D49" t="s">
        <v>137</v>
      </c>
      <c r="E49">
        <v>2</v>
      </c>
      <c r="F49">
        <v>11</v>
      </c>
      <c r="G49">
        <v>12</v>
      </c>
      <c r="H49">
        <v>0</v>
      </c>
      <c r="I49">
        <v>0</v>
      </c>
      <c r="J49">
        <v>2</v>
      </c>
      <c r="K49">
        <v>0</v>
      </c>
      <c r="L49">
        <v>3</v>
      </c>
      <c r="M49">
        <v>0</v>
      </c>
      <c r="N49">
        <v>1</v>
      </c>
      <c r="O49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49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+2", "changes": [{"key":"data.melee_def.equip", "mode": 2, "value":2}], "duration":{}, "flags":{}, "transfer":true}</v>
      </c>
      <c r="Q49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49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+3", "changes": [{"key":"data.ranged_def.equip", "mode": 2, "value":3}], "duration":{}, "flags":{}, "transfer":true}</v>
      </c>
      <c r="S49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49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+1", "changes": [{"key":"data.magic_def.equip", "mode": 2, "value":1}], "duration":{}, "flags":{}, "transfer":true}</v>
      </c>
      <c r="U49" t="str">
        <f>Table1[[#This Row],[itemSubtype]]&amp;Table1[[#This Row],[equipmentSlot]]&amp;Table1[[#This Row],[fightingStyle]]</f>
        <v>"shield""offHand""Melee"</v>
      </c>
      <c r="V49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"/systems/intersection/packs/Images/Shield_Metal_2.png"</v>
      </c>
      <c r="W49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[{"name":"Iron Shield","type":"equipment", "data":{"equipmentSlots":"offHand", "itemSubtype":"shield", "fightingStyle":"Melee", "tier":2, "level":11,"exp":12,"price":0}, "effects":[{"label": "Mel. Def +2", "changes": [{"key":"data.melee_def.equip", "mode": 2, "value":2}], "duration":{}, "flags":{}, "transfer":true},{"label": "Rng. Def +3", "changes": [{"key":"data.ranged_def.equip", "mode": 2, "value":3}], "duration":{}, "flags":{}, "transfer":true},{"label": "Mag. Def +1", "changes": [{"key":"data.magic_def.equip", "mode": 2, "value":1}], "duration":{}, "flags":{}, "transfer":true}], "img":"/systems/intersection/packs/Images/Shield_Metal_2.png"}]</v>
      </c>
    </row>
    <row r="50" spans="1:23" x14ac:dyDescent="0.25">
      <c r="A50" t="s">
        <v>111</v>
      </c>
      <c r="B50" t="s">
        <v>132</v>
      </c>
      <c r="C50" t="s">
        <v>135</v>
      </c>
      <c r="D50" t="s">
        <v>138</v>
      </c>
      <c r="E50">
        <v>2</v>
      </c>
      <c r="F50">
        <v>11</v>
      </c>
      <c r="G50">
        <v>12</v>
      </c>
      <c r="H50">
        <v>0</v>
      </c>
      <c r="I50">
        <v>0</v>
      </c>
      <c r="J50">
        <v>0</v>
      </c>
      <c r="K50">
        <v>2</v>
      </c>
      <c r="L50">
        <v>0</v>
      </c>
      <c r="M50">
        <v>0</v>
      </c>
      <c r="N50">
        <v>0</v>
      </c>
      <c r="O50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50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50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+2", "changes": [{"key":"data.ranged_off.equip", "mode": 2, "value":2}], "duration":{}, "flags":{}, "transfer":true}</v>
      </c>
      <c r="R50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50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50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50" t="str">
        <f>Table1[[#This Row],[itemSubtype]]&amp;Table1[[#This Row],[equipmentSlot]]&amp;Table1[[#This Row],[fightingStyle]]</f>
        <v>"weapon1h""mainHand""Ranged"</v>
      </c>
      <c r="V50" t="str">
        <f>"""/systems/intersection/packs/Images/"&amp;_xlfn.XLOOKUP(Table1[[#This Row],[lookup for image path]],Table2[Column2],Table2[Column1],"00 whaaaaat")&amp;"_"&amp;Table1[[#This Row],[tier]]&amp;".png"""</f>
        <v>"/systems/intersection/packs/Images/Shuriken_2.png"</v>
      </c>
      <c r="W50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[{"name":"Iron Shuriken","type":"equipment", "data":{"equipmentSlots":"mainHand", "itemSubtype":"weapon1h", "fightingStyle":"Ranged", "tier":2, "level":11,"exp":12,"price":0}, "effects":[{"label": "Rng. Off +2", "changes": [{"key":"data.ranged_off.equip", "mode": 2, "value":2}], "duration":{}, "flags":{}, "transfer":true}], "img":"/systems/intersection/packs/Images/Shuriken_2.png"}]</v>
      </c>
    </row>
    <row r="51" spans="1:23" x14ac:dyDescent="0.25">
      <c r="A51" t="s">
        <v>81</v>
      </c>
      <c r="B51" t="s">
        <v>132</v>
      </c>
      <c r="C51" t="s">
        <v>135</v>
      </c>
      <c r="D51" t="s">
        <v>137</v>
      </c>
      <c r="E51">
        <v>2</v>
      </c>
      <c r="F51">
        <v>11</v>
      </c>
      <c r="G51">
        <v>12</v>
      </c>
      <c r="H51">
        <v>0</v>
      </c>
      <c r="I51">
        <v>4</v>
      </c>
      <c r="J51">
        <v>0</v>
      </c>
      <c r="K51">
        <v>0</v>
      </c>
      <c r="L51">
        <v>0</v>
      </c>
      <c r="M51">
        <v>0</v>
      </c>
      <c r="N51">
        <v>0</v>
      </c>
      <c r="O51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+4", "changes": [{"key":"data.melee_off.equip", "mode": 2, "value":4}], "duration":{}, "flags":{}, "transfer":true}</v>
      </c>
      <c r="P51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51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51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51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51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51" t="str">
        <f>Table1[[#This Row],[itemSubtype]]&amp;Table1[[#This Row],[equipmentSlot]]&amp;Table1[[#This Row],[fightingStyle]]</f>
        <v>"weapon1h""mainHand""Melee"</v>
      </c>
      <c r="V51" t="str">
        <f>"""/systems/intersection/packs/Images/"&amp;_xlfn.XLOOKUP(Table1[[#This Row],[lookup for image path]],Table2[Column2],Table2[Column1],"00 whaaaaat")&amp;"_"&amp;Table1[[#This Row],[tier]]&amp;".png"""</f>
        <v>"/systems/intersection/packs/Images/Sword_2.png"</v>
      </c>
      <c r="W51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[{"name":"Iron Sword","type":"equipment", "data":{"equipmentSlots":"mainHand", "itemSubtype":"weapon1h", "fightingStyle":"Melee", "tier":2, "level":11,"exp":12,"price":0}, "effects":[{"label": "Mel. Off +4", "changes": [{"key":"data.melee_off.equip", "mode": 2, "value":4}], "duration":{}, "flags":{}, "transfer":true}], "img":"/systems/intersection/packs/Images/Sword_2.png"}]</v>
      </c>
    </row>
    <row r="52" spans="1:23" x14ac:dyDescent="0.25">
      <c r="A52" t="s">
        <v>95</v>
      </c>
      <c r="B52" t="s">
        <v>130</v>
      </c>
      <c r="C52" t="s">
        <v>130</v>
      </c>
      <c r="D52" t="s">
        <v>138</v>
      </c>
      <c r="E52">
        <v>6</v>
      </c>
      <c r="F52">
        <v>51</v>
      </c>
      <c r="G52">
        <v>156</v>
      </c>
      <c r="H52">
        <v>0</v>
      </c>
      <c r="I52">
        <v>0</v>
      </c>
      <c r="J52">
        <v>3</v>
      </c>
      <c r="K52">
        <v>0</v>
      </c>
      <c r="L52">
        <v>6</v>
      </c>
      <c r="M52">
        <v>0</v>
      </c>
      <c r="N52">
        <v>9</v>
      </c>
      <c r="O52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52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+3", "changes": [{"key":"data.melee_def.equip", "mode": 2, "value":3}], "duration":{}, "flags":{}, "transfer":true}</v>
      </c>
      <c r="Q52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52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+6", "changes": [{"key":"data.ranged_def.equip", "mode": 2, "value":6}], "duration":{}, "flags":{}, "transfer":true}</v>
      </c>
      <c r="S52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52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+9", "changes": [{"key":"data.magic_def.equip", "mode": 2, "value":9}], "duration":{}, "flags":{}, "transfer":true}</v>
      </c>
      <c r="U52" t="str">
        <f>Table1[[#This Row],[itemSubtype]]&amp;Table1[[#This Row],[equipmentSlot]]&amp;Table1[[#This Row],[fightingStyle]]</f>
        <v>"armor""armor""Ranged"</v>
      </c>
      <c r="V52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"/systems/intersection/packs/Images/Armor_Leather_6.png"</v>
      </c>
      <c r="W52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[{"name":"Jelly Armor","type":"equipment", "data":{"equipmentSlots":"armor", "itemSubtype":"armor", "fightingStyle":"Ranged", "tier":6, "level":51,"exp":156,"price":0}, "effects":[{"label": "Mel. Def +3", "changes": [{"key":"data.melee_def.equip", "mode": 2, "value":3}], "duration":{}, "flags":{}, "transfer":true},{"label": "Rng. Def +6", "changes": [{"key":"data.ranged_def.equip", "mode": 2, "value":6}], "duration":{}, "flags":{}, "transfer":true},{"label": "Mag. Def +9", "changes": [{"key":"data.magic_def.equip", "mode": 2, "value":9}], "duration":{}, "flags":{}, "transfer":true}], "img":"/systems/intersection/packs/Images/Armor_Leather_6.png"}]</v>
      </c>
    </row>
    <row r="53" spans="1:23" x14ac:dyDescent="0.25">
      <c r="A53" t="s">
        <v>105</v>
      </c>
      <c r="B53" t="s">
        <v>131</v>
      </c>
      <c r="C53" t="s">
        <v>134</v>
      </c>
      <c r="D53" t="s">
        <v>138</v>
      </c>
      <c r="E53">
        <v>6</v>
      </c>
      <c r="F53">
        <v>51</v>
      </c>
      <c r="G53">
        <v>156</v>
      </c>
      <c r="H53">
        <v>0</v>
      </c>
      <c r="I53">
        <v>0</v>
      </c>
      <c r="J53">
        <v>3</v>
      </c>
      <c r="K53">
        <v>0</v>
      </c>
      <c r="L53">
        <v>6</v>
      </c>
      <c r="M53">
        <v>0</v>
      </c>
      <c r="N53">
        <v>9</v>
      </c>
      <c r="O5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5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+3", "changes": [{"key":"data.melee_def.equip", "mode": 2, "value":3}], "duration":{}, "flags":{}, "transfer":true}</v>
      </c>
      <c r="Q5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5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+6", "changes": [{"key":"data.ranged_def.equip", "mode": 2, "value":6}], "duration":{}, "flags":{}, "transfer":true}</v>
      </c>
      <c r="S5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5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+9", "changes": [{"key":"data.magic_def.equip", "mode": 2, "value":9}], "duration":{}, "flags":{}, "transfer":true}</v>
      </c>
      <c r="U53" t="str">
        <f>Table1[[#This Row],[itemSubtype]]&amp;Table1[[#This Row],[equipmentSlot]]&amp;Table1[[#This Row],[fightingStyle]]</f>
        <v>"shield""offHand""Ranged"</v>
      </c>
      <c r="V53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"/systems/intersection/packs/Images/Shield_Leather_6.png"</v>
      </c>
      <c r="W53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[{"name":"Jelly Shield","type":"equipment", "data":{"equipmentSlots":"offHand", "itemSubtype":"shield", "fightingStyle":"Ranged", "tier":6, "level":51,"exp":156,"price":0}, "effects":[{"label": "Mel. Def +3", "changes": [{"key":"data.melee_def.equip", "mode": 2, "value":3}], "duration":{}, "flags":{}, "transfer":true},{"label": "Rng. Def +6", "changes": [{"key":"data.ranged_def.equip", "mode": 2, "value":6}], "duration":{}, "flags":{}, "transfer":true},{"label": "Mag. Def +9", "changes": [{"key":"data.magic_def.equip", "mode": 2, "value":9}], "duration":{}, "flags":{}, "transfer":true}], "img":"/systems/intersection/packs/Images/Shield_Leather_6.png"}]</v>
      </c>
    </row>
    <row r="54" spans="1:23" x14ac:dyDescent="0.25">
      <c r="A54" t="s">
        <v>30</v>
      </c>
      <c r="B54" t="s">
        <v>131</v>
      </c>
      <c r="C54" t="s">
        <v>134</v>
      </c>
      <c r="D54" t="s">
        <v>136</v>
      </c>
      <c r="E54">
        <v>1</v>
      </c>
      <c r="F54">
        <v>1</v>
      </c>
      <c r="G54">
        <v>1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1</v>
      </c>
      <c r="O54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54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+2", "changes": [{"key":"data.melee_def.equip", "mode": 2, "value":2}], "duration":{}, "flags":{}, "transfer":true}</v>
      </c>
      <c r="Q54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54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54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54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+1", "changes": [{"key":"data.magic_def.equip", "mode": 2, "value":1}], "duration":{}, "flags":{}, "transfer":true}</v>
      </c>
      <c r="U54" t="str">
        <f>Table1[[#This Row],[itemSubtype]]&amp;Table1[[#This Row],[equipmentSlot]]&amp;Table1[[#This Row],[fightingStyle]]</f>
        <v>"shield""offHand""Magic"</v>
      </c>
      <c r="V54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"/systems/intersection/packs/Images/Shield_Fabric_1.png"</v>
      </c>
      <c r="W54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[{"name":"Jute Hand Shield","type":"equipment", "data":{"equipmentSlots":"offHand", "itemSubtype":"shield", "fightingStyle":"Magic", "tier":1, "level":1,"exp":1,"price":0}, "effects":[{"label": "Mel. Def +2", "changes": [{"key":"data.melee_def.equip", "mode": 2, "value":2}], "duration":{}, "flags":{}, "transfer":true},{"label": "Mag. Def +1", "changes": [{"key":"data.magic_def.equip", "mode": 2, "value":1}], "duration":{}, "flags":{}, "transfer":true}], "img":"/systems/intersection/packs/Images/Shield_Fabric_1.png"}]</v>
      </c>
    </row>
    <row r="55" spans="1:23" x14ac:dyDescent="0.25">
      <c r="A55" t="s">
        <v>20</v>
      </c>
      <c r="B55" t="s">
        <v>130</v>
      </c>
      <c r="C55" t="s">
        <v>130</v>
      </c>
      <c r="D55" t="s">
        <v>136</v>
      </c>
      <c r="E55">
        <v>1</v>
      </c>
      <c r="F55">
        <v>1</v>
      </c>
      <c r="G55">
        <v>1</v>
      </c>
      <c r="H55">
        <v>0</v>
      </c>
      <c r="I55">
        <v>0</v>
      </c>
      <c r="J55">
        <v>2</v>
      </c>
      <c r="K55">
        <v>0</v>
      </c>
      <c r="L55">
        <v>0</v>
      </c>
      <c r="M55">
        <v>0</v>
      </c>
      <c r="N55">
        <v>1</v>
      </c>
      <c r="O55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55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+2", "changes": [{"key":"data.melee_def.equip", "mode": 2, "value":2}], "duration":{}, "flags":{}, "transfer":true}</v>
      </c>
      <c r="Q55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55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55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55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+1", "changes": [{"key":"data.magic_def.equip", "mode": 2, "value":1}], "duration":{}, "flags":{}, "transfer":true}</v>
      </c>
      <c r="U55" t="str">
        <f>Table1[[#This Row],[itemSubtype]]&amp;Table1[[#This Row],[equipmentSlot]]&amp;Table1[[#This Row],[fightingStyle]]</f>
        <v>"armor""armor""Magic"</v>
      </c>
      <c r="V55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"/systems/intersection/packs/Images/Armor_Fabric_1.png"</v>
      </c>
      <c r="W55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[{"name":"Jute Robe","type":"equipment", "data":{"equipmentSlots":"armor", "itemSubtype":"armor", "fightingStyle":"Magic", "tier":1, "level":1,"exp":1,"price":0}, "effects":[{"label": "Mel. Def +2", "changes": [{"key":"data.melee_def.equip", "mode": 2, "value":2}], "duration":{}, "flags":{}, "transfer":true},{"label": "Mag. Def +1", "changes": [{"key":"data.magic_def.equip", "mode": 2, "value":1}], "duration":{}, "flags":{}, "transfer":true}], "img":"/systems/intersection/packs/Images/Armor_Fabric_1.png"}]</v>
      </c>
    </row>
    <row r="56" spans="1:23" x14ac:dyDescent="0.25">
      <c r="A56" t="s">
        <v>66</v>
      </c>
      <c r="B56" t="s">
        <v>130</v>
      </c>
      <c r="C56" t="s">
        <v>130</v>
      </c>
      <c r="D56" t="s">
        <v>137</v>
      </c>
      <c r="E56">
        <v>7</v>
      </c>
      <c r="F56">
        <v>61</v>
      </c>
      <c r="G56">
        <v>217</v>
      </c>
      <c r="H56">
        <v>0</v>
      </c>
      <c r="I56">
        <v>0</v>
      </c>
      <c r="J56">
        <v>7</v>
      </c>
      <c r="K56">
        <v>0</v>
      </c>
      <c r="L56">
        <v>11</v>
      </c>
      <c r="M56">
        <v>0</v>
      </c>
      <c r="N56">
        <v>3</v>
      </c>
      <c r="O56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56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+7", "changes": [{"key":"data.melee_def.equip", "mode": 2, "value":7}], "duration":{}, "flags":{}, "transfer":true}</v>
      </c>
      <c r="Q56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56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+11", "changes": [{"key":"data.ranged_def.equip", "mode": 2, "value":11}], "duration":{}, "flags":{}, "transfer":true}</v>
      </c>
      <c r="S56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56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+3", "changes": [{"key":"data.magic_def.equip", "mode": 2, "value":3}], "duration":{}, "flags":{}, "transfer":true}</v>
      </c>
      <c r="U56" t="str">
        <f>Table1[[#This Row],[itemSubtype]]&amp;Table1[[#This Row],[equipmentSlot]]&amp;Table1[[#This Row],[fightingStyle]]</f>
        <v>"armor""armor""Melee"</v>
      </c>
      <c r="V56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"/systems/intersection/packs/Images/Armor_Metal_7.png"</v>
      </c>
      <c r="W56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[{"name":"Living Rock Armor","type":"equipment", "data":{"equipmentSlots":"armor", "itemSubtype":"armor", "fightingStyle":"Melee", "tier":7, "level":61,"exp":217,"price":0}, "effects":[{"label": "Mel. Def +7", "changes": [{"key":"data.melee_def.equip", "mode": 2, "value":7}], "duration":{}, "flags":{}, "transfer":true},{"label": "Rng. Def +11", "changes": [{"key":"data.ranged_def.equip", "mode": 2, "value":11}], "duration":{}, "flags":{}, "transfer":true},{"label": "Mag. Def +3", "changes": [{"key":"data.magic_def.equip", "mode": 2, "value":3}], "duration":{}, "flags":{}, "transfer":true}], "img":"/systems/intersection/packs/Images/Armor_Metal_7.png"}]</v>
      </c>
    </row>
    <row r="57" spans="1:23" x14ac:dyDescent="0.25">
      <c r="A57" t="s">
        <v>147</v>
      </c>
      <c r="B57" t="s">
        <v>133</v>
      </c>
      <c r="C57" t="s">
        <v>135</v>
      </c>
      <c r="D57" t="s">
        <v>137</v>
      </c>
      <c r="E57">
        <v>7</v>
      </c>
      <c r="F57">
        <v>61</v>
      </c>
      <c r="G57">
        <v>217</v>
      </c>
      <c r="H57">
        <v>0</v>
      </c>
      <c r="I57">
        <v>21</v>
      </c>
      <c r="J57">
        <v>0</v>
      </c>
      <c r="K57">
        <v>0</v>
      </c>
      <c r="L57">
        <v>0</v>
      </c>
      <c r="M57">
        <v>0</v>
      </c>
      <c r="N57">
        <v>0</v>
      </c>
      <c r="O57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+21", "changes": [{"key":"data.melee_off.equip", "mode": 2, "value":21}], "duration":{}, "flags":{}, "transfer":true}</v>
      </c>
      <c r="P57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57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57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57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57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57" t="str">
        <f>Table1[[#This Row],[itemSubtype]]&amp;Table1[[#This Row],[equipmentSlot]]&amp;Table1[[#This Row],[fightingStyle]]</f>
        <v>"weapon2h""mainHand""Melee"</v>
      </c>
      <c r="V57" t="str">
        <f>"""/systems/intersection/packs/Images/"&amp;_xlfn.XLOOKUP(Table1[[#This Row],[lookup for image path]],Table2[Column2],Table2[Column1],"00 whaaaaat")&amp;"_"&amp;Table1[[#This Row],[tier]]&amp;".png"""</f>
        <v>"/systems/intersection/packs/Images/Greatsword_7.png"</v>
      </c>
      <c r="W57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[{"name":"Living Rock Greatsword","type":"equipment", "data":{"equipmentSlots":"mainHand", "itemSubtype":"weapon2h", "fightingStyle":"Melee", "tier":7, "level":61,"exp":217,"price":0}, "effects":[{"label": "Mel. Off +21", "changes": [{"key":"data.melee_off.equip", "mode": 2, "value":21}], "duration":{}, "flags":{}, "transfer":true}], "img":"/systems/intersection/packs/Images/Greatsword_7.png"}]</v>
      </c>
    </row>
    <row r="58" spans="1:23" x14ac:dyDescent="0.25">
      <c r="A58" t="s">
        <v>76</v>
      </c>
      <c r="B58" t="s">
        <v>131</v>
      </c>
      <c r="C58" t="s">
        <v>134</v>
      </c>
      <c r="D58" t="s">
        <v>137</v>
      </c>
      <c r="E58">
        <v>7</v>
      </c>
      <c r="F58">
        <v>61</v>
      </c>
      <c r="G58">
        <v>217</v>
      </c>
      <c r="H58">
        <v>0</v>
      </c>
      <c r="I58">
        <v>0</v>
      </c>
      <c r="J58">
        <v>7</v>
      </c>
      <c r="K58">
        <v>0</v>
      </c>
      <c r="L58">
        <v>11</v>
      </c>
      <c r="M58">
        <v>0</v>
      </c>
      <c r="N58">
        <v>3</v>
      </c>
      <c r="O58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58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+7", "changes": [{"key":"data.melee_def.equip", "mode": 2, "value":7}], "duration":{}, "flags":{}, "transfer":true}</v>
      </c>
      <c r="Q58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58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+11", "changes": [{"key":"data.ranged_def.equip", "mode": 2, "value":11}], "duration":{}, "flags":{}, "transfer":true}</v>
      </c>
      <c r="S58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58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+3", "changes": [{"key":"data.magic_def.equip", "mode": 2, "value":3}], "duration":{}, "flags":{}, "transfer":true}</v>
      </c>
      <c r="U58" t="str">
        <f>Table1[[#This Row],[itemSubtype]]&amp;Table1[[#This Row],[equipmentSlot]]&amp;Table1[[#This Row],[fightingStyle]]</f>
        <v>"shield""offHand""Melee"</v>
      </c>
      <c r="V58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"/systems/intersection/packs/Images/Shield_Metal_7.png"</v>
      </c>
      <c r="W58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[{"name":"Living Rock Shield","type":"equipment", "data":{"equipmentSlots":"offHand", "itemSubtype":"shield", "fightingStyle":"Melee", "tier":7, "level":61,"exp":217,"price":0}, "effects":[{"label": "Mel. Def +7", "changes": [{"key":"data.melee_def.equip", "mode": 2, "value":7}], "duration":{}, "flags":{}, "transfer":true},{"label": "Rng. Def +11", "changes": [{"key":"data.ranged_def.equip", "mode": 2, "value":11}], "duration":{}, "flags":{}, "transfer":true},{"label": "Mag. Def +3", "changes": [{"key":"data.magic_def.equip", "mode": 2, "value":3}], "duration":{}, "flags":{}, "transfer":true}], "img":"/systems/intersection/packs/Images/Shield_Metal_7.png"}]</v>
      </c>
    </row>
    <row r="59" spans="1:23" x14ac:dyDescent="0.25">
      <c r="A59" t="s">
        <v>116</v>
      </c>
      <c r="B59" t="s">
        <v>132</v>
      </c>
      <c r="C59" t="s">
        <v>135</v>
      </c>
      <c r="D59" t="s">
        <v>138</v>
      </c>
      <c r="E59">
        <v>7</v>
      </c>
      <c r="F59">
        <v>61</v>
      </c>
      <c r="G59">
        <v>217</v>
      </c>
      <c r="H59">
        <v>0</v>
      </c>
      <c r="I59">
        <v>0</v>
      </c>
      <c r="J59">
        <v>0</v>
      </c>
      <c r="K59">
        <v>7</v>
      </c>
      <c r="L59">
        <v>0</v>
      </c>
      <c r="M59">
        <v>0</v>
      </c>
      <c r="N59">
        <v>0</v>
      </c>
      <c r="O59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59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59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+7", "changes": [{"key":"data.ranged_off.equip", "mode": 2, "value":7}], "duration":{}, "flags":{}, "transfer":true}</v>
      </c>
      <c r="R59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59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59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59" t="str">
        <f>Table1[[#This Row],[itemSubtype]]&amp;Table1[[#This Row],[equipmentSlot]]&amp;Table1[[#This Row],[fightingStyle]]</f>
        <v>"weapon1h""mainHand""Ranged"</v>
      </c>
      <c r="V59" t="str">
        <f>"""/systems/intersection/packs/Images/"&amp;_xlfn.XLOOKUP(Table1[[#This Row],[lookup for image path]],Table2[Column2],Table2[Column1],"00 whaaaaat")&amp;"_"&amp;Table1[[#This Row],[tier]]&amp;".png"""</f>
        <v>"/systems/intersection/packs/Images/Shuriken_7.png"</v>
      </c>
      <c r="W59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[{"name":"Living Rock Shuriken","type":"equipment", "data":{"equipmentSlots":"mainHand", "itemSubtype":"weapon1h", "fightingStyle":"Ranged", "tier":7, "level":61,"exp":217,"price":0}, "effects":[{"label": "Rng. Off +7", "changes": [{"key":"data.ranged_off.equip", "mode": 2, "value":7}], "duration":{}, "flags":{}, "transfer":true}], "img":"/systems/intersection/packs/Images/Shuriken_7.png"}]</v>
      </c>
    </row>
    <row r="60" spans="1:23" x14ac:dyDescent="0.25">
      <c r="A60" t="s">
        <v>86</v>
      </c>
      <c r="B60" t="s">
        <v>132</v>
      </c>
      <c r="C60" t="s">
        <v>135</v>
      </c>
      <c r="D60" t="s">
        <v>137</v>
      </c>
      <c r="E60">
        <v>7</v>
      </c>
      <c r="F60">
        <v>61</v>
      </c>
      <c r="G60">
        <v>217</v>
      </c>
      <c r="H60">
        <v>0</v>
      </c>
      <c r="I60">
        <v>14</v>
      </c>
      <c r="J60">
        <v>0</v>
      </c>
      <c r="K60">
        <v>0</v>
      </c>
      <c r="L60">
        <v>0</v>
      </c>
      <c r="M60">
        <v>0</v>
      </c>
      <c r="N60">
        <v>0</v>
      </c>
      <c r="O60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+14", "changes": [{"key":"data.melee_off.equip", "mode": 2, "value":14}], "duration":{}, "flags":{}, "transfer":true}</v>
      </c>
      <c r="P60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60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60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60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60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60" t="str">
        <f>Table1[[#This Row],[itemSubtype]]&amp;Table1[[#This Row],[equipmentSlot]]&amp;Table1[[#This Row],[fightingStyle]]</f>
        <v>"weapon1h""mainHand""Melee"</v>
      </c>
      <c r="V60" t="str">
        <f>"""/systems/intersection/packs/Images/"&amp;_xlfn.XLOOKUP(Table1[[#This Row],[lookup for image path]],Table2[Column2],Table2[Column1],"00 whaaaaat")&amp;"_"&amp;Table1[[#This Row],[tier]]&amp;".png"""</f>
        <v>"/systems/intersection/packs/Images/Sword_7.png"</v>
      </c>
      <c r="W60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[{"name":"Living Rock Sword","type":"equipment", "data":{"equipmentSlots":"mainHand", "itemSubtype":"weapon1h", "fightingStyle":"Melee", "tier":7, "level":61,"exp":217,"price":0}, "effects":[{"label": "Mel. Off +14", "changes": [{"key":"data.melee_off.equip", "mode": 2, "value":14}], "duration":{}, "flags":{}, "transfer":true}], "img":"/systems/intersection/packs/Images/Sword_7.png"}]</v>
      </c>
    </row>
    <row r="61" spans="1:23" x14ac:dyDescent="0.25">
      <c r="A61" t="s">
        <v>123</v>
      </c>
      <c r="B61" t="s">
        <v>133</v>
      </c>
      <c r="C61" t="s">
        <v>135</v>
      </c>
      <c r="D61" t="s">
        <v>138</v>
      </c>
      <c r="E61">
        <v>4</v>
      </c>
      <c r="F61">
        <v>31</v>
      </c>
      <c r="G61">
        <v>64</v>
      </c>
      <c r="H61">
        <v>0</v>
      </c>
      <c r="I61">
        <v>0</v>
      </c>
      <c r="J61">
        <v>0</v>
      </c>
      <c r="K61">
        <v>8</v>
      </c>
      <c r="L61">
        <v>0</v>
      </c>
      <c r="M61">
        <v>0</v>
      </c>
      <c r="N61">
        <v>0</v>
      </c>
      <c r="O61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61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61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+8", "changes": [{"key":"data.ranged_off.equip", "mode": 2, "value":8}], "duration":{}, "flags":{}, "transfer":true}</v>
      </c>
      <c r="R61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61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61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61" t="str">
        <f>Table1[[#This Row],[itemSubtype]]&amp;Table1[[#This Row],[equipmentSlot]]&amp;Table1[[#This Row],[fightingStyle]]</f>
        <v>"weapon2h""mainHand""Ranged"</v>
      </c>
      <c r="V61" t="str">
        <f>"""/systems/intersection/packs/Images/"&amp;_xlfn.XLOOKUP(Table1[[#This Row],[lookup for image path]],Table2[Column2],Table2[Column1],"00 whaaaaat")&amp;"_"&amp;Table1[[#This Row],[tier]]&amp;".png"""</f>
        <v>"/systems/intersection/packs/Images/Bow_4.png"</v>
      </c>
      <c r="W61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[{"name":"Maple Bow","type":"equipment", "data":{"equipmentSlots":"mainHand", "itemSubtype":"weapon2h", "fightingStyle":"Ranged", "tier":4, "level":31,"exp":64,"price":0}, "effects":[{"label": "Rng. Off +8", "changes": [{"key":"data.ranged_off.equip", "mode": 2, "value":8}], "duration":{}, "flags":{}, "transfer":true}], "img":"/systems/intersection/packs/Images/Bow_4.png"}]</v>
      </c>
    </row>
    <row r="62" spans="1:23" x14ac:dyDescent="0.25">
      <c r="A62" t="s">
        <v>53</v>
      </c>
      <c r="B62" t="s">
        <v>133</v>
      </c>
      <c r="C62" t="s">
        <v>135</v>
      </c>
      <c r="D62" t="s">
        <v>136</v>
      </c>
      <c r="E62">
        <v>4</v>
      </c>
      <c r="F62">
        <v>31</v>
      </c>
      <c r="G62">
        <v>64</v>
      </c>
      <c r="H62">
        <v>0</v>
      </c>
      <c r="I62">
        <v>0</v>
      </c>
      <c r="J62">
        <v>0</v>
      </c>
      <c r="K62">
        <v>0</v>
      </c>
      <c r="L62">
        <v>0</v>
      </c>
      <c r="M62">
        <v>8</v>
      </c>
      <c r="N62">
        <v>0</v>
      </c>
      <c r="O62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62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62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62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62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+8", "changes": [{"key":"data.magic_off.equip", "mode": 2, "value":8}], "duration":{}, "flags":{}, "transfer":true}</v>
      </c>
      <c r="T62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62" t="str">
        <f>Table1[[#This Row],[itemSubtype]]&amp;Table1[[#This Row],[equipmentSlot]]&amp;Table1[[#This Row],[fightingStyle]]</f>
        <v>"weapon2h""mainHand""Magic"</v>
      </c>
      <c r="V62" t="str">
        <f>"""/systems/intersection/packs/Images/"&amp;_xlfn.XLOOKUP(Table1[[#This Row],[lookup for image path]],Table2[Column2],Table2[Column1],"00 whaaaaat")&amp;"_"&amp;Table1[[#This Row],[tier]]&amp;".png"""</f>
        <v>"/systems/intersection/packs/Images/Staff_4.png"</v>
      </c>
      <c r="W62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[{"name":"Maple Staff","type":"equipment", "data":{"equipmentSlots":"mainHand", "itemSubtype":"weapon2h", "fightingStyle":"Magic", "tier":4, "level":31,"exp":64,"price":0}, "effects":[{"label": "Mag. Off +8", "changes": [{"key":"data.magic_off.equip", "mode": 2, "value":8}], "duration":{}, "flags":{}, "transfer":true}], "img":"/systems/intersection/packs/Images/Staff_4.png"}]</v>
      </c>
    </row>
    <row r="63" spans="1:23" x14ac:dyDescent="0.25">
      <c r="A63" t="s">
        <v>43</v>
      </c>
      <c r="B63" t="s">
        <v>132</v>
      </c>
      <c r="C63" t="s">
        <v>135</v>
      </c>
      <c r="D63" t="s">
        <v>136</v>
      </c>
      <c r="E63">
        <v>4</v>
      </c>
      <c r="F63">
        <v>31</v>
      </c>
      <c r="G63">
        <v>64</v>
      </c>
      <c r="H63">
        <v>0</v>
      </c>
      <c r="I63">
        <v>0</v>
      </c>
      <c r="J63">
        <v>0</v>
      </c>
      <c r="K63">
        <v>0</v>
      </c>
      <c r="L63">
        <v>0</v>
      </c>
      <c r="M63">
        <v>4</v>
      </c>
      <c r="N63">
        <v>0</v>
      </c>
      <c r="O6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6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6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6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6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+4", "changes": [{"key":"data.magic_off.equip", "mode": 2, "value":4}], "duration":{}, "flags":{}, "transfer":true}</v>
      </c>
      <c r="T6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63" t="str">
        <f>Table1[[#This Row],[itemSubtype]]&amp;Table1[[#This Row],[equipmentSlot]]&amp;Table1[[#This Row],[fightingStyle]]</f>
        <v>"weapon1h""mainHand""Magic"</v>
      </c>
      <c r="V63" t="str">
        <f>"""/systems/intersection/packs/Images/"&amp;_xlfn.XLOOKUP(Table1[[#This Row],[lookup for image path]],Table2[Column2],Table2[Column1],"00 whaaaaat")&amp;"_"&amp;Table1[[#This Row],[tier]]&amp;".png"""</f>
        <v>"/systems/intersection/packs/Images/Wand_4.png"</v>
      </c>
      <c r="W63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[{"name":"Maple Wand","type":"equipment", "data":{"equipmentSlots":"mainHand", "itemSubtype":"weapon1h", "fightingStyle":"Magic", "tier":4, "level":31,"exp":64,"price":0}, "effects":[{"label": "Mag. Off +4", "changes": [{"key":"data.magic_off.equip", "mode": 2, "value":4}], "duration":{}, "flags":{}, "transfer":true}], "img":"/systems/intersection/packs/Images/Wand_4.png"}]</v>
      </c>
    </row>
    <row r="64" spans="1:23" x14ac:dyDescent="0.25">
      <c r="A64" t="s">
        <v>125</v>
      </c>
      <c r="B64" t="s">
        <v>133</v>
      </c>
      <c r="C64" t="s">
        <v>135</v>
      </c>
      <c r="D64" t="s">
        <v>138</v>
      </c>
      <c r="E64">
        <v>6</v>
      </c>
      <c r="F64">
        <v>51</v>
      </c>
      <c r="G64">
        <v>156</v>
      </c>
      <c r="H64">
        <v>0</v>
      </c>
      <c r="I64">
        <v>0</v>
      </c>
      <c r="J64">
        <v>0</v>
      </c>
      <c r="K64">
        <v>12</v>
      </c>
      <c r="L64">
        <v>0</v>
      </c>
      <c r="M64">
        <v>0</v>
      </c>
      <c r="N64">
        <v>0</v>
      </c>
      <c r="O64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64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64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+12", "changes": [{"key":"data.ranged_off.equip", "mode": 2, "value":12}], "duration":{}, "flags":{}, "transfer":true}</v>
      </c>
      <c r="R64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64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64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64" t="str">
        <f>Table1[[#This Row],[itemSubtype]]&amp;Table1[[#This Row],[equipmentSlot]]&amp;Table1[[#This Row],[fightingStyle]]</f>
        <v>"weapon2h""mainHand""Ranged"</v>
      </c>
      <c r="V64" t="str">
        <f>"""/systems/intersection/packs/Images/"&amp;_xlfn.XLOOKUP(Table1[[#This Row],[lookup for image path]],Table2[Column2],Table2[Column1],"00 whaaaaat")&amp;"_"&amp;Table1[[#This Row],[tier]]&amp;".png"""</f>
        <v>"/systems/intersection/packs/Images/Bow_6.png"</v>
      </c>
      <c r="W64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[{"name":"Mirror Bow","type":"equipment", "data":{"equipmentSlots":"mainHand", "itemSubtype":"weapon2h", "fightingStyle":"Ranged", "tier":6, "level":51,"exp":156,"price":0}, "effects":[{"label": "Rng. Off +12", "changes": [{"key":"data.ranged_off.equip", "mode": 2, "value":12}], "duration":{}, "flags":{}, "transfer":true}], "img":"/systems/intersection/packs/Images/Bow_6.png"}]</v>
      </c>
    </row>
    <row r="65" spans="1:23" x14ac:dyDescent="0.25">
      <c r="A65" t="s">
        <v>55</v>
      </c>
      <c r="B65" t="s">
        <v>133</v>
      </c>
      <c r="C65" t="s">
        <v>135</v>
      </c>
      <c r="D65" t="s">
        <v>136</v>
      </c>
      <c r="E65">
        <v>6</v>
      </c>
      <c r="F65">
        <v>51</v>
      </c>
      <c r="G65">
        <v>156</v>
      </c>
      <c r="H65">
        <v>0</v>
      </c>
      <c r="I65">
        <v>0</v>
      </c>
      <c r="J65">
        <v>0</v>
      </c>
      <c r="K65">
        <v>0</v>
      </c>
      <c r="L65">
        <v>0</v>
      </c>
      <c r="M65">
        <v>12</v>
      </c>
      <c r="N65">
        <v>0</v>
      </c>
      <c r="O65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65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65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65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65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+12", "changes": [{"key":"data.magic_off.equip", "mode": 2, "value":12}], "duration":{}, "flags":{}, "transfer":true}</v>
      </c>
      <c r="T65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65" t="str">
        <f>Table1[[#This Row],[itemSubtype]]&amp;Table1[[#This Row],[equipmentSlot]]&amp;Table1[[#This Row],[fightingStyle]]</f>
        <v>"weapon2h""mainHand""Magic"</v>
      </c>
      <c r="V65" t="str">
        <f>"""/systems/intersection/packs/Images/"&amp;_xlfn.XLOOKUP(Table1[[#This Row],[lookup for image path]],Table2[Column2],Table2[Column1],"00 whaaaaat")&amp;"_"&amp;Table1[[#This Row],[tier]]&amp;".png"""</f>
        <v>"/systems/intersection/packs/Images/Staff_6.png"</v>
      </c>
      <c r="W65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[{"name":"Mirror Staff","type":"equipment", "data":{"equipmentSlots":"mainHand", "itemSubtype":"weapon2h", "fightingStyle":"Magic", "tier":6, "level":51,"exp":156,"price":0}, "effects":[{"label": "Mag. Off +12", "changes": [{"key":"data.magic_off.equip", "mode": 2, "value":12}], "duration":{}, "flags":{}, "transfer":true}], "img":"/systems/intersection/packs/Images/Staff_6.png"}]</v>
      </c>
    </row>
    <row r="66" spans="1:23" x14ac:dyDescent="0.25">
      <c r="A66" t="s">
        <v>45</v>
      </c>
      <c r="B66" t="s">
        <v>132</v>
      </c>
      <c r="C66" t="s">
        <v>135</v>
      </c>
      <c r="D66" t="s">
        <v>136</v>
      </c>
      <c r="E66">
        <v>6</v>
      </c>
      <c r="F66">
        <v>51</v>
      </c>
      <c r="G66">
        <v>156</v>
      </c>
      <c r="H66">
        <v>0</v>
      </c>
      <c r="I66">
        <v>0</v>
      </c>
      <c r="J66">
        <v>0</v>
      </c>
      <c r="K66">
        <v>0</v>
      </c>
      <c r="L66">
        <v>0</v>
      </c>
      <c r="M66">
        <v>6</v>
      </c>
      <c r="N66">
        <v>0</v>
      </c>
      <c r="O66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66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66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66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66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+6", "changes": [{"key":"data.magic_off.equip", "mode": 2, "value":6}], "duration":{}, "flags":{}, "transfer":true}</v>
      </c>
      <c r="T66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66" t="str">
        <f>Table1[[#This Row],[itemSubtype]]&amp;Table1[[#This Row],[equipmentSlot]]&amp;Table1[[#This Row],[fightingStyle]]</f>
        <v>"weapon1h""mainHand""Magic"</v>
      </c>
      <c r="V66" t="str">
        <f>"""/systems/intersection/packs/Images/"&amp;_xlfn.XLOOKUP(Table1[[#This Row],[lookup for image path]],Table2[Column2],Table2[Column1],"00 whaaaaat")&amp;"_"&amp;Table1[[#This Row],[tier]]&amp;".png"""</f>
        <v>"/systems/intersection/packs/Images/Wand_6.png"</v>
      </c>
      <c r="W66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[{"name":"Mirror Wand","type":"equipment", "data":{"equipmentSlots":"mainHand", "itemSubtype":"weapon1h", "fightingStyle":"Magic", "tier":6, "level":51,"exp":156,"price":0}, "effects":[{"label": "Mag. Off +6", "changes": [{"key":"data.magic_off.equip", "mode": 2, "value":6}], "duration":{}, "flags":{}, "transfer":true}], "img":"/systems/intersection/packs/Images/Wand_6.png"}]</v>
      </c>
    </row>
    <row r="67" spans="1:23" x14ac:dyDescent="0.25">
      <c r="A67" t="s">
        <v>65</v>
      </c>
      <c r="B67" t="s">
        <v>130</v>
      </c>
      <c r="C67" t="s">
        <v>130</v>
      </c>
      <c r="D67" t="s">
        <v>137</v>
      </c>
      <c r="E67">
        <v>6</v>
      </c>
      <c r="F67">
        <v>51</v>
      </c>
      <c r="G67">
        <v>156</v>
      </c>
      <c r="H67">
        <v>0</v>
      </c>
      <c r="I67">
        <v>0</v>
      </c>
      <c r="J67">
        <v>6</v>
      </c>
      <c r="K67">
        <v>0</v>
      </c>
      <c r="L67">
        <v>9</v>
      </c>
      <c r="M67">
        <v>0</v>
      </c>
      <c r="N67">
        <v>3</v>
      </c>
      <c r="O67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67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+6", "changes": [{"key":"data.melee_def.equip", "mode": 2, "value":6}], "duration":{}, "flags":{}, "transfer":true}</v>
      </c>
      <c r="Q67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67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+9", "changes": [{"key":"data.ranged_def.equip", "mode": 2, "value":9}], "duration":{}, "flags":{}, "transfer":true}</v>
      </c>
      <c r="S67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67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+3", "changes": [{"key":"data.magic_def.equip", "mode": 2, "value":3}], "duration":{}, "flags":{}, "transfer":true}</v>
      </c>
      <c r="U67" t="str">
        <f>Table1[[#This Row],[itemSubtype]]&amp;Table1[[#This Row],[equipmentSlot]]&amp;Table1[[#This Row],[fightingStyle]]</f>
        <v>"armor""armor""Melee"</v>
      </c>
      <c r="V67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"/systems/intersection/packs/Images/Armor_Metal_6.png"</v>
      </c>
      <c r="W67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[{"name":"Mithril Armor","type":"equipment", "data":{"equipmentSlots":"armor", "itemSubtype":"armor", "fightingStyle":"Melee", "tier":6, "level":51,"exp":156,"price":0}, "effects":[{"label": "Mel. Def +6", "changes": [{"key":"data.melee_def.equip", "mode": 2, "value":6}], "duration":{}, "flags":{}, "transfer":true},{"label": "Rng. Def +9", "changes": [{"key":"data.ranged_def.equip", "mode": 2, "value":9}], "duration":{}, "flags":{}, "transfer":true},{"label": "Mag. Def +3", "changes": [{"key":"data.magic_def.equip", "mode": 2, "value":3}], "duration":{}, "flags":{}, "transfer":true}], "img":"/systems/intersection/packs/Images/Armor_Metal_6.png"}]</v>
      </c>
    </row>
    <row r="68" spans="1:23" x14ac:dyDescent="0.25">
      <c r="A68" t="s">
        <v>148</v>
      </c>
      <c r="B68" t="s">
        <v>133</v>
      </c>
      <c r="C68" t="s">
        <v>135</v>
      </c>
      <c r="D68" t="s">
        <v>137</v>
      </c>
      <c r="E68">
        <v>6</v>
      </c>
      <c r="F68">
        <v>51</v>
      </c>
      <c r="G68">
        <v>156</v>
      </c>
      <c r="H68">
        <v>0</v>
      </c>
      <c r="I68">
        <v>18</v>
      </c>
      <c r="J68">
        <v>0</v>
      </c>
      <c r="K68">
        <v>0</v>
      </c>
      <c r="L68">
        <v>0</v>
      </c>
      <c r="M68">
        <v>0</v>
      </c>
      <c r="N68">
        <v>0</v>
      </c>
      <c r="O68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+18", "changes": [{"key":"data.melee_off.equip", "mode": 2, "value":18}], "duration":{}, "flags":{}, "transfer":true}</v>
      </c>
      <c r="P68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68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68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68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68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68" t="str">
        <f>Table1[[#This Row],[itemSubtype]]&amp;Table1[[#This Row],[equipmentSlot]]&amp;Table1[[#This Row],[fightingStyle]]</f>
        <v>"weapon2h""mainHand""Melee"</v>
      </c>
      <c r="V68" t="str">
        <f>"""/systems/intersection/packs/Images/"&amp;_xlfn.XLOOKUP(Table1[[#This Row],[lookup for image path]],Table2[Column2],Table2[Column1],"00 whaaaaat")&amp;"_"&amp;Table1[[#This Row],[tier]]&amp;".png"""</f>
        <v>"/systems/intersection/packs/Images/Greatsword_6.png"</v>
      </c>
      <c r="W68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[{"name":"Mithril Greatsword","type":"equipment", "data":{"equipmentSlots":"mainHand", "itemSubtype":"weapon2h", "fightingStyle":"Melee", "tier":6, "level":51,"exp":156,"price":0}, "effects":[{"label": "Mel. Off +18", "changes": [{"key":"data.melee_off.equip", "mode": 2, "value":18}], "duration":{}, "flags":{}, "transfer":true}], "img":"/systems/intersection/packs/Images/Greatsword_6.png"}]</v>
      </c>
    </row>
    <row r="69" spans="1:23" x14ac:dyDescent="0.25">
      <c r="A69" t="s">
        <v>75</v>
      </c>
      <c r="B69" t="s">
        <v>131</v>
      </c>
      <c r="C69" t="s">
        <v>134</v>
      </c>
      <c r="D69" t="s">
        <v>137</v>
      </c>
      <c r="E69">
        <v>6</v>
      </c>
      <c r="F69">
        <v>51</v>
      </c>
      <c r="G69">
        <v>156</v>
      </c>
      <c r="H69">
        <v>0</v>
      </c>
      <c r="I69">
        <v>0</v>
      </c>
      <c r="J69">
        <v>6</v>
      </c>
      <c r="K69">
        <v>0</v>
      </c>
      <c r="L69">
        <v>9</v>
      </c>
      <c r="M69">
        <v>0</v>
      </c>
      <c r="N69">
        <v>3</v>
      </c>
      <c r="O69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69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+6", "changes": [{"key":"data.melee_def.equip", "mode": 2, "value":6}], "duration":{}, "flags":{}, "transfer":true}</v>
      </c>
      <c r="Q69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69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+9", "changes": [{"key":"data.ranged_def.equip", "mode": 2, "value":9}], "duration":{}, "flags":{}, "transfer":true}</v>
      </c>
      <c r="S69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69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+3", "changes": [{"key":"data.magic_def.equip", "mode": 2, "value":3}], "duration":{}, "flags":{}, "transfer":true}</v>
      </c>
      <c r="U69" t="str">
        <f>Table1[[#This Row],[itemSubtype]]&amp;Table1[[#This Row],[equipmentSlot]]&amp;Table1[[#This Row],[fightingStyle]]</f>
        <v>"shield""offHand""Melee"</v>
      </c>
      <c r="V69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"/systems/intersection/packs/Images/Shield_Metal_6.png"</v>
      </c>
      <c r="W69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[{"name":"Mithril Shield","type":"equipment", "data":{"equipmentSlots":"offHand", "itemSubtype":"shield", "fightingStyle":"Melee", "tier":6, "level":51,"exp":156,"price":0}, "effects":[{"label": "Mel. Def +6", "changes": [{"key":"data.melee_def.equip", "mode": 2, "value":6}], "duration":{}, "flags":{}, "transfer":true},{"label": "Rng. Def +9", "changes": [{"key":"data.ranged_def.equip", "mode": 2, "value":9}], "duration":{}, "flags":{}, "transfer":true},{"label": "Mag. Def +3", "changes": [{"key":"data.magic_def.equip", "mode": 2, "value":3}], "duration":{}, "flags":{}, "transfer":true}], "img":"/systems/intersection/packs/Images/Shield_Metal_6.png"}]</v>
      </c>
    </row>
    <row r="70" spans="1:23" x14ac:dyDescent="0.25">
      <c r="A70" t="s">
        <v>115</v>
      </c>
      <c r="B70" t="s">
        <v>132</v>
      </c>
      <c r="C70" t="s">
        <v>135</v>
      </c>
      <c r="D70" t="s">
        <v>138</v>
      </c>
      <c r="E70">
        <v>6</v>
      </c>
      <c r="F70">
        <v>51</v>
      </c>
      <c r="G70">
        <v>156</v>
      </c>
      <c r="H70">
        <v>0</v>
      </c>
      <c r="I70">
        <v>0</v>
      </c>
      <c r="J70">
        <v>0</v>
      </c>
      <c r="K70">
        <v>6</v>
      </c>
      <c r="L70">
        <v>0</v>
      </c>
      <c r="M70">
        <v>0</v>
      </c>
      <c r="N70">
        <v>0</v>
      </c>
      <c r="O70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70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70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+6", "changes": [{"key":"data.ranged_off.equip", "mode": 2, "value":6}], "duration":{}, "flags":{}, "transfer":true}</v>
      </c>
      <c r="R70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70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70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70" t="str">
        <f>Table1[[#This Row],[itemSubtype]]&amp;Table1[[#This Row],[equipmentSlot]]&amp;Table1[[#This Row],[fightingStyle]]</f>
        <v>"weapon1h""mainHand""Ranged"</v>
      </c>
      <c r="V70" t="str">
        <f>"""/systems/intersection/packs/Images/"&amp;_xlfn.XLOOKUP(Table1[[#This Row],[lookup for image path]],Table2[Column2],Table2[Column1],"00 whaaaaat")&amp;"_"&amp;Table1[[#This Row],[tier]]&amp;".png"""</f>
        <v>"/systems/intersection/packs/Images/Shuriken_6.png"</v>
      </c>
      <c r="W70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[{"name":"Mithril Shuriken","type":"equipment", "data":{"equipmentSlots":"mainHand", "itemSubtype":"weapon1h", "fightingStyle":"Ranged", "tier":6, "level":51,"exp":156,"price":0}, "effects":[{"label": "Rng. Off +6", "changes": [{"key":"data.ranged_off.equip", "mode": 2, "value":6}], "duration":{}, "flags":{}, "transfer":true}], "img":"/systems/intersection/packs/Images/Shuriken_6.png"}]</v>
      </c>
    </row>
    <row r="71" spans="1:23" x14ac:dyDescent="0.25">
      <c r="A71" t="s">
        <v>85</v>
      </c>
      <c r="B71" t="s">
        <v>132</v>
      </c>
      <c r="C71" t="s">
        <v>135</v>
      </c>
      <c r="D71" t="s">
        <v>137</v>
      </c>
      <c r="E71">
        <v>6</v>
      </c>
      <c r="F71">
        <v>51</v>
      </c>
      <c r="G71">
        <v>156</v>
      </c>
      <c r="H71">
        <v>0</v>
      </c>
      <c r="I71">
        <v>12</v>
      </c>
      <c r="J71">
        <v>0</v>
      </c>
      <c r="K71">
        <v>0</v>
      </c>
      <c r="L71">
        <v>0</v>
      </c>
      <c r="M71">
        <v>0</v>
      </c>
      <c r="N71">
        <v>0</v>
      </c>
      <c r="O71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+12", "changes": [{"key":"data.melee_off.equip", "mode": 2, "value":12}], "duration":{}, "flags":{}, "transfer":true}</v>
      </c>
      <c r="P71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71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71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71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71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71" t="str">
        <f>Table1[[#This Row],[itemSubtype]]&amp;Table1[[#This Row],[equipmentSlot]]&amp;Table1[[#This Row],[fightingStyle]]</f>
        <v>"weapon1h""mainHand""Melee"</v>
      </c>
      <c r="V71" t="str">
        <f>"""/systems/intersection/packs/Images/"&amp;_xlfn.XLOOKUP(Table1[[#This Row],[lookup for image path]],Table2[Column2],Table2[Column1],"00 whaaaaat")&amp;"_"&amp;Table1[[#This Row],[tier]]&amp;".png"""</f>
        <v>"/systems/intersection/packs/Images/Sword_6.png"</v>
      </c>
      <c r="W71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[{"name":"Mithril Sword","type":"equipment", "data":{"equipmentSlots":"mainHand", "itemSubtype":"weapon1h", "fightingStyle":"Melee", "tier":6, "level":51,"exp":156,"price":0}, "effects":[{"label": "Mel. Off +12", "changes": [{"key":"data.melee_off.equip", "mode": 2, "value":12}], "duration":{}, "flags":{}, "transfer":true}], "img":"/systems/intersection/packs/Images/Sword_6.png"}]</v>
      </c>
    </row>
    <row r="72" spans="1:23" x14ac:dyDescent="0.25">
      <c r="A72" t="s">
        <v>34</v>
      </c>
      <c r="B72" t="s">
        <v>131</v>
      </c>
      <c r="C72" t="s">
        <v>134</v>
      </c>
      <c r="D72" t="s">
        <v>136</v>
      </c>
      <c r="E72">
        <v>5</v>
      </c>
      <c r="F72">
        <v>41</v>
      </c>
      <c r="G72">
        <v>105</v>
      </c>
      <c r="H72">
        <v>0</v>
      </c>
      <c r="I72">
        <v>0</v>
      </c>
      <c r="J72">
        <v>5</v>
      </c>
      <c r="K72">
        <v>0</v>
      </c>
      <c r="L72">
        <v>8</v>
      </c>
      <c r="M72">
        <v>0</v>
      </c>
      <c r="N72">
        <v>2</v>
      </c>
      <c r="O72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72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+5", "changes": [{"key":"data.melee_def.equip", "mode": 2, "value":5}], "duration":{}, "flags":{}, "transfer":true}</v>
      </c>
      <c r="Q72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72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+8", "changes": [{"key":"data.ranged_def.equip", "mode": 2, "value":8}], "duration":{}, "flags":{}, "transfer":true}</v>
      </c>
      <c r="S72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72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+2", "changes": [{"key":"data.magic_def.equip", "mode": 2, "value":2}], "duration":{}, "flags":{}, "transfer":true}</v>
      </c>
      <c r="U72" t="str">
        <f>Table1[[#This Row],[itemSubtype]]&amp;Table1[[#This Row],[equipmentSlot]]&amp;Table1[[#This Row],[fightingStyle]]</f>
        <v>"shield""offHand""Magic"</v>
      </c>
      <c r="V72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"/systems/intersection/packs/Images/Shield_Fabric_5.png"</v>
      </c>
      <c r="W72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[{"name":"Mulberry Hand Shield","type":"equipment", "data":{"equipmentSlots":"offHand", "itemSubtype":"shield", "fightingStyle":"Magic", "tier":5, "level":41,"exp":105,"price":0}, "effects":[{"label": "Mel. Def +5", "changes": [{"key":"data.melee_def.equip", "mode": 2, "value":5}], "duration":{}, "flags":{}, "transfer":true},{"label": "Rng. Def +8", "changes": [{"key":"data.ranged_def.equip", "mode": 2, "value":8}], "duration":{}, "flags":{}, "transfer":true},{"label": "Mag. Def +2", "changes": [{"key":"data.magic_def.equip", "mode": 2, "value":2}], "duration":{}, "flags":{}, "transfer":true}], "img":"/systems/intersection/packs/Images/Shield_Fabric_5.png"}]</v>
      </c>
    </row>
    <row r="73" spans="1:23" x14ac:dyDescent="0.25">
      <c r="A73" t="s">
        <v>24</v>
      </c>
      <c r="B73" t="s">
        <v>130</v>
      </c>
      <c r="C73" t="s">
        <v>130</v>
      </c>
      <c r="D73" t="s">
        <v>136</v>
      </c>
      <c r="E73">
        <v>5</v>
      </c>
      <c r="F73">
        <v>41</v>
      </c>
      <c r="G73">
        <v>105</v>
      </c>
      <c r="H73">
        <v>0</v>
      </c>
      <c r="I73">
        <v>0</v>
      </c>
      <c r="J73">
        <v>5</v>
      </c>
      <c r="K73">
        <v>0</v>
      </c>
      <c r="L73">
        <v>8</v>
      </c>
      <c r="M73">
        <v>0</v>
      </c>
      <c r="N73">
        <v>2</v>
      </c>
      <c r="O7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7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+5", "changes": [{"key":"data.melee_def.equip", "mode": 2, "value":5}], "duration":{}, "flags":{}, "transfer":true}</v>
      </c>
      <c r="Q7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7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+8", "changes": [{"key":"data.ranged_def.equip", "mode": 2, "value":8}], "duration":{}, "flags":{}, "transfer":true}</v>
      </c>
      <c r="S7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7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+2", "changes": [{"key":"data.magic_def.equip", "mode": 2, "value":2}], "duration":{}, "flags":{}, "transfer":true}</v>
      </c>
      <c r="U73" t="str">
        <f>Table1[[#This Row],[itemSubtype]]&amp;Table1[[#This Row],[equipmentSlot]]&amp;Table1[[#This Row],[fightingStyle]]</f>
        <v>"armor""armor""Magic"</v>
      </c>
      <c r="V73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"/systems/intersection/packs/Images/Armor_Fabric_5.png"</v>
      </c>
      <c r="W73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[{"name":"Mulberry Robe","type":"equipment", "data":{"equipmentSlots":"armor", "itemSubtype":"armor", "fightingStyle":"Magic", "tier":5, "level":41,"exp":105,"price":0}, "effects":[{"label": "Mel. Def +5", "changes": [{"key":"data.melee_def.equip", "mode": 2, "value":5}], "duration":{}, "flags":{}, "transfer":true},{"label": "Rng. Def +8", "changes": [{"key":"data.ranged_def.equip", "mode": 2, "value":8}], "duration":{}, "flags":{}, "transfer":true},{"label": "Mag. Def +2", "changes": [{"key":"data.magic_def.equip", "mode": 2, "value":2}], "duration":{}, "flags":{}, "transfer":true}], "img":"/systems/intersection/packs/Images/Armor_Fabric_5.png"}]</v>
      </c>
    </row>
    <row r="74" spans="1:23" x14ac:dyDescent="0.25">
      <c r="A74" t="s">
        <v>35</v>
      </c>
      <c r="B74" t="s">
        <v>131</v>
      </c>
      <c r="C74" t="s">
        <v>134</v>
      </c>
      <c r="D74" t="s">
        <v>136</v>
      </c>
      <c r="E74">
        <v>6</v>
      </c>
      <c r="F74">
        <v>51</v>
      </c>
      <c r="G74">
        <v>156</v>
      </c>
      <c r="H74">
        <v>0</v>
      </c>
      <c r="I74">
        <v>0</v>
      </c>
      <c r="J74">
        <v>7</v>
      </c>
      <c r="K74">
        <v>0</v>
      </c>
      <c r="L74">
        <v>11</v>
      </c>
      <c r="M74">
        <v>0</v>
      </c>
      <c r="N74">
        <v>3</v>
      </c>
      <c r="O74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74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+7", "changes": [{"key":"data.melee_def.equip", "mode": 2, "value":7}], "duration":{}, "flags":{}, "transfer":true}</v>
      </c>
      <c r="Q74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74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+11", "changes": [{"key":"data.ranged_def.equip", "mode": 2, "value":11}], "duration":{}, "flags":{}, "transfer":true}</v>
      </c>
      <c r="S74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74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+3", "changes": [{"key":"data.magic_def.equip", "mode": 2, "value":3}], "duration":{}, "flags":{}, "transfer":true}</v>
      </c>
      <c r="U74" t="str">
        <f>Table1[[#This Row],[itemSubtype]]&amp;Table1[[#This Row],[equipmentSlot]]&amp;Table1[[#This Row],[fightingStyle]]</f>
        <v>"shield""offHand""Magic"</v>
      </c>
      <c r="V74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"/systems/intersection/packs/Images/Shield_Fabric_6.png"</v>
      </c>
      <c r="W74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[{"name":"Nimba Hair Hand Shield","type":"equipment", "data":{"equipmentSlots":"offHand", "itemSubtype":"shield", "fightingStyle":"Magic", "tier":6, "level":51,"exp":156,"price":0}, "effects":[{"label": "Mel. Def +7", "changes": [{"key":"data.melee_def.equip", "mode": 2, "value":7}], "duration":{}, "flags":{}, "transfer":true},{"label": "Rng. Def +11", "changes": [{"key":"data.ranged_def.equip", "mode": 2, "value":11}], "duration":{}, "flags":{}, "transfer":true},{"label": "Mag. Def +3", "changes": [{"key":"data.magic_def.equip", "mode": 2, "value":3}], "duration":{}, "flags":{}, "transfer":true}], "img":"/systems/intersection/packs/Images/Shield_Fabric_6.png"}]</v>
      </c>
    </row>
    <row r="75" spans="1:23" x14ac:dyDescent="0.25">
      <c r="A75" t="s">
        <v>25</v>
      </c>
      <c r="B75" t="s">
        <v>130</v>
      </c>
      <c r="C75" t="s">
        <v>130</v>
      </c>
      <c r="D75" t="s">
        <v>136</v>
      </c>
      <c r="E75">
        <v>6</v>
      </c>
      <c r="F75">
        <v>51</v>
      </c>
      <c r="G75">
        <v>156</v>
      </c>
      <c r="H75">
        <v>0</v>
      </c>
      <c r="I75">
        <v>0</v>
      </c>
      <c r="J75">
        <v>7</v>
      </c>
      <c r="K75">
        <v>0</v>
      </c>
      <c r="L75">
        <v>11</v>
      </c>
      <c r="M75">
        <v>0</v>
      </c>
      <c r="N75">
        <v>3</v>
      </c>
      <c r="O75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75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+7", "changes": [{"key":"data.melee_def.equip", "mode": 2, "value":7}], "duration":{}, "flags":{}, "transfer":true}</v>
      </c>
      <c r="Q75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75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+11", "changes": [{"key":"data.ranged_def.equip", "mode": 2, "value":11}], "duration":{}, "flags":{}, "transfer":true}</v>
      </c>
      <c r="S75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75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+3", "changes": [{"key":"data.magic_def.equip", "mode": 2, "value":3}], "duration":{}, "flags":{}, "transfer":true}</v>
      </c>
      <c r="U75" t="str">
        <f>Table1[[#This Row],[itemSubtype]]&amp;Table1[[#This Row],[equipmentSlot]]&amp;Table1[[#This Row],[fightingStyle]]</f>
        <v>"armor""armor""Magic"</v>
      </c>
      <c r="V75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"/systems/intersection/packs/Images/Armor_Fabric_6.png"</v>
      </c>
      <c r="W75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[{"name":"Nimba Hair Robe","type":"equipment", "data":{"equipmentSlots":"armor", "itemSubtype":"armor", "fightingStyle":"Magic", "tier":6, "level":51,"exp":156,"price":0}, "effects":[{"label": "Mel. Def +7", "changes": [{"key":"data.melee_def.equip", "mode": 2, "value":7}], "duration":{}, "flags":{}, "transfer":true},{"label": "Rng. Def +11", "changes": [{"key":"data.ranged_def.equip", "mode": 2, "value":11}], "duration":{}, "flags":{}, "transfer":true},{"label": "Mag. Def +3", "changes": [{"key":"data.magic_def.equip", "mode": 2, "value":3}], "duration":{}, "flags":{}, "transfer":true}], "img":"/systems/intersection/packs/Images/Armor_Fabric_6.png"}]</v>
      </c>
    </row>
    <row r="76" spans="1:23" x14ac:dyDescent="0.25">
      <c r="A76" t="s">
        <v>121</v>
      </c>
      <c r="B76" t="s">
        <v>133</v>
      </c>
      <c r="C76" t="s">
        <v>135</v>
      </c>
      <c r="D76" t="s">
        <v>138</v>
      </c>
      <c r="E76">
        <v>2</v>
      </c>
      <c r="F76">
        <v>11</v>
      </c>
      <c r="G76">
        <v>12</v>
      </c>
      <c r="H76">
        <v>0</v>
      </c>
      <c r="I76">
        <v>0</v>
      </c>
      <c r="J76">
        <v>0</v>
      </c>
      <c r="K76">
        <v>4</v>
      </c>
      <c r="L76">
        <v>0</v>
      </c>
      <c r="M76">
        <v>0</v>
      </c>
      <c r="N76">
        <v>0</v>
      </c>
      <c r="O76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76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76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+4", "changes": [{"key":"data.ranged_off.equip", "mode": 2, "value":4}], "duration":{}, "flags":{}, "transfer":true}</v>
      </c>
      <c r="R76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76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76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76" t="str">
        <f>Table1[[#This Row],[itemSubtype]]&amp;Table1[[#This Row],[equipmentSlot]]&amp;Table1[[#This Row],[fightingStyle]]</f>
        <v>"weapon2h""mainHand""Ranged"</v>
      </c>
      <c r="V76" t="str">
        <f>"""/systems/intersection/packs/Images/"&amp;_xlfn.XLOOKUP(Table1[[#This Row],[lookup for image path]],Table2[Column2],Table2[Column1],"00 whaaaaat")&amp;"_"&amp;Table1[[#This Row],[tier]]&amp;".png"""</f>
        <v>"/systems/intersection/packs/Images/Bow_2.png"</v>
      </c>
      <c r="W76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[{"name":"Oak Bow","type":"equipment", "data":{"equipmentSlots":"mainHand", "itemSubtype":"weapon2h", "fightingStyle":"Ranged", "tier":2, "level":11,"exp":12,"price":0}, "effects":[{"label": "Rng. Off +4", "changes": [{"key":"data.ranged_off.equip", "mode": 2, "value":4}], "duration":{}, "flags":{}, "transfer":true}], "img":"/systems/intersection/packs/Images/Bow_2.png"}]</v>
      </c>
    </row>
    <row r="77" spans="1:23" x14ac:dyDescent="0.25">
      <c r="A77" t="s">
        <v>51</v>
      </c>
      <c r="B77" t="s">
        <v>133</v>
      </c>
      <c r="C77" t="s">
        <v>135</v>
      </c>
      <c r="D77" t="s">
        <v>136</v>
      </c>
      <c r="E77">
        <v>2</v>
      </c>
      <c r="F77">
        <v>11</v>
      </c>
      <c r="G77">
        <v>12</v>
      </c>
      <c r="H77">
        <v>0</v>
      </c>
      <c r="I77">
        <v>0</v>
      </c>
      <c r="J77">
        <v>0</v>
      </c>
      <c r="K77">
        <v>0</v>
      </c>
      <c r="L77">
        <v>0</v>
      </c>
      <c r="M77">
        <v>4</v>
      </c>
      <c r="N77">
        <v>0</v>
      </c>
      <c r="O77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77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77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77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77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+4", "changes": [{"key":"data.magic_off.equip", "mode": 2, "value":4}], "duration":{}, "flags":{}, "transfer":true}</v>
      </c>
      <c r="T77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77" t="str">
        <f>Table1[[#This Row],[itemSubtype]]&amp;Table1[[#This Row],[equipmentSlot]]&amp;Table1[[#This Row],[fightingStyle]]</f>
        <v>"weapon2h""mainHand""Magic"</v>
      </c>
      <c r="V77" t="str">
        <f>"""/systems/intersection/packs/Images/"&amp;_xlfn.XLOOKUP(Table1[[#This Row],[lookup for image path]],Table2[Column2],Table2[Column1],"00 whaaaaat")&amp;"_"&amp;Table1[[#This Row],[tier]]&amp;".png"""</f>
        <v>"/systems/intersection/packs/Images/Staff_2.png"</v>
      </c>
      <c r="W77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[{"name":"Oak Staff","type":"equipment", "data":{"equipmentSlots":"mainHand", "itemSubtype":"weapon2h", "fightingStyle":"Magic", "tier":2, "level":11,"exp":12,"price":0}, "effects":[{"label": "Mag. Off +4", "changes": [{"key":"data.magic_off.equip", "mode": 2, "value":4}], "duration":{}, "flags":{}, "transfer":true}], "img":"/systems/intersection/packs/Images/Staff_2.png"}]</v>
      </c>
    </row>
    <row r="78" spans="1:23" x14ac:dyDescent="0.25">
      <c r="A78" t="s">
        <v>41</v>
      </c>
      <c r="B78" t="s">
        <v>132</v>
      </c>
      <c r="C78" t="s">
        <v>135</v>
      </c>
      <c r="D78" t="s">
        <v>136</v>
      </c>
      <c r="E78">
        <v>2</v>
      </c>
      <c r="F78">
        <v>11</v>
      </c>
      <c r="G78">
        <v>12</v>
      </c>
      <c r="H78">
        <v>0</v>
      </c>
      <c r="I78">
        <v>0</v>
      </c>
      <c r="J78">
        <v>0</v>
      </c>
      <c r="K78">
        <v>0</v>
      </c>
      <c r="L78">
        <v>0</v>
      </c>
      <c r="M78">
        <v>2</v>
      </c>
      <c r="N78">
        <v>0</v>
      </c>
      <c r="O78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78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78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78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78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+2", "changes": [{"key":"data.magic_off.equip", "mode": 2, "value":2}], "duration":{}, "flags":{}, "transfer":true}</v>
      </c>
      <c r="T78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78" t="str">
        <f>Table1[[#This Row],[itemSubtype]]&amp;Table1[[#This Row],[equipmentSlot]]&amp;Table1[[#This Row],[fightingStyle]]</f>
        <v>"weapon1h""mainHand""Magic"</v>
      </c>
      <c r="V78" t="str">
        <f>"""/systems/intersection/packs/Images/"&amp;_xlfn.XLOOKUP(Table1[[#This Row],[lookup for image path]],Table2[Column2],Table2[Column1],"00 whaaaaat")&amp;"_"&amp;Table1[[#This Row],[tier]]&amp;".png"""</f>
        <v>"/systems/intersection/packs/Images/Wand_2.png"</v>
      </c>
      <c r="W78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[{"name":"Oak Wand","type":"equipment", "data":{"equipmentSlots":"mainHand", "itemSubtype":"weapon1h", "fightingStyle":"Magic", "tier":2, "level":11,"exp":12,"price":0}, "effects":[{"label": "Mag. Off +2", "changes": [{"key":"data.magic_off.equip", "mode": 2, "value":2}], "duration":{}, "flags":{}, "transfer":true}], "img":"/systems/intersection/packs/Images/Wand_2.png"}]</v>
      </c>
    </row>
    <row r="79" spans="1:23" x14ac:dyDescent="0.25">
      <c r="A79" t="s">
        <v>120</v>
      </c>
      <c r="B79" t="s">
        <v>133</v>
      </c>
      <c r="C79" t="s">
        <v>135</v>
      </c>
      <c r="D79" t="s">
        <v>138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2</v>
      </c>
      <c r="L79">
        <v>0</v>
      </c>
      <c r="M79">
        <v>0</v>
      </c>
      <c r="N79">
        <v>0</v>
      </c>
      <c r="O79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79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79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+2", "changes": [{"key":"data.ranged_off.equip", "mode": 2, "value":2}], "duration":{}, "flags":{}, "transfer":true}</v>
      </c>
      <c r="R79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79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79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79" t="str">
        <f>Table1[[#This Row],[itemSubtype]]&amp;Table1[[#This Row],[equipmentSlot]]&amp;Table1[[#This Row],[fightingStyle]]</f>
        <v>"weapon2h""mainHand""Ranged"</v>
      </c>
      <c r="V79" t="str">
        <f>"""/systems/intersection/packs/Images/"&amp;_xlfn.XLOOKUP(Table1[[#This Row],[lookup for image path]],Table2[Column2],Table2[Column1],"00 whaaaaat")&amp;"_"&amp;Table1[[#This Row],[tier]]&amp;".png"""</f>
        <v>"/systems/intersection/packs/Images/Bow_1.png"</v>
      </c>
      <c r="W79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[{"name":"Pine Bow","type":"equipment", "data":{"equipmentSlots":"mainHand", "itemSubtype":"weapon2h", "fightingStyle":"Ranged", "tier":1, "level":1,"exp":1,"price":0}, "effects":[{"label": "Rng. Off +2", "changes": [{"key":"data.ranged_off.equip", "mode": 2, "value":2}], "duration":{}, "flags":{}, "transfer":true}], "img":"/systems/intersection/packs/Images/Bow_1.png"}]</v>
      </c>
    </row>
    <row r="80" spans="1:23" x14ac:dyDescent="0.25">
      <c r="A80" t="s">
        <v>50</v>
      </c>
      <c r="B80" t="s">
        <v>133</v>
      </c>
      <c r="C80" t="s">
        <v>135</v>
      </c>
      <c r="D80" t="s">
        <v>136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2</v>
      </c>
      <c r="N80">
        <v>0</v>
      </c>
      <c r="O80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80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80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80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80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+2", "changes": [{"key":"data.magic_off.equip", "mode": 2, "value":2}], "duration":{}, "flags":{}, "transfer":true}</v>
      </c>
      <c r="T80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80" t="str">
        <f>Table1[[#This Row],[itemSubtype]]&amp;Table1[[#This Row],[equipmentSlot]]&amp;Table1[[#This Row],[fightingStyle]]</f>
        <v>"weapon2h""mainHand""Magic"</v>
      </c>
      <c r="V80" t="str">
        <f>"""/systems/intersection/packs/Images/"&amp;_xlfn.XLOOKUP(Table1[[#This Row],[lookup for image path]],Table2[Column2],Table2[Column1],"00 whaaaaat")&amp;"_"&amp;Table1[[#This Row],[tier]]&amp;".png"""</f>
        <v>"/systems/intersection/packs/Images/Staff_1.png"</v>
      </c>
      <c r="W80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[{"name":"Pine Staff","type":"equipment", "data":{"equipmentSlots":"mainHand", "itemSubtype":"weapon2h", "fightingStyle":"Magic", "tier":1, "level":1,"exp":1,"price":0}, "effects":[{"label": "Mag. Off +2", "changes": [{"key":"data.magic_off.equip", "mode": 2, "value":2}], "duration":{}, "flags":{}, "transfer":true}], "img":"/systems/intersection/packs/Images/Staff_1.png"}]</v>
      </c>
    </row>
    <row r="81" spans="1:23" x14ac:dyDescent="0.25">
      <c r="A81" t="s">
        <v>40</v>
      </c>
      <c r="B81" t="s">
        <v>132</v>
      </c>
      <c r="C81" t="s">
        <v>135</v>
      </c>
      <c r="D81" t="s">
        <v>136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81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81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81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81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+1", "changes": [{"key":"data.magic_off.equip", "mode": 2, "value":1}], "duration":{}, "flags":{}, "transfer":true}</v>
      </c>
      <c r="T81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81" t="str">
        <f>Table1[[#This Row],[itemSubtype]]&amp;Table1[[#This Row],[equipmentSlot]]&amp;Table1[[#This Row],[fightingStyle]]</f>
        <v>"weapon1h""mainHand""Magic"</v>
      </c>
      <c r="V81" t="str">
        <f>"""/systems/intersection/packs/Images/"&amp;_xlfn.XLOOKUP(Table1[[#This Row],[lookup for image path]],Table2[Column2],Table2[Column1],"00 whaaaaat")&amp;"_"&amp;Table1[[#This Row],[tier]]&amp;".png"""</f>
        <v>"/systems/intersection/packs/Images/Wand_1.png"</v>
      </c>
      <c r="W81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[{"name":"Pine Wand","type":"equipment", "data":{"equipmentSlots":"mainHand", "itemSubtype":"weapon1h", "fightingStyle":"Magic", "tier":1, "level":1,"exp":1,"price":0}, "effects":[{"label": "Mag. Off +1", "changes": [{"key":"data.magic_off.equip", "mode": 2, "value":1}], "duration":{}, "flags":{}, "transfer":true}], "img":"/systems/intersection/packs/Images/Wand_1.png"}]</v>
      </c>
    </row>
    <row r="82" spans="1:23" x14ac:dyDescent="0.25">
      <c r="A82" t="s">
        <v>92</v>
      </c>
      <c r="B82" t="s">
        <v>130</v>
      </c>
      <c r="C82" t="s">
        <v>130</v>
      </c>
      <c r="D82" t="s">
        <v>138</v>
      </c>
      <c r="E82">
        <v>3</v>
      </c>
      <c r="F82">
        <v>21</v>
      </c>
      <c r="G82">
        <v>33</v>
      </c>
      <c r="H82">
        <v>0</v>
      </c>
      <c r="I82">
        <v>0</v>
      </c>
      <c r="J82">
        <v>1</v>
      </c>
      <c r="K82">
        <v>0</v>
      </c>
      <c r="L82">
        <v>3</v>
      </c>
      <c r="M82">
        <v>0</v>
      </c>
      <c r="N82">
        <v>5</v>
      </c>
      <c r="O82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82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+1", "changes": [{"key":"data.melee_def.equip", "mode": 2, "value":1}], "duration":{}, "flags":{}, "transfer":true}</v>
      </c>
      <c r="Q82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82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+3", "changes": [{"key":"data.ranged_def.equip", "mode": 2, "value":3}], "duration":{}, "flags":{}, "transfer":true}</v>
      </c>
      <c r="S82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82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+5", "changes": [{"key":"data.magic_def.equip", "mode": 2, "value":5}], "duration":{}, "flags":{}, "transfer":true}</v>
      </c>
      <c r="U82" t="str">
        <f>Table1[[#This Row],[itemSubtype]]&amp;Table1[[#This Row],[equipmentSlot]]&amp;Table1[[#This Row],[fightingStyle]]</f>
        <v>"armor""armor""Ranged"</v>
      </c>
      <c r="V82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"/systems/intersection/packs/Images/Armor_Leather_3.png"</v>
      </c>
      <c r="W82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[{"name":"Rugged Leather Armor","type":"equipment", "data":{"equipmentSlots":"armor", "itemSubtype":"armor", "fightingStyle":"Ranged", "tier":3, "level":21,"exp":33,"price":0}, "effects":[{"label": "Mel. Def +1", "changes": [{"key":"data.melee_def.equip", "mode": 2, "value":1}], "duration":{}, "flags":{}, "transfer":true},{"label": "Rng. Def +3", "changes": [{"key":"data.ranged_def.equip", "mode": 2, "value":3}], "duration":{}, "flags":{}, "transfer":true},{"label": "Mag. Def +5", "changes": [{"key":"data.magic_def.equip", "mode": 2, "value":5}], "duration":{}, "flags":{}, "transfer":true}], "img":"/systems/intersection/packs/Images/Armor_Leather_3.png"}]</v>
      </c>
    </row>
    <row r="83" spans="1:23" x14ac:dyDescent="0.25">
      <c r="A83" t="s">
        <v>102</v>
      </c>
      <c r="B83" t="s">
        <v>131</v>
      </c>
      <c r="C83" t="s">
        <v>134</v>
      </c>
      <c r="D83" t="s">
        <v>138</v>
      </c>
      <c r="E83">
        <v>3</v>
      </c>
      <c r="F83">
        <v>21</v>
      </c>
      <c r="G83">
        <v>33</v>
      </c>
      <c r="H83">
        <v>0</v>
      </c>
      <c r="I83">
        <v>0</v>
      </c>
      <c r="J83">
        <v>1</v>
      </c>
      <c r="K83">
        <v>0</v>
      </c>
      <c r="L83">
        <v>3</v>
      </c>
      <c r="M83">
        <v>0</v>
      </c>
      <c r="N83">
        <v>5</v>
      </c>
      <c r="O8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8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+1", "changes": [{"key":"data.melee_def.equip", "mode": 2, "value":1}], "duration":{}, "flags":{}, "transfer":true}</v>
      </c>
      <c r="Q8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8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+3", "changes": [{"key":"data.ranged_def.equip", "mode": 2, "value":3}], "duration":{}, "flags":{}, "transfer":true}</v>
      </c>
      <c r="S8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8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+5", "changes": [{"key":"data.magic_def.equip", "mode": 2, "value":5}], "duration":{}, "flags":{}, "transfer":true}</v>
      </c>
      <c r="U83" t="str">
        <f>Table1[[#This Row],[itemSubtype]]&amp;Table1[[#This Row],[equipmentSlot]]&amp;Table1[[#This Row],[fightingStyle]]</f>
        <v>"shield""offHand""Ranged"</v>
      </c>
      <c r="V83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"/systems/intersection/packs/Images/Shield_Leather_3.png"</v>
      </c>
      <c r="W83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[{"name":"Rugged Leather Shield","type":"equipment", "data":{"equipmentSlots":"offHand", "itemSubtype":"shield", "fightingStyle":"Ranged", "tier":3, "level":21,"exp":33,"price":0}, "effects":[{"label": "Mel. Def +1", "changes": [{"key":"data.melee_def.equip", "mode": 2, "value":1}], "duration":{}, "flags":{}, "transfer":true},{"label": "Rng. Def +3", "changes": [{"key":"data.ranged_def.equip", "mode": 2, "value":3}], "duration":{}, "flags":{}, "transfer":true},{"label": "Mag. Def +5", "changes": [{"key":"data.magic_def.equip", "mode": 2, "value":5}], "duration":{}, "flags":{}, "transfer":true}], "img":"/systems/intersection/packs/Images/Shield_Leather_3.png"}]</v>
      </c>
    </row>
    <row r="84" spans="1:23" x14ac:dyDescent="0.25">
      <c r="A84" t="s">
        <v>93</v>
      </c>
      <c r="B84" t="s">
        <v>130</v>
      </c>
      <c r="C84" t="s">
        <v>130</v>
      </c>
      <c r="D84" t="s">
        <v>138</v>
      </c>
      <c r="E84">
        <v>4</v>
      </c>
      <c r="F84">
        <v>31</v>
      </c>
      <c r="G84">
        <v>64</v>
      </c>
      <c r="H84">
        <v>0</v>
      </c>
      <c r="I84">
        <v>0</v>
      </c>
      <c r="J84">
        <v>2</v>
      </c>
      <c r="K84">
        <v>0</v>
      </c>
      <c r="L84">
        <v>4</v>
      </c>
      <c r="M84">
        <v>0</v>
      </c>
      <c r="N84">
        <v>6</v>
      </c>
      <c r="O84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84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+2", "changes": [{"key":"data.melee_def.equip", "mode": 2, "value":2}], "duration":{}, "flags":{}, "transfer":true}</v>
      </c>
      <c r="Q84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84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+4", "changes": [{"key":"data.ranged_def.equip", "mode": 2, "value":4}], "duration":{}, "flags":{}, "transfer":true}</v>
      </c>
      <c r="S84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84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+6", "changes": [{"key":"data.magic_def.equip", "mode": 2, "value":6}], "duration":{}, "flags":{}, "transfer":true}</v>
      </c>
      <c r="U84" t="str">
        <f>Table1[[#This Row],[itemSubtype]]&amp;Table1[[#This Row],[equipmentSlot]]&amp;Table1[[#This Row],[fightingStyle]]</f>
        <v>"armor""armor""Ranged"</v>
      </c>
      <c r="V84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"/systems/intersection/packs/Images/Armor_Leather_4.png"</v>
      </c>
      <c r="W84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[{"name":"Scaled Leather Armor","type":"equipment", "data":{"equipmentSlots":"armor", "itemSubtype":"armor", "fightingStyle":"Ranged", "tier":4, "level":31,"exp":64,"price":0}, "effects":[{"label": "Mel. Def +2", "changes": [{"key":"data.melee_def.equip", "mode": 2, "value":2}], "duration":{}, "flags":{}, "transfer":true},{"label": "Rng. Def +4", "changes": [{"key":"data.ranged_def.equip", "mode": 2, "value":4}], "duration":{}, "flags":{}, "transfer":true},{"label": "Mag. Def +6", "changes": [{"key":"data.magic_def.equip", "mode": 2, "value":6}], "duration":{}, "flags":{}, "transfer":true}], "img":"/systems/intersection/packs/Images/Armor_Leather_4.png"}]</v>
      </c>
    </row>
    <row r="85" spans="1:23" x14ac:dyDescent="0.25">
      <c r="A85" t="s">
        <v>103</v>
      </c>
      <c r="B85" t="s">
        <v>131</v>
      </c>
      <c r="C85" t="s">
        <v>134</v>
      </c>
      <c r="D85" t="s">
        <v>138</v>
      </c>
      <c r="E85">
        <v>4</v>
      </c>
      <c r="F85">
        <v>31</v>
      </c>
      <c r="G85">
        <v>64</v>
      </c>
      <c r="H85">
        <v>0</v>
      </c>
      <c r="I85">
        <v>0</v>
      </c>
      <c r="J85">
        <v>2</v>
      </c>
      <c r="K85">
        <v>0</v>
      </c>
      <c r="L85">
        <v>4</v>
      </c>
      <c r="M85">
        <v>0</v>
      </c>
      <c r="N85">
        <v>6</v>
      </c>
      <c r="O85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85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+2", "changes": [{"key":"data.melee_def.equip", "mode": 2, "value":2}], "duration":{}, "flags":{}, "transfer":true}</v>
      </c>
      <c r="Q85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85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+4", "changes": [{"key":"data.ranged_def.equip", "mode": 2, "value":4}], "duration":{}, "flags":{}, "transfer":true}</v>
      </c>
      <c r="S85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85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+6", "changes": [{"key":"data.magic_def.equip", "mode": 2, "value":6}], "duration":{}, "flags":{}, "transfer":true}</v>
      </c>
      <c r="U85" t="str">
        <f>Table1[[#This Row],[itemSubtype]]&amp;Table1[[#This Row],[equipmentSlot]]&amp;Table1[[#This Row],[fightingStyle]]</f>
        <v>"shield""offHand""Ranged"</v>
      </c>
      <c r="V85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"/systems/intersection/packs/Images/Shield_Leather_4.png"</v>
      </c>
      <c r="W85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[{"name":"Scaled Leather Shield","type":"equipment", "data":{"equipmentSlots":"offHand", "itemSubtype":"shield", "fightingStyle":"Ranged", "tier":4, "level":31,"exp":64,"price":0}, "effects":[{"label": "Mel. Def +2", "changes": [{"key":"data.melee_def.equip", "mode": 2, "value":2}], "duration":{}, "flags":{}, "transfer":true},{"label": "Rng. Def +4", "changes": [{"key":"data.ranged_def.equip", "mode": 2, "value":4}], "duration":{}, "flags":{}, "transfer":true},{"label": "Mag. Def +6", "changes": [{"key":"data.magic_def.equip", "mode": 2, "value":6}], "duration":{}, "flags":{}, "transfer":true}], "img":"/systems/intersection/packs/Images/Shield_Leather_4.png"}]</v>
      </c>
    </row>
    <row r="86" spans="1:23" x14ac:dyDescent="0.25">
      <c r="A86" t="s">
        <v>96</v>
      </c>
      <c r="B86" t="s">
        <v>130</v>
      </c>
      <c r="C86" t="s">
        <v>130</v>
      </c>
      <c r="D86" t="s">
        <v>138</v>
      </c>
      <c r="E86">
        <v>7</v>
      </c>
      <c r="F86">
        <v>61</v>
      </c>
      <c r="G86">
        <v>217</v>
      </c>
      <c r="H86">
        <v>0</v>
      </c>
      <c r="I86">
        <v>0</v>
      </c>
      <c r="J86">
        <v>3</v>
      </c>
      <c r="K86">
        <v>0</v>
      </c>
      <c r="L86">
        <v>7</v>
      </c>
      <c r="M86">
        <v>0</v>
      </c>
      <c r="N86">
        <v>11</v>
      </c>
      <c r="O86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86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+3", "changes": [{"key":"data.melee_def.equip", "mode": 2, "value":3}], "duration":{}, "flags":{}, "transfer":true}</v>
      </c>
      <c r="Q86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86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+7", "changes": [{"key":"data.ranged_def.equip", "mode": 2, "value":7}], "duration":{}, "flags":{}, "transfer":true}</v>
      </c>
      <c r="S86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86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+11", "changes": [{"key":"data.magic_def.equip", "mode": 2, "value":11}], "duration":{}, "flags":{}, "transfer":true}</v>
      </c>
      <c r="U86" t="str">
        <f>Table1[[#This Row],[itemSubtype]]&amp;Table1[[#This Row],[equipmentSlot]]&amp;Table1[[#This Row],[fightingStyle]]</f>
        <v>"armor""armor""Ranged"</v>
      </c>
      <c r="V86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"/systems/intersection/packs/Images/Armor_Leather_7.png"</v>
      </c>
      <c r="W86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[{"name":"Shapeshifting Armor","type":"equipment", "data":{"equipmentSlots":"armor", "itemSubtype":"armor", "fightingStyle":"Ranged", "tier":7, "level":61,"exp":217,"price":0}, "effects":[{"label": "Mel. Def +3", "changes": [{"key":"data.melee_def.equip", "mode": 2, "value":3}], "duration":{}, "flags":{}, "transfer":true},{"label": "Rng. Def +7", "changes": [{"key":"data.ranged_def.equip", "mode": 2, "value":7}], "duration":{}, "flags":{}, "transfer":true},{"label": "Mag. Def +11", "changes": [{"key":"data.magic_def.equip", "mode": 2, "value":11}], "duration":{}, "flags":{}, "transfer":true}], "img":"/systems/intersection/packs/Images/Armor_Leather_7.png"}]</v>
      </c>
    </row>
    <row r="87" spans="1:23" x14ac:dyDescent="0.25">
      <c r="A87" t="s">
        <v>106</v>
      </c>
      <c r="B87" t="s">
        <v>131</v>
      </c>
      <c r="C87" t="s">
        <v>134</v>
      </c>
      <c r="D87" t="s">
        <v>138</v>
      </c>
      <c r="E87">
        <v>7</v>
      </c>
      <c r="F87">
        <v>61</v>
      </c>
      <c r="G87">
        <v>217</v>
      </c>
      <c r="H87">
        <v>0</v>
      </c>
      <c r="I87">
        <v>0</v>
      </c>
      <c r="J87">
        <v>3</v>
      </c>
      <c r="K87">
        <v>0</v>
      </c>
      <c r="L87">
        <v>7</v>
      </c>
      <c r="M87">
        <v>0</v>
      </c>
      <c r="N87">
        <v>11</v>
      </c>
      <c r="O87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87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+3", "changes": [{"key":"data.melee_def.equip", "mode": 2, "value":3}], "duration":{}, "flags":{}, "transfer":true}</v>
      </c>
      <c r="Q87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87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+7", "changes": [{"key":"data.ranged_def.equip", "mode": 2, "value":7}], "duration":{}, "flags":{}, "transfer":true}</v>
      </c>
      <c r="S87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87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+11", "changes": [{"key":"data.magic_def.equip", "mode": 2, "value":11}], "duration":{}, "flags":{}, "transfer":true}</v>
      </c>
      <c r="U87" t="str">
        <f>Table1[[#This Row],[itemSubtype]]&amp;Table1[[#This Row],[equipmentSlot]]&amp;Table1[[#This Row],[fightingStyle]]</f>
        <v>"shield""offHand""Ranged"</v>
      </c>
      <c r="V87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"/systems/intersection/packs/Images/Shield_Leather_7.png"</v>
      </c>
      <c r="W87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[{"name":"Shapeshifting Shield","type":"equipment", "data":{"equipmentSlots":"offHand", "itemSubtype":"shield", "fightingStyle":"Ranged", "tier":7, "level":61,"exp":217,"price":0}, "effects":[{"label": "Mel. Def +3", "changes": [{"key":"data.melee_def.equip", "mode": 2, "value":3}], "duration":{}, "flags":{}, "transfer":true},{"label": "Rng. Def +7", "changes": [{"key":"data.ranged_def.equip", "mode": 2, "value":7}], "duration":{}, "flags":{}, "transfer":true},{"label": "Mag. Def +11", "changes": [{"key":"data.magic_def.equip", "mode": 2, "value":11}], "duration":{}, "flags":{}, "transfer":true}], "img":"/systems/intersection/packs/Images/Shield_Leather_7.png"}]</v>
      </c>
    </row>
    <row r="88" spans="1:23" x14ac:dyDescent="0.25">
      <c r="A88" t="s">
        <v>33</v>
      </c>
      <c r="B88" t="s">
        <v>131</v>
      </c>
      <c r="C88" t="s">
        <v>134</v>
      </c>
      <c r="D88" t="s">
        <v>136</v>
      </c>
      <c r="E88">
        <v>4</v>
      </c>
      <c r="F88">
        <v>31</v>
      </c>
      <c r="G88">
        <v>64</v>
      </c>
      <c r="H88">
        <v>0</v>
      </c>
      <c r="I88">
        <v>0</v>
      </c>
      <c r="J88">
        <v>4</v>
      </c>
      <c r="K88">
        <v>0</v>
      </c>
      <c r="L88">
        <v>6</v>
      </c>
      <c r="M88">
        <v>0</v>
      </c>
      <c r="N88">
        <v>2</v>
      </c>
      <c r="O88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88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+4", "changes": [{"key":"data.melee_def.equip", "mode": 2, "value":4}], "duration":{}, "flags":{}, "transfer":true}</v>
      </c>
      <c r="Q88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88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+6", "changes": [{"key":"data.ranged_def.equip", "mode": 2, "value":6}], "duration":{}, "flags":{}, "transfer":true}</v>
      </c>
      <c r="S88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88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+2", "changes": [{"key":"data.magic_def.equip", "mode": 2, "value":2}], "duration":{}, "flags":{}, "transfer":true}</v>
      </c>
      <c r="U88" t="str">
        <f>Table1[[#This Row],[itemSubtype]]&amp;Table1[[#This Row],[equipmentSlot]]&amp;Table1[[#This Row],[fightingStyle]]</f>
        <v>"shield""offHand""Magic"</v>
      </c>
      <c r="V88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"/systems/intersection/packs/Images/Shield_Fabric_4.png"</v>
      </c>
      <c r="W88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[{"name":"Silk Hand Shield","type":"equipment", "data":{"equipmentSlots":"offHand", "itemSubtype":"shield", "fightingStyle":"Magic", "tier":4, "level":31,"exp":64,"price":0}, "effects":[{"label": "Mel. Def +4", "changes": [{"key":"data.melee_def.equip", "mode": 2, "value":4}], "duration":{}, "flags":{}, "transfer":true},{"label": "Rng. Def +6", "changes": [{"key":"data.ranged_def.equip", "mode": 2, "value":6}], "duration":{}, "flags":{}, "transfer":true},{"label": "Mag. Def +2", "changes": [{"key":"data.magic_def.equip", "mode": 2, "value":2}], "duration":{}, "flags":{}, "transfer":true}], "img":"/systems/intersection/packs/Images/Shield_Fabric_4.png"}]</v>
      </c>
    </row>
    <row r="89" spans="1:23" x14ac:dyDescent="0.25">
      <c r="A89" t="s">
        <v>23</v>
      </c>
      <c r="B89" t="s">
        <v>130</v>
      </c>
      <c r="C89" t="s">
        <v>130</v>
      </c>
      <c r="D89" t="s">
        <v>136</v>
      </c>
      <c r="E89">
        <v>4</v>
      </c>
      <c r="F89">
        <v>31</v>
      </c>
      <c r="G89">
        <v>64</v>
      </c>
      <c r="H89">
        <v>0</v>
      </c>
      <c r="I89">
        <v>0</v>
      </c>
      <c r="J89">
        <v>4</v>
      </c>
      <c r="K89">
        <v>0</v>
      </c>
      <c r="L89">
        <v>6</v>
      </c>
      <c r="M89">
        <v>0</v>
      </c>
      <c r="N89">
        <v>2</v>
      </c>
      <c r="O89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89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+4", "changes": [{"key":"data.melee_def.equip", "mode": 2, "value":4}], "duration":{}, "flags":{}, "transfer":true}</v>
      </c>
      <c r="Q89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89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+6", "changes": [{"key":"data.ranged_def.equip", "mode": 2, "value":6}], "duration":{}, "flags":{}, "transfer":true}</v>
      </c>
      <c r="S89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89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+2", "changes": [{"key":"data.magic_def.equip", "mode": 2, "value":2}], "duration":{}, "flags":{}, "transfer":true}</v>
      </c>
      <c r="U89" t="str">
        <f>Table1[[#This Row],[itemSubtype]]&amp;Table1[[#This Row],[equipmentSlot]]&amp;Table1[[#This Row],[fightingStyle]]</f>
        <v>"armor""armor""Magic"</v>
      </c>
      <c r="V89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"/systems/intersection/packs/Images/Armor_Fabric_4.png"</v>
      </c>
      <c r="W89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[{"name":"Silk Robe","type":"equipment", "data":{"equipmentSlots":"armor", "itemSubtype":"armor", "fightingStyle":"Magic", "tier":4, "level":31,"exp":64,"price":0}, "effects":[{"label": "Mel. Def +4", "changes": [{"key":"data.melee_def.equip", "mode": 2, "value":4}], "duration":{}, "flags":{}, "transfer":true},{"label": "Rng. Def +6", "changes": [{"key":"data.ranged_def.equip", "mode": 2, "value":6}], "duration":{}, "flags":{}, "transfer":true},{"label": "Mag. Def +2", "changes": [{"key":"data.magic_def.equip", "mode": 2, "value":2}], "duration":{}, "flags":{}, "transfer":true}], "img":"/systems/intersection/packs/Images/Armor_Fabric_4.png"}]</v>
      </c>
    </row>
    <row r="90" spans="1:23" x14ac:dyDescent="0.25">
      <c r="A90" t="s">
        <v>90</v>
      </c>
      <c r="B90" t="s">
        <v>130</v>
      </c>
      <c r="C90" t="s">
        <v>130</v>
      </c>
      <c r="D90" t="s">
        <v>138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2</v>
      </c>
      <c r="O90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90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90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90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+1", "changes": [{"key":"data.ranged_def.equip", "mode": 2, "value":1}], "duration":{}, "flags":{}, "transfer":true}</v>
      </c>
      <c r="S90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90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+2", "changes": [{"key":"data.magic_def.equip", "mode": 2, "value":2}], "duration":{}, "flags":{}, "transfer":true}</v>
      </c>
      <c r="U90" t="str">
        <f>Table1[[#This Row],[itemSubtype]]&amp;Table1[[#This Row],[equipmentSlot]]&amp;Table1[[#This Row],[fightingStyle]]</f>
        <v>"armor""armor""Ranged"</v>
      </c>
      <c r="V90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"/systems/intersection/packs/Images/Armor_Leather_1.png"</v>
      </c>
      <c r="W90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[{"name":"Soft Leather Armor","type":"equipment", "data":{"equipmentSlots":"armor", "itemSubtype":"armor", "fightingStyle":"Ranged", "tier":1, "level":1,"exp":1,"price":0}, "effects":[{"label": "Rng. Def +1", "changes": [{"key":"data.ranged_def.equip", "mode": 2, "value":1}], "duration":{}, "flags":{}, "transfer":true},{"label": "Mag. Def +2", "changes": [{"key":"data.magic_def.equip", "mode": 2, "value":2}], "duration":{}, "flags":{}, "transfer":true}], "img":"/systems/intersection/packs/Images/Armor_Leather_1.png"}]</v>
      </c>
    </row>
    <row r="91" spans="1:23" x14ac:dyDescent="0.25">
      <c r="A91" t="s">
        <v>100</v>
      </c>
      <c r="B91" t="s">
        <v>131</v>
      </c>
      <c r="C91" t="s">
        <v>134</v>
      </c>
      <c r="D91" t="s">
        <v>138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2</v>
      </c>
      <c r="O91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91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91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91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+1", "changes": [{"key":"data.ranged_def.equip", "mode": 2, "value":1}], "duration":{}, "flags":{}, "transfer":true}</v>
      </c>
      <c r="S91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91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+2", "changes": [{"key":"data.magic_def.equip", "mode": 2, "value":2}], "duration":{}, "flags":{}, "transfer":true}</v>
      </c>
      <c r="U91" t="str">
        <f>Table1[[#This Row],[itemSubtype]]&amp;Table1[[#This Row],[equipmentSlot]]&amp;Table1[[#This Row],[fightingStyle]]</f>
        <v>"shield""offHand""Ranged"</v>
      </c>
      <c r="V91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"/systems/intersection/packs/Images/Shield_Leather_1.png"</v>
      </c>
      <c r="W91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[{"name":"Soft Leather Shield","type":"equipment", "data":{"equipmentSlots":"offHand", "itemSubtype":"shield", "fightingStyle":"Ranged", "tier":1, "level":1,"exp":1,"price":0}, "effects":[{"label": "Rng. Def +1", "changes": [{"key":"data.ranged_def.equip", "mode": 2, "value":1}], "duration":{}, "flags":{}, "transfer":true},{"label": "Mag. Def +2", "changes": [{"key":"data.magic_def.equip", "mode": 2, "value":2}], "duration":{}, "flags":{}, "transfer":true}], "img":"/systems/intersection/packs/Images/Shield_Leather_1.png"}]</v>
      </c>
    </row>
    <row r="92" spans="1:23" x14ac:dyDescent="0.25">
      <c r="A92" t="s">
        <v>126</v>
      </c>
      <c r="B92" t="s">
        <v>133</v>
      </c>
      <c r="C92" t="s">
        <v>135</v>
      </c>
      <c r="D92" t="s">
        <v>138</v>
      </c>
      <c r="E92">
        <v>7</v>
      </c>
      <c r="F92">
        <v>61</v>
      </c>
      <c r="G92">
        <v>217</v>
      </c>
      <c r="H92">
        <v>0</v>
      </c>
      <c r="I92">
        <v>0</v>
      </c>
      <c r="J92">
        <v>0</v>
      </c>
      <c r="K92">
        <v>14</v>
      </c>
      <c r="L92">
        <v>0</v>
      </c>
      <c r="M92">
        <v>0</v>
      </c>
      <c r="N92">
        <v>0</v>
      </c>
      <c r="O92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92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92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+14", "changes": [{"key":"data.ranged_off.equip", "mode": 2, "value":14}], "duration":{}, "flags":{}, "transfer":true}</v>
      </c>
      <c r="R92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92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92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92" t="str">
        <f>Table1[[#This Row],[itemSubtype]]&amp;Table1[[#This Row],[equipmentSlot]]&amp;Table1[[#This Row],[fightingStyle]]</f>
        <v>"weapon2h""mainHand""Ranged"</v>
      </c>
      <c r="V92" t="str">
        <f>"""/systems/intersection/packs/Images/"&amp;_xlfn.XLOOKUP(Table1[[#This Row],[lookup for image path]],Table2[Column2],Table2[Column1],"00 whaaaaat")&amp;"_"&amp;Table1[[#This Row],[tier]]&amp;".png"""</f>
        <v>"/systems/intersection/packs/Images/Bow_7.png"</v>
      </c>
      <c r="W92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[{"name":"Sparking Bow","type":"equipment", "data":{"equipmentSlots":"mainHand", "itemSubtype":"weapon2h", "fightingStyle":"Ranged", "tier":7, "level":61,"exp":217,"price":0}, "effects":[{"label": "Rng. Off +14", "changes": [{"key":"data.ranged_off.equip", "mode": 2, "value":14}], "duration":{}, "flags":{}, "transfer":true}], "img":"/systems/intersection/packs/Images/Bow_7.png"}]</v>
      </c>
    </row>
    <row r="93" spans="1:23" x14ac:dyDescent="0.25">
      <c r="A93" t="s">
        <v>56</v>
      </c>
      <c r="B93" t="s">
        <v>133</v>
      </c>
      <c r="C93" t="s">
        <v>135</v>
      </c>
      <c r="D93" t="s">
        <v>136</v>
      </c>
      <c r="E93">
        <v>7</v>
      </c>
      <c r="F93">
        <v>61</v>
      </c>
      <c r="G93">
        <v>217</v>
      </c>
      <c r="H93">
        <v>0</v>
      </c>
      <c r="I93">
        <v>0</v>
      </c>
      <c r="J93">
        <v>0</v>
      </c>
      <c r="K93">
        <v>0</v>
      </c>
      <c r="L93">
        <v>0</v>
      </c>
      <c r="M93">
        <v>14</v>
      </c>
      <c r="N93">
        <v>0</v>
      </c>
      <c r="O9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9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9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9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9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+14", "changes": [{"key":"data.magic_off.equip", "mode": 2, "value":14}], "duration":{}, "flags":{}, "transfer":true}</v>
      </c>
      <c r="T9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93" t="str">
        <f>Table1[[#This Row],[itemSubtype]]&amp;Table1[[#This Row],[equipmentSlot]]&amp;Table1[[#This Row],[fightingStyle]]</f>
        <v>"weapon2h""mainHand""Magic"</v>
      </c>
      <c r="V93" t="str">
        <f>"""/systems/intersection/packs/Images/"&amp;_xlfn.XLOOKUP(Table1[[#This Row],[lookup for image path]],Table2[Column2],Table2[Column1],"00 whaaaaat")&amp;"_"&amp;Table1[[#This Row],[tier]]&amp;".png"""</f>
        <v>"/systems/intersection/packs/Images/Staff_7.png"</v>
      </c>
      <c r="W93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[{"name":"Sparking Staff","type":"equipment", "data":{"equipmentSlots":"mainHand", "itemSubtype":"weapon2h", "fightingStyle":"Magic", "tier":7, "level":61,"exp":217,"price":0}, "effects":[{"label": "Mag. Off +14", "changes": [{"key":"data.magic_off.equip", "mode": 2, "value":14}], "duration":{}, "flags":{}, "transfer":true}], "img":"/systems/intersection/packs/Images/Staff_7.png"}]</v>
      </c>
    </row>
    <row r="94" spans="1:23" x14ac:dyDescent="0.25">
      <c r="A94" t="s">
        <v>46</v>
      </c>
      <c r="B94" t="s">
        <v>132</v>
      </c>
      <c r="C94" t="s">
        <v>135</v>
      </c>
      <c r="D94" t="s">
        <v>136</v>
      </c>
      <c r="E94">
        <v>7</v>
      </c>
      <c r="F94">
        <v>61</v>
      </c>
      <c r="G94">
        <v>217</v>
      </c>
      <c r="H94">
        <v>0</v>
      </c>
      <c r="I94">
        <v>0</v>
      </c>
      <c r="J94">
        <v>0</v>
      </c>
      <c r="K94">
        <v>0</v>
      </c>
      <c r="L94">
        <v>0</v>
      </c>
      <c r="M94">
        <v>7</v>
      </c>
      <c r="N94">
        <v>0</v>
      </c>
      <c r="O94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94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94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94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94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+7", "changes": [{"key":"data.magic_off.equip", "mode": 2, "value":7}], "duration":{}, "flags":{}, "transfer":true}</v>
      </c>
      <c r="T94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94" t="str">
        <f>Table1[[#This Row],[itemSubtype]]&amp;Table1[[#This Row],[equipmentSlot]]&amp;Table1[[#This Row],[fightingStyle]]</f>
        <v>"weapon1h""mainHand""Magic"</v>
      </c>
      <c r="V94" t="str">
        <f>"""/systems/intersection/packs/Images/"&amp;_xlfn.XLOOKUP(Table1[[#This Row],[lookup for image path]],Table2[Column2],Table2[Column1],"00 whaaaaat")&amp;"_"&amp;Table1[[#This Row],[tier]]&amp;".png"""</f>
        <v>"/systems/intersection/packs/Images/Wand_7.png"</v>
      </c>
      <c r="W94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[{"name":"Sparking Wand","type":"equipment", "data":{"equipmentSlots":"mainHand", "itemSubtype":"weapon1h", "fightingStyle":"Magic", "tier":7, "level":61,"exp":217,"price":0}, "effects":[{"label": "Mag. Off +7", "changes": [{"key":"data.magic_off.equip", "mode": 2, "value":7}], "duration":{}, "flags":{}, "transfer":true}], "img":"/systems/intersection/packs/Images/Wand_7.png"}]</v>
      </c>
    </row>
    <row r="95" spans="1:23" x14ac:dyDescent="0.25">
      <c r="A95" t="s">
        <v>94</v>
      </c>
      <c r="B95" t="s">
        <v>130</v>
      </c>
      <c r="C95" t="s">
        <v>130</v>
      </c>
      <c r="D95" t="s">
        <v>138</v>
      </c>
      <c r="E95">
        <v>5</v>
      </c>
      <c r="F95">
        <v>41</v>
      </c>
      <c r="G95">
        <v>105</v>
      </c>
      <c r="H95">
        <v>0</v>
      </c>
      <c r="I95">
        <v>0</v>
      </c>
      <c r="J95">
        <v>2</v>
      </c>
      <c r="K95">
        <v>0</v>
      </c>
      <c r="L95">
        <v>5</v>
      </c>
      <c r="M95">
        <v>0</v>
      </c>
      <c r="N95">
        <v>8</v>
      </c>
      <c r="O95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95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+2", "changes": [{"key":"data.melee_def.equip", "mode": 2, "value":2}], "duration":{}, "flags":{}, "transfer":true}</v>
      </c>
      <c r="Q95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95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+5", "changes": [{"key":"data.ranged_def.equip", "mode": 2, "value":5}], "duration":{}, "flags":{}, "transfer":true}</v>
      </c>
      <c r="S95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95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+8", "changes": [{"key":"data.magic_def.equip", "mode": 2, "value":8}], "duration":{}, "flags":{}, "transfer":true}</v>
      </c>
      <c r="U95" t="str">
        <f>Table1[[#This Row],[itemSubtype]]&amp;Table1[[#This Row],[equipmentSlot]]&amp;Table1[[#This Row],[fightingStyle]]</f>
        <v>"armor""armor""Ranged"</v>
      </c>
      <c r="V95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"/systems/intersection/packs/Images/Armor_Leather_5.png"</v>
      </c>
      <c r="W95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[{"name":"Spiked Leather Armor","type":"equipment", "data":{"equipmentSlots":"armor", "itemSubtype":"armor", "fightingStyle":"Ranged", "tier":5, "level":41,"exp":105,"price":0}, "effects":[{"label": "Mel. Def +2", "changes": [{"key":"data.melee_def.equip", "mode": 2, "value":2}], "duration":{}, "flags":{}, "transfer":true},{"label": "Rng. Def +5", "changes": [{"key":"data.ranged_def.equip", "mode": 2, "value":5}], "duration":{}, "flags":{}, "transfer":true},{"label": "Mag. Def +8", "changes": [{"key":"data.magic_def.equip", "mode": 2, "value":8}], "duration":{}, "flags":{}, "transfer":true}], "img":"/systems/intersection/packs/Images/Armor_Leather_5.png"}]</v>
      </c>
    </row>
    <row r="96" spans="1:23" x14ac:dyDescent="0.25">
      <c r="A96" t="s">
        <v>104</v>
      </c>
      <c r="B96" t="s">
        <v>131</v>
      </c>
      <c r="C96" t="s">
        <v>134</v>
      </c>
      <c r="D96" t="s">
        <v>138</v>
      </c>
      <c r="E96">
        <v>5</v>
      </c>
      <c r="F96">
        <v>41</v>
      </c>
      <c r="G96">
        <v>105</v>
      </c>
      <c r="H96">
        <v>0</v>
      </c>
      <c r="I96">
        <v>0</v>
      </c>
      <c r="J96">
        <v>2</v>
      </c>
      <c r="K96">
        <v>0</v>
      </c>
      <c r="L96">
        <v>5</v>
      </c>
      <c r="M96">
        <v>0</v>
      </c>
      <c r="N96">
        <v>8</v>
      </c>
      <c r="O96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96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+2", "changes": [{"key":"data.melee_def.equip", "mode": 2, "value":2}], "duration":{}, "flags":{}, "transfer":true}</v>
      </c>
      <c r="Q96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96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+5", "changes": [{"key":"data.ranged_def.equip", "mode": 2, "value":5}], "duration":{}, "flags":{}, "transfer":true}</v>
      </c>
      <c r="S96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96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+8", "changes": [{"key":"data.magic_def.equip", "mode": 2, "value":8}], "duration":{}, "flags":{}, "transfer":true}</v>
      </c>
      <c r="U96" t="str">
        <f>Table1[[#This Row],[itemSubtype]]&amp;Table1[[#This Row],[equipmentSlot]]&amp;Table1[[#This Row],[fightingStyle]]</f>
        <v>"shield""offHand""Ranged"</v>
      </c>
      <c r="V96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"/systems/intersection/packs/Images/Shield_Leather_5.png"</v>
      </c>
      <c r="W96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[{"name":"Spiked Leather Shield","type":"equipment", "data":{"equipmentSlots":"offHand", "itemSubtype":"shield", "fightingStyle":"Ranged", "tier":5, "level":41,"exp":105,"price":0}, "effects":[{"label": "Mel. Def +2", "changes": [{"key":"data.melee_def.equip", "mode": 2, "value":2}], "duration":{}, "flags":{}, "transfer":true},{"label": "Rng. Def +5", "changes": [{"key":"data.ranged_def.equip", "mode": 2, "value":5}], "duration":{}, "flags":{}, "transfer":true},{"label": "Mag. Def +8", "changes": [{"key":"data.magic_def.equip", "mode": 2, "value":8}], "duration":{}, "flags":{}, "transfer":true}], "img":"/systems/intersection/packs/Images/Shield_Leather_5.png"}]</v>
      </c>
    </row>
    <row r="97" spans="1:23" x14ac:dyDescent="0.25">
      <c r="A97" t="s">
        <v>62</v>
      </c>
      <c r="B97" t="s">
        <v>130</v>
      </c>
      <c r="C97" t="s">
        <v>130</v>
      </c>
      <c r="D97" t="s">
        <v>137</v>
      </c>
      <c r="E97">
        <v>3</v>
      </c>
      <c r="F97">
        <v>21</v>
      </c>
      <c r="G97">
        <v>33</v>
      </c>
      <c r="H97">
        <v>0</v>
      </c>
      <c r="I97">
        <v>0</v>
      </c>
      <c r="J97">
        <v>3</v>
      </c>
      <c r="K97">
        <v>0</v>
      </c>
      <c r="L97">
        <v>5</v>
      </c>
      <c r="M97">
        <v>0</v>
      </c>
      <c r="N97">
        <v>1</v>
      </c>
      <c r="O97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97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+3", "changes": [{"key":"data.melee_def.equip", "mode": 2, "value":3}], "duration":{}, "flags":{}, "transfer":true}</v>
      </c>
      <c r="Q97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97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+5", "changes": [{"key":"data.ranged_def.equip", "mode": 2, "value":5}], "duration":{}, "flags":{}, "transfer":true}</v>
      </c>
      <c r="S97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97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+1", "changes": [{"key":"data.magic_def.equip", "mode": 2, "value":1}], "duration":{}, "flags":{}, "transfer":true}</v>
      </c>
      <c r="U97" t="str">
        <f>Table1[[#This Row],[itemSubtype]]&amp;Table1[[#This Row],[equipmentSlot]]&amp;Table1[[#This Row],[fightingStyle]]</f>
        <v>"armor""armor""Melee"</v>
      </c>
      <c r="V97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"/systems/intersection/packs/Images/Armor_Metal_3.png"</v>
      </c>
      <c r="W97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[{"name":"Steel Armor","type":"equipment", "data":{"equipmentSlots":"armor", "itemSubtype":"armor", "fightingStyle":"Melee", "tier":3, "level":21,"exp":33,"price":0}, "effects":[{"label": "Mel. Def +3", "changes": [{"key":"data.melee_def.equip", "mode": 2, "value":3}], "duration":{}, "flags":{}, "transfer":true},{"label": "Rng. Def +5", "changes": [{"key":"data.ranged_def.equip", "mode": 2, "value":5}], "duration":{}, "flags":{}, "transfer":true},{"label": "Mag. Def +1", "changes": [{"key":"data.magic_def.equip", "mode": 2, "value":1}], "duration":{}, "flags":{}, "transfer":true}], "img":"/systems/intersection/packs/Images/Armor_Metal_3.png"}]</v>
      </c>
    </row>
    <row r="98" spans="1:23" x14ac:dyDescent="0.25">
      <c r="A98" t="s">
        <v>149</v>
      </c>
      <c r="B98" t="s">
        <v>133</v>
      </c>
      <c r="C98" t="s">
        <v>135</v>
      </c>
      <c r="D98" t="s">
        <v>137</v>
      </c>
      <c r="E98">
        <v>3</v>
      </c>
      <c r="F98">
        <v>21</v>
      </c>
      <c r="G98">
        <v>33</v>
      </c>
      <c r="H98">
        <v>0</v>
      </c>
      <c r="I98">
        <v>9</v>
      </c>
      <c r="J98">
        <v>0</v>
      </c>
      <c r="K98">
        <v>0</v>
      </c>
      <c r="L98">
        <v>0</v>
      </c>
      <c r="M98">
        <v>0</v>
      </c>
      <c r="N98">
        <v>0</v>
      </c>
      <c r="O98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+9", "changes": [{"key":"data.melee_off.equip", "mode": 2, "value":9}], "duration":{}, "flags":{}, "transfer":true}</v>
      </c>
      <c r="P98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98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98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98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98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98" t="str">
        <f>Table1[[#This Row],[itemSubtype]]&amp;Table1[[#This Row],[equipmentSlot]]&amp;Table1[[#This Row],[fightingStyle]]</f>
        <v>"weapon2h""mainHand""Melee"</v>
      </c>
      <c r="V98" t="str">
        <f>"""/systems/intersection/packs/Images/"&amp;_xlfn.XLOOKUP(Table1[[#This Row],[lookup for image path]],Table2[Column2],Table2[Column1],"00 whaaaaat")&amp;"_"&amp;Table1[[#This Row],[tier]]&amp;".png"""</f>
        <v>"/systems/intersection/packs/Images/Greatsword_3.png"</v>
      </c>
      <c r="W98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[{"name":"Steel Greatsword","type":"equipment", "data":{"equipmentSlots":"mainHand", "itemSubtype":"weapon2h", "fightingStyle":"Melee", "tier":3, "level":21,"exp":33,"price":0}, "effects":[{"label": "Mel. Off +9", "changes": [{"key":"data.melee_off.equip", "mode": 2, "value":9}], "duration":{}, "flags":{}, "transfer":true}], "img":"/systems/intersection/packs/Images/Greatsword_3.png"}]</v>
      </c>
    </row>
    <row r="99" spans="1:23" x14ac:dyDescent="0.25">
      <c r="A99" t="s">
        <v>72</v>
      </c>
      <c r="B99" t="s">
        <v>131</v>
      </c>
      <c r="C99" t="s">
        <v>134</v>
      </c>
      <c r="D99" t="s">
        <v>137</v>
      </c>
      <c r="E99">
        <v>3</v>
      </c>
      <c r="F99">
        <v>21</v>
      </c>
      <c r="G99">
        <v>33</v>
      </c>
      <c r="H99">
        <v>0</v>
      </c>
      <c r="I99">
        <v>0</v>
      </c>
      <c r="J99">
        <v>3</v>
      </c>
      <c r="K99">
        <v>0</v>
      </c>
      <c r="L99">
        <v>5</v>
      </c>
      <c r="M99">
        <v>0</v>
      </c>
      <c r="N99">
        <v>1</v>
      </c>
      <c r="O99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99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+3", "changes": [{"key":"data.melee_def.equip", "mode": 2, "value":3}], "duration":{}, "flags":{}, "transfer":true}</v>
      </c>
      <c r="Q99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99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+5", "changes": [{"key":"data.ranged_def.equip", "mode": 2, "value":5}], "duration":{}, "flags":{}, "transfer":true}</v>
      </c>
      <c r="S99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99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+1", "changes": [{"key":"data.magic_def.equip", "mode": 2, "value":1}], "duration":{}, "flags":{}, "transfer":true}</v>
      </c>
      <c r="U99" t="str">
        <f>Table1[[#This Row],[itemSubtype]]&amp;Table1[[#This Row],[equipmentSlot]]&amp;Table1[[#This Row],[fightingStyle]]</f>
        <v>"shield""offHand""Melee"</v>
      </c>
      <c r="V99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"/systems/intersection/packs/Images/Shield_Metal_3.png"</v>
      </c>
      <c r="W99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[{"name":"Steel Shield","type":"equipment", "data":{"equipmentSlots":"offHand", "itemSubtype":"shield", "fightingStyle":"Melee", "tier":3, "level":21,"exp":33,"price":0}, "effects":[{"label": "Mel. Def +3", "changes": [{"key":"data.melee_def.equip", "mode": 2, "value":3}], "duration":{}, "flags":{}, "transfer":true},{"label": "Rng. Def +5", "changes": [{"key":"data.ranged_def.equip", "mode": 2, "value":5}], "duration":{}, "flags":{}, "transfer":true},{"label": "Mag. Def +1", "changes": [{"key":"data.magic_def.equip", "mode": 2, "value":1}], "duration":{}, "flags":{}, "transfer":true}], "img":"/systems/intersection/packs/Images/Shield_Metal_3.png"}]</v>
      </c>
    </row>
    <row r="100" spans="1:23" x14ac:dyDescent="0.25">
      <c r="A100" t="s">
        <v>112</v>
      </c>
      <c r="B100" t="s">
        <v>132</v>
      </c>
      <c r="C100" t="s">
        <v>135</v>
      </c>
      <c r="D100" t="s">
        <v>138</v>
      </c>
      <c r="E100">
        <v>3</v>
      </c>
      <c r="F100">
        <v>21</v>
      </c>
      <c r="G100">
        <v>33</v>
      </c>
      <c r="H100">
        <v>0</v>
      </c>
      <c r="I100">
        <v>0</v>
      </c>
      <c r="J100">
        <v>0</v>
      </c>
      <c r="K100">
        <v>3</v>
      </c>
      <c r="L100">
        <v>0</v>
      </c>
      <c r="M100">
        <v>0</v>
      </c>
      <c r="N100">
        <v>0</v>
      </c>
      <c r="O100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00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00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+3", "changes": [{"key":"data.ranged_off.equip", "mode": 2, "value":3}], "duration":{}, "flags":{}, "transfer":true}</v>
      </c>
      <c r="R100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00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00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00" t="str">
        <f>Table1[[#This Row],[itemSubtype]]&amp;Table1[[#This Row],[equipmentSlot]]&amp;Table1[[#This Row],[fightingStyle]]</f>
        <v>"weapon1h""mainHand""Ranged"</v>
      </c>
      <c r="V100" t="str">
        <f>"""/systems/intersection/packs/Images/"&amp;_xlfn.XLOOKUP(Table1[[#This Row],[lookup for image path]],Table2[Column2],Table2[Column1],"00 whaaaaat")&amp;"_"&amp;Table1[[#This Row],[tier]]&amp;".png"""</f>
        <v>"/systems/intersection/packs/Images/Shuriken_3.png"</v>
      </c>
      <c r="W100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[{"name":"Steel Shuriken","type":"equipment", "data":{"equipmentSlots":"mainHand", "itemSubtype":"weapon1h", "fightingStyle":"Ranged", "tier":3, "level":21,"exp":33,"price":0}, "effects":[{"label": "Rng. Off +3", "changes": [{"key":"data.ranged_off.equip", "mode": 2, "value":3}], "duration":{}, "flags":{}, "transfer":true}], "img":"/systems/intersection/packs/Images/Shuriken_3.png"}]</v>
      </c>
    </row>
    <row r="101" spans="1:23" x14ac:dyDescent="0.25">
      <c r="A101" t="s">
        <v>82</v>
      </c>
      <c r="B101" t="s">
        <v>132</v>
      </c>
      <c r="C101" t="s">
        <v>135</v>
      </c>
      <c r="D101" t="s">
        <v>137</v>
      </c>
      <c r="E101">
        <v>3</v>
      </c>
      <c r="F101">
        <v>21</v>
      </c>
      <c r="G101">
        <v>33</v>
      </c>
      <c r="H101">
        <v>0</v>
      </c>
      <c r="I101">
        <v>6</v>
      </c>
      <c r="J101">
        <v>0</v>
      </c>
      <c r="K101">
        <v>0</v>
      </c>
      <c r="L101">
        <v>0</v>
      </c>
      <c r="M101">
        <v>0</v>
      </c>
      <c r="N101">
        <v>0</v>
      </c>
      <c r="O101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+6", "changes": [{"key":"data.melee_off.equip", "mode": 2, "value":6}], "duration":{}, "flags":{}, "transfer":true}</v>
      </c>
      <c r="P101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01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01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01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01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01" t="str">
        <f>Table1[[#This Row],[itemSubtype]]&amp;Table1[[#This Row],[equipmentSlot]]&amp;Table1[[#This Row],[fightingStyle]]</f>
        <v>"weapon1h""mainHand""Melee"</v>
      </c>
      <c r="V101" t="str">
        <f>"""/systems/intersection/packs/Images/"&amp;_xlfn.XLOOKUP(Table1[[#This Row],[lookup for image path]],Table2[Column2],Table2[Column1],"00 whaaaaat")&amp;"_"&amp;Table1[[#This Row],[tier]]&amp;".png"""</f>
        <v>"/systems/intersection/packs/Images/Sword_3.png"</v>
      </c>
      <c r="W101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[{"name":"Steel Sword","type":"equipment", "data":{"equipmentSlots":"mainHand", "itemSubtype":"weapon1h", "fightingStyle":"Melee", "tier":3, "level":21,"exp":33,"price":0}, "effects":[{"label": "Mel. Off +6", "changes": [{"key":"data.melee_off.equip", "mode": 2, "value":6}], "duration":{}, "flags":{}, "transfer":true}], "img":"/systems/intersection/packs/Images/Sword_3.png"}]</v>
      </c>
    </row>
    <row r="102" spans="1:23" x14ac:dyDescent="0.25">
      <c r="A102" t="s">
        <v>99</v>
      </c>
      <c r="B102" t="s">
        <v>130</v>
      </c>
      <c r="C102" t="s">
        <v>130</v>
      </c>
      <c r="D102" t="s">
        <v>138</v>
      </c>
      <c r="E102">
        <v>10</v>
      </c>
      <c r="F102">
        <v>91</v>
      </c>
      <c r="G102">
        <v>460</v>
      </c>
      <c r="H102">
        <v>0</v>
      </c>
      <c r="I102">
        <v>0</v>
      </c>
      <c r="J102">
        <v>5</v>
      </c>
      <c r="K102">
        <v>0</v>
      </c>
      <c r="L102">
        <v>10</v>
      </c>
      <c r="M102">
        <v>0</v>
      </c>
      <c r="N102">
        <v>15</v>
      </c>
      <c r="O102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02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+5", "changes": [{"key":"data.melee_def.equip", "mode": 2, "value":5}], "duration":{}, "flags":{}, "transfer":true}</v>
      </c>
      <c r="Q102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02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+10", "changes": [{"key":"data.ranged_def.equip", "mode": 2, "value":10}], "duration":{}, "flags":{}, "transfer":true}</v>
      </c>
      <c r="S102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02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+15", "changes": [{"key":"data.magic_def.equip", "mode": 2, "value":15}], "duration":{}, "flags":{}, "transfer":true}</v>
      </c>
      <c r="U102" t="str">
        <f>Table1[[#This Row],[itemSubtype]]&amp;Table1[[#This Row],[equipmentSlot]]&amp;Table1[[#This Row],[fightingStyle]]</f>
        <v>"armor""armor""Ranged"</v>
      </c>
      <c r="V102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"/systems/intersection/packs/Images/Armor_Leather_10.png"</v>
      </c>
      <c r="W102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[{"name":"Tarrasque Armor","type":"equipment", "data":{"equipmentSlots":"armor", "itemSubtype":"armor", "fightingStyle":"Ranged", "tier":10, "level":91,"exp":460,"price":0}, "effects":[{"label": "Mel. Def +5", "changes": [{"key":"data.melee_def.equip", "mode": 2, "value":5}], "duration":{}, "flags":{}, "transfer":true},{"label": "Rng. Def +10", "changes": [{"key":"data.ranged_def.equip", "mode": 2, "value":10}], "duration":{}, "flags":{}, "transfer":true},{"label": "Mag. Def +15", "changes": [{"key":"data.magic_def.equip", "mode": 2, "value":15}], "duration":{}, "flags":{}, "transfer":true}], "img":"/systems/intersection/packs/Images/Armor_Leather_10.png"}]</v>
      </c>
    </row>
    <row r="103" spans="1:23" x14ac:dyDescent="0.25">
      <c r="A103" t="s">
        <v>109</v>
      </c>
      <c r="B103" t="s">
        <v>131</v>
      </c>
      <c r="C103" t="s">
        <v>134</v>
      </c>
      <c r="D103" t="s">
        <v>138</v>
      </c>
      <c r="E103">
        <v>10</v>
      </c>
      <c r="F103">
        <v>91</v>
      </c>
      <c r="G103">
        <v>460</v>
      </c>
      <c r="H103">
        <v>0</v>
      </c>
      <c r="I103">
        <v>0</v>
      </c>
      <c r="J103">
        <v>5</v>
      </c>
      <c r="K103">
        <v>0</v>
      </c>
      <c r="L103">
        <v>10</v>
      </c>
      <c r="M103">
        <v>0</v>
      </c>
      <c r="N103">
        <v>15</v>
      </c>
      <c r="O10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0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+5", "changes": [{"key":"data.melee_def.equip", "mode": 2, "value":5}], "duration":{}, "flags":{}, "transfer":true}</v>
      </c>
      <c r="Q10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0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+10", "changes": [{"key":"data.ranged_def.equip", "mode": 2, "value":10}], "duration":{}, "flags":{}, "transfer":true}</v>
      </c>
      <c r="S10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0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+15", "changes": [{"key":"data.magic_def.equip", "mode": 2, "value":15}], "duration":{}, "flags":{}, "transfer":true}</v>
      </c>
      <c r="U103" t="str">
        <f>Table1[[#This Row],[itemSubtype]]&amp;Table1[[#This Row],[equipmentSlot]]&amp;Table1[[#This Row],[fightingStyle]]</f>
        <v>"shield""offHand""Ranged"</v>
      </c>
      <c r="V103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"/systems/intersection/packs/Images/Shield_Leather_10.png"</v>
      </c>
      <c r="W103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[{"name":"Tarrasque Shield","type":"equipment", "data":{"equipmentSlots":"offHand", "itemSubtype":"shield", "fightingStyle":"Ranged", "tier":10, "level":91,"exp":460,"price":0}, "effects":[{"label": "Mel. Def +5", "changes": [{"key":"data.melee_def.equip", "mode": 2, "value":5}], "duration":{}, "flags":{}, "transfer":true},{"label": "Rng. Def +10", "changes": [{"key":"data.ranged_def.equip", "mode": 2, "value":10}], "duration":{}, "flags":{}, "transfer":true},{"label": "Mag. Def +15", "changes": [{"key":"data.magic_def.equip", "mode": 2, "value":15}], "duration":{}, "flags":{}, "transfer":true}], "img":"/systems/intersection/packs/Images/Shield_Leather_10.png"}]</v>
      </c>
    </row>
    <row r="104" spans="1:23" x14ac:dyDescent="0.25">
      <c r="A104" t="s">
        <v>91</v>
      </c>
      <c r="B104" t="s">
        <v>130</v>
      </c>
      <c r="C104" t="s">
        <v>130</v>
      </c>
      <c r="D104" t="s">
        <v>138</v>
      </c>
      <c r="E104">
        <v>2</v>
      </c>
      <c r="F104">
        <v>11</v>
      </c>
      <c r="G104">
        <v>12</v>
      </c>
      <c r="H104">
        <v>0</v>
      </c>
      <c r="I104">
        <v>0</v>
      </c>
      <c r="J104">
        <v>1</v>
      </c>
      <c r="K104">
        <v>0</v>
      </c>
      <c r="L104">
        <v>2</v>
      </c>
      <c r="M104">
        <v>0</v>
      </c>
      <c r="N104">
        <v>3</v>
      </c>
      <c r="O104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04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+1", "changes": [{"key":"data.melee_def.equip", "mode": 2, "value":1}], "duration":{}, "flags":{}, "transfer":true}</v>
      </c>
      <c r="Q104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04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+2", "changes": [{"key":"data.ranged_def.equip", "mode": 2, "value":2}], "duration":{}, "flags":{}, "transfer":true}</v>
      </c>
      <c r="S104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04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+3", "changes": [{"key":"data.magic_def.equip", "mode": 2, "value":3}], "duration":{}, "flags":{}, "transfer":true}</v>
      </c>
      <c r="U104" t="str">
        <f>Table1[[#This Row],[itemSubtype]]&amp;Table1[[#This Row],[equipmentSlot]]&amp;Table1[[#This Row],[fightingStyle]]</f>
        <v>"armor""armor""Ranged"</v>
      </c>
      <c r="V104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"/systems/intersection/packs/Images/Armor_Leather_2.png"</v>
      </c>
      <c r="W104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[{"name":"Thick Leather Armor","type":"equipment", "data":{"equipmentSlots":"armor", "itemSubtype":"armor", "fightingStyle":"Ranged", "tier":2, "level":11,"exp":12,"price":0}, "effects":[{"label": "Mel. Def +1", "changes": [{"key":"data.melee_def.equip", "mode": 2, "value":1}], "duration":{}, "flags":{}, "transfer":true},{"label": "Rng. Def +2", "changes": [{"key":"data.ranged_def.equip", "mode": 2, "value":2}], "duration":{}, "flags":{}, "transfer":true},{"label": "Mag. Def +3", "changes": [{"key":"data.magic_def.equip", "mode": 2, "value":3}], "duration":{}, "flags":{}, "transfer":true}], "img":"/systems/intersection/packs/Images/Armor_Leather_2.png"}]</v>
      </c>
    </row>
    <row r="105" spans="1:23" x14ac:dyDescent="0.25">
      <c r="A105" t="s">
        <v>101</v>
      </c>
      <c r="B105" t="s">
        <v>131</v>
      </c>
      <c r="C105" t="s">
        <v>134</v>
      </c>
      <c r="D105" t="s">
        <v>138</v>
      </c>
      <c r="E105">
        <v>2</v>
      </c>
      <c r="F105">
        <v>11</v>
      </c>
      <c r="G105">
        <v>12</v>
      </c>
      <c r="H105">
        <v>0</v>
      </c>
      <c r="I105">
        <v>0</v>
      </c>
      <c r="J105">
        <v>1</v>
      </c>
      <c r="K105">
        <v>0</v>
      </c>
      <c r="L105">
        <v>2</v>
      </c>
      <c r="M105">
        <v>0</v>
      </c>
      <c r="N105">
        <v>3</v>
      </c>
      <c r="O105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05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+1", "changes": [{"key":"data.melee_def.equip", "mode": 2, "value":1}], "duration":{}, "flags":{}, "transfer":true}</v>
      </c>
      <c r="Q105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05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+2", "changes": [{"key":"data.ranged_def.equip", "mode": 2, "value":2}], "duration":{}, "flags":{}, "transfer":true}</v>
      </c>
      <c r="S105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05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+3", "changes": [{"key":"data.magic_def.equip", "mode": 2, "value":3}], "duration":{}, "flags":{}, "transfer":true}</v>
      </c>
      <c r="U105" t="str">
        <f>Table1[[#This Row],[itemSubtype]]&amp;Table1[[#This Row],[equipmentSlot]]&amp;Table1[[#This Row],[fightingStyle]]</f>
        <v>"shield""offHand""Ranged"</v>
      </c>
      <c r="V105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"/systems/intersection/packs/Images/Shield_Leather_2.png"</v>
      </c>
      <c r="W105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[{"name":"Thick Leather Shield","type":"equipment", "data":{"equipmentSlots":"offHand", "itemSubtype":"shield", "fightingStyle":"Ranged", "tier":2, "level":11,"exp":12,"price":0}, "effects":[{"label": "Mel. Def +1", "changes": [{"key":"data.melee_def.equip", "mode": 2, "value":1}], "duration":{}, "flags":{}, "transfer":true},{"label": "Rng. Def +2", "changes": [{"key":"data.ranged_def.equip", "mode": 2, "value":2}], "duration":{}, "flags":{}, "transfer":true},{"label": "Mag. Def +3", "changes": [{"key":"data.magic_def.equip", "mode": 2, "value":3}], "duration":{}, "flags":{}, "transfer":true}], "img":"/systems/intersection/packs/Images/Shield_Leather_2.png"}]</v>
      </c>
    </row>
    <row r="106" spans="1:23" x14ac:dyDescent="0.25">
      <c r="A106" t="s">
        <v>64</v>
      </c>
      <c r="B106" t="s">
        <v>130</v>
      </c>
      <c r="C106" t="s">
        <v>130</v>
      </c>
      <c r="D106" t="s">
        <v>137</v>
      </c>
      <c r="E106">
        <v>5</v>
      </c>
      <c r="F106">
        <v>41</v>
      </c>
      <c r="G106">
        <v>105</v>
      </c>
      <c r="H106">
        <v>0</v>
      </c>
      <c r="I106">
        <v>0</v>
      </c>
      <c r="J106">
        <v>5</v>
      </c>
      <c r="K106">
        <v>0</v>
      </c>
      <c r="L106">
        <v>8</v>
      </c>
      <c r="M106">
        <v>0</v>
      </c>
      <c r="N106">
        <v>2</v>
      </c>
      <c r="O106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06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+5", "changes": [{"key":"data.melee_def.equip", "mode": 2, "value":5}], "duration":{}, "flags":{}, "transfer":true}</v>
      </c>
      <c r="Q106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06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+8", "changes": [{"key":"data.ranged_def.equip", "mode": 2, "value":8}], "duration":{}, "flags":{}, "transfer":true}</v>
      </c>
      <c r="S106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06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+2", "changes": [{"key":"data.magic_def.equip", "mode": 2, "value":2}], "duration":{}, "flags":{}, "transfer":true}</v>
      </c>
      <c r="U106" t="str">
        <f>Table1[[#This Row],[itemSubtype]]&amp;Table1[[#This Row],[equipmentSlot]]&amp;Table1[[#This Row],[fightingStyle]]</f>
        <v>"armor""armor""Melee"</v>
      </c>
      <c r="V106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"/systems/intersection/packs/Images/Armor_Metal_5.png"</v>
      </c>
      <c r="W106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[{"name":"Titanium Armor","type":"equipment", "data":{"equipmentSlots":"armor", "itemSubtype":"armor", "fightingStyle":"Melee", "tier":5, "level":41,"exp":105,"price":0}, "effects":[{"label": "Mel. Def +5", "changes": [{"key":"data.melee_def.equip", "mode": 2, "value":5}], "duration":{}, "flags":{}, "transfer":true},{"label": "Rng. Def +8", "changes": [{"key":"data.ranged_def.equip", "mode": 2, "value":8}], "duration":{}, "flags":{}, "transfer":true},{"label": "Mag. Def +2", "changes": [{"key":"data.magic_def.equip", "mode": 2, "value":2}], "duration":{}, "flags":{}, "transfer":true}], "img":"/systems/intersection/packs/Images/Armor_Metal_5.png"}]</v>
      </c>
    </row>
    <row r="107" spans="1:23" x14ac:dyDescent="0.25">
      <c r="A107" t="s">
        <v>150</v>
      </c>
      <c r="B107" t="s">
        <v>133</v>
      </c>
      <c r="C107" t="s">
        <v>135</v>
      </c>
      <c r="D107" t="s">
        <v>137</v>
      </c>
      <c r="E107">
        <v>5</v>
      </c>
      <c r="F107">
        <v>41</v>
      </c>
      <c r="G107">
        <v>105</v>
      </c>
      <c r="H107">
        <v>0</v>
      </c>
      <c r="I107">
        <v>15</v>
      </c>
      <c r="J107">
        <v>0</v>
      </c>
      <c r="K107">
        <v>0</v>
      </c>
      <c r="L107">
        <v>0</v>
      </c>
      <c r="M107">
        <v>0</v>
      </c>
      <c r="N107">
        <v>0</v>
      </c>
      <c r="O107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+15", "changes": [{"key":"data.melee_off.equip", "mode": 2, "value":15}], "duration":{}, "flags":{}, "transfer":true}</v>
      </c>
      <c r="P107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07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07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07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07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07" t="str">
        <f>Table1[[#This Row],[itemSubtype]]&amp;Table1[[#This Row],[equipmentSlot]]&amp;Table1[[#This Row],[fightingStyle]]</f>
        <v>"weapon2h""mainHand""Melee"</v>
      </c>
      <c r="V107" t="str">
        <f>"""/systems/intersection/packs/Images/"&amp;_xlfn.XLOOKUP(Table1[[#This Row],[lookup for image path]],Table2[Column2],Table2[Column1],"00 whaaaaat")&amp;"_"&amp;Table1[[#This Row],[tier]]&amp;".png"""</f>
        <v>"/systems/intersection/packs/Images/Greatsword_5.png"</v>
      </c>
      <c r="W107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[{"name":"Titanium Greatsword","type":"equipment", "data":{"equipmentSlots":"mainHand", "itemSubtype":"weapon2h", "fightingStyle":"Melee", "tier":5, "level":41,"exp":105,"price":0}, "effects":[{"label": "Mel. Off +15", "changes": [{"key":"data.melee_off.equip", "mode": 2, "value":15}], "duration":{}, "flags":{}, "transfer":true}], "img":"/systems/intersection/packs/Images/Greatsword_5.png"}]</v>
      </c>
    </row>
    <row r="108" spans="1:23" x14ac:dyDescent="0.25">
      <c r="A108" t="s">
        <v>74</v>
      </c>
      <c r="B108" t="s">
        <v>131</v>
      </c>
      <c r="C108" t="s">
        <v>134</v>
      </c>
      <c r="D108" t="s">
        <v>137</v>
      </c>
      <c r="E108">
        <v>5</v>
      </c>
      <c r="F108">
        <v>41</v>
      </c>
      <c r="G108">
        <v>105</v>
      </c>
      <c r="H108">
        <v>0</v>
      </c>
      <c r="I108">
        <v>0</v>
      </c>
      <c r="J108">
        <v>5</v>
      </c>
      <c r="K108">
        <v>0</v>
      </c>
      <c r="L108">
        <v>8</v>
      </c>
      <c r="M108">
        <v>0</v>
      </c>
      <c r="N108">
        <v>2</v>
      </c>
      <c r="O108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08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+5", "changes": [{"key":"data.melee_def.equip", "mode": 2, "value":5}], "duration":{}, "flags":{}, "transfer":true}</v>
      </c>
      <c r="Q108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08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+8", "changes": [{"key":"data.ranged_def.equip", "mode": 2, "value":8}], "duration":{}, "flags":{}, "transfer":true}</v>
      </c>
      <c r="S108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08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+2", "changes": [{"key":"data.magic_def.equip", "mode": 2, "value":2}], "duration":{}, "flags":{}, "transfer":true}</v>
      </c>
      <c r="U108" t="str">
        <f>Table1[[#This Row],[itemSubtype]]&amp;Table1[[#This Row],[equipmentSlot]]&amp;Table1[[#This Row],[fightingStyle]]</f>
        <v>"shield""offHand""Melee"</v>
      </c>
      <c r="V108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"/systems/intersection/packs/Images/Shield_Metal_5.png"</v>
      </c>
      <c r="W108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[{"name":"Titanium Shield","type":"equipment", "data":{"equipmentSlots":"offHand", "itemSubtype":"shield", "fightingStyle":"Melee", "tier":5, "level":41,"exp":105,"price":0}, "effects":[{"label": "Mel. Def +5", "changes": [{"key":"data.melee_def.equip", "mode": 2, "value":5}], "duration":{}, "flags":{}, "transfer":true},{"label": "Rng. Def +8", "changes": [{"key":"data.ranged_def.equip", "mode": 2, "value":8}], "duration":{}, "flags":{}, "transfer":true},{"label": "Mag. Def +2", "changes": [{"key":"data.magic_def.equip", "mode": 2, "value":2}], "duration":{}, "flags":{}, "transfer":true}], "img":"/systems/intersection/packs/Images/Shield_Metal_5.png"}]</v>
      </c>
    </row>
    <row r="109" spans="1:23" x14ac:dyDescent="0.25">
      <c r="A109" t="s">
        <v>114</v>
      </c>
      <c r="B109" t="s">
        <v>132</v>
      </c>
      <c r="C109" t="s">
        <v>135</v>
      </c>
      <c r="D109" t="s">
        <v>138</v>
      </c>
      <c r="E109">
        <v>5</v>
      </c>
      <c r="F109">
        <v>41</v>
      </c>
      <c r="G109">
        <v>105</v>
      </c>
      <c r="H109">
        <v>0</v>
      </c>
      <c r="I109">
        <v>0</v>
      </c>
      <c r="J109">
        <v>0</v>
      </c>
      <c r="K109">
        <v>5</v>
      </c>
      <c r="L109">
        <v>0</v>
      </c>
      <c r="M109">
        <v>0</v>
      </c>
      <c r="N109">
        <v>0</v>
      </c>
      <c r="O109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09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09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+5", "changes": [{"key":"data.ranged_off.equip", "mode": 2, "value":5}], "duration":{}, "flags":{}, "transfer":true}</v>
      </c>
      <c r="R109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09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09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09" t="str">
        <f>Table1[[#This Row],[itemSubtype]]&amp;Table1[[#This Row],[equipmentSlot]]&amp;Table1[[#This Row],[fightingStyle]]</f>
        <v>"weapon1h""mainHand""Ranged"</v>
      </c>
      <c r="V109" t="str">
        <f>"""/systems/intersection/packs/Images/"&amp;_xlfn.XLOOKUP(Table1[[#This Row],[lookup for image path]],Table2[Column2],Table2[Column1],"00 whaaaaat")&amp;"_"&amp;Table1[[#This Row],[tier]]&amp;".png"""</f>
        <v>"/systems/intersection/packs/Images/Shuriken_5.png"</v>
      </c>
      <c r="W109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[{"name":"Titanium Shuriken","type":"equipment", "data":{"equipmentSlots":"mainHand", "itemSubtype":"weapon1h", "fightingStyle":"Ranged", "tier":5, "level":41,"exp":105,"price":0}, "effects":[{"label": "Rng. Off +5", "changes": [{"key":"data.ranged_off.equip", "mode": 2, "value":5}], "duration":{}, "flags":{}, "transfer":true}], "img":"/systems/intersection/packs/Images/Shuriken_5.png"}]</v>
      </c>
    </row>
    <row r="110" spans="1:23" x14ac:dyDescent="0.25">
      <c r="A110" t="s">
        <v>84</v>
      </c>
      <c r="B110" t="s">
        <v>132</v>
      </c>
      <c r="C110" t="s">
        <v>135</v>
      </c>
      <c r="D110" t="s">
        <v>137</v>
      </c>
      <c r="E110">
        <v>5</v>
      </c>
      <c r="F110">
        <v>41</v>
      </c>
      <c r="G110">
        <v>105</v>
      </c>
      <c r="H110">
        <v>0</v>
      </c>
      <c r="I110">
        <v>10</v>
      </c>
      <c r="J110">
        <v>0</v>
      </c>
      <c r="K110">
        <v>0</v>
      </c>
      <c r="L110">
        <v>0</v>
      </c>
      <c r="M110">
        <v>0</v>
      </c>
      <c r="N110">
        <v>0</v>
      </c>
      <c r="O110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>{"label": "Mel. Off +10", "changes": [{"key":"data.melee_off.equip", "mode": 2, "value":10}], "duration":{}, "flags":{}, "transfer":true}</v>
      </c>
      <c r="P110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10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10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10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10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10" t="str">
        <f>Table1[[#This Row],[itemSubtype]]&amp;Table1[[#This Row],[equipmentSlot]]&amp;Table1[[#This Row],[fightingStyle]]</f>
        <v>"weapon1h""mainHand""Melee"</v>
      </c>
      <c r="V110" t="str">
        <f>"""/systems/intersection/packs/Images/"&amp;_xlfn.XLOOKUP(Table1[[#This Row],[lookup for image path]],Table2[Column2],Table2[Column1],"00 whaaaaat")&amp;"_"&amp;Table1[[#This Row],[tier]]&amp;".png"""</f>
        <v>"/systems/intersection/packs/Images/Sword_5.png"</v>
      </c>
      <c r="W110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[{"name":"Titanium Sword","type":"equipment", "data":{"equipmentSlots":"mainHand", "itemSubtype":"weapon1h", "fightingStyle":"Melee", "tier":5, "level":41,"exp":105,"price":0}, "effects":[{"label": "Mel. Off +10", "changes": [{"key":"data.melee_off.equip", "mode": 2, "value":10}], "duration":{}, "flags":{}, "transfer":true}], "img":"/systems/intersection/packs/Images/Sword_5.png"}]</v>
      </c>
    </row>
    <row r="111" spans="1:23" x14ac:dyDescent="0.25">
      <c r="A111" t="s">
        <v>122</v>
      </c>
      <c r="B111" t="s">
        <v>133</v>
      </c>
      <c r="C111" t="s">
        <v>135</v>
      </c>
      <c r="D111" t="s">
        <v>138</v>
      </c>
      <c r="E111">
        <v>3</v>
      </c>
      <c r="F111">
        <v>21</v>
      </c>
      <c r="G111">
        <v>33</v>
      </c>
      <c r="H111">
        <v>0</v>
      </c>
      <c r="I111">
        <v>0</v>
      </c>
      <c r="J111">
        <v>0</v>
      </c>
      <c r="K111">
        <v>6</v>
      </c>
      <c r="L111">
        <v>0</v>
      </c>
      <c r="M111">
        <v>0</v>
      </c>
      <c r="N111">
        <v>0</v>
      </c>
      <c r="O111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11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11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+6", "changes": [{"key":"data.ranged_off.equip", "mode": 2, "value":6}], "duration":{}, "flags":{}, "transfer":true}</v>
      </c>
      <c r="R111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11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11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11" t="str">
        <f>Table1[[#This Row],[itemSubtype]]&amp;Table1[[#This Row],[equipmentSlot]]&amp;Table1[[#This Row],[fightingStyle]]</f>
        <v>"weapon2h""mainHand""Ranged"</v>
      </c>
      <c r="V111" t="str">
        <f>"""/systems/intersection/packs/Images/"&amp;_xlfn.XLOOKUP(Table1[[#This Row],[lookup for image path]],Table2[Column2],Table2[Column1],"00 whaaaaat")&amp;"_"&amp;Table1[[#This Row],[tier]]&amp;".png"""</f>
        <v>"/systems/intersection/packs/Images/Bow_3.png"</v>
      </c>
      <c r="W111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[{"name":"Willow Bow","type":"equipment", "data":{"equipmentSlots":"mainHand", "itemSubtype":"weapon2h", "fightingStyle":"Ranged", "tier":3, "level":21,"exp":33,"price":0}, "effects":[{"label": "Rng. Off +6", "changes": [{"key":"data.ranged_off.equip", "mode": 2, "value":6}], "duration":{}, "flags":{}, "transfer":true}], "img":"/systems/intersection/packs/Images/Bow_3.png"}]</v>
      </c>
    </row>
    <row r="112" spans="1:23" x14ac:dyDescent="0.25">
      <c r="A112" t="s">
        <v>52</v>
      </c>
      <c r="B112" t="s">
        <v>133</v>
      </c>
      <c r="C112" t="s">
        <v>135</v>
      </c>
      <c r="D112" t="s">
        <v>136</v>
      </c>
      <c r="E112">
        <v>3</v>
      </c>
      <c r="F112">
        <v>21</v>
      </c>
      <c r="G112">
        <v>33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6</v>
      </c>
      <c r="N112">
        <v>0</v>
      </c>
      <c r="O112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12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12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12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12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+6", "changes": [{"key":"data.magic_off.equip", "mode": 2, "value":6}], "duration":{}, "flags":{}, "transfer":true}</v>
      </c>
      <c r="T112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12" t="str">
        <f>Table1[[#This Row],[itemSubtype]]&amp;Table1[[#This Row],[equipmentSlot]]&amp;Table1[[#This Row],[fightingStyle]]</f>
        <v>"weapon2h""mainHand""Magic"</v>
      </c>
      <c r="V112" t="str">
        <f>"""/systems/intersection/packs/Images/"&amp;_xlfn.XLOOKUP(Table1[[#This Row],[lookup for image path]],Table2[Column2],Table2[Column1],"00 whaaaaat")&amp;"_"&amp;Table1[[#This Row],[tier]]&amp;".png"""</f>
        <v>"/systems/intersection/packs/Images/Staff_3.png"</v>
      </c>
      <c r="W112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[{"name":"Willow Staff","type":"equipment", "data":{"equipmentSlots":"mainHand", "itemSubtype":"weapon2h", "fightingStyle":"Magic", "tier":3, "level":21,"exp":33,"price":0}, "effects":[{"label": "Mag. Off +6", "changes": [{"key":"data.magic_off.equip", "mode": 2, "value":6}], "duration":{}, "flags":{}, "transfer":true}], "img":"/systems/intersection/packs/Images/Staff_3.png"}]</v>
      </c>
    </row>
    <row r="113" spans="1:23" x14ac:dyDescent="0.25">
      <c r="A113" t="s">
        <v>42</v>
      </c>
      <c r="B113" t="s">
        <v>132</v>
      </c>
      <c r="C113" t="s">
        <v>135</v>
      </c>
      <c r="D113" t="s">
        <v>136</v>
      </c>
      <c r="E113">
        <v>3</v>
      </c>
      <c r="F113">
        <v>21</v>
      </c>
      <c r="G113">
        <v>33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3</v>
      </c>
      <c r="N113">
        <v>0</v>
      </c>
      <c r="O113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13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13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13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13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+3", "changes": [{"key":"data.magic_off.equip", "mode": 2, "value":3}], "duration":{}, "flags":{}, "transfer":true}</v>
      </c>
      <c r="T113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13" t="str">
        <f>Table1[[#This Row],[itemSubtype]]&amp;Table1[[#This Row],[equipmentSlot]]&amp;Table1[[#This Row],[fightingStyle]]</f>
        <v>"weapon1h""mainHand""Magic"</v>
      </c>
      <c r="V113" t="str">
        <f>"""/systems/intersection/packs/Images/"&amp;_xlfn.XLOOKUP(Table1[[#This Row],[lookup for image path]],Table2[Column2],Table2[Column1],"00 whaaaaat")&amp;"_"&amp;Table1[[#This Row],[tier]]&amp;".png"""</f>
        <v>"/systems/intersection/packs/Images/Wand_3.png"</v>
      </c>
      <c r="W113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[{"name":"Willow Wand","type":"equipment", "data":{"equipmentSlots":"mainHand", "itemSubtype":"weapon1h", "fightingStyle":"Magic", "tier":3, "level":21,"exp":33,"price":0}, "effects":[{"label": "Mag. Off +3", "changes": [{"key":"data.magic_off.equip", "mode": 2, "value":3}], "duration":{}, "flags":{}, "transfer":true}], "img":"/systems/intersection/packs/Images/Wand_3.png"}]</v>
      </c>
    </row>
    <row r="114" spans="1:23" x14ac:dyDescent="0.25">
      <c r="A114" t="s">
        <v>31</v>
      </c>
      <c r="B114" t="s">
        <v>131</v>
      </c>
      <c r="C114" t="s">
        <v>134</v>
      </c>
      <c r="D114" t="s">
        <v>136</v>
      </c>
      <c r="E114">
        <v>2</v>
      </c>
      <c r="F114">
        <v>11</v>
      </c>
      <c r="G114">
        <v>12</v>
      </c>
      <c r="H114">
        <v>0</v>
      </c>
      <c r="I114">
        <v>0</v>
      </c>
      <c r="J114">
        <v>3</v>
      </c>
      <c r="K114">
        <v>0</v>
      </c>
      <c r="L114">
        <v>1</v>
      </c>
      <c r="M114">
        <v>0</v>
      </c>
      <c r="N114">
        <v>2</v>
      </c>
      <c r="O114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14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+3", "changes": [{"key":"data.melee_def.equip", "mode": 2, "value":3}], "duration":{}, "flags":{}, "transfer":true}</v>
      </c>
      <c r="Q114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14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+1", "changes": [{"key":"data.ranged_def.equip", "mode": 2, "value":1}], "duration":{}, "flags":{}, "transfer":true}</v>
      </c>
      <c r="S114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14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+2", "changes": [{"key":"data.magic_def.equip", "mode": 2, "value":2}], "duration":{}, "flags":{}, "transfer":true}</v>
      </c>
      <c r="U114" t="str">
        <f>Table1[[#This Row],[itemSubtype]]&amp;Table1[[#This Row],[equipmentSlot]]&amp;Table1[[#This Row],[fightingStyle]]</f>
        <v>"shield""offHand""Magic"</v>
      </c>
      <c r="V114" t="str">
        <f>"""/systems/intersection/packs/Images/"&amp;_xlfn.XLOOKUP(Table1[[#This Row],[lookup for image path]],Table2[Column2],Table2[Column1],"00 whaaaaat")&amp;"_"&amp;Table1[[#This Row],[tier]]&amp;".png"""</f>
        <v>"/systems/intersection/packs/Images/Shield_Fabric_2.png"</v>
      </c>
      <c r="W114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[{"name":"Wool Hand Shield","type":"equipment", "data":{"equipmentSlots":"offHand", "itemSubtype":"shield", "fightingStyle":"Magic", "tier":2, "level":11,"exp":12,"price":0}, "effects":[{"label": "Mel. Def +3", "changes": [{"key":"data.melee_def.equip", "mode": 2, "value":3}], "duration":{}, "flags":{}, "transfer":true},{"label": "Rng. Def +1", "changes": [{"key":"data.ranged_def.equip", "mode": 2, "value":1}], "duration":{}, "flags":{}, "transfer":true},{"label": "Mag. Def +2", "changes": [{"key":"data.magic_def.equip", "mode": 2, "value":2}], "duration":{}, "flags":{}, "transfer":true}], "img":"/systems/intersection/packs/Images/Shield_Fabric_2.png"}]</v>
      </c>
    </row>
    <row r="115" spans="1:23" x14ac:dyDescent="0.25">
      <c r="A115" t="s">
        <v>21</v>
      </c>
      <c r="B115" t="s">
        <v>130</v>
      </c>
      <c r="C115" t="s">
        <v>130</v>
      </c>
      <c r="D115" t="s">
        <v>136</v>
      </c>
      <c r="E115">
        <v>2</v>
      </c>
      <c r="F115">
        <v>11</v>
      </c>
      <c r="G115">
        <v>12</v>
      </c>
      <c r="H115">
        <v>0</v>
      </c>
      <c r="I115">
        <v>0</v>
      </c>
      <c r="J115">
        <v>3</v>
      </c>
      <c r="K115">
        <v>0</v>
      </c>
      <c r="L115">
        <v>1</v>
      </c>
      <c r="M115">
        <v>0</v>
      </c>
      <c r="N115">
        <v>2</v>
      </c>
      <c r="O115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15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>{"label": "Mel. Def +3", "changes": [{"key":"data.melee_def.equip", "mode": 2, "value":3}], "duration":{}, "flags":{}, "transfer":true}</v>
      </c>
      <c r="Q115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15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>{"label": "Rng. Def +1", "changes": [{"key":"data.ranged_def.equip", "mode": 2, "value":1}], "duration":{}, "flags":{}, "transfer":true}</v>
      </c>
      <c r="S115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15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>{"label": "Mag. Def +2", "changes": [{"key":"data.magic_def.equip", "mode": 2, "value":2}], "duration":{}, "flags":{}, "transfer":true}</v>
      </c>
      <c r="U115" t="str">
        <f>Table1[[#This Row],[itemSubtype]]&amp;Table1[[#This Row],[equipmentSlot]]&amp;Table1[[#This Row],[fightingStyle]]</f>
        <v>"armor""armor""Magic"</v>
      </c>
      <c r="V115" t="str">
        <f>"""/systems/intersection/packs/Images/"&amp;_xlfn.XLOOKUP(Table1[[#This Row],[lookup for image path]],Table2[Column2],Table2[Column1],"00 whaaaaat")&amp;"_"&amp;Table1[[#This Row],[tier]]&amp;".png"""</f>
        <v>"/systems/intersection/packs/Images/Armor_Fabric_2.png"</v>
      </c>
      <c r="W115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[{"name":"Wool Robe","type":"equipment", "data":{"equipmentSlots":"armor", "itemSubtype":"armor", "fightingStyle":"Magic", "tier":2, "level":11,"exp":12,"price":0}, "effects":[{"label": "Mel. Def +3", "changes": [{"key":"data.melee_def.equip", "mode": 2, "value":3}], "duration":{}, "flags":{}, "transfer":true},{"label": "Rng. Def +1", "changes": [{"key":"data.ranged_def.equip", "mode": 2, "value":1}], "duration":{}, "flags":{}, "transfer":true},{"label": "Mag. Def +2", "changes": [{"key":"data.magic_def.equip", "mode": 2, "value":2}], "duration":{}, "flags":{}, "transfer":true}], "img":"/systems/intersection/packs/Images/Armor_Fabric_2.png"}]</v>
      </c>
    </row>
    <row r="116" spans="1:23" x14ac:dyDescent="0.25">
      <c r="A116" t="s">
        <v>124</v>
      </c>
      <c r="B116" t="s">
        <v>133</v>
      </c>
      <c r="C116" t="s">
        <v>135</v>
      </c>
      <c r="D116" t="s">
        <v>138</v>
      </c>
      <c r="E116">
        <v>5</v>
      </c>
      <c r="F116">
        <v>41</v>
      </c>
      <c r="G116">
        <v>105</v>
      </c>
      <c r="H116">
        <v>0</v>
      </c>
      <c r="I116">
        <v>0</v>
      </c>
      <c r="J116">
        <v>0</v>
      </c>
      <c r="K116">
        <v>10</v>
      </c>
      <c r="L116">
        <v>0</v>
      </c>
      <c r="M116">
        <v>0</v>
      </c>
      <c r="N116">
        <v>0</v>
      </c>
      <c r="O116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16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16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+10", "changes": [{"key":"data.ranged_off.equip", "mode": 2, "value":10}], "duration":{}, "flags":{}, "transfer":true}</v>
      </c>
      <c r="R116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16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16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16" t="str">
        <f>Table1[[#This Row],[itemSubtype]]&amp;Table1[[#This Row],[equipmentSlot]]&amp;Table1[[#This Row],[fightingStyle]]</f>
        <v>"weapon2h""mainHand""Ranged"</v>
      </c>
      <c r="V116" t="str">
        <f>"""/systems/intersection/packs/Images/"&amp;_xlfn.XLOOKUP(Table1[[#This Row],[lookup for image path]],Table2[Column2],Table2[Column1],"00 whaaaaat")&amp;"_"&amp;Table1[[#This Row],[tier]]&amp;".png"""</f>
        <v>"/systems/intersection/packs/Images/Bow_5.png"</v>
      </c>
      <c r="W116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[{"name":"Yew Bow","type":"equipment", "data":{"equipmentSlots":"mainHand", "itemSubtype":"weapon2h", "fightingStyle":"Ranged", "tier":5, "level":41,"exp":105,"price":0}, "effects":[{"label": "Rng. Off +10", "changes": [{"key":"data.ranged_off.equip", "mode": 2, "value":10}], "duration":{}, "flags":{}, "transfer":true}], "img":"/systems/intersection/packs/Images/Bow_5.png"}]</v>
      </c>
    </row>
    <row r="117" spans="1:23" x14ac:dyDescent="0.25">
      <c r="A117" t="s">
        <v>54</v>
      </c>
      <c r="B117" t="s">
        <v>133</v>
      </c>
      <c r="C117" t="s">
        <v>135</v>
      </c>
      <c r="D117" t="s">
        <v>136</v>
      </c>
      <c r="E117">
        <v>5</v>
      </c>
      <c r="F117">
        <v>41</v>
      </c>
      <c r="G117">
        <v>105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10</v>
      </c>
      <c r="N117">
        <v>0</v>
      </c>
      <c r="O117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17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17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17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17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+10", "changes": [{"key":"data.magic_off.equip", "mode": 2, "value":10}], "duration":{}, "flags":{}, "transfer":true}</v>
      </c>
      <c r="T117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17" t="str">
        <f>Table1[[#This Row],[itemSubtype]]&amp;Table1[[#This Row],[equipmentSlot]]&amp;Table1[[#This Row],[fightingStyle]]</f>
        <v>"weapon2h""mainHand""Magic"</v>
      </c>
      <c r="V117" t="str">
        <f>"""/systems/intersection/packs/Images/"&amp;_xlfn.XLOOKUP(Table1[[#This Row],[lookup for image path]],Table2[Column2],Table2[Column1],"00 whaaaaat")&amp;"_"&amp;Table1[[#This Row],[tier]]&amp;".png"""</f>
        <v>"/systems/intersection/packs/Images/Staff_5.png"</v>
      </c>
      <c r="W117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[{"name":"Yew Staff","type":"equipment", "data":{"equipmentSlots":"mainHand", "itemSubtype":"weapon2h", "fightingStyle":"Magic", "tier":5, "level":41,"exp":105,"price":0}, "effects":[{"label": "Mag. Off +10", "changes": [{"key":"data.magic_off.equip", "mode": 2, "value":10}], "duration":{}, "flags":{}, "transfer":true}], "img":"/systems/intersection/packs/Images/Staff_5.png"}]</v>
      </c>
    </row>
    <row r="118" spans="1:23" x14ac:dyDescent="0.25">
      <c r="A118" t="s">
        <v>44</v>
      </c>
      <c r="B118" t="s">
        <v>132</v>
      </c>
      <c r="C118" t="s">
        <v>135</v>
      </c>
      <c r="D118" t="s">
        <v>136</v>
      </c>
      <c r="E118">
        <v>5</v>
      </c>
      <c r="F118">
        <v>41</v>
      </c>
      <c r="G118">
        <v>105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5</v>
      </c>
      <c r="N118">
        <v>0</v>
      </c>
      <c r="O118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18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18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18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18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+5", "changes": [{"key":"data.magic_off.equip", "mode": 2, "value":5}], "duration":{}, "flags":{}, "transfer":true}</v>
      </c>
      <c r="T118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18" t="str">
        <f>Table1[[#This Row],[itemSubtype]]&amp;Table1[[#This Row],[equipmentSlot]]&amp;Table1[[#This Row],[fightingStyle]]</f>
        <v>"weapon1h""mainHand""Magic"</v>
      </c>
      <c r="V118" t="str">
        <f>"""/systems/intersection/packs/Images/"&amp;_xlfn.XLOOKUP(Table1[[#This Row],[lookup for image path]],Table2[Column2],Table2[Column1],"00 whaaaaat")&amp;"_"&amp;Table1[[#This Row],[tier]]&amp;".png"""</f>
        <v>"/systems/intersection/packs/Images/Wand_5.png"</v>
      </c>
      <c r="W118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[{"name":"Yew Wand","type":"equipment", "data":{"equipmentSlots":"mainHand", "itemSubtype":"weapon1h", "fightingStyle":"Magic", "tier":5, "level":41,"exp":105,"price":0}, "effects":[{"label": "Mag. Off +5", "changes": [{"key":"data.magic_off.equip", "mode": 2, "value":5}], "duration":{}, "flags":{}, "transfer":true}], "img":"/systems/intersection/packs/Images/Wand_5.png"}]</v>
      </c>
    </row>
    <row r="119" spans="1:23" x14ac:dyDescent="0.25">
      <c r="A119" t="s">
        <v>129</v>
      </c>
      <c r="B119" t="s">
        <v>133</v>
      </c>
      <c r="C119" t="s">
        <v>135</v>
      </c>
      <c r="D119" t="s">
        <v>138</v>
      </c>
      <c r="E119">
        <v>10</v>
      </c>
      <c r="F119">
        <v>91</v>
      </c>
      <c r="G119">
        <v>460</v>
      </c>
      <c r="H119">
        <v>0</v>
      </c>
      <c r="I119">
        <v>0</v>
      </c>
      <c r="J119">
        <v>0</v>
      </c>
      <c r="K119">
        <v>20</v>
      </c>
      <c r="L119">
        <v>0</v>
      </c>
      <c r="M119">
        <v>0</v>
      </c>
      <c r="N119">
        <v>0</v>
      </c>
      <c r="O119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19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19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>{"label": "Rng. Off +20", "changes": [{"key":"data.ranged_off.equip", "mode": 2, "value":20}], "duration":{}, "flags":{}, "transfer":true}</v>
      </c>
      <c r="R119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19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/>
      </c>
      <c r="T119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19" t="str">
        <f>Table1[[#This Row],[itemSubtype]]&amp;Table1[[#This Row],[equipmentSlot]]&amp;Table1[[#This Row],[fightingStyle]]</f>
        <v>"weapon2h""mainHand""Ranged"</v>
      </c>
      <c r="V119" t="str">
        <f>"""/systems/intersection/packs/Images/"&amp;_xlfn.XLOOKUP(Table1[[#This Row],[lookup for image path]],Table2[Column2],Table2[Column1],"00 whaaaaat")&amp;"_"&amp;Table1[[#This Row],[tier]]&amp;".png"""</f>
        <v>"/systems/intersection/packs/Images/Bow_10.png"</v>
      </c>
      <c r="W119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[{"name":"Yggdrasil Bow","type":"equipment", "data":{"equipmentSlots":"mainHand", "itemSubtype":"weapon2h", "fightingStyle":"Ranged", "tier":10, "level":91,"exp":460,"price":0}, "effects":[{"label": "Rng. Off +20", "changes": [{"key":"data.ranged_off.equip", "mode": 2, "value":20}], "duration":{}, "flags":{}, "transfer":true}], "img":"/systems/intersection/packs/Images/Bow_10.png"}]</v>
      </c>
    </row>
    <row r="120" spans="1:23" x14ac:dyDescent="0.25">
      <c r="A120" t="s">
        <v>59</v>
      </c>
      <c r="B120" t="s">
        <v>133</v>
      </c>
      <c r="C120" t="s">
        <v>135</v>
      </c>
      <c r="D120" t="s">
        <v>136</v>
      </c>
      <c r="E120">
        <v>10</v>
      </c>
      <c r="F120">
        <v>91</v>
      </c>
      <c r="G120">
        <v>460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20</v>
      </c>
      <c r="N120">
        <v>0</v>
      </c>
      <c r="O120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20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20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20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20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+20", "changes": [{"key":"data.magic_off.equip", "mode": 2, "value":20}], "duration":{}, "flags":{}, "transfer":true}</v>
      </c>
      <c r="T120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20" t="str">
        <f>Table1[[#This Row],[itemSubtype]]&amp;Table1[[#This Row],[equipmentSlot]]&amp;Table1[[#This Row],[fightingStyle]]</f>
        <v>"weapon2h""mainHand""Magic"</v>
      </c>
      <c r="V120" t="str">
        <f>"""/systems/intersection/packs/Images/"&amp;_xlfn.XLOOKUP(Table1[[#This Row],[lookup for image path]],Table2[Column2],Table2[Column1],"00 whaaaaat")&amp;"_"&amp;Table1[[#This Row],[tier]]&amp;".png"""</f>
        <v>"/systems/intersection/packs/Images/Staff_10.png"</v>
      </c>
      <c r="W120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[{"name":"Yggdrasil Staff","type":"equipment", "data":{"equipmentSlots":"mainHand", "itemSubtype":"weapon2h", "fightingStyle":"Magic", "tier":10, "level":91,"exp":460,"price":0}, "effects":[{"label": "Mag. Off +20", "changes": [{"key":"data.magic_off.equip", "mode": 2, "value":20}], "duration":{}, "flags":{}, "transfer":true}], "img":"/systems/intersection/packs/Images/Staff_10.png"}]</v>
      </c>
    </row>
    <row r="121" spans="1:23" x14ac:dyDescent="0.25">
      <c r="A121" t="s">
        <v>49</v>
      </c>
      <c r="B121" t="s">
        <v>132</v>
      </c>
      <c r="C121" t="s">
        <v>135</v>
      </c>
      <c r="D121" t="s">
        <v>136</v>
      </c>
      <c r="E121">
        <v>10</v>
      </c>
      <c r="F121">
        <v>91</v>
      </c>
      <c r="G121">
        <v>460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10</v>
      </c>
      <c r="N121">
        <v>0</v>
      </c>
      <c r="O121" t="str">
        <f>IF(Table1[[#This Row],[melee_off]]=0,"", "{""label"": ""Mel. Off +"&amp;Table1[[#This Row],[melee_off]]&amp;""", ""changes"": [{""key"":""data.melee_off.equip"", ""mode"": 2, ""value"":"&amp;Table1[[#This Row],[melee_off]]&amp;"}], ""duration"":{}, ""flags"":{}, ""transfer"":true}")</f>
        <v/>
      </c>
      <c r="P121" t="str">
        <f>IF(Table1[[#This Row],[melee_def]]=0,"", "{""label"": ""Mel. Def +"&amp;Table1[[#This Row],[melee_def]]&amp;""", ""changes"": [{""key"":""data.melee_def.equip"", ""mode"": 2, ""value"":"&amp;Table1[[#This Row],[melee_def]]&amp;"}], ""duration"":{}, ""flags"":{}, ""transfer"":true}")</f>
        <v/>
      </c>
      <c r="Q121" t="str">
        <f>IF(Table1[[#This Row],[ranged_off]]=0,"", "{""label"": ""Rng. Off +"&amp;Table1[[#This Row],[ranged_off]]&amp;""", ""changes"": [{""key"":""data.ranged_off.equip"", ""mode"": 2, ""value"":"&amp;Table1[[#This Row],[ranged_off]]&amp;"}], ""duration"":{}, ""flags"":{}, ""transfer"":true}")</f>
        <v/>
      </c>
      <c r="R121" t="str">
        <f>IF(Table1[[#This Row],[ranged_def]]=0,"", "{""label"": ""Rng. Def +"&amp;Table1[[#This Row],[ranged_def]]&amp;""", ""changes"": [{""key"":""data.ranged_def.equip"", ""mode"": 2, ""value"":"&amp;Table1[[#This Row],[ranged_def]]&amp;"}], ""duration"":{}, ""flags"":{}, ""transfer"":true}")</f>
        <v/>
      </c>
      <c r="S121" t="str">
        <f>IF(Table1[[#This Row],[magic_off]]=0,"", "{""label"": ""Mag. Off +"&amp;Table1[[#This Row],[magic_off]]&amp;""", ""changes"": [{""key"":""data.magic_off.equip"", ""mode"": 2, ""value"":"&amp;Table1[[#This Row],[magic_off]]&amp;"}], ""duration"":{}, ""flags"":{}, ""transfer"":true}")</f>
        <v>{"label": "Mag. Off +10", "changes": [{"key":"data.magic_off.equip", "mode": 2, "value":10}], "duration":{}, "flags":{}, "transfer":true}</v>
      </c>
      <c r="T121" t="str">
        <f>IF(Table1[[#This Row],[magic_def]]=0,"", "{""label"": ""Mag. Def +"&amp;Table1[[#This Row],[magic_def]]&amp;""", ""changes"": [{""key"":""data.magic_def.equip"", ""mode"": 2, ""value"":"&amp;Table1[[#This Row],[magic_def]]&amp;"}], ""duration"":{}, ""flags"":{}, ""transfer"":true}")</f>
        <v/>
      </c>
      <c r="U121" t="str">
        <f>Table1[[#This Row],[itemSubtype]]&amp;Table1[[#This Row],[equipmentSlot]]&amp;Table1[[#This Row],[fightingStyle]]</f>
        <v>"weapon1h""mainHand""Magic"</v>
      </c>
      <c r="V121" t="str">
        <f>"""/systems/intersection/packs/Images/"&amp;_xlfn.XLOOKUP(Table1[[#This Row],[lookup for image path]],Table2[Column2],Table2[Column1],"00 whaaaaat")&amp;"_"&amp;Table1[[#This Row],[tier]]&amp;".png"""</f>
        <v>"/systems/intersection/packs/Images/Wand_10.png"</v>
      </c>
      <c r="W121" s="2" t="str">
        <f>"[{""name"":"&amp;Table1[[#This Row],[name]]&amp;",""type"":""equipment"", ""data"":{""equipmentSlots"":"&amp;Table1[[#This Row],[equipmentSlot]]&amp;", ""itemSubtype"":"&amp;Table1[[#This Row],[itemSubtype]]&amp;", ""fightingStyle"":"&amp;Table1[[#This Row],[fightingStyle]]&amp;", ""tier"":"&amp;Table1[[#This Row],[tier]]&amp;", ""level"":"&amp;Table1[[#This Row],[level]]&amp;",""exp"":"&amp;Table1[[#This Row],[exp]]&amp;",""price"":"&amp;Table1[[#This Row],[price]]&amp;"}, ""effects"":["&amp;_xlfn.TEXTJOIN(",",TRUE,Table1[[#This Row],["data.melee_off.equip"]:["data.magic_def.equip"]])&amp;"], ""img"":"&amp;Table1[[#This Row],[image]]&amp;"}]"</f>
        <v>[{"name":"Yggdrasil Wand","type":"equipment", "data":{"equipmentSlots":"mainHand", "itemSubtype":"weapon1h", "fightingStyle":"Magic", "tier":10, "level":91,"exp":460,"price":0}, "effects":[{"label": "Mag. Off +10", "changes": [{"key":"data.magic_off.equip", "mode": 2, "value":10}], "duration":{}, "flags":{}, "transfer":true}], "img":"/systems/intersection/packs/Images/Wand_10.png"}]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D4293-8F39-415F-A6A6-982E32C5A595}">
  <dimension ref="A1:E13"/>
  <sheetViews>
    <sheetView workbookViewId="0">
      <selection activeCell="E1" sqref="E1:E1048576"/>
    </sheetView>
  </sheetViews>
  <sheetFormatPr defaultRowHeight="15" x14ac:dyDescent="0.25"/>
  <cols>
    <col min="1" max="1" width="14.5703125" customWidth="1"/>
    <col min="2" max="2" width="16.42578125" customWidth="1"/>
    <col min="3" max="4" width="14.42578125" customWidth="1"/>
  </cols>
  <sheetData>
    <row r="1" spans="1:5" x14ac:dyDescent="0.25">
      <c r="A1" t="s">
        <v>1</v>
      </c>
      <c r="B1" t="s">
        <v>14</v>
      </c>
      <c r="C1" t="s">
        <v>15</v>
      </c>
      <c r="D1" t="s">
        <v>152</v>
      </c>
      <c r="E1" t="s">
        <v>151</v>
      </c>
    </row>
    <row r="2" spans="1:5" x14ac:dyDescent="0.25">
      <c r="A2" t="s">
        <v>130</v>
      </c>
      <c r="B2" t="s">
        <v>130</v>
      </c>
      <c r="C2" t="s">
        <v>137</v>
      </c>
      <c r="D2" t="str">
        <f>Table2[[#This Row],[itemSubtype]]&amp;Table2[[#This Row],[equipmentSlot]]&amp;Table2[[#This Row],[fightingStyle]]</f>
        <v>"armor""armor""Melee"</v>
      </c>
      <c r="E2" t="s">
        <v>153</v>
      </c>
    </row>
    <row r="3" spans="1:5" x14ac:dyDescent="0.25">
      <c r="A3" t="s">
        <v>130</v>
      </c>
      <c r="B3" t="s">
        <v>130</v>
      </c>
      <c r="C3" t="s">
        <v>136</v>
      </c>
      <c r="D3" t="str">
        <f>Table2[[#This Row],[itemSubtype]]&amp;Table2[[#This Row],[equipmentSlot]]&amp;Table2[[#This Row],[fightingStyle]]</f>
        <v>"armor""armor""Magic"</v>
      </c>
      <c r="E3" t="s">
        <v>154</v>
      </c>
    </row>
    <row r="4" spans="1:5" x14ac:dyDescent="0.25">
      <c r="A4" t="s">
        <v>130</v>
      </c>
      <c r="B4" t="s">
        <v>130</v>
      </c>
      <c r="C4" t="s">
        <v>138</v>
      </c>
      <c r="D4" t="str">
        <f>Table2[[#This Row],[itemSubtype]]&amp;Table2[[#This Row],[equipmentSlot]]&amp;Table2[[#This Row],[fightingStyle]]</f>
        <v>"armor""armor""Ranged"</v>
      </c>
      <c r="E4" t="s">
        <v>155</v>
      </c>
    </row>
    <row r="5" spans="1:5" x14ac:dyDescent="0.25">
      <c r="A5" t="s">
        <v>131</v>
      </c>
      <c r="B5" t="s">
        <v>134</v>
      </c>
      <c r="C5" t="s">
        <v>137</v>
      </c>
      <c r="D5" t="str">
        <f>Table2[[#This Row],[itemSubtype]]&amp;Table2[[#This Row],[equipmentSlot]]&amp;Table2[[#This Row],[fightingStyle]]</f>
        <v>"shield""offHand""Melee"</v>
      </c>
      <c r="E5" t="s">
        <v>156</v>
      </c>
    </row>
    <row r="6" spans="1:5" x14ac:dyDescent="0.25">
      <c r="A6" t="s">
        <v>131</v>
      </c>
      <c r="B6" t="s">
        <v>134</v>
      </c>
      <c r="C6" t="s">
        <v>136</v>
      </c>
      <c r="D6" t="str">
        <f>Table2[[#This Row],[itemSubtype]]&amp;Table2[[#This Row],[equipmentSlot]]&amp;Table2[[#This Row],[fightingStyle]]</f>
        <v>"shield""offHand""Magic"</v>
      </c>
      <c r="E6" t="s">
        <v>157</v>
      </c>
    </row>
    <row r="7" spans="1:5" x14ac:dyDescent="0.25">
      <c r="A7" t="s">
        <v>131</v>
      </c>
      <c r="B7" t="s">
        <v>134</v>
      </c>
      <c r="C7" t="s">
        <v>138</v>
      </c>
      <c r="D7" t="str">
        <f>Table2[[#This Row],[itemSubtype]]&amp;Table2[[#This Row],[equipmentSlot]]&amp;Table2[[#This Row],[fightingStyle]]</f>
        <v>"shield""offHand""Ranged"</v>
      </c>
      <c r="E7" t="s">
        <v>158</v>
      </c>
    </row>
    <row r="8" spans="1:5" x14ac:dyDescent="0.25">
      <c r="A8" t="s">
        <v>132</v>
      </c>
      <c r="B8" t="s">
        <v>135</v>
      </c>
      <c r="C8" t="s">
        <v>138</v>
      </c>
      <c r="D8" t="str">
        <f>Table2[[#This Row],[itemSubtype]]&amp;Table2[[#This Row],[equipmentSlot]]&amp;Table2[[#This Row],[fightingStyle]]</f>
        <v>"weapon1h""mainHand""Ranged"</v>
      </c>
      <c r="E8" t="s">
        <v>159</v>
      </c>
    </row>
    <row r="9" spans="1:5" x14ac:dyDescent="0.25">
      <c r="A9" t="s">
        <v>132</v>
      </c>
      <c r="B9" t="s">
        <v>135</v>
      </c>
      <c r="C9" t="s">
        <v>137</v>
      </c>
      <c r="D9" t="str">
        <f>Table2[[#This Row],[itemSubtype]]&amp;Table2[[#This Row],[equipmentSlot]]&amp;Table2[[#This Row],[fightingStyle]]</f>
        <v>"weapon1h""mainHand""Melee"</v>
      </c>
      <c r="E9" t="s">
        <v>160</v>
      </c>
    </row>
    <row r="10" spans="1:5" x14ac:dyDescent="0.25">
      <c r="A10" t="s">
        <v>132</v>
      </c>
      <c r="B10" t="s">
        <v>135</v>
      </c>
      <c r="C10" t="s">
        <v>136</v>
      </c>
      <c r="D10" t="str">
        <f>Table2[[#This Row],[itemSubtype]]&amp;Table2[[#This Row],[equipmentSlot]]&amp;Table2[[#This Row],[fightingStyle]]</f>
        <v>"weapon1h""mainHand""Magic"</v>
      </c>
      <c r="E10" t="s">
        <v>161</v>
      </c>
    </row>
    <row r="11" spans="1:5" x14ac:dyDescent="0.25">
      <c r="A11" t="s">
        <v>133</v>
      </c>
      <c r="B11" t="s">
        <v>135</v>
      </c>
      <c r="C11" t="s">
        <v>137</v>
      </c>
      <c r="D11" t="str">
        <f>Table2[[#This Row],[itemSubtype]]&amp;Table2[[#This Row],[equipmentSlot]]&amp;Table2[[#This Row],[fightingStyle]]</f>
        <v>"weapon2h""mainHand""Melee"</v>
      </c>
      <c r="E11" t="s">
        <v>162</v>
      </c>
    </row>
    <row r="12" spans="1:5" x14ac:dyDescent="0.25">
      <c r="A12" t="s">
        <v>133</v>
      </c>
      <c r="B12" t="s">
        <v>135</v>
      </c>
      <c r="C12" t="s">
        <v>138</v>
      </c>
      <c r="D12" t="str">
        <f>Table2[[#This Row],[itemSubtype]]&amp;Table2[[#This Row],[equipmentSlot]]&amp;Table2[[#This Row],[fightingStyle]]</f>
        <v>"weapon2h""mainHand""Ranged"</v>
      </c>
      <c r="E12" t="s">
        <v>163</v>
      </c>
    </row>
    <row r="13" spans="1:5" x14ac:dyDescent="0.25">
      <c r="A13" t="s">
        <v>133</v>
      </c>
      <c r="B13" t="s">
        <v>135</v>
      </c>
      <c r="C13" t="s">
        <v>136</v>
      </c>
      <c r="D13" t="str">
        <f>Table2[[#This Row],[itemSubtype]]&amp;Table2[[#This Row],[equipmentSlot]]&amp;Table2[[#This Row],[fightingStyle]]</f>
        <v>"weapon2h""mainHand""Magic"</v>
      </c>
      <c r="E13" t="s">
        <v>164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LeBlanc</dc:creator>
  <cp:lastModifiedBy>Vincent LeBlanc</cp:lastModifiedBy>
  <dcterms:created xsi:type="dcterms:W3CDTF">2021-03-02T22:14:29Z</dcterms:created>
  <dcterms:modified xsi:type="dcterms:W3CDTF">2022-01-29T17:35:06Z</dcterms:modified>
</cp:coreProperties>
</file>