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4A05022-2D0F-46AA-9DEB-4106EBC98B0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" i="1" l="1"/>
  <c r="K35" i="1"/>
  <c r="K36" i="1"/>
  <c r="M36" i="1" s="1"/>
  <c r="K37" i="1"/>
  <c r="M37" i="1" s="1"/>
  <c r="K38" i="1"/>
  <c r="M38" i="1" s="1"/>
  <c r="K39" i="1"/>
  <c r="M39" i="1" s="1"/>
  <c r="K40" i="1"/>
  <c r="M40" i="1" s="1"/>
  <c r="K34" i="1"/>
  <c r="M34" i="1" s="1"/>
  <c r="C40" i="1" l="1"/>
  <c r="C39" i="1"/>
  <c r="C38" i="1"/>
  <c r="C37" i="1"/>
  <c r="C36" i="1"/>
  <c r="C35" i="1"/>
  <c r="C34" i="1"/>
  <c r="L24" i="1"/>
  <c r="L25" i="1"/>
  <c r="L23" i="1"/>
  <c r="M24" i="1"/>
  <c r="M25" i="1"/>
  <c r="M23" i="1"/>
  <c r="C23" i="1" l="1"/>
  <c r="C24" i="1"/>
  <c r="C7" i="1"/>
  <c r="C6" i="1"/>
  <c r="K8" i="1" l="1"/>
  <c r="K9" i="1"/>
  <c r="K10" i="1"/>
  <c r="K11" i="1"/>
  <c r="K12" i="1"/>
  <c r="K13" i="1"/>
  <c r="K14" i="1"/>
  <c r="K15" i="1"/>
  <c r="L11" i="1" l="1"/>
  <c r="L9" i="1"/>
  <c r="L15" i="1"/>
  <c r="L13" i="1"/>
  <c r="L12" i="1"/>
  <c r="M14" i="1"/>
  <c r="L14" i="1"/>
  <c r="M10" i="1"/>
  <c r="L10" i="1"/>
  <c r="M8" i="1"/>
  <c r="L8" i="1"/>
  <c r="M9" i="1"/>
  <c r="M13" i="1"/>
  <c r="M15" i="1"/>
  <c r="M12" i="1"/>
  <c r="M11" i="1"/>
</calcChain>
</file>

<file path=xl/sharedStrings.xml><?xml version="1.0" encoding="utf-8"?>
<sst xmlns="http://schemas.openxmlformats.org/spreadsheetml/2006/main" count="81" uniqueCount="43">
  <si>
    <t>Quotetion No</t>
  </si>
  <si>
    <t>Master Cost</t>
  </si>
  <si>
    <t>Silicon Cost</t>
  </si>
  <si>
    <t>PO No</t>
  </si>
  <si>
    <t>3D/IV/20-21/0084</t>
  </si>
  <si>
    <t>3DTPS/VC000264/2020</t>
  </si>
  <si>
    <t>PO-IA20-30007</t>
  </si>
  <si>
    <t>12.07.2020</t>
  </si>
  <si>
    <t>13.07.2020</t>
  </si>
  <si>
    <t>Part Name</t>
  </si>
  <si>
    <t>Order Qty</t>
  </si>
  <si>
    <t>Fan clamp AIICAT Part</t>
  </si>
  <si>
    <t>Front cover (1) AIICATPart</t>
  </si>
  <si>
    <t>Outlet pipe</t>
  </si>
  <si>
    <t>Filter module AIICATPart</t>
  </si>
  <si>
    <t>Bottom Visor AIICATPart</t>
  </si>
  <si>
    <t>Crown for manufacaturing AIICATPart</t>
  </si>
  <si>
    <t>Front visor AIICATPart</t>
  </si>
  <si>
    <t>Head Band AIICATPart</t>
  </si>
  <si>
    <t>17.07.2020</t>
  </si>
  <si>
    <t>3D/IV/20-21/0087</t>
  </si>
  <si>
    <t>23.07.2020</t>
  </si>
  <si>
    <t>3D/IV/20-21/0088</t>
  </si>
  <si>
    <t>24.07.2020</t>
  </si>
  <si>
    <t>25.07.2020</t>
  </si>
  <si>
    <t>3D/IV/20-21/0090</t>
  </si>
  <si>
    <t>Balance Qty</t>
  </si>
  <si>
    <t>3D/IV/20-21/0095</t>
  </si>
  <si>
    <t>Different Qty</t>
  </si>
  <si>
    <t>Total Invoice.Qty</t>
  </si>
  <si>
    <t>Actual Dispatch.Qty</t>
  </si>
  <si>
    <t>3D/IV/20-21/0091</t>
  </si>
  <si>
    <t>27.07.2020</t>
  </si>
  <si>
    <t>28.07.2020</t>
  </si>
  <si>
    <t>Total Amount</t>
  </si>
  <si>
    <t>Flex Connector Back</t>
  </si>
  <si>
    <t>Flex Connector Front</t>
  </si>
  <si>
    <t>Tight Ring</t>
  </si>
  <si>
    <t>3DTPS/VC000317(R)/2020</t>
  </si>
  <si>
    <t>(2)(3)</t>
  </si>
  <si>
    <t>(2)(4)</t>
  </si>
  <si>
    <t>3D/IV/20-21/0096</t>
  </si>
  <si>
    <t>PO-IA20-30021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</si>
</sst>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Fill="1" applyBorder="1"/>
    <xf numFmtId="0" fontId="0" fillId="0" borderId="4" xfId="0" applyBorder="1"/>
    <xf numFmtId="164" fontId="0" fillId="0" borderId="4" xfId="0" applyNumberFormat="1" applyBorder="1"/>
    <xf numFmtId="0" fontId="1" fillId="2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0" fillId="0" borderId="1" xfId="0" applyNumberFormat="1" applyFill="1" applyBorder="1"/>
    <xf numFmtId="0" fontId="0" fillId="0" borderId="0" xfId="0" applyFill="1"/>
    <xf numFmtId="0" fontId="1" fillId="2" borderId="1" xfId="0" applyFont="1" applyFill="1" applyBorder="1" applyAlignment="1">
      <alignment horizontal="left"/>
    </xf>
    <xf numFmtId="2" fontId="0" fillId="0" borderId="4" xfId="0" applyNumberFormat="1" applyBorder="1"/>
    <xf numFmtId="164" fontId="0" fillId="0" borderId="1" xfId="0" applyNumberFormat="1" applyFill="1" applyBorder="1"/>
    <xf numFmtId="0" fontId="1" fillId="3" borderId="1" xfId="0" applyFont="1" applyFill="1" applyBorder="1"/>
    <xf numFmtId="0" fontId="1" fillId="3" borderId="3" xfId="0" applyFont="1" applyFill="1" applyBorder="1"/>
    <xf numFmtId="2" fontId="0" fillId="0" borderId="1" xfId="0" applyNumberFormat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43"/>
  <sheetViews>
    <sheetView tabSelected="1" zoomScaleNormal="100" workbookViewId="0">
      <selection activeCell="L44" sqref="L44"/>
    </sheetView>
  </sheetViews>
  <sheetFormatPr defaultRowHeight="15" x14ac:dyDescent="0.25"/>
  <cols>
    <col min="1" max="1" width="34.7109375" bestFit="1" customWidth="1"/>
    <col min="2" max="2" width="23.5703125" customWidth="1"/>
    <col min="3" max="3" width="22" customWidth="1"/>
    <col min="4" max="4" width="17.140625" customWidth="1"/>
    <col min="5" max="9" width="16.5703125" customWidth="1"/>
    <col min="10" max="10" width="9" customWidth="1"/>
    <col min="11" max="11" width="12.42578125" customWidth="1"/>
    <col min="12" max="12" width="10" customWidth="1"/>
    <col min="13" max="13" width="11.42578125" bestFit="1" customWidth="1"/>
  </cols>
  <sheetData>
    <row r="2" spans="1:13" x14ac:dyDescent="0.25">
      <c r="A2" s="18" t="s">
        <v>0</v>
      </c>
      <c r="B2" s="18" t="s">
        <v>5</v>
      </c>
      <c r="C2" s="18" t="s">
        <v>7</v>
      </c>
    </row>
    <row r="3" spans="1:13" x14ac:dyDescent="0.25">
      <c r="A3" s="19" t="s">
        <v>3</v>
      </c>
      <c r="B3" s="19" t="s">
        <v>6</v>
      </c>
      <c r="C3" s="19" t="s">
        <v>8</v>
      </c>
    </row>
    <row r="4" spans="1:13" ht="39" customHeight="1" x14ac:dyDescent="0.25">
      <c r="A4" s="15" t="s">
        <v>9</v>
      </c>
      <c r="B4" s="10" t="s">
        <v>10</v>
      </c>
      <c r="C4" s="10" t="s">
        <v>34</v>
      </c>
      <c r="D4" s="1" t="s">
        <v>19</v>
      </c>
      <c r="E4" s="1" t="s">
        <v>21</v>
      </c>
      <c r="F4" s="1" t="s">
        <v>23</v>
      </c>
      <c r="G4" s="1" t="s">
        <v>24</v>
      </c>
      <c r="H4" s="1" t="s">
        <v>24</v>
      </c>
      <c r="I4" s="1" t="s">
        <v>24</v>
      </c>
      <c r="J4" s="8" t="s">
        <v>30</v>
      </c>
      <c r="K4" s="8" t="s">
        <v>29</v>
      </c>
      <c r="L4" s="8" t="s">
        <v>28</v>
      </c>
      <c r="M4" s="10" t="s">
        <v>26</v>
      </c>
    </row>
    <row r="5" spans="1:13" x14ac:dyDescent="0.25">
      <c r="A5" s="15"/>
      <c r="B5" s="12"/>
      <c r="C5" s="12"/>
      <c r="D5" s="1" t="s">
        <v>4</v>
      </c>
      <c r="E5" s="1" t="s">
        <v>20</v>
      </c>
      <c r="F5" s="1" t="s">
        <v>22</v>
      </c>
      <c r="G5" s="1" t="s">
        <v>25</v>
      </c>
      <c r="H5" s="1" t="s">
        <v>31</v>
      </c>
      <c r="I5" s="1" t="s">
        <v>27</v>
      </c>
      <c r="J5" s="9"/>
      <c r="K5" s="9"/>
      <c r="L5" s="9"/>
      <c r="M5" s="11"/>
    </row>
    <row r="6" spans="1:13" x14ac:dyDescent="0.25">
      <c r="A6" s="6" t="s">
        <v>1</v>
      </c>
      <c r="B6" s="16">
        <v>3</v>
      </c>
      <c r="C6" s="7">
        <f>31050+23805+15870+12765+1209+30015+12420+14145</f>
        <v>141279</v>
      </c>
      <c r="D6" s="6"/>
      <c r="E6" s="6"/>
      <c r="F6" s="6"/>
      <c r="G6" s="6"/>
      <c r="H6" s="2"/>
      <c r="I6" s="2"/>
      <c r="J6" s="2"/>
      <c r="K6" s="2"/>
      <c r="L6" s="2"/>
      <c r="M6" s="2"/>
    </row>
    <row r="7" spans="1:13" x14ac:dyDescent="0.25">
      <c r="A7" s="2" t="s">
        <v>2</v>
      </c>
      <c r="B7" s="4">
        <v>4</v>
      </c>
      <c r="C7" s="3">
        <f>105000+82080+72800+61600+10640+63840+30400+66600</f>
        <v>492960</v>
      </c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s="14" customFormat="1" x14ac:dyDescent="0.25">
      <c r="A8" s="5" t="s">
        <v>11</v>
      </c>
      <c r="B8" s="13">
        <v>100</v>
      </c>
      <c r="C8" s="17">
        <v>13500</v>
      </c>
      <c r="D8" s="5">
        <v>4</v>
      </c>
      <c r="E8" s="5">
        <v>15</v>
      </c>
      <c r="F8" s="5">
        <v>10</v>
      </c>
      <c r="G8" s="5"/>
      <c r="H8" s="5">
        <v>10</v>
      </c>
      <c r="I8" s="5">
        <v>15</v>
      </c>
      <c r="J8" s="5">
        <v>50</v>
      </c>
      <c r="K8" s="5">
        <f>+D8+E8+F8+G8+H8+I8</f>
        <v>54</v>
      </c>
      <c r="L8" s="5">
        <f>+J8-K8</f>
        <v>-4</v>
      </c>
      <c r="M8" s="13">
        <f>+B8-K8</f>
        <v>46</v>
      </c>
    </row>
    <row r="9" spans="1:13" s="14" customFormat="1" x14ac:dyDescent="0.25">
      <c r="A9" s="5" t="s">
        <v>12</v>
      </c>
      <c r="B9" s="13">
        <v>100</v>
      </c>
      <c r="C9" s="17">
        <v>74500</v>
      </c>
      <c r="D9" s="5">
        <v>4</v>
      </c>
      <c r="E9" s="5">
        <v>15</v>
      </c>
      <c r="F9" s="5">
        <v>10</v>
      </c>
      <c r="G9" s="5"/>
      <c r="H9" s="5">
        <v>10</v>
      </c>
      <c r="I9" s="5">
        <v>15</v>
      </c>
      <c r="J9" s="5">
        <v>50</v>
      </c>
      <c r="K9" s="5">
        <f t="shared" ref="K9:K15" si="0">+D9+E9+F9+G9+H9+I9</f>
        <v>54</v>
      </c>
      <c r="L9" s="5">
        <f t="shared" ref="L9:L15" si="1">+J9-K9</f>
        <v>-4</v>
      </c>
      <c r="M9" s="13">
        <f>+B9-K9</f>
        <v>46</v>
      </c>
    </row>
    <row r="10" spans="1:13" s="14" customFormat="1" x14ac:dyDescent="0.25">
      <c r="A10" s="5" t="s">
        <v>13</v>
      </c>
      <c r="B10" s="13">
        <v>100</v>
      </c>
      <c r="C10" s="17">
        <v>32000</v>
      </c>
      <c r="D10" s="5">
        <v>4</v>
      </c>
      <c r="E10" s="5">
        <v>15</v>
      </c>
      <c r="F10" s="5">
        <v>10</v>
      </c>
      <c r="G10" s="5">
        <v>12</v>
      </c>
      <c r="H10" s="5">
        <v>10</v>
      </c>
      <c r="I10" s="5">
        <v>15</v>
      </c>
      <c r="J10" s="5">
        <v>62</v>
      </c>
      <c r="K10" s="5">
        <f t="shared" si="0"/>
        <v>66</v>
      </c>
      <c r="L10" s="5">
        <f>+J10-K10</f>
        <v>-4</v>
      </c>
      <c r="M10" s="13">
        <f>+B10-K10</f>
        <v>34</v>
      </c>
    </row>
    <row r="11" spans="1:13" s="14" customFormat="1" x14ac:dyDescent="0.25">
      <c r="A11" s="5" t="s">
        <v>14</v>
      </c>
      <c r="B11" s="13">
        <v>100</v>
      </c>
      <c r="C11" s="17">
        <v>37000</v>
      </c>
      <c r="D11" s="5">
        <v>4</v>
      </c>
      <c r="E11" s="5">
        <v>15</v>
      </c>
      <c r="F11" s="5">
        <v>10</v>
      </c>
      <c r="G11" s="5"/>
      <c r="H11" s="5">
        <v>10</v>
      </c>
      <c r="I11" s="5">
        <v>10</v>
      </c>
      <c r="J11" s="5">
        <v>45</v>
      </c>
      <c r="K11" s="5">
        <f t="shared" si="0"/>
        <v>49</v>
      </c>
      <c r="L11" s="5">
        <f t="shared" si="1"/>
        <v>-4</v>
      </c>
      <c r="M11" s="13">
        <f>+B11-K11</f>
        <v>51</v>
      </c>
    </row>
    <row r="12" spans="1:13" s="14" customFormat="1" x14ac:dyDescent="0.25">
      <c r="A12" s="5" t="s">
        <v>15</v>
      </c>
      <c r="B12" s="13">
        <v>100</v>
      </c>
      <c r="C12" s="17">
        <v>81000</v>
      </c>
      <c r="D12" s="5">
        <v>4</v>
      </c>
      <c r="E12" s="5">
        <v>15</v>
      </c>
      <c r="F12" s="5">
        <v>10</v>
      </c>
      <c r="G12" s="5"/>
      <c r="H12" s="5">
        <v>10</v>
      </c>
      <c r="I12" s="5">
        <v>11</v>
      </c>
      <c r="J12" s="5">
        <v>46</v>
      </c>
      <c r="K12" s="5">
        <f t="shared" si="0"/>
        <v>50</v>
      </c>
      <c r="L12" s="5">
        <f t="shared" si="1"/>
        <v>-4</v>
      </c>
      <c r="M12" s="13">
        <f>+B12-K12</f>
        <v>50</v>
      </c>
    </row>
    <row r="13" spans="1:13" s="14" customFormat="1" x14ac:dyDescent="0.25">
      <c r="A13" s="5" t="s">
        <v>16</v>
      </c>
      <c r="B13" s="13">
        <v>100</v>
      </c>
      <c r="C13" s="17">
        <v>62400</v>
      </c>
      <c r="D13" s="5">
        <v>4</v>
      </c>
      <c r="E13" s="5">
        <v>15</v>
      </c>
      <c r="F13" s="5">
        <v>10</v>
      </c>
      <c r="G13" s="5"/>
      <c r="H13" s="5">
        <v>10</v>
      </c>
      <c r="I13" s="5">
        <v>15</v>
      </c>
      <c r="J13" s="5">
        <v>50</v>
      </c>
      <c r="K13" s="5">
        <f t="shared" si="0"/>
        <v>54</v>
      </c>
      <c r="L13" s="5">
        <f t="shared" si="1"/>
        <v>-4</v>
      </c>
      <c r="M13" s="13">
        <f>+B13-K13</f>
        <v>46</v>
      </c>
    </row>
    <row r="14" spans="1:13" s="14" customFormat="1" x14ac:dyDescent="0.25">
      <c r="A14" s="5" t="s">
        <v>17</v>
      </c>
      <c r="B14" s="13">
        <v>100</v>
      </c>
      <c r="C14" s="17">
        <v>41400</v>
      </c>
      <c r="D14" s="5">
        <v>4</v>
      </c>
      <c r="E14" s="5">
        <v>15</v>
      </c>
      <c r="F14" s="5">
        <v>10</v>
      </c>
      <c r="G14" s="5"/>
      <c r="H14" s="5">
        <v>10</v>
      </c>
      <c r="I14" s="5">
        <v>15</v>
      </c>
      <c r="J14" s="5">
        <v>50</v>
      </c>
      <c r="K14" s="5">
        <f t="shared" si="0"/>
        <v>54</v>
      </c>
      <c r="L14" s="5">
        <f t="shared" si="1"/>
        <v>-4</v>
      </c>
      <c r="M14" s="13">
        <f>+B14-K14</f>
        <v>46</v>
      </c>
    </row>
    <row r="15" spans="1:13" s="14" customFormat="1" x14ac:dyDescent="0.25">
      <c r="A15" s="5" t="s">
        <v>18</v>
      </c>
      <c r="B15" s="13">
        <v>100</v>
      </c>
      <c r="C15" s="17">
        <v>33600</v>
      </c>
      <c r="D15" s="5">
        <v>4</v>
      </c>
      <c r="E15" s="5">
        <v>15</v>
      </c>
      <c r="F15" s="5">
        <v>10</v>
      </c>
      <c r="G15" s="5"/>
      <c r="H15" s="5">
        <v>10</v>
      </c>
      <c r="I15" s="5">
        <v>15</v>
      </c>
      <c r="J15" s="5">
        <v>50</v>
      </c>
      <c r="K15" s="5">
        <f t="shared" si="0"/>
        <v>54</v>
      </c>
      <c r="L15" s="5">
        <f t="shared" si="1"/>
        <v>-4</v>
      </c>
      <c r="M15" s="13">
        <f>+B15-K15</f>
        <v>46</v>
      </c>
    </row>
    <row r="17" spans="1:13" x14ac:dyDescent="0.25">
      <c r="A17" s="18" t="s">
        <v>0</v>
      </c>
      <c r="B17" s="18" t="s">
        <v>38</v>
      </c>
      <c r="C17" s="18" t="s">
        <v>32</v>
      </c>
    </row>
    <row r="18" spans="1:13" x14ac:dyDescent="0.25">
      <c r="A18" s="19" t="s">
        <v>3</v>
      </c>
      <c r="B18" s="19" t="s">
        <v>6</v>
      </c>
      <c r="C18" s="19" t="s">
        <v>33</v>
      </c>
    </row>
    <row r="19" spans="1:13" x14ac:dyDescent="0.25">
      <c r="A19" s="15" t="s">
        <v>9</v>
      </c>
      <c r="B19" s="10" t="s">
        <v>10</v>
      </c>
      <c r="C19" s="10" t="s">
        <v>34</v>
      </c>
      <c r="D19" s="1" t="s">
        <v>33</v>
      </c>
      <c r="E19" s="1"/>
      <c r="F19" s="1"/>
      <c r="G19" s="1"/>
      <c r="H19" s="1"/>
      <c r="I19" s="1"/>
      <c r="J19" s="8" t="s">
        <v>30</v>
      </c>
      <c r="K19" s="8" t="s">
        <v>29</v>
      </c>
      <c r="L19" s="8" t="s">
        <v>28</v>
      </c>
      <c r="M19" s="10" t="s">
        <v>26</v>
      </c>
    </row>
    <row r="20" spans="1:13" x14ac:dyDescent="0.25">
      <c r="A20" s="15"/>
      <c r="B20" s="12"/>
      <c r="C20" s="12"/>
      <c r="D20" s="1" t="s">
        <v>41</v>
      </c>
      <c r="E20" s="1"/>
      <c r="F20" s="1"/>
      <c r="G20" s="1"/>
      <c r="H20" s="1"/>
      <c r="I20" s="1"/>
      <c r="J20" s="9"/>
      <c r="K20" s="9"/>
      <c r="L20" s="9"/>
      <c r="M20" s="11"/>
    </row>
    <row r="21" spans="1:13" ht="13.5" customHeight="1" x14ac:dyDescent="0.25">
      <c r="A21" s="6" t="s">
        <v>1</v>
      </c>
      <c r="B21" s="20" t="s">
        <v>39</v>
      </c>
      <c r="C21" s="7">
        <v>4715</v>
      </c>
      <c r="D21" s="20" t="s">
        <v>39</v>
      </c>
      <c r="E21" s="6"/>
      <c r="F21" s="6"/>
      <c r="G21" s="6"/>
      <c r="H21" s="2"/>
      <c r="I21" s="2"/>
      <c r="J21" s="2"/>
      <c r="K21" s="2"/>
      <c r="L21" s="2"/>
      <c r="M21" s="2"/>
    </row>
    <row r="22" spans="1:13" x14ac:dyDescent="0.25">
      <c r="A22" s="2" t="s">
        <v>2</v>
      </c>
      <c r="B22" s="20" t="s">
        <v>40</v>
      </c>
      <c r="C22" s="3">
        <v>41880</v>
      </c>
      <c r="D22" s="20" t="s">
        <v>40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 t="s">
        <v>35</v>
      </c>
      <c r="B23" s="13">
        <v>100</v>
      </c>
      <c r="C23" s="17">
        <f>180*100</f>
        <v>18000</v>
      </c>
      <c r="D23" s="5">
        <v>15</v>
      </c>
      <c r="E23" s="5"/>
      <c r="F23" s="5"/>
      <c r="G23" s="5"/>
      <c r="H23" s="5"/>
      <c r="I23" s="5"/>
      <c r="J23" s="5">
        <v>15</v>
      </c>
      <c r="K23" s="5">
        <v>15</v>
      </c>
      <c r="L23" s="5">
        <f>+J23-K23</f>
        <v>0</v>
      </c>
      <c r="M23" s="13">
        <f>+B23-K23</f>
        <v>85</v>
      </c>
    </row>
    <row r="24" spans="1:13" x14ac:dyDescent="0.25">
      <c r="A24" s="2" t="s">
        <v>36</v>
      </c>
      <c r="B24" s="4">
        <v>100</v>
      </c>
      <c r="C24" s="17">
        <f>160*100</f>
        <v>16000</v>
      </c>
      <c r="D24" s="5">
        <v>15</v>
      </c>
      <c r="E24" s="5"/>
      <c r="F24" s="5"/>
      <c r="G24" s="5"/>
      <c r="H24" s="5"/>
      <c r="I24" s="5"/>
      <c r="J24" s="5">
        <v>15</v>
      </c>
      <c r="K24" s="5">
        <v>15</v>
      </c>
      <c r="L24" s="5">
        <f t="shared" ref="L24:L25" si="2">+J24-K24</f>
        <v>0</v>
      </c>
      <c r="M24" s="13">
        <f t="shared" ref="M24:M25" si="3">+B24-K24</f>
        <v>85</v>
      </c>
    </row>
    <row r="25" spans="1:13" x14ac:dyDescent="0.25">
      <c r="A25" s="2" t="s">
        <v>37</v>
      </c>
      <c r="B25" s="4">
        <v>100</v>
      </c>
      <c r="C25" s="17">
        <v>18000</v>
      </c>
      <c r="D25" s="5">
        <v>15</v>
      </c>
      <c r="E25" s="5"/>
      <c r="F25" s="5"/>
      <c r="G25" s="5"/>
      <c r="H25" s="5"/>
      <c r="I25" s="5"/>
      <c r="J25" s="5">
        <v>15</v>
      </c>
      <c r="K25" s="5">
        <v>15</v>
      </c>
      <c r="L25" s="5">
        <f t="shared" si="2"/>
        <v>0</v>
      </c>
      <c r="M25" s="13">
        <f t="shared" si="3"/>
        <v>85</v>
      </c>
    </row>
    <row r="28" spans="1:13" x14ac:dyDescent="0.25">
      <c r="A28" s="18" t="s">
        <v>0</v>
      </c>
      <c r="B28" s="18" t="s">
        <v>5</v>
      </c>
      <c r="C28" s="18" t="s">
        <v>7</v>
      </c>
    </row>
    <row r="29" spans="1:13" x14ac:dyDescent="0.25">
      <c r="A29" s="19" t="s">
        <v>3</v>
      </c>
      <c r="B29" s="19" t="s">
        <v>42</v>
      </c>
      <c r="C29" s="19" t="s">
        <v>33</v>
      </c>
    </row>
    <row r="30" spans="1:13" x14ac:dyDescent="0.25">
      <c r="A30" s="15" t="s">
        <v>9</v>
      </c>
      <c r="B30" s="10" t="s">
        <v>10</v>
      </c>
      <c r="C30" s="10" t="s">
        <v>34</v>
      </c>
      <c r="D30" s="1"/>
      <c r="E30" s="1"/>
      <c r="F30" s="1"/>
      <c r="G30" s="1"/>
      <c r="H30" s="1"/>
      <c r="I30" s="1"/>
      <c r="J30" s="8" t="s">
        <v>30</v>
      </c>
      <c r="K30" s="8" t="s">
        <v>29</v>
      </c>
      <c r="L30" s="8" t="s">
        <v>28</v>
      </c>
      <c r="M30" s="10" t="s">
        <v>26</v>
      </c>
    </row>
    <row r="31" spans="1:13" x14ac:dyDescent="0.25">
      <c r="A31" s="15"/>
      <c r="B31" s="12"/>
      <c r="C31" s="12"/>
      <c r="D31" s="1"/>
      <c r="E31" s="1"/>
      <c r="F31" s="1"/>
      <c r="G31" s="1"/>
      <c r="H31" s="1"/>
      <c r="I31" s="1"/>
      <c r="J31" s="9"/>
      <c r="K31" s="9"/>
      <c r="L31" s="9"/>
      <c r="M31" s="11"/>
    </row>
    <row r="32" spans="1:13" x14ac:dyDescent="0.25">
      <c r="A32" s="6" t="s">
        <v>1</v>
      </c>
      <c r="B32" s="16"/>
      <c r="C32" s="7">
        <v>59398</v>
      </c>
      <c r="D32" s="6"/>
      <c r="E32" s="6"/>
      <c r="F32" s="6"/>
      <c r="G32" s="6"/>
      <c r="H32" s="2"/>
      <c r="I32" s="2"/>
      <c r="J32" s="2"/>
      <c r="K32" s="2"/>
      <c r="L32" s="2"/>
      <c r="M32" s="2"/>
    </row>
    <row r="33" spans="1:13" x14ac:dyDescent="0.25">
      <c r="A33" s="2" t="s">
        <v>2</v>
      </c>
      <c r="B33" s="4"/>
      <c r="C33" s="3">
        <v>256350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5" t="s">
        <v>11</v>
      </c>
      <c r="B34" s="13">
        <v>50</v>
      </c>
      <c r="C34" s="17">
        <f>+B34*135</f>
        <v>6750</v>
      </c>
      <c r="D34" s="5"/>
      <c r="E34" s="5"/>
      <c r="F34" s="5"/>
      <c r="G34" s="5"/>
      <c r="H34" s="5"/>
      <c r="I34" s="5"/>
      <c r="J34" s="5"/>
      <c r="K34" s="5">
        <f>+D34+E34+F34+G34+H34+I34</f>
        <v>0</v>
      </c>
      <c r="L34" s="5"/>
      <c r="M34" s="13">
        <f>+B34-K34</f>
        <v>50</v>
      </c>
    </row>
    <row r="35" spans="1:13" x14ac:dyDescent="0.25">
      <c r="A35" s="5" t="s">
        <v>12</v>
      </c>
      <c r="B35" s="13">
        <v>50</v>
      </c>
      <c r="C35" s="17">
        <f>+B35*745</f>
        <v>37250</v>
      </c>
      <c r="D35" s="5"/>
      <c r="E35" s="5"/>
      <c r="F35" s="5"/>
      <c r="G35" s="5"/>
      <c r="H35" s="5"/>
      <c r="I35" s="5"/>
      <c r="J35" s="5"/>
      <c r="K35" s="5">
        <f t="shared" ref="K35:K40" si="4">+D35+E35+F35+G35+H35+I35</f>
        <v>0</v>
      </c>
      <c r="L35" s="5"/>
      <c r="M35" s="13">
        <f t="shared" ref="M35:M40" si="5">+B35-K35</f>
        <v>50</v>
      </c>
    </row>
    <row r="36" spans="1:13" x14ac:dyDescent="0.25">
      <c r="A36" s="5" t="s">
        <v>14</v>
      </c>
      <c r="B36" s="13">
        <v>50</v>
      </c>
      <c r="C36" s="17">
        <f>+B36*370</f>
        <v>18500</v>
      </c>
      <c r="D36" s="5"/>
      <c r="E36" s="5"/>
      <c r="F36" s="5"/>
      <c r="G36" s="5"/>
      <c r="H36" s="5"/>
      <c r="I36" s="5"/>
      <c r="J36" s="5"/>
      <c r="K36" s="5">
        <f t="shared" si="4"/>
        <v>0</v>
      </c>
      <c r="L36" s="5"/>
      <c r="M36" s="13">
        <f t="shared" si="5"/>
        <v>50</v>
      </c>
    </row>
    <row r="37" spans="1:13" x14ac:dyDescent="0.25">
      <c r="A37" s="5" t="s">
        <v>15</v>
      </c>
      <c r="B37" s="13">
        <v>50</v>
      </c>
      <c r="C37" s="17">
        <f>+B37*810</f>
        <v>40500</v>
      </c>
      <c r="D37" s="5"/>
      <c r="E37" s="5"/>
      <c r="F37" s="5"/>
      <c r="G37" s="5"/>
      <c r="H37" s="5"/>
      <c r="I37" s="5"/>
      <c r="J37" s="5"/>
      <c r="K37" s="5">
        <f t="shared" si="4"/>
        <v>0</v>
      </c>
      <c r="L37" s="5"/>
      <c r="M37" s="13">
        <f t="shared" si="5"/>
        <v>50</v>
      </c>
    </row>
    <row r="38" spans="1:13" x14ac:dyDescent="0.25">
      <c r="A38" s="5" t="s">
        <v>16</v>
      </c>
      <c r="B38" s="13">
        <v>50</v>
      </c>
      <c r="C38" s="17">
        <f>+B38*624</f>
        <v>31200</v>
      </c>
      <c r="D38" s="5"/>
      <c r="E38" s="5"/>
      <c r="F38" s="5"/>
      <c r="G38" s="5"/>
      <c r="H38" s="5"/>
      <c r="I38" s="5"/>
      <c r="J38" s="5"/>
      <c r="K38" s="5">
        <f t="shared" si="4"/>
        <v>0</v>
      </c>
      <c r="L38" s="5"/>
      <c r="M38" s="13">
        <f t="shared" si="5"/>
        <v>50</v>
      </c>
    </row>
    <row r="39" spans="1:13" x14ac:dyDescent="0.25">
      <c r="A39" s="5" t="s">
        <v>17</v>
      </c>
      <c r="B39" s="13">
        <v>50</v>
      </c>
      <c r="C39" s="17">
        <f>+B39*414</f>
        <v>20700</v>
      </c>
      <c r="D39" s="5"/>
      <c r="E39" s="5"/>
      <c r="F39" s="5"/>
      <c r="G39" s="5"/>
      <c r="H39" s="5"/>
      <c r="I39" s="5"/>
      <c r="J39" s="5"/>
      <c r="K39" s="5">
        <f t="shared" si="4"/>
        <v>0</v>
      </c>
      <c r="L39" s="5"/>
      <c r="M39" s="13">
        <f t="shared" si="5"/>
        <v>50</v>
      </c>
    </row>
    <row r="40" spans="1:13" x14ac:dyDescent="0.25">
      <c r="A40" s="5" t="s">
        <v>18</v>
      </c>
      <c r="B40" s="13">
        <v>50</v>
      </c>
      <c r="C40" s="17">
        <f>+B40*336</f>
        <v>16800</v>
      </c>
      <c r="D40" s="5"/>
      <c r="E40" s="5"/>
      <c r="F40" s="5"/>
      <c r="G40" s="5"/>
      <c r="H40" s="5"/>
      <c r="I40" s="5"/>
      <c r="J40" s="5"/>
      <c r="K40" s="5">
        <f t="shared" si="4"/>
        <v>0</v>
      </c>
      <c r="L40" s="5"/>
      <c r="M40" s="13">
        <f t="shared" si="5"/>
        <v>50</v>
      </c>
    </row>
    <row r="41" spans="1:13" x14ac:dyDescent="0.25">
      <c r="C41" s="21"/>
    </row>
    <row r="43" spans="1:13" x14ac:dyDescent="0.25">
      <c r="C43" s="21"/>
    </row>
  </sheetData>
  <mergeCells count="21">
    <mergeCell ref="L30:L31"/>
    <mergeCell ref="M30:M31"/>
    <mergeCell ref="A30:A31"/>
    <mergeCell ref="B30:B31"/>
    <mergeCell ref="C30:C31"/>
    <mergeCell ref="J30:J31"/>
    <mergeCell ref="K30:K31"/>
    <mergeCell ref="B4:B5"/>
    <mergeCell ref="C4:C5"/>
    <mergeCell ref="B19:B20"/>
    <mergeCell ref="C19:C20"/>
    <mergeCell ref="A19:A20"/>
    <mergeCell ref="J19:J20"/>
    <mergeCell ref="K19:K20"/>
    <mergeCell ref="L19:L20"/>
    <mergeCell ref="M19:M20"/>
    <mergeCell ref="A4:A5"/>
    <mergeCell ref="K4:K5"/>
    <mergeCell ref="M4:M5"/>
    <mergeCell ref="L4:L5"/>
    <mergeCell ref="J4:J5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2020-07-29T04:34:46Z</cp:lastPrinted>
  <dcterms:created xsi:type="dcterms:W3CDTF">2015-06-05T18:17:20Z</dcterms:created>
  <dcterms:modified xsi:type="dcterms:W3CDTF">2020-07-29T09:16:53Z</dcterms:modified>
</cp:coreProperties>
</file>