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Partial Residual Plots with BMI" sheetId="4" r:id="rId7"/>
    <sheet state="visible" name="Partial Residual Plots with Age" sheetId="5" r:id="rId8"/>
    <sheet state="visible" name="Partial Residual plot with Smok" sheetId="6" r:id="rId9"/>
  </sheets>
  <definedNames>
    <definedName name="Y_t">Sheet2!$B$7:$AY$7</definedName>
    <definedName name="X">Sheet1!$A$2:$F$51</definedName>
    <definedName name="X_t">Sheet2!$B$1:$AY$6</definedName>
    <definedName name="Y">Sheet1!$H$2:$H$51</definedName>
  </definedNames>
  <calcPr/>
</workbook>
</file>

<file path=xl/sharedStrings.xml><?xml version="1.0" encoding="utf-8"?>
<sst xmlns="http://schemas.openxmlformats.org/spreadsheetml/2006/main" count="64" uniqueCount="40">
  <si>
    <t>age</t>
  </si>
  <si>
    <t>sex</t>
  </si>
  <si>
    <t>bmi</t>
  </si>
  <si>
    <t>children</t>
  </si>
  <si>
    <t>smoker</t>
  </si>
  <si>
    <t>charges (Y)</t>
  </si>
  <si>
    <t xml:space="preserve">(Beta hat_t )* (X_t*y) = </t>
  </si>
  <si>
    <t>Y_hat</t>
  </si>
  <si>
    <t>Hii</t>
  </si>
  <si>
    <t>ei</t>
  </si>
  <si>
    <t>Standard</t>
  </si>
  <si>
    <t>Studentised</t>
  </si>
  <si>
    <t>Press</t>
  </si>
  <si>
    <t>S(i) ^2</t>
  </si>
  <si>
    <t>R Student</t>
  </si>
  <si>
    <t>R Student Sorted</t>
  </si>
  <si>
    <t>i</t>
  </si>
  <si>
    <t>pi</t>
  </si>
  <si>
    <t>Insurance charges (Y)</t>
  </si>
  <si>
    <t xml:space="preserve">X_t * X = </t>
  </si>
  <si>
    <t xml:space="preserve">Beta Hat = </t>
  </si>
  <si>
    <t>Beta hat_t =</t>
  </si>
  <si>
    <t xml:space="preserve">(X_t*X)^-1 = </t>
  </si>
  <si>
    <t>t0.025,44</t>
  </si>
  <si>
    <t>Confidence Interval</t>
  </si>
  <si>
    <t>X_t*Y =</t>
  </si>
  <si>
    <t xml:space="preserve">Y_t*Y = </t>
  </si>
  <si>
    <t>SSres=</t>
  </si>
  <si>
    <t xml:space="preserve">MSres = </t>
  </si>
  <si>
    <t xml:space="preserve">X* (X_t * X)^-1 = </t>
  </si>
  <si>
    <t>X* (X_t * X)^-1  * X_t=</t>
  </si>
  <si>
    <t xml:space="preserve">Parameters for model with 'Charges' column as output </t>
  </si>
  <si>
    <t>Residuals (Charges)</t>
  </si>
  <si>
    <t>Residual(BMI)</t>
  </si>
  <si>
    <t xml:space="preserve">Parameters for model with 'BMI' column as output </t>
  </si>
  <si>
    <t>Parameters for model with 'Charges' column as output</t>
  </si>
  <si>
    <t>Parameters for model with 'Age' column as output</t>
  </si>
  <si>
    <t>Residuals (Age)</t>
  </si>
  <si>
    <t>Parameters for model with 'Smoker' column as output</t>
  </si>
  <si>
    <t>Residuals (Smoker)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</si>
</sst>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1F1F1F"/>
      <name val="&quot;Google Sans&quot;"/>
    </font>
  </fonts>
  <fills count="2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  <xf borderId="0" fillId="10" fontId="1" numFmtId="0" xfId="0" applyFont="1"/>
    <xf borderId="0" fillId="11" fontId="1" numFmtId="0" xfId="0" applyAlignment="1" applyFill="1" applyFont="1">
      <alignment readingOrder="0"/>
    </xf>
    <xf borderId="0" fillId="12" fontId="1" numFmtId="0" xfId="0" applyFill="1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6" fontId="1" numFmtId="0" xfId="0" applyFill="1" applyFont="1"/>
    <xf borderId="0" fillId="16" fontId="1" numFmtId="0" xfId="0" applyAlignment="1" applyFont="1">
      <alignment readingOrder="0"/>
    </xf>
    <xf borderId="0" fillId="15" fontId="1" numFmtId="0" xfId="0" applyFont="1"/>
    <xf borderId="0" fillId="16" fontId="2" numFmtId="0" xfId="0" applyFont="1"/>
    <xf borderId="0" fillId="12" fontId="1" numFmtId="0" xfId="0" applyAlignment="1" applyFont="1">
      <alignment readingOrder="0"/>
    </xf>
    <xf borderId="0" fillId="17" fontId="1" numFmtId="0" xfId="0" applyAlignment="1" applyFill="1" applyFont="1">
      <alignment readingOrder="0"/>
    </xf>
    <xf borderId="0" fillId="17" fontId="1" numFmtId="0" xfId="0" applyFont="1"/>
    <xf borderId="0" fillId="7" fontId="3" numFmtId="0" xfId="0" applyAlignment="1" applyFont="1">
      <alignment readingOrder="0"/>
    </xf>
    <xf borderId="0" fillId="18" fontId="1" numFmtId="0" xfId="0" applyAlignment="1" applyFill="1" applyFont="1">
      <alignment readingOrder="0"/>
    </xf>
    <xf borderId="0" fillId="18" fontId="1" numFmtId="0" xfId="0" applyFont="1"/>
    <xf borderId="0" fillId="19" fontId="1" numFmtId="0" xfId="0" applyAlignment="1" applyFill="1" applyFont="1">
      <alignment readingOrder="0"/>
    </xf>
    <xf borderId="0" fillId="19" fontId="1" numFmtId="0" xfId="0" applyFont="1"/>
    <xf borderId="0" fillId="5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8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 Student Sorted and pi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Sheet1!$Q$2:$Q$51</c:f>
            </c:numRef>
          </c:xVal>
          <c:yVal>
            <c:numRef>
              <c:f>Sheet1!$S$2:$S$51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963947"/>
        <c:axId val="897770418"/>
      </c:scatterChart>
      <c:valAx>
        <c:axId val="18639639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770418"/>
      </c:valAx>
      <c:valAx>
        <c:axId val="897770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39639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ei vs. Y_hat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Sheet1!$I$2:$I$51</c:f>
            </c:numRef>
          </c:xVal>
          <c:yVal>
            <c:numRef>
              <c:f>Sheet1!$K$2:$K$51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061995"/>
        <c:axId val="1866463603"/>
      </c:scatterChart>
      <c:valAx>
        <c:axId val="19450619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Y_hat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463603"/>
      </c:valAx>
      <c:valAx>
        <c:axId val="18664636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0619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'Partial Residual Plots with BMI'!$F$56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'Partial Residual Plots with BMI'!$E$57:$E$106</c:f>
            </c:numRef>
          </c:xVal>
          <c:yVal>
            <c:numRef>
              <c:f>'Partial Residual Plots with BMI'!$F$57:$F$106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17516"/>
        <c:axId val="1414954056"/>
      </c:scatterChart>
      <c:valAx>
        <c:axId val="1102175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4954056"/>
      </c:valAx>
      <c:valAx>
        <c:axId val="1414954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175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Residuals (Age)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'Partial Residual Plots with Age'!$J$8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'Partial Residual Plots with Age'!$J$9:$J$58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072754"/>
        <c:axId val="650858556"/>
      </c:scatterChart>
      <c:valAx>
        <c:axId val="10460727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0858556"/>
      </c:valAx>
      <c:valAx>
        <c:axId val="650858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Residuals (Age)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0727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Residuals (Smoker)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'Partial Residual plot with Smok'!$J$8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'Partial Residual plot with Smok'!$J$9:$J$58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7473"/>
        <c:axId val="270343418"/>
      </c:scatterChart>
      <c:valAx>
        <c:axId val="553574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0343418"/>
      </c:valAx>
      <c:valAx>
        <c:axId val="270343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Residuals (Smoker)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57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51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314325</xdr:colOff>
      <xdr:row>51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69</xdr:row>
      <xdr:rowOff>0</xdr:rowOff>
    </xdr:from>
    <xdr:ext cx="3162300" cy="19621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390525</xdr:colOff>
      <xdr:row>7</xdr:row>
      <xdr:rowOff>0</xdr:rowOff>
    </xdr:from>
    <xdr:ext cx="3209925" cy="19812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180975</xdr:colOff>
      <xdr:row>7</xdr:row>
      <xdr:rowOff>19050</xdr:rowOff>
    </xdr:from>
    <xdr:ext cx="3810000" cy="23526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4.13"/>
    <col customWidth="1" min="3" max="3" width="3.63"/>
    <col customWidth="1" min="4" max="4" width="10.75"/>
    <col customWidth="1" min="5" max="5" width="6.88"/>
    <col customWidth="1" min="6" max="6" width="10.38"/>
    <col customWidth="1" min="7" max="8" width="18.25"/>
    <col customWidth="1" min="17" max="17" width="14.13"/>
    <col customWidth="1" min="18" max="18" width="4.88"/>
    <col customWidth="1" min="19" max="19" width="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7" t="s">
        <v>15</v>
      </c>
      <c r="R1" s="9" t="s">
        <v>16</v>
      </c>
      <c r="S1" s="10" t="s">
        <v>17</v>
      </c>
    </row>
    <row r="2">
      <c r="A2" s="1">
        <v>1.0</v>
      </c>
      <c r="B2" s="1">
        <v>19.0</v>
      </c>
      <c r="C2" s="1">
        <v>0.0</v>
      </c>
      <c r="D2" s="1">
        <v>27.9</v>
      </c>
      <c r="E2" s="1">
        <v>0.0</v>
      </c>
      <c r="F2" s="1">
        <v>1.0</v>
      </c>
      <c r="G2" s="1">
        <v>16884.924</v>
      </c>
      <c r="H2" s="1">
        <v>16884.924</v>
      </c>
      <c r="I2" s="11">
        <f t="array" ref="I2:I51">MMULT(X,Sheet3!J3:J8)</f>
        <v>28850.05862</v>
      </c>
      <c r="J2" s="12">
        <f t="array" ref="J2:J51">INDEX(Sheet3!B83:AY132,,ROWS($1:1))</f>
        <v>0.2220621809</v>
      </c>
      <c r="K2" s="13">
        <f t="shared" ref="K2:K51" si="1">G2-I2</f>
        <v>-11965.13462</v>
      </c>
      <c r="L2" s="14">
        <f>K2/SQRT(Sheet3!H$23)</f>
        <v>-2.195998806</v>
      </c>
      <c r="M2" s="15">
        <f>K2/SQRT((1-J2) * Sheet3!H$23)</f>
        <v>-2.489772451</v>
      </c>
      <c r="N2" s="16">
        <f t="shared" ref="N2:N51" si="2">K2/1-J2</f>
        <v>-11965.35668</v>
      </c>
      <c r="O2" s="17">
        <f>((44*Sheet3!H$23) - ((K2*K2)/(1-J2)))/43</f>
        <v>26097937.9</v>
      </c>
      <c r="P2" s="18">
        <f t="shared" ref="P2:P51" si="3">K2/SQRT(O2*(1-J2))</f>
        <v>-2.655473979</v>
      </c>
      <c r="Q2" s="17">
        <v>-3.088083816914184</v>
      </c>
      <c r="R2" s="9">
        <v>1.0</v>
      </c>
      <c r="S2" s="19">
        <f t="shared" ref="S2:S51" si="4">(R2-0.5)/50</f>
        <v>0.01</v>
      </c>
    </row>
    <row r="3">
      <c r="A3" s="1">
        <v>1.0</v>
      </c>
      <c r="B3" s="1">
        <v>18.0</v>
      </c>
      <c r="C3" s="1">
        <v>1.0</v>
      </c>
      <c r="D3" s="1">
        <v>33.77</v>
      </c>
      <c r="E3" s="1">
        <v>1.0</v>
      </c>
      <c r="F3" s="1">
        <v>0.0</v>
      </c>
      <c r="G3" s="1">
        <v>1725.5523</v>
      </c>
      <c r="H3" s="1">
        <v>1725.5523</v>
      </c>
      <c r="I3" s="11">
        <v>3888.087301485083</v>
      </c>
      <c r="J3" s="12">
        <v>-0.019891876923819544</v>
      </c>
      <c r="K3" s="13">
        <f t="shared" si="1"/>
        <v>-2162.535001</v>
      </c>
      <c r="L3" s="14">
        <f>K3/SQRT(Sheet3!H$23)</f>
        <v>-0.3968968534</v>
      </c>
      <c r="M3" s="15">
        <f>K3/SQRT((1-J3) * Sheet3!H$23)</f>
        <v>-0.3930072747</v>
      </c>
      <c r="N3" s="16">
        <f t="shared" si="2"/>
        <v>-2162.51511</v>
      </c>
      <c r="O3" s="17">
        <f>((44*Sheet3!H$23) - ((K3*K3)/(1-J3)))/43</f>
        <v>30271085.81</v>
      </c>
      <c r="P3" s="18">
        <f t="shared" si="3"/>
        <v>-0.389199326</v>
      </c>
      <c r="Q3" s="17">
        <v>-2.6554739790913797</v>
      </c>
      <c r="R3" s="9">
        <v>2.0</v>
      </c>
      <c r="S3" s="19">
        <f t="shared" si="4"/>
        <v>0.03</v>
      </c>
    </row>
    <row r="4">
      <c r="A4" s="1">
        <v>1.0</v>
      </c>
      <c r="B4" s="1">
        <v>28.0</v>
      </c>
      <c r="C4" s="1">
        <v>1.0</v>
      </c>
      <c r="D4" s="1">
        <v>33.0</v>
      </c>
      <c r="E4" s="1">
        <v>3.0</v>
      </c>
      <c r="F4" s="1">
        <v>0.0</v>
      </c>
      <c r="G4" s="1">
        <v>4449.462</v>
      </c>
      <c r="H4" s="1">
        <v>4449.462</v>
      </c>
      <c r="I4" s="11">
        <v>7822.733187139061</v>
      </c>
      <c r="J4" s="12">
        <v>-0.06968656227688039</v>
      </c>
      <c r="K4" s="13">
        <f t="shared" si="1"/>
        <v>-3373.271187</v>
      </c>
      <c r="L4" s="14">
        <f>K4/SQRT(Sheet3!H$23)</f>
        <v>-0.6191070752</v>
      </c>
      <c r="M4" s="15">
        <f>K4/SQRT((1-J4) * Sheet3!H$23)</f>
        <v>-0.5986010815</v>
      </c>
      <c r="N4" s="16">
        <f t="shared" si="2"/>
        <v>-3373.201501</v>
      </c>
      <c r="O4" s="17">
        <f>((44*Sheet3!H$23) - ((K4*K4)/(1-J4)))/43</f>
        <v>30130334.4</v>
      </c>
      <c r="P4" s="18">
        <f t="shared" si="3"/>
        <v>-0.5941840791</v>
      </c>
      <c r="Q4" s="17">
        <v>-0.9928875633414399</v>
      </c>
      <c r="R4" s="9">
        <v>3.0</v>
      </c>
      <c r="S4" s="19">
        <f t="shared" si="4"/>
        <v>0.05</v>
      </c>
    </row>
    <row r="5">
      <c r="A5" s="1">
        <v>1.0</v>
      </c>
      <c r="B5" s="1">
        <v>33.0</v>
      </c>
      <c r="C5" s="1">
        <v>1.0</v>
      </c>
      <c r="D5" s="1">
        <v>22.705</v>
      </c>
      <c r="E5" s="1">
        <v>0.0</v>
      </c>
      <c r="F5" s="1">
        <v>0.0</v>
      </c>
      <c r="G5" s="1">
        <v>21984.47061</v>
      </c>
      <c r="H5" s="1">
        <v>21984.47061</v>
      </c>
      <c r="I5" s="11">
        <v>6544.204906683254</v>
      </c>
      <c r="J5" s="12">
        <v>0.004481223690326094</v>
      </c>
      <c r="K5" s="13">
        <f t="shared" si="1"/>
        <v>15440.2657</v>
      </c>
      <c r="L5" s="14">
        <f>K5/SQRT(Sheet3!H$23)</f>
        <v>2.833800548</v>
      </c>
      <c r="M5" s="15">
        <f>K5/SQRT((1-J5) * Sheet3!H$23)</f>
        <v>2.840171416</v>
      </c>
      <c r="N5" s="16">
        <f t="shared" si="2"/>
        <v>15440.26122</v>
      </c>
      <c r="O5" s="17">
        <f>((44*Sheet3!H$23) - ((K5*K5)/(1-J5)))/43</f>
        <v>24808536.99</v>
      </c>
      <c r="P5" s="18">
        <f t="shared" si="3"/>
        <v>3.106915666</v>
      </c>
      <c r="Q5" s="17">
        <v>-0.8036287177559126</v>
      </c>
      <c r="R5" s="9">
        <v>4.0</v>
      </c>
      <c r="S5" s="19">
        <f t="shared" si="4"/>
        <v>0.07</v>
      </c>
    </row>
    <row r="6">
      <c r="A6" s="1">
        <v>1.0</v>
      </c>
      <c r="B6" s="1">
        <v>32.0</v>
      </c>
      <c r="C6" s="1">
        <v>1.0</v>
      </c>
      <c r="D6" s="1">
        <v>28.88</v>
      </c>
      <c r="E6" s="1">
        <v>0.0</v>
      </c>
      <c r="F6" s="1">
        <v>0.0</v>
      </c>
      <c r="G6" s="1">
        <v>3866.8552</v>
      </c>
      <c r="H6" s="1">
        <v>3866.8552</v>
      </c>
      <c r="I6" s="11">
        <v>7120.759418582868</v>
      </c>
      <c r="J6" s="12">
        <v>-0.01575944581995</v>
      </c>
      <c r="K6" s="13">
        <f t="shared" si="1"/>
        <v>-3253.904219</v>
      </c>
      <c r="L6" s="14">
        <f>K6/SQRT(Sheet3!H$23)</f>
        <v>-0.5971992799</v>
      </c>
      <c r="M6" s="15">
        <f>K6/SQRT((1-J6) * Sheet3!H$23)</f>
        <v>-0.5925484147</v>
      </c>
      <c r="N6" s="16">
        <f t="shared" si="2"/>
        <v>-3253.888459</v>
      </c>
      <c r="O6" s="17">
        <f>((44*Sheet3!H$23) - ((K6*K6)/(1-J6)))/43</f>
        <v>30135311.95</v>
      </c>
      <c r="P6" s="18">
        <f t="shared" si="3"/>
        <v>-0.5881274966</v>
      </c>
      <c r="Q6" s="17">
        <v>-0.5941840790644902</v>
      </c>
      <c r="R6" s="9">
        <v>5.0</v>
      </c>
      <c r="S6" s="19">
        <f t="shared" si="4"/>
        <v>0.09</v>
      </c>
    </row>
    <row r="7">
      <c r="A7" s="1">
        <v>1.0</v>
      </c>
      <c r="B7" s="1">
        <v>31.0</v>
      </c>
      <c r="C7" s="1">
        <v>0.0</v>
      </c>
      <c r="D7" s="1">
        <v>25.74</v>
      </c>
      <c r="E7" s="1">
        <v>0.0</v>
      </c>
      <c r="F7" s="1">
        <v>0.0</v>
      </c>
      <c r="G7" s="1">
        <v>3756.6216</v>
      </c>
      <c r="H7" s="1">
        <v>3756.6216</v>
      </c>
      <c r="I7" s="11">
        <v>3234.6545590473283</v>
      </c>
      <c r="J7" s="12">
        <v>0.08561554005441328</v>
      </c>
      <c r="K7" s="13">
        <f t="shared" si="1"/>
        <v>521.967041</v>
      </c>
      <c r="L7" s="14">
        <f>K7/SQRT(Sheet3!H$23)</f>
        <v>0.09579825343</v>
      </c>
      <c r="M7" s="15">
        <f>K7/SQRT((1-J7) * Sheet3!H$23)</f>
        <v>0.1001828017</v>
      </c>
      <c r="N7" s="16">
        <f t="shared" si="2"/>
        <v>521.8814254</v>
      </c>
      <c r="O7" s="17">
        <f>((44*Sheet3!H$23) - ((K7*K7)/(1-J7)))/43</f>
        <v>30370792.48</v>
      </c>
      <c r="P7" s="18">
        <f t="shared" si="3"/>
        <v>0.0990491152</v>
      </c>
      <c r="Q7" s="17">
        <v>-0.5900753886851698</v>
      </c>
      <c r="R7" s="9">
        <v>6.0</v>
      </c>
      <c r="S7" s="19">
        <f t="shared" si="4"/>
        <v>0.11</v>
      </c>
    </row>
    <row r="8">
      <c r="A8" s="1">
        <v>1.0</v>
      </c>
      <c r="B8" s="1">
        <v>46.0</v>
      </c>
      <c r="C8" s="1">
        <v>0.0</v>
      </c>
      <c r="D8" s="1">
        <v>33.44</v>
      </c>
      <c r="E8" s="1">
        <v>1.0</v>
      </c>
      <c r="F8" s="1">
        <v>0.0</v>
      </c>
      <c r="G8" s="1">
        <v>8240.5896</v>
      </c>
      <c r="H8" s="1">
        <v>8240.5896</v>
      </c>
      <c r="I8" s="11">
        <v>9504.72026722916</v>
      </c>
      <c r="J8" s="12">
        <v>0.010498801008717955</v>
      </c>
      <c r="K8" s="13">
        <f t="shared" si="1"/>
        <v>-1264.130667</v>
      </c>
      <c r="L8" s="14">
        <f>K8/SQRT(Sheet3!H$23)</f>
        <v>-0.232009879</v>
      </c>
      <c r="M8" s="15">
        <f>K8/SQRT((1-J8) * Sheet3!H$23)</f>
        <v>-0.2332374665</v>
      </c>
      <c r="N8" s="16">
        <f t="shared" si="2"/>
        <v>-1264.141166</v>
      </c>
      <c r="O8" s="17">
        <f>((44*Sheet3!H$23) - ((K8*K8)/(1-J8)))/43</f>
        <v>30340164.06</v>
      </c>
      <c r="P8" s="18">
        <f t="shared" si="3"/>
        <v>-0.2307144747</v>
      </c>
      <c r="Q8" s="17">
        <v>-0.588552733811233</v>
      </c>
      <c r="R8" s="9">
        <v>7.0</v>
      </c>
      <c r="S8" s="19">
        <f t="shared" si="4"/>
        <v>0.13</v>
      </c>
    </row>
    <row r="9">
      <c r="A9" s="1">
        <v>1.0</v>
      </c>
      <c r="B9" s="1">
        <v>37.0</v>
      </c>
      <c r="C9" s="1">
        <v>0.0</v>
      </c>
      <c r="D9" s="1">
        <v>27.74</v>
      </c>
      <c r="E9" s="1">
        <v>3.0</v>
      </c>
      <c r="F9" s="1">
        <v>0.0</v>
      </c>
      <c r="G9" s="1">
        <v>7281.5056</v>
      </c>
      <c r="H9" s="1">
        <v>7281.5056</v>
      </c>
      <c r="I9" s="11">
        <v>6768.09053364281</v>
      </c>
      <c r="J9" s="12">
        <v>0.018385319395154344</v>
      </c>
      <c r="K9" s="13">
        <f t="shared" si="1"/>
        <v>513.4150664</v>
      </c>
      <c r="L9" s="14">
        <f>K9/SQRT(Sheet3!H$23)</f>
        <v>0.09422868263</v>
      </c>
      <c r="M9" s="15">
        <f>K9/SQRT((1-J9) * Sheet3!H$23)</f>
        <v>0.09510702502</v>
      </c>
      <c r="N9" s="16">
        <f t="shared" si="2"/>
        <v>513.396681</v>
      </c>
      <c r="O9" s="17">
        <f>((44*Sheet3!H$23) - ((K9*K9)/(1-J9)))/43</f>
        <v>30371476.84</v>
      </c>
      <c r="P9" s="18">
        <f t="shared" si="3"/>
        <v>0.09402971752</v>
      </c>
      <c r="Q9" s="17">
        <v>-0.5881274966305485</v>
      </c>
      <c r="R9" s="9">
        <v>8.0</v>
      </c>
      <c r="S9" s="19">
        <f t="shared" si="4"/>
        <v>0.15</v>
      </c>
    </row>
    <row r="10">
      <c r="A10" s="1">
        <v>1.0</v>
      </c>
      <c r="B10" s="1">
        <v>37.0</v>
      </c>
      <c r="C10" s="1">
        <v>1.0</v>
      </c>
      <c r="D10" s="1">
        <v>29.83</v>
      </c>
      <c r="E10" s="1">
        <v>2.0</v>
      </c>
      <c r="F10" s="1">
        <v>0.0</v>
      </c>
      <c r="G10" s="1">
        <v>6406.4107</v>
      </c>
      <c r="H10" s="1">
        <v>6406.4107</v>
      </c>
      <c r="I10" s="11">
        <v>9734.828063946085</v>
      </c>
      <c r="J10" s="12">
        <v>-0.06129010997141663</v>
      </c>
      <c r="K10" s="13">
        <f t="shared" si="1"/>
        <v>-3328.417364</v>
      </c>
      <c r="L10" s="14">
        <f>K10/SQRT(Sheet3!H$23)</f>
        <v>-0.6108749119</v>
      </c>
      <c r="M10" s="15">
        <f>K10/SQRT((1-J10) * Sheet3!H$23)</f>
        <v>-0.5929734258</v>
      </c>
      <c r="N10" s="16">
        <f t="shared" si="2"/>
        <v>-3328.356074</v>
      </c>
      <c r="O10" s="17">
        <f>((44*Sheet3!H$23) - ((K10*K10)/(1-J10)))/43</f>
        <v>30134964.09</v>
      </c>
      <c r="P10" s="18">
        <f t="shared" si="3"/>
        <v>-0.5885527338</v>
      </c>
      <c r="Q10" s="17">
        <v>-0.5800668787427473</v>
      </c>
      <c r="R10" s="9">
        <v>9.0</v>
      </c>
      <c r="S10" s="19">
        <f t="shared" si="4"/>
        <v>0.17</v>
      </c>
    </row>
    <row r="11">
      <c r="A11" s="1">
        <v>1.0</v>
      </c>
      <c r="B11" s="1">
        <v>60.0</v>
      </c>
      <c r="C11" s="1">
        <v>0.0</v>
      </c>
      <c r="D11" s="1">
        <v>25.84</v>
      </c>
      <c r="E11" s="1">
        <v>0.0</v>
      </c>
      <c r="F11" s="1">
        <v>0.0</v>
      </c>
      <c r="G11" s="1">
        <v>28923.13692</v>
      </c>
      <c r="H11" s="1">
        <v>28923.13692</v>
      </c>
      <c r="I11" s="11">
        <v>12346.684857061377</v>
      </c>
      <c r="J11" s="12">
        <v>0.024434578685064337</v>
      </c>
      <c r="K11" s="13">
        <f t="shared" si="1"/>
        <v>16576.45206</v>
      </c>
      <c r="L11" s="14">
        <f>K11/SQRT(Sheet3!H$23)</f>
        <v>3.042328406</v>
      </c>
      <c r="M11" s="15">
        <f>K11/SQRT((1-J11) * Sheet3!H$23)</f>
        <v>3.080192742</v>
      </c>
      <c r="N11" s="16">
        <f t="shared" si="2"/>
        <v>16576.42763</v>
      </c>
      <c r="O11" s="17">
        <f>((44*Sheet3!H$23) - ((K11*K11)/(1-J11)))/43</f>
        <v>23827465.22</v>
      </c>
      <c r="P11" s="18">
        <f t="shared" si="3"/>
        <v>3.438147154</v>
      </c>
      <c r="Q11" s="17">
        <v>-0.5580427060257782</v>
      </c>
      <c r="R11" s="9">
        <v>10.0</v>
      </c>
      <c r="S11" s="19">
        <f t="shared" si="4"/>
        <v>0.19</v>
      </c>
    </row>
    <row r="12">
      <c r="A12" s="1">
        <v>1.0</v>
      </c>
      <c r="B12" s="1">
        <v>25.0</v>
      </c>
      <c r="C12" s="1">
        <v>1.0</v>
      </c>
      <c r="D12" s="1">
        <v>26.22</v>
      </c>
      <c r="E12" s="1">
        <v>0.0</v>
      </c>
      <c r="F12" s="1">
        <v>0.0</v>
      </c>
      <c r="G12" s="1">
        <v>2721.3208</v>
      </c>
      <c r="H12" s="1">
        <v>2721.3208</v>
      </c>
      <c r="I12" s="11">
        <v>4541.284954433399</v>
      </c>
      <c r="J12" s="12">
        <v>0.008543527194131699</v>
      </c>
      <c r="K12" s="13">
        <f t="shared" si="1"/>
        <v>-1819.964154</v>
      </c>
      <c r="L12" s="14">
        <f>K12/SQRT(Sheet3!H$23)</f>
        <v>-0.3340237479</v>
      </c>
      <c r="M12" s="15">
        <f>K12/SQRT((1-J12) * Sheet3!H$23)</f>
        <v>-0.3354598269</v>
      </c>
      <c r="N12" s="16">
        <f t="shared" si="2"/>
        <v>-1819.972698</v>
      </c>
      <c r="O12" s="17">
        <f>((44*Sheet3!H$23) - ((K12*K12)/(1-J12)))/43</f>
        <v>30300028.47</v>
      </c>
      <c r="P12" s="18">
        <f t="shared" si="3"/>
        <v>-0.3320507686</v>
      </c>
      <c r="Q12" s="17">
        <v>-0.5246106022341688</v>
      </c>
      <c r="R12" s="9">
        <v>11.0</v>
      </c>
      <c r="S12" s="19">
        <f t="shared" si="4"/>
        <v>0.21</v>
      </c>
    </row>
    <row r="13">
      <c r="A13" s="1">
        <v>1.0</v>
      </c>
      <c r="B13" s="1">
        <v>62.0</v>
      </c>
      <c r="C13" s="1">
        <v>0.0</v>
      </c>
      <c r="D13" s="1">
        <v>26.29</v>
      </c>
      <c r="E13" s="1">
        <v>0.0</v>
      </c>
      <c r="F13" s="1">
        <v>1.0</v>
      </c>
      <c r="G13" s="1">
        <v>27808.7251</v>
      </c>
      <c r="H13" s="1">
        <v>27808.7251</v>
      </c>
      <c r="I13" s="11">
        <v>42107.50503794402</v>
      </c>
      <c r="J13" s="12">
        <v>0.13770609508331905</v>
      </c>
      <c r="K13" s="13">
        <f t="shared" si="1"/>
        <v>-14298.77994</v>
      </c>
      <c r="L13" s="14">
        <f>K13/SQRT(Sheet3!H$23)</f>
        <v>-2.624300074</v>
      </c>
      <c r="M13" s="15">
        <f>K13/SQRT((1-J13) * Sheet3!H$23)</f>
        <v>-2.826088999</v>
      </c>
      <c r="N13" s="16">
        <f t="shared" si="2"/>
        <v>-14298.91764</v>
      </c>
      <c r="O13" s="17">
        <f>((44*Sheet3!H$23) - ((K13*K13)/(1-J13)))/43</f>
        <v>24863627.42</v>
      </c>
      <c r="P13" s="18">
        <f t="shared" si="3"/>
        <v>-3.088083817</v>
      </c>
      <c r="Q13" s="17">
        <v>-0.42512525109708416</v>
      </c>
      <c r="R13" s="9">
        <v>12.0</v>
      </c>
      <c r="S13" s="19">
        <f t="shared" si="4"/>
        <v>0.23</v>
      </c>
    </row>
    <row r="14">
      <c r="A14" s="1">
        <v>1.0</v>
      </c>
      <c r="B14" s="1">
        <v>23.0</v>
      </c>
      <c r="C14" s="1">
        <v>1.0</v>
      </c>
      <c r="D14" s="1">
        <v>34.4</v>
      </c>
      <c r="E14" s="1">
        <v>0.0</v>
      </c>
      <c r="F14" s="1">
        <v>0.0</v>
      </c>
      <c r="G14" s="1">
        <v>1826.843</v>
      </c>
      <c r="H14" s="1">
        <v>1826.843</v>
      </c>
      <c r="I14" s="11">
        <v>5093.1945728092205</v>
      </c>
      <c r="J14" s="12">
        <v>-0.016852957506410082</v>
      </c>
      <c r="K14" s="13">
        <f t="shared" si="1"/>
        <v>-3266.351573</v>
      </c>
      <c r="L14" s="14">
        <f>K14/SQRT(Sheet3!H$23)</f>
        <v>-0.599483782</v>
      </c>
      <c r="M14" s="15">
        <f>K14/SQRT((1-J14) * Sheet3!H$23)</f>
        <v>-0.5944952109</v>
      </c>
      <c r="N14" s="16">
        <f t="shared" si="2"/>
        <v>-3266.33472</v>
      </c>
      <c r="O14" s="17">
        <f>((44*Sheet3!H$23) - ((K14*K14)/(1-J14)))/43</f>
        <v>30133716.48</v>
      </c>
      <c r="P14" s="18">
        <f t="shared" si="3"/>
        <v>-0.5900753887</v>
      </c>
      <c r="Q14" s="17">
        <v>-0.3891993259625223</v>
      </c>
      <c r="R14" s="9">
        <v>13.0</v>
      </c>
      <c r="S14" s="19">
        <f t="shared" si="4"/>
        <v>0.25</v>
      </c>
    </row>
    <row r="15">
      <c r="A15" s="1">
        <v>1.0</v>
      </c>
      <c r="B15" s="1">
        <v>56.0</v>
      </c>
      <c r="C15" s="1">
        <v>0.0</v>
      </c>
      <c r="D15" s="1">
        <v>39.82</v>
      </c>
      <c r="E15" s="1">
        <v>0.0</v>
      </c>
      <c r="F15" s="1">
        <v>0.0</v>
      </c>
      <c r="G15" s="1">
        <v>11090.7178</v>
      </c>
      <c r="H15" s="1">
        <v>11090.7178</v>
      </c>
      <c r="I15" s="11">
        <v>13107.37349791189</v>
      </c>
      <c r="J15" s="12">
        <v>-0.017748809593327253</v>
      </c>
      <c r="K15" s="13">
        <f t="shared" si="1"/>
        <v>-2016.655698</v>
      </c>
      <c r="L15" s="14">
        <f>K15/SQRT(Sheet3!H$23)</f>
        <v>-0.3701231658</v>
      </c>
      <c r="M15" s="15">
        <f>K15/SQRT((1-J15) * Sheet3!H$23)</f>
        <v>-0.3668816298</v>
      </c>
      <c r="N15" s="16">
        <f t="shared" si="2"/>
        <v>-2016.637949</v>
      </c>
      <c r="O15" s="17">
        <f>((44*Sheet3!H$23) - ((K15*K15)/(1-J15)))/43</f>
        <v>30284792.09</v>
      </c>
      <c r="P15" s="18">
        <f t="shared" si="3"/>
        <v>-0.3632445926</v>
      </c>
      <c r="Q15" s="17">
        <v>-0.3632445926478297</v>
      </c>
      <c r="R15" s="9">
        <v>14.0</v>
      </c>
      <c r="S15" s="19">
        <f t="shared" si="4"/>
        <v>0.27</v>
      </c>
    </row>
    <row r="16">
      <c r="A16" s="1">
        <v>1.0</v>
      </c>
      <c r="B16" s="1">
        <v>27.0</v>
      </c>
      <c r="C16" s="1">
        <v>1.0</v>
      </c>
      <c r="D16" s="1">
        <v>42.13</v>
      </c>
      <c r="E16" s="1">
        <v>0.0</v>
      </c>
      <c r="F16" s="1">
        <v>1.0</v>
      </c>
      <c r="G16" s="1">
        <v>39611.7577</v>
      </c>
      <c r="H16" s="1">
        <v>39611.7577</v>
      </c>
      <c r="I16" s="11">
        <v>36531.012283480515</v>
      </c>
      <c r="J16" s="12">
        <v>0.06588894100548902</v>
      </c>
      <c r="K16" s="13">
        <f t="shared" si="1"/>
        <v>3080.745417</v>
      </c>
      <c r="L16" s="14">
        <f>K16/SQRT(Sheet3!H$23)</f>
        <v>0.5654189001</v>
      </c>
      <c r="M16" s="15">
        <f>K16/SQRT((1-J16) * Sheet3!H$23)</f>
        <v>0.5850204729</v>
      </c>
      <c r="N16" s="16">
        <f t="shared" si="2"/>
        <v>3080.679528</v>
      </c>
      <c r="O16" s="17">
        <f>((44*Sheet3!H$23) - ((K16*K16)/(1-J16)))/43</f>
        <v>30141432.15</v>
      </c>
      <c r="P16" s="18">
        <f t="shared" si="3"/>
        <v>0.5805967659</v>
      </c>
      <c r="Q16" s="17">
        <v>-0.3320507685617216</v>
      </c>
      <c r="R16" s="9">
        <v>15.0</v>
      </c>
      <c r="S16" s="19">
        <f t="shared" si="4"/>
        <v>0.29</v>
      </c>
    </row>
    <row r="17">
      <c r="A17" s="1">
        <v>1.0</v>
      </c>
      <c r="B17" s="1">
        <v>19.0</v>
      </c>
      <c r="C17" s="1">
        <v>1.0</v>
      </c>
      <c r="D17" s="1">
        <v>24.6</v>
      </c>
      <c r="E17" s="1">
        <v>1.0</v>
      </c>
      <c r="F17" s="1">
        <v>0.0</v>
      </c>
      <c r="G17" s="1">
        <v>1837.237</v>
      </c>
      <c r="H17" s="1">
        <v>1837.237</v>
      </c>
      <c r="I17" s="11">
        <v>2879.736094323335</v>
      </c>
      <c r="J17" s="12">
        <v>0.01118311841102049</v>
      </c>
      <c r="K17" s="13">
        <f t="shared" si="1"/>
        <v>-1042.499094</v>
      </c>
      <c r="L17" s="14">
        <f>K17/SQRT(Sheet3!H$23)</f>
        <v>-0.1913331391</v>
      </c>
      <c r="M17" s="15">
        <f>K17/SQRT((1-J17) * Sheet3!H$23)</f>
        <v>-0.1924120473</v>
      </c>
      <c r="N17" s="16">
        <f t="shared" si="2"/>
        <v>-1042.510277</v>
      </c>
      <c r="O17" s="17">
        <f>((44*Sheet3!H$23) - ((K17*K17)/(1-J17)))/43</f>
        <v>30352161.41</v>
      </c>
      <c r="P17" s="18">
        <f t="shared" si="3"/>
        <v>-0.1902930551</v>
      </c>
      <c r="Q17" s="17">
        <v>-0.32604556937403806</v>
      </c>
      <c r="R17" s="9">
        <v>16.0</v>
      </c>
      <c r="S17" s="19">
        <f t="shared" si="4"/>
        <v>0.31</v>
      </c>
    </row>
    <row r="18">
      <c r="A18" s="1">
        <v>1.0</v>
      </c>
      <c r="B18" s="1">
        <v>52.0</v>
      </c>
      <c r="C18" s="1">
        <v>0.0</v>
      </c>
      <c r="D18" s="1">
        <v>30.78</v>
      </c>
      <c r="E18" s="1">
        <v>1.0</v>
      </c>
      <c r="F18" s="1">
        <v>0.0</v>
      </c>
      <c r="G18" s="1">
        <v>10797.3362</v>
      </c>
      <c r="H18" s="1">
        <v>10797.3362</v>
      </c>
      <c r="I18" s="11">
        <v>11003.486134083505</v>
      </c>
      <c r="J18" s="12">
        <v>0.007537988318537869</v>
      </c>
      <c r="K18" s="13">
        <f t="shared" si="1"/>
        <v>-206.1499341</v>
      </c>
      <c r="L18" s="14">
        <f>K18/SQRT(Sheet3!H$23)</f>
        <v>-0.03783534607</v>
      </c>
      <c r="M18" s="15">
        <f>K18/SQRT((1-J18) * Sheet3!H$23)</f>
        <v>-0.03797875856</v>
      </c>
      <c r="N18" s="16">
        <f t="shared" si="2"/>
        <v>-206.1574721</v>
      </c>
      <c r="O18" s="17">
        <f>((44*Sheet3!H$23) - ((K18*K18)/(1-J18)))/43</f>
        <v>30376725.94</v>
      </c>
      <c r="P18" s="18">
        <f t="shared" si="3"/>
        <v>-0.03754531675</v>
      </c>
      <c r="Q18" s="17">
        <v>-0.23071447472939907</v>
      </c>
      <c r="R18" s="9">
        <v>17.0</v>
      </c>
      <c r="S18" s="19">
        <f t="shared" si="4"/>
        <v>0.33</v>
      </c>
    </row>
    <row r="19">
      <c r="A19" s="1">
        <v>1.0</v>
      </c>
      <c r="B19" s="1">
        <v>23.0</v>
      </c>
      <c r="C19" s="1">
        <v>1.0</v>
      </c>
      <c r="D19" s="1">
        <v>23.845</v>
      </c>
      <c r="E19" s="1">
        <v>0.0</v>
      </c>
      <c r="F19" s="1">
        <v>0.0</v>
      </c>
      <c r="G19" s="1">
        <v>2395.17155</v>
      </c>
      <c r="H19" s="1">
        <v>2395.17155</v>
      </c>
      <c r="I19" s="11">
        <v>3571.4536317435</v>
      </c>
      <c r="J19" s="12">
        <v>0.021329449531410125</v>
      </c>
      <c r="K19" s="13">
        <f t="shared" si="1"/>
        <v>-1176.282082</v>
      </c>
      <c r="L19" s="14">
        <f>K19/SQRT(Sheet3!H$23)</f>
        <v>-0.2158867517</v>
      </c>
      <c r="M19" s="15">
        <f>K19/SQRT((1-J19) * Sheet3!H$23)</f>
        <v>-0.2182266229</v>
      </c>
      <c r="N19" s="16">
        <f t="shared" si="2"/>
        <v>-1176.303411</v>
      </c>
      <c r="O19" s="17">
        <f>((44*Sheet3!H$23) - ((K19*K19)/(1-J19)))/43</f>
        <v>30344842.82</v>
      </c>
      <c r="P19" s="18">
        <f t="shared" si="3"/>
        <v>-0.215849365</v>
      </c>
      <c r="Q19" s="17">
        <v>-0.2158493650012354</v>
      </c>
      <c r="R19" s="9">
        <v>18.0</v>
      </c>
      <c r="S19" s="19">
        <f t="shared" si="4"/>
        <v>0.35</v>
      </c>
    </row>
    <row r="20">
      <c r="A20" s="1">
        <v>1.0</v>
      </c>
      <c r="B20" s="1">
        <v>56.0</v>
      </c>
      <c r="C20" s="1">
        <v>1.0</v>
      </c>
      <c r="D20" s="1">
        <v>40.3</v>
      </c>
      <c r="E20" s="1">
        <v>0.0</v>
      </c>
      <c r="F20" s="1">
        <v>0.0</v>
      </c>
      <c r="G20" s="1">
        <v>10602.385</v>
      </c>
      <c r="H20" s="1">
        <v>10602.385</v>
      </c>
      <c r="I20" s="11">
        <v>16296.268661453567</v>
      </c>
      <c r="J20" s="12">
        <v>-0.10740410816326815</v>
      </c>
      <c r="K20" s="13">
        <f t="shared" si="1"/>
        <v>-5693.883661</v>
      </c>
      <c r="L20" s="14">
        <f>K20/SQRT(Sheet3!H$23)</f>
        <v>-1.045016385</v>
      </c>
      <c r="M20" s="15">
        <f>K20/SQRT((1-J20) * Sheet3!H$23)</f>
        <v>-0.9930475278</v>
      </c>
      <c r="N20" s="16">
        <f t="shared" si="2"/>
        <v>-5693.776257</v>
      </c>
      <c r="O20" s="17">
        <f>((44*Sheet3!H$23) - ((K20*K20)/(1-J20)))/43</f>
        <v>29696885.64</v>
      </c>
      <c r="P20" s="18">
        <f t="shared" si="3"/>
        <v>-0.9928875633</v>
      </c>
      <c r="Q20" s="17">
        <v>-0.19029305511497488</v>
      </c>
      <c r="R20" s="9">
        <v>19.0</v>
      </c>
      <c r="S20" s="19">
        <f t="shared" si="4"/>
        <v>0.37</v>
      </c>
    </row>
    <row r="21">
      <c r="A21" s="1">
        <v>1.0</v>
      </c>
      <c r="B21" s="1">
        <v>30.0</v>
      </c>
      <c r="C21" s="1">
        <v>1.0</v>
      </c>
      <c r="D21" s="1">
        <v>35.3</v>
      </c>
      <c r="E21" s="1">
        <v>0.0</v>
      </c>
      <c r="F21" s="1">
        <v>1.0</v>
      </c>
      <c r="G21" s="1">
        <v>36837.467</v>
      </c>
      <c r="H21" s="1">
        <v>36837.467</v>
      </c>
      <c r="I21" s="11">
        <v>36487.44636083365</v>
      </c>
      <c r="J21" s="12">
        <v>0.0843046254901492</v>
      </c>
      <c r="K21" s="13">
        <f t="shared" si="1"/>
        <v>350.0206392</v>
      </c>
      <c r="L21" s="14">
        <f>K21/SQRT(Sheet3!H$23)</f>
        <v>0.06424038927</v>
      </c>
      <c r="M21" s="15">
        <f>K21/SQRT((1-J21) * Sheet3!H$23)</f>
        <v>0.06713247422</v>
      </c>
      <c r="N21" s="16">
        <f t="shared" si="2"/>
        <v>349.9363345</v>
      </c>
      <c r="O21" s="17">
        <f>((44*Sheet3!H$23) - ((K21*K21)/(1-J21)))/43</f>
        <v>30374610.29</v>
      </c>
      <c r="P21" s="18">
        <f t="shared" si="3"/>
        <v>0.06636861978</v>
      </c>
      <c r="Q21" s="17">
        <v>-0.13957837269712478</v>
      </c>
      <c r="R21" s="9">
        <v>20.0</v>
      </c>
      <c r="S21" s="19">
        <f t="shared" si="4"/>
        <v>0.39</v>
      </c>
    </row>
    <row r="22">
      <c r="A22" s="1">
        <v>1.0</v>
      </c>
      <c r="B22" s="1">
        <v>60.0</v>
      </c>
      <c r="C22" s="1">
        <v>0.0</v>
      </c>
      <c r="D22" s="1">
        <v>36.005</v>
      </c>
      <c r="E22" s="1">
        <v>0.0</v>
      </c>
      <c r="F22" s="1">
        <v>0.0</v>
      </c>
      <c r="G22" s="1">
        <v>13228.84695</v>
      </c>
      <c r="H22" s="1">
        <v>13228.84695</v>
      </c>
      <c r="I22" s="11">
        <v>13812.198515605483</v>
      </c>
      <c r="J22" s="12">
        <v>-0.01233701463937363</v>
      </c>
      <c r="K22" s="13">
        <f t="shared" si="1"/>
        <v>-583.3515656</v>
      </c>
      <c r="L22" s="14">
        <f>K22/SQRT(Sheet3!H$23)</f>
        <v>-0.1070643484</v>
      </c>
      <c r="M22" s="15">
        <f>K22/SQRT((1-J22) * Sheet3!H$23)</f>
        <v>-0.1064099698</v>
      </c>
      <c r="N22" s="16">
        <f t="shared" si="2"/>
        <v>-583.3392286</v>
      </c>
      <c r="O22" s="17">
        <f>((44*Sheet3!H$23) - ((K22*K22)/(1-J22)))/43</f>
        <v>30369904.28</v>
      </c>
      <c r="P22" s="18">
        <f t="shared" si="3"/>
        <v>-0.105207354</v>
      </c>
      <c r="Q22" s="17">
        <v>-0.10520735396471892</v>
      </c>
      <c r="R22" s="9">
        <v>21.0</v>
      </c>
      <c r="S22" s="19">
        <f t="shared" si="4"/>
        <v>0.41</v>
      </c>
    </row>
    <row r="23">
      <c r="A23" s="1">
        <v>1.0</v>
      </c>
      <c r="B23" s="1">
        <v>30.0</v>
      </c>
      <c r="C23" s="1">
        <v>0.0</v>
      </c>
      <c r="D23" s="1">
        <v>32.4</v>
      </c>
      <c r="E23" s="1">
        <v>1.0</v>
      </c>
      <c r="F23" s="1">
        <v>0.0</v>
      </c>
      <c r="G23" s="1">
        <v>4149.736</v>
      </c>
      <c r="H23" s="1">
        <v>4149.736</v>
      </c>
      <c r="I23" s="11">
        <v>4335.4081320899095</v>
      </c>
      <c r="J23" s="12">
        <v>0.04781639947016235</v>
      </c>
      <c r="K23" s="13">
        <f t="shared" si="1"/>
        <v>-185.6721321</v>
      </c>
      <c r="L23" s="14">
        <f>K23/SQRT(Sheet3!H$23)</f>
        <v>-0.03407699063</v>
      </c>
      <c r="M23" s="15">
        <f>K23/SQRT((1-J23) * Sheet3!H$23)</f>
        <v>-0.03492214299</v>
      </c>
      <c r="N23" s="16">
        <f t="shared" si="2"/>
        <v>-185.7199485</v>
      </c>
      <c r="O23" s="17">
        <f>((44*Sheet3!H$23) - ((K23*K23)/(1-J23)))/43</f>
        <v>30376879.79</v>
      </c>
      <c r="P23" s="18">
        <f t="shared" si="3"/>
        <v>-0.03452349813</v>
      </c>
      <c r="Q23" s="17">
        <v>-0.0810016881795631</v>
      </c>
      <c r="R23" s="9">
        <v>22.0</v>
      </c>
      <c r="S23" s="19">
        <f t="shared" si="4"/>
        <v>0.43</v>
      </c>
    </row>
    <row r="24">
      <c r="A24" s="1">
        <v>1.0</v>
      </c>
      <c r="B24" s="1">
        <v>18.0</v>
      </c>
      <c r="C24" s="1">
        <v>1.0</v>
      </c>
      <c r="D24" s="1">
        <v>34.1</v>
      </c>
      <c r="E24" s="1">
        <v>0.0</v>
      </c>
      <c r="F24" s="1">
        <v>0.0</v>
      </c>
      <c r="G24" s="1">
        <v>1137.011</v>
      </c>
      <c r="H24" s="1">
        <v>1137.011</v>
      </c>
      <c r="I24" s="11">
        <v>3481.3888435603594</v>
      </c>
      <c r="J24" s="12">
        <v>-0.00528164476370771</v>
      </c>
      <c r="K24" s="13">
        <f t="shared" si="1"/>
        <v>-2344.377844</v>
      </c>
      <c r="L24" s="14">
        <f>K24/SQRT(Sheet3!H$23)</f>
        <v>-0.4302710424</v>
      </c>
      <c r="M24" s="15">
        <f>K24/SQRT((1-J24) * Sheet3!H$23)</f>
        <v>-0.4291392543</v>
      </c>
      <c r="N24" s="16">
        <f t="shared" si="2"/>
        <v>-2344.372562</v>
      </c>
      <c r="O24" s="17">
        <f>((44*Sheet3!H$23) - ((K24*K24)/(1-J24)))/43</f>
        <v>30250576.85</v>
      </c>
      <c r="P24" s="18">
        <f t="shared" si="3"/>
        <v>-0.4251252511</v>
      </c>
      <c r="Q24" s="17">
        <v>-0.07501203199653857</v>
      </c>
      <c r="R24" s="9">
        <v>23.0</v>
      </c>
      <c r="S24" s="19">
        <f t="shared" si="4"/>
        <v>0.45</v>
      </c>
    </row>
    <row r="25">
      <c r="A25" s="1">
        <v>1.0</v>
      </c>
      <c r="B25" s="1">
        <v>34.0</v>
      </c>
      <c r="C25" s="1">
        <v>0.0</v>
      </c>
      <c r="D25" s="1">
        <v>31.92</v>
      </c>
      <c r="E25" s="1">
        <v>1.0</v>
      </c>
      <c r="F25" s="1">
        <v>1.0</v>
      </c>
      <c r="G25" s="1">
        <v>37701.8768</v>
      </c>
      <c r="H25" s="1">
        <v>37701.8768</v>
      </c>
      <c r="I25" s="11">
        <v>34589.5694594216</v>
      </c>
      <c r="J25" s="12">
        <v>0.16025773538428836</v>
      </c>
      <c r="K25" s="13">
        <f t="shared" si="1"/>
        <v>3112.307341</v>
      </c>
      <c r="L25" s="14">
        <f>K25/SQRT(Sheet3!H$23)</f>
        <v>0.5712115593</v>
      </c>
      <c r="M25" s="15">
        <f>K25/SQRT((1-J25) * Sheet3!H$23)</f>
        <v>0.6233385429</v>
      </c>
      <c r="N25" s="16">
        <f t="shared" si="2"/>
        <v>3112.147083</v>
      </c>
      <c r="O25" s="17">
        <f>((44*Sheet3!H$23) - ((K25*K25)/(1-J25)))/43</f>
        <v>30109465.13</v>
      </c>
      <c r="P25" s="18">
        <f t="shared" si="3"/>
        <v>0.6189533969</v>
      </c>
      <c r="Q25" s="17">
        <v>-0.058768624133083744</v>
      </c>
      <c r="R25" s="9">
        <v>24.0</v>
      </c>
      <c r="S25" s="19">
        <f t="shared" si="4"/>
        <v>0.47</v>
      </c>
    </row>
    <row r="26">
      <c r="A26" s="1">
        <v>1.0</v>
      </c>
      <c r="B26" s="1">
        <v>37.0</v>
      </c>
      <c r="C26" s="1">
        <v>1.0</v>
      </c>
      <c r="D26" s="1">
        <v>28.025</v>
      </c>
      <c r="E26" s="1">
        <v>2.0</v>
      </c>
      <c r="F26" s="1">
        <v>0.0</v>
      </c>
      <c r="G26" s="1">
        <v>6203.90175</v>
      </c>
      <c r="H26" s="1">
        <v>6203.90175</v>
      </c>
      <c r="I26" s="11">
        <v>9474.596666634514</v>
      </c>
      <c r="J26" s="12">
        <v>-0.054760574708198645</v>
      </c>
      <c r="K26" s="13">
        <f t="shared" si="1"/>
        <v>-3270.694917</v>
      </c>
      <c r="L26" s="14">
        <f>K26/SQRT(Sheet3!H$23)</f>
        <v>-0.6002809295</v>
      </c>
      <c r="M26" s="15">
        <f>K26/SQRT((1-J26) * Sheet3!H$23)</f>
        <v>-0.5844906958</v>
      </c>
      <c r="N26" s="16">
        <f t="shared" si="2"/>
        <v>-3270.640156</v>
      </c>
      <c r="O26" s="17">
        <f>((44*Sheet3!H$23) - ((K26*K26)/(1-J26)))/43</f>
        <v>30141859.91</v>
      </c>
      <c r="P26" s="18">
        <f t="shared" si="3"/>
        <v>-0.5800668787</v>
      </c>
      <c r="Q26" s="17">
        <v>-0.037545316749857005</v>
      </c>
      <c r="R26" s="9">
        <v>25.0</v>
      </c>
      <c r="S26" s="19">
        <f t="shared" si="4"/>
        <v>0.49</v>
      </c>
    </row>
    <row r="27">
      <c r="A27" s="1">
        <v>1.0</v>
      </c>
      <c r="B27" s="1">
        <v>59.0</v>
      </c>
      <c r="C27" s="1">
        <v>0.0</v>
      </c>
      <c r="D27" s="1">
        <v>27.72</v>
      </c>
      <c r="E27" s="1">
        <v>3.0</v>
      </c>
      <c r="F27" s="1">
        <v>0.0</v>
      </c>
      <c r="G27" s="1">
        <v>14001.1338</v>
      </c>
      <c r="H27" s="1">
        <v>14001.1338</v>
      </c>
      <c r="I27" s="11">
        <v>13666.844566494306</v>
      </c>
      <c r="J27" s="12">
        <v>-0.02768104545239737</v>
      </c>
      <c r="K27" s="13">
        <f t="shared" si="1"/>
        <v>334.2892335</v>
      </c>
      <c r="L27" s="14">
        <f>K27/SQRT(Sheet3!H$23)</f>
        <v>0.06135315489</v>
      </c>
      <c r="M27" s="15">
        <f>K27/SQRT((1-J27) * Sheet3!H$23)</f>
        <v>0.06052122733</v>
      </c>
      <c r="N27" s="16">
        <f t="shared" si="2"/>
        <v>334.3169146</v>
      </c>
      <c r="O27" s="17">
        <f>((44*Sheet3!H$23) - ((K27*K27)/(1-J27)))/43</f>
        <v>30375192.95</v>
      </c>
      <c r="P27" s="18">
        <f t="shared" si="3"/>
        <v>0.05983202388</v>
      </c>
      <c r="Q27" s="17">
        <v>-0.036725355271725574</v>
      </c>
      <c r="R27" s="9">
        <v>26.0</v>
      </c>
      <c r="S27" s="19">
        <f t="shared" si="4"/>
        <v>0.51</v>
      </c>
    </row>
    <row r="28">
      <c r="A28" s="1">
        <v>1.0</v>
      </c>
      <c r="B28" s="1">
        <v>63.0</v>
      </c>
      <c r="C28" s="1">
        <v>0.0</v>
      </c>
      <c r="D28" s="1">
        <v>23.085</v>
      </c>
      <c r="E28" s="1">
        <v>0.0</v>
      </c>
      <c r="F28" s="1">
        <v>0.0</v>
      </c>
      <c r="G28" s="1">
        <v>14451.83515</v>
      </c>
      <c r="H28" s="1">
        <v>14451.83515</v>
      </c>
      <c r="I28" s="11">
        <v>12890.621950505729</v>
      </c>
      <c r="J28" s="12">
        <v>0.028109068600409404</v>
      </c>
      <c r="K28" s="13">
        <f t="shared" si="1"/>
        <v>1561.213199</v>
      </c>
      <c r="L28" s="14">
        <f>K28/SQRT(Sheet3!H$23)</f>
        <v>0.286534371</v>
      </c>
      <c r="M28" s="15">
        <f>K28/SQRT((1-J28) * Sheet3!H$23)</f>
        <v>0.2906484157</v>
      </c>
      <c r="N28" s="16">
        <f t="shared" si="2"/>
        <v>1561.18509</v>
      </c>
      <c r="O28" s="17">
        <f>((44*Sheet3!H$23) - ((K28*K28)/(1-J28)))/43</f>
        <v>30319398.96</v>
      </c>
      <c r="P28" s="18">
        <f t="shared" si="3"/>
        <v>0.2876028303</v>
      </c>
      <c r="Q28" s="17">
        <v>-0.03452349812513176</v>
      </c>
      <c r="R28" s="9">
        <v>27.0</v>
      </c>
      <c r="S28" s="19">
        <f t="shared" si="4"/>
        <v>0.53</v>
      </c>
    </row>
    <row r="29">
      <c r="A29" s="1">
        <v>1.0</v>
      </c>
      <c r="B29" s="1">
        <v>55.0</v>
      </c>
      <c r="C29" s="1">
        <v>0.0</v>
      </c>
      <c r="D29" s="1">
        <v>32.775</v>
      </c>
      <c r="E29" s="1">
        <v>2.0</v>
      </c>
      <c r="F29" s="1">
        <v>0.0</v>
      </c>
      <c r="G29" s="1">
        <v>12268.63225</v>
      </c>
      <c r="H29" s="1">
        <v>12268.63225</v>
      </c>
      <c r="I29" s="11">
        <v>12686.51808342642</v>
      </c>
      <c r="J29" s="12">
        <v>-0.021774506910798058</v>
      </c>
      <c r="K29" s="13">
        <f t="shared" si="1"/>
        <v>-417.8858334</v>
      </c>
      <c r="L29" s="14">
        <f>K29/SQRT(Sheet3!H$23)</f>
        <v>-0.07669590192</v>
      </c>
      <c r="M29" s="15">
        <f>K29/SQRT((1-J29) * Sheet3!H$23)</f>
        <v>-0.07587428779</v>
      </c>
      <c r="N29" s="16">
        <f t="shared" si="2"/>
        <v>-417.8640589</v>
      </c>
      <c r="O29" s="17">
        <f>((44*Sheet3!H$23) - ((K29*K29)/(1-J29)))/43</f>
        <v>30373747.19</v>
      </c>
      <c r="P29" s="18">
        <f t="shared" si="3"/>
        <v>-0.075012032</v>
      </c>
      <c r="Q29" s="17">
        <v>-0.018750246034201522</v>
      </c>
      <c r="R29" s="9">
        <v>28.0</v>
      </c>
      <c r="S29" s="19">
        <f t="shared" si="4"/>
        <v>0.55</v>
      </c>
    </row>
    <row r="30">
      <c r="A30" s="1">
        <v>1.0</v>
      </c>
      <c r="B30" s="1">
        <v>23.0</v>
      </c>
      <c r="C30" s="1">
        <v>1.0</v>
      </c>
      <c r="D30" s="1">
        <v>17.385</v>
      </c>
      <c r="E30" s="1">
        <v>1.0</v>
      </c>
      <c r="F30" s="1">
        <v>0.0</v>
      </c>
      <c r="G30" s="1">
        <v>2775.19215</v>
      </c>
      <c r="H30" s="1">
        <v>2775.19215</v>
      </c>
      <c r="I30" s="11">
        <v>3094.374546443888</v>
      </c>
      <c r="J30" s="12">
        <v>0.028894314968819685</v>
      </c>
      <c r="K30" s="13">
        <f t="shared" si="1"/>
        <v>-319.1823964</v>
      </c>
      <c r="L30" s="14">
        <f>K30/SQRT(Sheet3!H$23)</f>
        <v>-0.05858054955</v>
      </c>
      <c r="M30" s="15">
        <f>K30/SQRT((1-J30) * Sheet3!H$23)</f>
        <v>-0.05944566548</v>
      </c>
      <c r="N30" s="16">
        <f t="shared" si="2"/>
        <v>-319.2112908</v>
      </c>
      <c r="O30" s="17">
        <f>((44*Sheet3!H$23) - ((K30*K30)/(1-J30)))/43</f>
        <v>30375282.03</v>
      </c>
      <c r="P30" s="18">
        <f t="shared" si="3"/>
        <v>-0.05876862413</v>
      </c>
      <c r="Q30" s="17">
        <v>-0.0071976867854547984</v>
      </c>
      <c r="R30" s="9">
        <v>29.0</v>
      </c>
      <c r="S30" s="19">
        <f t="shared" si="4"/>
        <v>0.57</v>
      </c>
    </row>
    <row r="31">
      <c r="A31" s="1">
        <v>1.0</v>
      </c>
      <c r="B31" s="1">
        <v>31.0</v>
      </c>
      <c r="C31" s="1">
        <v>1.0</v>
      </c>
      <c r="D31" s="1">
        <v>36.3</v>
      </c>
      <c r="E31" s="1">
        <v>2.0</v>
      </c>
      <c r="F31" s="1">
        <v>1.0</v>
      </c>
      <c r="G31" s="1">
        <v>38711.0</v>
      </c>
      <c r="H31" s="1">
        <v>38711.0</v>
      </c>
      <c r="I31" s="11">
        <v>37853.880453390775</v>
      </c>
      <c r="J31" s="12">
        <v>0.04698194492545765</v>
      </c>
      <c r="K31" s="13">
        <f t="shared" si="1"/>
        <v>857.1195466</v>
      </c>
      <c r="L31" s="14">
        <f>K31/SQRT(Sheet3!H$23)</f>
        <v>0.1573098474</v>
      </c>
      <c r="M31" s="15">
        <f>K31/SQRT((1-J31) * Sheet3!H$23)</f>
        <v>0.1611407369</v>
      </c>
      <c r="N31" s="16">
        <f t="shared" si="2"/>
        <v>857.0725647</v>
      </c>
      <c r="O31" s="17">
        <f>((44*Sheet3!H$23) - ((K31*K31)/(1-J31)))/43</f>
        <v>30359794.54</v>
      </c>
      <c r="P31" s="18">
        <f t="shared" si="3"/>
        <v>0.1593460935</v>
      </c>
      <c r="Q31" s="17">
        <v>0.043856694826141754</v>
      </c>
      <c r="R31" s="9">
        <v>30.0</v>
      </c>
      <c r="S31" s="19">
        <f t="shared" si="4"/>
        <v>0.59</v>
      </c>
    </row>
    <row r="32">
      <c r="A32" s="1">
        <v>1.0</v>
      </c>
      <c r="B32" s="1">
        <v>22.0</v>
      </c>
      <c r="C32" s="1">
        <v>1.0</v>
      </c>
      <c r="D32" s="1">
        <v>35.6</v>
      </c>
      <c r="E32" s="1">
        <v>0.0</v>
      </c>
      <c r="F32" s="1">
        <v>1.0</v>
      </c>
      <c r="G32" s="1">
        <v>35585.576</v>
      </c>
      <c r="H32" s="1">
        <v>35585.576</v>
      </c>
      <c r="I32" s="11">
        <v>34021.011759078705</v>
      </c>
      <c r="J32" s="12">
        <v>0.09999709845170844</v>
      </c>
      <c r="K32" s="13">
        <f t="shared" si="1"/>
        <v>1564.564241</v>
      </c>
      <c r="L32" s="14">
        <f>K32/SQRT(Sheet3!H$23)</f>
        <v>0.2871493982</v>
      </c>
      <c r="M32" s="15">
        <f>K32/SQRT((1-J32) * Sheet3!H$23)</f>
        <v>0.3026815544</v>
      </c>
      <c r="N32" s="16">
        <f t="shared" si="2"/>
        <v>1564.464244</v>
      </c>
      <c r="O32" s="17">
        <f>((44*Sheet3!H$23) - ((K32*K32)/(1-J32)))/43</f>
        <v>30314469.75</v>
      </c>
      <c r="P32" s="18">
        <f t="shared" si="3"/>
        <v>0.2995342283</v>
      </c>
      <c r="Q32" s="17">
        <v>0.0598320238766769</v>
      </c>
      <c r="R32" s="9">
        <v>31.0</v>
      </c>
      <c r="S32" s="19">
        <f t="shared" si="4"/>
        <v>0.61</v>
      </c>
    </row>
    <row r="33">
      <c r="A33" s="1">
        <v>1.0</v>
      </c>
      <c r="B33" s="1">
        <v>18.0</v>
      </c>
      <c r="C33" s="1">
        <v>0.0</v>
      </c>
      <c r="D33" s="1">
        <v>26.315</v>
      </c>
      <c r="E33" s="1">
        <v>0.0</v>
      </c>
      <c r="F33" s="1">
        <v>0.0</v>
      </c>
      <c r="G33" s="1">
        <v>2198.18985</v>
      </c>
      <c r="H33" s="1">
        <v>2198.18985</v>
      </c>
      <c r="I33" s="11">
        <v>-760.686573366926</v>
      </c>
      <c r="J33" s="12">
        <v>0.11079927989920128</v>
      </c>
      <c r="K33" s="13">
        <f t="shared" si="1"/>
        <v>2958.876423</v>
      </c>
      <c r="L33" s="14">
        <f>K33/SQRT(Sheet3!H$23)</f>
        <v>0.5430519003</v>
      </c>
      <c r="M33" s="15">
        <f>K33/SQRT((1-J33) * Sheet3!H$23)</f>
        <v>0.5758925163</v>
      </c>
      <c r="N33" s="16">
        <f t="shared" si="2"/>
        <v>2958.765624</v>
      </c>
      <c r="O33" s="17">
        <f>((44*Sheet3!H$23) - ((K33*K33)/(1-J33)))/43</f>
        <v>30148748.18</v>
      </c>
      <c r="P33" s="18">
        <f t="shared" si="3"/>
        <v>0.5714684812</v>
      </c>
      <c r="Q33" s="17">
        <v>0.06636861978414003</v>
      </c>
      <c r="R33" s="9">
        <v>32.0</v>
      </c>
      <c r="S33" s="19">
        <f t="shared" si="4"/>
        <v>0.63</v>
      </c>
    </row>
    <row r="34">
      <c r="A34" s="1">
        <v>1.0</v>
      </c>
      <c r="B34" s="1">
        <v>19.0</v>
      </c>
      <c r="C34" s="1">
        <v>0.0</v>
      </c>
      <c r="D34" s="1">
        <v>28.6</v>
      </c>
      <c r="E34" s="1">
        <v>5.0</v>
      </c>
      <c r="F34" s="1">
        <v>0.0</v>
      </c>
      <c r="G34" s="1">
        <v>4687.797</v>
      </c>
      <c r="H34" s="1">
        <v>4687.797</v>
      </c>
      <c r="I34" s="11">
        <v>2153.835374340447</v>
      </c>
      <c r="J34" s="12">
        <v>0.021416156192777654</v>
      </c>
      <c r="K34" s="13">
        <f t="shared" si="1"/>
        <v>2533.961626</v>
      </c>
      <c r="L34" s="14">
        <f>K34/SQRT(Sheet3!H$23)</f>
        <v>0.4650659505</v>
      </c>
      <c r="M34" s="15">
        <f>K34/SQRT((1-J34) * Sheet3!H$23)</f>
        <v>0.4701273565</v>
      </c>
      <c r="N34" s="16">
        <f t="shared" si="2"/>
        <v>2533.94021</v>
      </c>
      <c r="O34" s="17">
        <f>((44*Sheet3!H$23) - ((K34*K34)/(1-J34)))/43</f>
        <v>30225129.14</v>
      </c>
      <c r="P34" s="18">
        <f t="shared" si="3"/>
        <v>0.4659259833</v>
      </c>
      <c r="Q34" s="17">
        <v>0.08693674236568494</v>
      </c>
      <c r="R34" s="9">
        <v>33.0</v>
      </c>
      <c r="S34" s="19">
        <f t="shared" si="4"/>
        <v>0.65</v>
      </c>
    </row>
    <row r="35">
      <c r="A35" s="1">
        <v>1.0</v>
      </c>
      <c r="B35" s="1">
        <v>63.0</v>
      </c>
      <c r="C35" s="1">
        <v>1.0</v>
      </c>
      <c r="D35" s="1">
        <v>28.31</v>
      </c>
      <c r="E35" s="1">
        <v>0.0</v>
      </c>
      <c r="F35" s="1">
        <v>0.0</v>
      </c>
      <c r="G35" s="1">
        <v>13770.0979</v>
      </c>
      <c r="H35" s="1">
        <v>13770.0979</v>
      </c>
      <c r="I35" s="11">
        <v>16763.61571806037</v>
      </c>
      <c r="J35" s="12">
        <v>-0.07871113014901573</v>
      </c>
      <c r="K35" s="13">
        <f t="shared" si="1"/>
        <v>-2993.517818</v>
      </c>
      <c r="L35" s="14">
        <f>K35/SQRT(Sheet3!H$23)</f>
        <v>-0.5494097445</v>
      </c>
      <c r="M35" s="15">
        <f>K35/SQRT((1-J35) * Sheet3!H$23)</f>
        <v>-0.5289855125</v>
      </c>
      <c r="N35" s="16">
        <f t="shared" si="2"/>
        <v>-2993.439107</v>
      </c>
      <c r="O35" s="17">
        <f>((44*Sheet3!H$23) - ((K35*K35)/(1-J35)))/43</f>
        <v>30184529.35</v>
      </c>
      <c r="P35" s="18">
        <f t="shared" si="3"/>
        <v>-0.5246106022</v>
      </c>
      <c r="Q35" s="17">
        <v>0.09402971752130232</v>
      </c>
      <c r="R35" s="9">
        <v>34.0</v>
      </c>
      <c r="S35" s="19">
        <f t="shared" si="4"/>
        <v>0.67</v>
      </c>
    </row>
    <row r="36">
      <c r="A36" s="1">
        <v>1.0</v>
      </c>
      <c r="B36" s="1">
        <v>28.0</v>
      </c>
      <c r="C36" s="1">
        <v>1.0</v>
      </c>
      <c r="D36" s="1">
        <v>36.4</v>
      </c>
      <c r="E36" s="1">
        <v>1.0</v>
      </c>
      <c r="F36" s="1">
        <v>1.0</v>
      </c>
      <c r="G36" s="1">
        <v>51194.55914</v>
      </c>
      <c r="H36" s="1">
        <v>51194.55914</v>
      </c>
      <c r="I36" s="11">
        <v>36472.88993195242</v>
      </c>
      <c r="J36" s="12">
        <v>0.0687158382841887</v>
      </c>
      <c r="K36" s="13">
        <f t="shared" si="1"/>
        <v>14721.66921</v>
      </c>
      <c r="L36" s="14">
        <f>K36/SQRT(Sheet3!H$23)</f>
        <v>2.701914273</v>
      </c>
      <c r="M36" s="15">
        <f>K36/SQRT((1-J36) * Sheet3!H$23)</f>
        <v>2.799822227</v>
      </c>
      <c r="N36" s="16">
        <f t="shared" si="2"/>
        <v>14721.60049</v>
      </c>
      <c r="O36" s="17">
        <f>((44*Sheet3!H$23) - ((K36*K36)/(1-J36)))/43</f>
        <v>24965651.37</v>
      </c>
      <c r="P36" s="18">
        <f t="shared" si="3"/>
        <v>3.05312437</v>
      </c>
      <c r="Q36" s="17">
        <v>0.09904911520130616</v>
      </c>
      <c r="R36" s="9">
        <v>35.0</v>
      </c>
      <c r="S36" s="19">
        <f t="shared" si="4"/>
        <v>0.69</v>
      </c>
    </row>
    <row r="37">
      <c r="A37" s="1">
        <v>1.0</v>
      </c>
      <c r="B37" s="1">
        <v>19.0</v>
      </c>
      <c r="C37" s="1">
        <v>1.0</v>
      </c>
      <c r="D37" s="1">
        <v>20.425</v>
      </c>
      <c r="E37" s="1">
        <v>0.0</v>
      </c>
      <c r="F37" s="1">
        <v>0.0</v>
      </c>
      <c r="G37" s="1">
        <v>1625.43375</v>
      </c>
      <c r="H37" s="1">
        <v>1625.43375</v>
      </c>
      <c r="I37" s="11">
        <v>1823.5404370143315</v>
      </c>
      <c r="J37" s="12">
        <v>0.04209005769622752</v>
      </c>
      <c r="K37" s="13">
        <f t="shared" si="1"/>
        <v>-198.106687</v>
      </c>
      <c r="L37" s="14">
        <f>K37/SQRT(Sheet3!H$23)</f>
        <v>-0.03635914362</v>
      </c>
      <c r="M37" s="15">
        <f>K37/SQRT((1-J37) * Sheet3!H$23)</f>
        <v>-0.03714935734</v>
      </c>
      <c r="N37" s="16">
        <f t="shared" si="2"/>
        <v>-198.1487771</v>
      </c>
      <c r="O37" s="17">
        <f>((44*Sheet3!H$23) - ((K37*K37)/(1-J37)))/43</f>
        <v>30376768.96</v>
      </c>
      <c r="P37" s="18">
        <f t="shared" si="3"/>
        <v>-0.03672535527</v>
      </c>
      <c r="Q37" s="17">
        <v>0.15934609354668902</v>
      </c>
      <c r="R37" s="9">
        <v>36.0</v>
      </c>
      <c r="S37" s="19">
        <f t="shared" si="4"/>
        <v>0.71</v>
      </c>
    </row>
    <row r="38">
      <c r="A38" s="1">
        <v>1.0</v>
      </c>
      <c r="B38" s="1">
        <v>62.0</v>
      </c>
      <c r="C38" s="1">
        <v>0.0</v>
      </c>
      <c r="D38" s="1">
        <v>32.965</v>
      </c>
      <c r="E38" s="1">
        <v>3.0</v>
      </c>
      <c r="F38" s="1">
        <v>0.0</v>
      </c>
      <c r="G38" s="1">
        <v>15612.19335</v>
      </c>
      <c r="H38" s="1">
        <v>15612.19335</v>
      </c>
      <c r="I38" s="11">
        <v>15364.16181422817</v>
      </c>
      <c r="J38" s="12">
        <v>-0.05294632401668882</v>
      </c>
      <c r="K38" s="13">
        <f t="shared" si="1"/>
        <v>248.0315358</v>
      </c>
      <c r="L38" s="14">
        <f>K38/SQRT(Sheet3!H$23)</f>
        <v>0.04552200821</v>
      </c>
      <c r="M38" s="15">
        <f>K38/SQRT((1-J38) * Sheet3!H$23)</f>
        <v>0.04436273331</v>
      </c>
      <c r="N38" s="16">
        <f t="shared" si="2"/>
        <v>248.0844821</v>
      </c>
      <c r="O38" s="17">
        <f>((44*Sheet3!H$23) - ((K38*K38)/(1-J38)))/43</f>
        <v>30376363.02</v>
      </c>
      <c r="P38" s="18">
        <f t="shared" si="3"/>
        <v>0.04385669483</v>
      </c>
      <c r="Q38" s="17">
        <v>0.19893676533668736</v>
      </c>
      <c r="R38" s="9">
        <v>37.0</v>
      </c>
      <c r="S38" s="19">
        <f t="shared" si="4"/>
        <v>0.73</v>
      </c>
    </row>
    <row r="39">
      <c r="A39" s="1">
        <v>1.0</v>
      </c>
      <c r="B39" s="1">
        <v>26.0</v>
      </c>
      <c r="C39" s="1">
        <v>1.0</v>
      </c>
      <c r="D39" s="1">
        <v>20.8</v>
      </c>
      <c r="E39" s="1">
        <v>0.0</v>
      </c>
      <c r="F39" s="1">
        <v>0.0</v>
      </c>
      <c r="G39" s="1">
        <v>2302.3</v>
      </c>
      <c r="H39" s="1">
        <v>2302.3</v>
      </c>
      <c r="I39" s="11">
        <v>4073.5806945948584</v>
      </c>
      <c r="J39" s="12">
        <v>0.026053006054141986</v>
      </c>
      <c r="K39" s="13">
        <f t="shared" si="1"/>
        <v>-1771.280695</v>
      </c>
      <c r="L39" s="14">
        <f>K39/SQRT(Sheet3!H$23)</f>
        <v>-0.3250887193</v>
      </c>
      <c r="M39" s="15">
        <f>K39/SQRT((1-J39) * Sheet3!H$23)</f>
        <v>-0.3294080733</v>
      </c>
      <c r="N39" s="16">
        <f t="shared" si="2"/>
        <v>-1771.306748</v>
      </c>
      <c r="O39" s="17">
        <f>((44*Sheet3!H$23) - ((K39*K39)/(1-J39)))/43</f>
        <v>30302806.39</v>
      </c>
      <c r="P39" s="18">
        <f t="shared" si="3"/>
        <v>-0.3260455694</v>
      </c>
      <c r="Q39" s="17">
        <v>0.2707358741025895</v>
      </c>
      <c r="R39" s="9">
        <v>38.0</v>
      </c>
      <c r="S39" s="19">
        <f t="shared" si="4"/>
        <v>0.75</v>
      </c>
    </row>
    <row r="40">
      <c r="A40" s="1">
        <v>1.0</v>
      </c>
      <c r="B40" s="1">
        <v>35.0</v>
      </c>
      <c r="C40" s="1">
        <v>1.0</v>
      </c>
      <c r="D40" s="1">
        <v>36.67</v>
      </c>
      <c r="E40" s="1">
        <v>1.0</v>
      </c>
      <c r="F40" s="1">
        <v>1.0</v>
      </c>
      <c r="G40" s="1">
        <v>39774.2763</v>
      </c>
      <c r="H40" s="1">
        <v>39774.2763</v>
      </c>
      <c r="I40" s="11">
        <v>38707.79207500791</v>
      </c>
      <c r="J40" s="12">
        <v>0.05305862110339824</v>
      </c>
      <c r="K40" s="13">
        <f t="shared" si="1"/>
        <v>1066.484225</v>
      </c>
      <c r="L40" s="14">
        <f>K40/SQRT(Sheet3!H$23)</f>
        <v>0.1957352056</v>
      </c>
      <c r="M40" s="15">
        <f>K40/SQRT((1-J40) * Sheet3!H$23)</f>
        <v>0.2011441467</v>
      </c>
      <c r="N40" s="16">
        <f t="shared" si="2"/>
        <v>1066.431166</v>
      </c>
      <c r="O40" s="17">
        <f>((44*Sheet3!H$23) - ((K40*K40)/(1-J40)))/43</f>
        <v>30349788.79</v>
      </c>
      <c r="P40" s="18">
        <f t="shared" si="3"/>
        <v>0.1989367653</v>
      </c>
      <c r="Q40" s="17">
        <v>0.28760283031546957</v>
      </c>
      <c r="R40" s="9">
        <v>39.0</v>
      </c>
      <c r="S40" s="19">
        <f t="shared" si="4"/>
        <v>0.77</v>
      </c>
    </row>
    <row r="41">
      <c r="A41" s="1">
        <v>1.0</v>
      </c>
      <c r="B41" s="1">
        <v>60.0</v>
      </c>
      <c r="C41" s="1">
        <v>1.0</v>
      </c>
      <c r="D41" s="1">
        <v>39.9</v>
      </c>
      <c r="E41" s="1">
        <v>0.0</v>
      </c>
      <c r="F41" s="1">
        <v>1.0</v>
      </c>
      <c r="G41" s="1">
        <v>48173.361</v>
      </c>
      <c r="H41" s="1">
        <v>48173.361</v>
      </c>
      <c r="I41" s="11">
        <v>46561.963790328155</v>
      </c>
      <c r="J41" s="12">
        <v>0.004747830066061498</v>
      </c>
      <c r="K41" s="13">
        <f t="shared" si="1"/>
        <v>1611.39721</v>
      </c>
      <c r="L41" s="14">
        <f>K41/SQRT(Sheet3!H$23)</f>
        <v>0.2957448003</v>
      </c>
      <c r="M41" s="15">
        <f>K41/SQRT((1-J41) * Sheet3!H$23)</f>
        <v>0.2964493832</v>
      </c>
      <c r="N41" s="16">
        <f t="shared" si="2"/>
        <v>1611.392462</v>
      </c>
      <c r="O41" s="17">
        <f>((44*Sheet3!H$23) - ((K41*K41)/(1-J41)))/43</f>
        <v>30317047.63</v>
      </c>
      <c r="P41" s="18">
        <f t="shared" si="3"/>
        <v>0.2933543872</v>
      </c>
      <c r="Q41" s="17">
        <v>0.29335438724654467</v>
      </c>
      <c r="R41" s="9">
        <v>40.0</v>
      </c>
      <c r="S41" s="19">
        <f t="shared" si="4"/>
        <v>0.79</v>
      </c>
    </row>
    <row r="42">
      <c r="A42" s="1">
        <v>1.0</v>
      </c>
      <c r="B42" s="1">
        <v>24.0</v>
      </c>
      <c r="C42" s="1">
        <v>0.0</v>
      </c>
      <c r="D42" s="1">
        <v>26.6</v>
      </c>
      <c r="E42" s="1">
        <v>0.0</v>
      </c>
      <c r="F42" s="1">
        <v>0.0</v>
      </c>
      <c r="G42" s="1">
        <v>3046.062</v>
      </c>
      <c r="H42" s="1">
        <v>3046.062</v>
      </c>
      <c r="I42" s="11">
        <v>1162.6673627852438</v>
      </c>
      <c r="J42" s="12">
        <v>0.09718501493745484</v>
      </c>
      <c r="K42" s="13">
        <f t="shared" si="1"/>
        <v>1883.394637</v>
      </c>
      <c r="L42" s="14">
        <f>K42/SQRT(Sheet3!H$23)</f>
        <v>0.345665344</v>
      </c>
      <c r="M42" s="15">
        <f>K42/SQRT((1-J42) * Sheet3!H$23)</f>
        <v>0.3637947777</v>
      </c>
      <c r="N42" s="16">
        <f t="shared" si="2"/>
        <v>1883.297452</v>
      </c>
      <c r="O42" s="17">
        <f>((44*Sheet3!H$23) - ((K42*K42)/(1-J42)))/43</f>
        <v>30286349.28</v>
      </c>
      <c r="P42" s="18">
        <f t="shared" si="3"/>
        <v>0.3601790819</v>
      </c>
      <c r="Q42" s="17">
        <v>0.2995342282935997</v>
      </c>
      <c r="R42" s="9">
        <v>41.0</v>
      </c>
      <c r="S42" s="19">
        <f t="shared" si="4"/>
        <v>0.81</v>
      </c>
    </row>
    <row r="43">
      <c r="A43" s="1">
        <v>1.0</v>
      </c>
      <c r="B43" s="1">
        <v>31.0</v>
      </c>
      <c r="C43" s="1">
        <v>0.0</v>
      </c>
      <c r="D43" s="1">
        <v>36.63</v>
      </c>
      <c r="E43" s="1">
        <v>2.0</v>
      </c>
      <c r="F43" s="1">
        <v>0.0</v>
      </c>
      <c r="G43" s="1">
        <v>4949.7587</v>
      </c>
      <c r="H43" s="1">
        <v>4949.7587</v>
      </c>
      <c r="I43" s="11">
        <v>5713.244072652255</v>
      </c>
      <c r="J43" s="12">
        <v>0.014613284991714569</v>
      </c>
      <c r="K43" s="13">
        <f t="shared" si="1"/>
        <v>-763.4853727</v>
      </c>
      <c r="L43" s="14">
        <f>K43/SQRT(Sheet3!H$23)</f>
        <v>-0.1401248728</v>
      </c>
      <c r="M43" s="15">
        <f>K43/SQRT((1-J43) * Sheet3!H$23)</f>
        <v>-0.1411600749</v>
      </c>
      <c r="N43" s="16">
        <f t="shared" si="2"/>
        <v>-763.4999859</v>
      </c>
      <c r="O43" s="17">
        <f>((44*Sheet3!H$23) - ((K43*K43)/(1-J43)))/43</f>
        <v>30363964.69</v>
      </c>
      <c r="P43" s="18">
        <f t="shared" si="3"/>
        <v>-0.1395783727</v>
      </c>
      <c r="Q43" s="17">
        <v>0.3601790818642304</v>
      </c>
      <c r="R43" s="9">
        <v>42.0</v>
      </c>
      <c r="S43" s="19">
        <f t="shared" si="4"/>
        <v>0.83</v>
      </c>
    </row>
    <row r="44">
      <c r="A44" s="1">
        <v>1.0</v>
      </c>
      <c r="B44" s="1">
        <v>41.0</v>
      </c>
      <c r="C44" s="1">
        <v>1.0</v>
      </c>
      <c r="D44" s="1">
        <v>21.78</v>
      </c>
      <c r="E44" s="1">
        <v>1.0</v>
      </c>
      <c r="F44" s="1">
        <v>0.0</v>
      </c>
      <c r="G44" s="1">
        <v>6272.4772</v>
      </c>
      <c r="H44" s="1">
        <v>6272.4772</v>
      </c>
      <c r="I44" s="11">
        <v>9374.807073173506</v>
      </c>
      <c r="J44" s="12">
        <v>-0.024754327468658504</v>
      </c>
      <c r="K44" s="13">
        <f t="shared" si="1"/>
        <v>-3102.329873</v>
      </c>
      <c r="L44" s="14">
        <f>K44/SQRT(Sheet3!H$23)</f>
        <v>-0.5693803633</v>
      </c>
      <c r="M44" s="15">
        <f>K44/SQRT((1-J44) * Sheet3!H$23)</f>
        <v>-0.5624612462</v>
      </c>
      <c r="N44" s="16">
        <f t="shared" si="2"/>
        <v>-3102.305119</v>
      </c>
      <c r="O44" s="17">
        <f>((44*Sheet3!H$23) - ((K44*K44)/(1-J44)))/43</f>
        <v>30159304.12</v>
      </c>
      <c r="P44" s="18">
        <f t="shared" si="3"/>
        <v>-0.558042706</v>
      </c>
      <c r="Q44" s="17">
        <v>0.46592598328773616</v>
      </c>
      <c r="R44" s="9">
        <v>43.0</v>
      </c>
      <c r="S44" s="19">
        <f t="shared" si="4"/>
        <v>0.85</v>
      </c>
    </row>
    <row r="45">
      <c r="A45" s="1">
        <v>1.0</v>
      </c>
      <c r="B45" s="1">
        <v>37.0</v>
      </c>
      <c r="C45" s="1">
        <v>0.0</v>
      </c>
      <c r="D45" s="1">
        <v>30.8</v>
      </c>
      <c r="E45" s="1">
        <v>2.0</v>
      </c>
      <c r="F45" s="1">
        <v>0.0</v>
      </c>
      <c r="G45" s="1">
        <v>6313.759</v>
      </c>
      <c r="H45" s="1">
        <v>6313.759</v>
      </c>
      <c r="I45" s="11">
        <v>6754.983053369381</v>
      </c>
      <c r="J45" s="12">
        <v>0.023119855561590234</v>
      </c>
      <c r="K45" s="13">
        <f t="shared" si="1"/>
        <v>-441.2240534</v>
      </c>
      <c r="L45" s="14">
        <f>K45/SQRT(Sheet3!H$23)</f>
        <v>-0.08097923886</v>
      </c>
      <c r="M45" s="15">
        <f>K45/SQRT((1-J45) * Sheet3!H$23)</f>
        <v>-0.08193190433</v>
      </c>
      <c r="N45" s="16">
        <f t="shared" si="2"/>
        <v>-441.2471732</v>
      </c>
      <c r="O45" s="17">
        <f>((44*Sheet3!H$23) - ((K45*K45)/(1-J45)))/43</f>
        <v>30373087.21</v>
      </c>
      <c r="P45" s="18">
        <f t="shared" si="3"/>
        <v>-0.08100168818</v>
      </c>
      <c r="Q45" s="17">
        <v>0.5714684812443034</v>
      </c>
      <c r="R45" s="9">
        <v>44.0</v>
      </c>
      <c r="S45" s="19">
        <f t="shared" si="4"/>
        <v>0.87</v>
      </c>
    </row>
    <row r="46">
      <c r="A46" s="1">
        <v>1.0</v>
      </c>
      <c r="B46" s="1">
        <v>38.0</v>
      </c>
      <c r="C46" s="1">
        <v>1.0</v>
      </c>
      <c r="D46" s="1">
        <v>37.05</v>
      </c>
      <c r="E46" s="1">
        <v>1.0</v>
      </c>
      <c r="F46" s="1">
        <v>0.0</v>
      </c>
      <c r="G46" s="1">
        <v>6079.6715</v>
      </c>
      <c r="H46" s="1">
        <v>6079.6715</v>
      </c>
      <c r="I46" s="11">
        <v>10635.189058595803</v>
      </c>
      <c r="J46" s="12">
        <v>-0.07370146769933483</v>
      </c>
      <c r="K46" s="13">
        <f t="shared" si="1"/>
        <v>-4555.517559</v>
      </c>
      <c r="L46" s="14">
        <f>K46/SQRT(Sheet3!H$23)</f>
        <v>-0.8360884718</v>
      </c>
      <c r="M46" s="15">
        <f>K46/SQRT((1-J46) * Sheet3!H$23)</f>
        <v>-0.8068828075</v>
      </c>
      <c r="N46" s="16">
        <f t="shared" si="2"/>
        <v>-4555.443857</v>
      </c>
      <c r="O46" s="17">
        <f>((44*Sheet3!H$23) - ((K46*K46)/(1-J46)))/43</f>
        <v>29928228.24</v>
      </c>
      <c r="P46" s="18">
        <f t="shared" si="3"/>
        <v>-0.8036287178</v>
      </c>
      <c r="Q46" s="17">
        <v>0.5805967658752552</v>
      </c>
      <c r="R46" s="9">
        <v>45.0</v>
      </c>
      <c r="S46" s="19">
        <f t="shared" si="4"/>
        <v>0.89</v>
      </c>
    </row>
    <row r="47">
      <c r="A47" s="1">
        <v>1.0</v>
      </c>
      <c r="B47" s="1">
        <v>55.0</v>
      </c>
      <c r="C47" s="1">
        <v>1.0</v>
      </c>
      <c r="D47" s="1">
        <v>37.3</v>
      </c>
      <c r="E47" s="1">
        <v>0.0</v>
      </c>
      <c r="F47" s="1">
        <v>0.0</v>
      </c>
      <c r="G47" s="1">
        <v>20630.28351</v>
      </c>
      <c r="H47" s="1">
        <v>20630.28351</v>
      </c>
      <c r="I47" s="11">
        <v>15550.040308902397</v>
      </c>
      <c r="J47" s="12">
        <v>-0.09445448069846145</v>
      </c>
      <c r="K47" s="13">
        <f t="shared" si="1"/>
        <v>5080.243201</v>
      </c>
      <c r="L47" s="14">
        <f>K47/SQRT(Sheet3!H$23)</f>
        <v>0.9323930201</v>
      </c>
      <c r="M47" s="15">
        <f>K47/SQRT((1-J47) * Sheet3!H$23)</f>
        <v>0.8912512704</v>
      </c>
      <c r="N47" s="16">
        <f t="shared" si="2"/>
        <v>5080.337656</v>
      </c>
      <c r="O47" s="17">
        <f>((44*Sheet3!H$23) - ((K47*K47)/(1-J47)))/43</f>
        <v>29829314.95</v>
      </c>
      <c r="P47" s="18">
        <f t="shared" si="3"/>
        <v>0.8891274362</v>
      </c>
      <c r="Q47" s="17">
        <v>0.6189533968772258</v>
      </c>
      <c r="R47" s="9">
        <v>46.0</v>
      </c>
      <c r="S47" s="19">
        <f t="shared" si="4"/>
        <v>0.91</v>
      </c>
    </row>
    <row r="48">
      <c r="A48" s="1">
        <v>1.0</v>
      </c>
      <c r="B48" s="1">
        <v>18.0</v>
      </c>
      <c r="C48" s="1">
        <v>0.0</v>
      </c>
      <c r="D48" s="1">
        <v>38.665</v>
      </c>
      <c r="E48" s="1">
        <v>2.0</v>
      </c>
      <c r="F48" s="1">
        <v>0.0</v>
      </c>
      <c r="G48" s="1">
        <v>3393.35635</v>
      </c>
      <c r="H48" s="1">
        <v>3393.35635</v>
      </c>
      <c r="I48" s="11">
        <v>1928.3948183958346</v>
      </c>
      <c r="J48" s="12">
        <v>0.03451551708896893</v>
      </c>
      <c r="K48" s="13">
        <f t="shared" si="1"/>
        <v>1464.961532</v>
      </c>
      <c r="L48" s="14">
        <f>K48/SQRT(Sheet3!H$23)</f>
        <v>0.2688689995</v>
      </c>
      <c r="M48" s="15">
        <f>K48/SQRT((1-J48) * Sheet3!H$23)</f>
        <v>0.2736327543</v>
      </c>
      <c r="N48" s="16">
        <f t="shared" si="2"/>
        <v>1464.927016</v>
      </c>
      <c r="O48" s="17">
        <f>((44*Sheet3!H$23) - ((K48*K48)/(1-J48)))/43</f>
        <v>30326027.94</v>
      </c>
      <c r="P48" s="18">
        <f t="shared" si="3"/>
        <v>0.2707358741</v>
      </c>
      <c r="Q48" s="17">
        <v>0.8891274362422569</v>
      </c>
      <c r="R48" s="9">
        <v>47.0</v>
      </c>
      <c r="S48" s="19">
        <f t="shared" si="4"/>
        <v>0.93</v>
      </c>
    </row>
    <row r="49">
      <c r="A49" s="1">
        <v>1.0</v>
      </c>
      <c r="B49" s="1">
        <v>28.0</v>
      </c>
      <c r="C49" s="1">
        <v>0.0</v>
      </c>
      <c r="D49" s="1">
        <v>34.77</v>
      </c>
      <c r="E49" s="1">
        <v>0.0</v>
      </c>
      <c r="F49" s="1">
        <v>0.0</v>
      </c>
      <c r="G49" s="1">
        <v>3556.9223</v>
      </c>
      <c r="H49" s="1">
        <v>3556.9223</v>
      </c>
      <c r="I49" s="11">
        <v>3595.40002412381</v>
      </c>
      <c r="J49" s="12">
        <v>0.05924141923785345</v>
      </c>
      <c r="K49" s="13">
        <f t="shared" si="1"/>
        <v>-38.47772412</v>
      </c>
      <c r="L49" s="14">
        <f>K49/SQRT(Sheet3!H$23)</f>
        <v>-0.007061937781</v>
      </c>
      <c r="M49" s="15">
        <f>K49/SQRT((1-J49) * Sheet3!H$23)</f>
        <v>-0.007280895416</v>
      </c>
      <c r="N49" s="16">
        <f t="shared" si="2"/>
        <v>-38.53696554</v>
      </c>
      <c r="O49" s="17">
        <f>((44*Sheet3!H$23) - ((K49*K49)/(1-J49)))/43</f>
        <v>30377685.17</v>
      </c>
      <c r="P49" s="18">
        <f t="shared" si="3"/>
        <v>-0.007197686785</v>
      </c>
      <c r="Q49" s="17">
        <v>3.053124369822354</v>
      </c>
      <c r="R49" s="9">
        <v>48.0</v>
      </c>
      <c r="S49" s="19">
        <f t="shared" si="4"/>
        <v>0.95</v>
      </c>
    </row>
    <row r="50">
      <c r="A50" s="1">
        <v>1.0</v>
      </c>
      <c r="B50" s="1">
        <v>60.0</v>
      </c>
      <c r="C50" s="1">
        <v>0.0</v>
      </c>
      <c r="D50" s="1">
        <v>24.53</v>
      </c>
      <c r="E50" s="1">
        <v>0.0</v>
      </c>
      <c r="F50" s="1">
        <v>0.0</v>
      </c>
      <c r="G50" s="1">
        <v>12629.8967</v>
      </c>
      <c r="H50" s="1">
        <v>12629.8967</v>
      </c>
      <c r="I50" s="11">
        <v>12157.81885679647</v>
      </c>
      <c r="J50" s="12">
        <v>0.029173465773604815</v>
      </c>
      <c r="K50" s="13">
        <f t="shared" si="1"/>
        <v>472.0778432</v>
      </c>
      <c r="L50" s="14">
        <f>K50/SQRT(Sheet3!H$23)</f>
        <v>0.08664193199</v>
      </c>
      <c r="M50" s="15">
        <f>K50/SQRT((1-J50) * Sheet3!H$23)</f>
        <v>0.08793409717</v>
      </c>
      <c r="N50" s="16">
        <f t="shared" si="2"/>
        <v>472.0486697</v>
      </c>
      <c r="O50" s="17">
        <f>((44*Sheet3!H$23) - ((K50*K50)/(1-J50)))/43</f>
        <v>30372383.3</v>
      </c>
      <c r="P50" s="18">
        <f t="shared" si="3"/>
        <v>0.08693674237</v>
      </c>
      <c r="Q50" s="17">
        <v>3.1069156660862918</v>
      </c>
      <c r="R50" s="9">
        <v>49.0</v>
      </c>
      <c r="S50" s="19">
        <f t="shared" si="4"/>
        <v>0.97</v>
      </c>
    </row>
    <row r="51">
      <c r="A51" s="1">
        <v>1.0</v>
      </c>
      <c r="B51" s="1">
        <v>36.0</v>
      </c>
      <c r="C51" s="1">
        <v>1.0</v>
      </c>
      <c r="D51" s="1">
        <v>35.2</v>
      </c>
      <c r="E51" s="1">
        <v>1.0</v>
      </c>
      <c r="F51" s="1">
        <v>1.0</v>
      </c>
      <c r="G51" s="1">
        <v>38709.176</v>
      </c>
      <c r="H51" s="1">
        <v>38709.176</v>
      </c>
      <c r="I51" s="11">
        <v>38809.569266349805</v>
      </c>
      <c r="J51" s="12">
        <v>0.05627908927658841</v>
      </c>
      <c r="K51" s="13">
        <f t="shared" si="1"/>
        <v>-100.3932663</v>
      </c>
      <c r="L51" s="14">
        <f>K51/SQRT(Sheet3!H$23)</f>
        <v>-0.01842549207</v>
      </c>
      <c r="M51" s="15">
        <f>K51/SQRT((1-J51) * Sheet3!H$23)</f>
        <v>-0.01896694155</v>
      </c>
      <c r="N51" s="16">
        <f t="shared" si="2"/>
        <v>-100.4495454</v>
      </c>
      <c r="O51" s="17">
        <f>((44*Sheet3!H$23) - ((K51*K51)/(1-J51)))/43</f>
        <v>30377473.4</v>
      </c>
      <c r="P51" s="18">
        <f t="shared" si="3"/>
        <v>-0.01875024603</v>
      </c>
      <c r="Q51" s="17">
        <v>3.438147153530005</v>
      </c>
      <c r="R51" s="9">
        <v>50.0</v>
      </c>
      <c r="S51" s="19">
        <f t="shared" si="4"/>
        <v>0.99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  <c r="J1" s="1">
        <v>1.0</v>
      </c>
      <c r="K1" s="1">
        <v>1.0</v>
      </c>
      <c r="L1" s="1">
        <v>1.0</v>
      </c>
      <c r="M1" s="1">
        <v>1.0</v>
      </c>
      <c r="N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1.0</v>
      </c>
      <c r="T1" s="1">
        <v>1.0</v>
      </c>
      <c r="U1" s="1">
        <v>1.0</v>
      </c>
      <c r="V1" s="1">
        <v>1.0</v>
      </c>
      <c r="W1" s="1">
        <v>1.0</v>
      </c>
      <c r="X1" s="1">
        <v>1.0</v>
      </c>
      <c r="Y1" s="1">
        <v>1.0</v>
      </c>
      <c r="Z1" s="1">
        <v>1.0</v>
      </c>
      <c r="AA1" s="1">
        <v>1.0</v>
      </c>
      <c r="AB1" s="1">
        <v>1.0</v>
      </c>
      <c r="AC1" s="1">
        <v>1.0</v>
      </c>
      <c r="AD1" s="1">
        <v>1.0</v>
      </c>
      <c r="AE1" s="1">
        <v>1.0</v>
      </c>
      <c r="AF1" s="1">
        <v>1.0</v>
      </c>
      <c r="AG1" s="1">
        <v>1.0</v>
      </c>
      <c r="AH1" s="1">
        <v>1.0</v>
      </c>
      <c r="AI1" s="1">
        <v>1.0</v>
      </c>
      <c r="AJ1" s="1">
        <v>1.0</v>
      </c>
      <c r="AK1" s="1">
        <v>1.0</v>
      </c>
      <c r="AL1" s="1">
        <v>1.0</v>
      </c>
      <c r="AM1" s="1">
        <v>1.0</v>
      </c>
      <c r="AN1" s="1">
        <v>1.0</v>
      </c>
      <c r="AO1" s="1">
        <v>1.0</v>
      </c>
      <c r="AP1" s="1">
        <v>1.0</v>
      </c>
      <c r="AQ1" s="1">
        <v>1.0</v>
      </c>
      <c r="AR1" s="1">
        <v>1.0</v>
      </c>
      <c r="AS1" s="1">
        <v>1.0</v>
      </c>
      <c r="AT1" s="1">
        <v>1.0</v>
      </c>
      <c r="AU1" s="1">
        <v>1.0</v>
      </c>
      <c r="AV1" s="1">
        <v>1.0</v>
      </c>
      <c r="AW1" s="1">
        <v>1.0</v>
      </c>
      <c r="AX1" s="1">
        <v>1.0</v>
      </c>
      <c r="AY1" s="1">
        <v>1.0</v>
      </c>
    </row>
    <row r="2">
      <c r="A2" s="1" t="s">
        <v>0</v>
      </c>
      <c r="B2" s="1">
        <v>19.0</v>
      </c>
      <c r="C2" s="1">
        <v>18.0</v>
      </c>
      <c r="D2" s="1">
        <v>28.0</v>
      </c>
      <c r="E2" s="1">
        <v>33.0</v>
      </c>
      <c r="F2" s="1">
        <v>32.0</v>
      </c>
      <c r="G2" s="1">
        <v>31.0</v>
      </c>
      <c r="H2" s="1">
        <v>46.0</v>
      </c>
      <c r="I2" s="1">
        <v>37.0</v>
      </c>
      <c r="J2" s="1">
        <v>37.0</v>
      </c>
      <c r="K2" s="1">
        <v>60.0</v>
      </c>
      <c r="L2" s="1">
        <v>25.0</v>
      </c>
      <c r="M2" s="1">
        <v>62.0</v>
      </c>
      <c r="N2" s="1">
        <v>23.0</v>
      </c>
      <c r="O2" s="1">
        <v>56.0</v>
      </c>
      <c r="P2" s="1">
        <v>27.0</v>
      </c>
      <c r="Q2" s="1">
        <v>19.0</v>
      </c>
      <c r="R2" s="1">
        <v>52.0</v>
      </c>
      <c r="S2" s="1">
        <v>23.0</v>
      </c>
      <c r="T2" s="1">
        <v>56.0</v>
      </c>
      <c r="U2" s="1">
        <v>30.0</v>
      </c>
      <c r="V2" s="1">
        <v>60.0</v>
      </c>
      <c r="W2" s="1">
        <v>30.0</v>
      </c>
      <c r="X2" s="1">
        <v>18.0</v>
      </c>
      <c r="Y2" s="1">
        <v>34.0</v>
      </c>
      <c r="Z2" s="1">
        <v>37.0</v>
      </c>
      <c r="AA2" s="1">
        <v>59.0</v>
      </c>
      <c r="AB2" s="1">
        <v>63.0</v>
      </c>
      <c r="AC2" s="1">
        <v>55.0</v>
      </c>
      <c r="AD2" s="1">
        <v>23.0</v>
      </c>
      <c r="AE2" s="1">
        <v>31.0</v>
      </c>
      <c r="AF2" s="1">
        <v>22.0</v>
      </c>
      <c r="AG2" s="1">
        <v>18.0</v>
      </c>
      <c r="AH2" s="1">
        <v>19.0</v>
      </c>
      <c r="AI2" s="1">
        <v>63.0</v>
      </c>
      <c r="AJ2" s="1">
        <v>28.0</v>
      </c>
      <c r="AK2" s="1">
        <v>19.0</v>
      </c>
      <c r="AL2" s="1">
        <v>62.0</v>
      </c>
      <c r="AM2" s="1">
        <v>26.0</v>
      </c>
      <c r="AN2" s="1">
        <v>35.0</v>
      </c>
      <c r="AO2" s="1">
        <v>60.0</v>
      </c>
      <c r="AP2" s="1">
        <v>24.0</v>
      </c>
      <c r="AQ2" s="1">
        <v>31.0</v>
      </c>
      <c r="AR2" s="1">
        <v>41.0</v>
      </c>
      <c r="AS2" s="1">
        <v>37.0</v>
      </c>
      <c r="AT2" s="1">
        <v>38.0</v>
      </c>
      <c r="AU2" s="1">
        <v>55.0</v>
      </c>
      <c r="AV2" s="1">
        <v>18.0</v>
      </c>
      <c r="AW2" s="1">
        <v>28.0</v>
      </c>
      <c r="AX2" s="1">
        <v>60.0</v>
      </c>
      <c r="AY2" s="1">
        <v>36.0</v>
      </c>
    </row>
    <row r="3">
      <c r="A3" s="1" t="s">
        <v>1</v>
      </c>
      <c r="B3" s="1">
        <v>0.0</v>
      </c>
      <c r="C3" s="1">
        <v>1.0</v>
      </c>
      <c r="D3" s="1">
        <v>1.0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1.0</v>
      </c>
      <c r="K3" s="1">
        <v>0.0</v>
      </c>
      <c r="L3" s="1">
        <v>1.0</v>
      </c>
      <c r="M3" s="1">
        <v>0.0</v>
      </c>
      <c r="N3" s="1">
        <v>1.0</v>
      </c>
      <c r="O3" s="1">
        <v>0.0</v>
      </c>
      <c r="P3" s="1">
        <v>1.0</v>
      </c>
      <c r="Q3" s="1">
        <v>1.0</v>
      </c>
      <c r="R3" s="1">
        <v>0.0</v>
      </c>
      <c r="S3" s="1">
        <v>1.0</v>
      </c>
      <c r="T3" s="1">
        <v>1.0</v>
      </c>
      <c r="U3" s="1">
        <v>1.0</v>
      </c>
      <c r="V3" s="1">
        <v>0.0</v>
      </c>
      <c r="W3" s="1">
        <v>0.0</v>
      </c>
      <c r="X3" s="1">
        <v>1.0</v>
      </c>
      <c r="Y3" s="1">
        <v>0.0</v>
      </c>
      <c r="Z3" s="1">
        <v>1.0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1.0</v>
      </c>
      <c r="AG3" s="1">
        <v>0.0</v>
      </c>
      <c r="AH3" s="1">
        <v>0.0</v>
      </c>
      <c r="AI3" s="1">
        <v>1.0</v>
      </c>
      <c r="AJ3" s="1">
        <v>1.0</v>
      </c>
      <c r="AK3" s="1">
        <v>1.0</v>
      </c>
      <c r="AL3" s="1">
        <v>0.0</v>
      </c>
      <c r="AM3" s="1">
        <v>1.0</v>
      </c>
      <c r="AN3" s="1">
        <v>1.0</v>
      </c>
      <c r="AO3" s="1">
        <v>1.0</v>
      </c>
      <c r="AP3" s="1">
        <v>0.0</v>
      </c>
      <c r="AQ3" s="1">
        <v>0.0</v>
      </c>
      <c r="AR3" s="1">
        <v>1.0</v>
      </c>
      <c r="AS3" s="1">
        <v>0.0</v>
      </c>
      <c r="AT3" s="1">
        <v>1.0</v>
      </c>
      <c r="AU3" s="1">
        <v>1.0</v>
      </c>
      <c r="AV3" s="1">
        <v>0.0</v>
      </c>
      <c r="AW3" s="1">
        <v>0.0</v>
      </c>
      <c r="AX3" s="1">
        <v>0.0</v>
      </c>
      <c r="AY3" s="1">
        <v>1.0</v>
      </c>
    </row>
    <row r="4">
      <c r="A4" s="1" t="s">
        <v>2</v>
      </c>
      <c r="B4" s="1">
        <v>27.9</v>
      </c>
      <c r="C4" s="1">
        <v>33.77</v>
      </c>
      <c r="D4" s="1">
        <v>33.0</v>
      </c>
      <c r="E4" s="1">
        <v>22.705</v>
      </c>
      <c r="F4" s="1">
        <v>28.88</v>
      </c>
      <c r="G4" s="1">
        <v>25.74</v>
      </c>
      <c r="H4" s="1">
        <v>33.44</v>
      </c>
      <c r="I4" s="1">
        <v>27.74</v>
      </c>
      <c r="J4" s="1">
        <v>29.83</v>
      </c>
      <c r="K4" s="1">
        <v>25.84</v>
      </c>
      <c r="L4" s="1">
        <v>26.22</v>
      </c>
      <c r="M4" s="1">
        <v>26.29</v>
      </c>
      <c r="N4" s="1">
        <v>34.4</v>
      </c>
      <c r="O4" s="1">
        <v>39.82</v>
      </c>
      <c r="P4" s="1">
        <v>42.13</v>
      </c>
      <c r="Q4" s="1">
        <v>24.6</v>
      </c>
      <c r="R4" s="1">
        <v>30.78</v>
      </c>
      <c r="S4" s="1">
        <v>23.845</v>
      </c>
      <c r="T4" s="1">
        <v>40.3</v>
      </c>
      <c r="U4" s="1">
        <v>35.3</v>
      </c>
      <c r="V4" s="1">
        <v>36.005</v>
      </c>
      <c r="W4" s="1">
        <v>32.4</v>
      </c>
      <c r="X4" s="1">
        <v>34.1</v>
      </c>
      <c r="Y4" s="1">
        <v>31.92</v>
      </c>
      <c r="Z4" s="1">
        <v>28.025</v>
      </c>
      <c r="AA4" s="1">
        <v>27.72</v>
      </c>
      <c r="AB4" s="1">
        <v>23.085</v>
      </c>
      <c r="AC4" s="1">
        <v>32.775</v>
      </c>
      <c r="AD4" s="1">
        <v>17.385</v>
      </c>
      <c r="AE4" s="1">
        <v>36.3</v>
      </c>
      <c r="AF4" s="1">
        <v>35.6</v>
      </c>
      <c r="AG4" s="1">
        <v>26.315</v>
      </c>
      <c r="AH4" s="1">
        <v>28.6</v>
      </c>
      <c r="AI4" s="1">
        <v>28.31</v>
      </c>
      <c r="AJ4" s="1">
        <v>36.4</v>
      </c>
      <c r="AK4" s="1">
        <v>20.425</v>
      </c>
      <c r="AL4" s="1">
        <v>32.965</v>
      </c>
      <c r="AM4" s="1">
        <v>20.8</v>
      </c>
      <c r="AN4" s="1">
        <v>36.67</v>
      </c>
      <c r="AO4" s="1">
        <v>39.9</v>
      </c>
      <c r="AP4" s="1">
        <v>26.6</v>
      </c>
      <c r="AQ4" s="1">
        <v>36.63</v>
      </c>
      <c r="AR4" s="1">
        <v>21.78</v>
      </c>
      <c r="AS4" s="1">
        <v>30.8</v>
      </c>
      <c r="AT4" s="1">
        <v>37.05</v>
      </c>
      <c r="AU4" s="1">
        <v>37.3</v>
      </c>
      <c r="AV4" s="1">
        <v>38.665</v>
      </c>
      <c r="AW4" s="1">
        <v>34.77</v>
      </c>
      <c r="AX4" s="1">
        <v>24.53</v>
      </c>
      <c r="AY4" s="1">
        <v>35.2</v>
      </c>
    </row>
    <row r="5">
      <c r="A5" s="1" t="s">
        <v>3</v>
      </c>
      <c r="B5" s="1">
        <v>0.0</v>
      </c>
      <c r="C5" s="1">
        <v>1.0</v>
      </c>
      <c r="D5" s="1">
        <v>3.0</v>
      </c>
      <c r="E5" s="1">
        <v>0.0</v>
      </c>
      <c r="F5" s="1">
        <v>0.0</v>
      </c>
      <c r="G5" s="1">
        <v>0.0</v>
      </c>
      <c r="H5" s="1">
        <v>1.0</v>
      </c>
      <c r="I5" s="1">
        <v>3.0</v>
      </c>
      <c r="J5" s="1">
        <v>2.0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1.0</v>
      </c>
      <c r="Z5" s="1">
        <v>2.0</v>
      </c>
      <c r="AA5" s="1">
        <v>3.0</v>
      </c>
      <c r="AB5" s="1">
        <v>0.0</v>
      </c>
      <c r="AC5" s="1">
        <v>2.0</v>
      </c>
      <c r="AD5" s="1">
        <v>1.0</v>
      </c>
      <c r="AE5" s="1">
        <v>2.0</v>
      </c>
      <c r="AF5" s="1">
        <v>0.0</v>
      </c>
      <c r="AG5" s="1">
        <v>0.0</v>
      </c>
      <c r="AH5" s="1">
        <v>5.0</v>
      </c>
      <c r="AI5" s="1">
        <v>0.0</v>
      </c>
      <c r="AJ5" s="1">
        <v>1.0</v>
      </c>
      <c r="AK5" s="1">
        <v>0.0</v>
      </c>
      <c r="AL5" s="1">
        <v>3.0</v>
      </c>
      <c r="AM5" s="1">
        <v>0.0</v>
      </c>
      <c r="AN5" s="1">
        <v>1.0</v>
      </c>
      <c r="AO5" s="1">
        <v>0.0</v>
      </c>
      <c r="AP5" s="1">
        <v>0.0</v>
      </c>
      <c r="AQ5" s="1">
        <v>2.0</v>
      </c>
      <c r="AR5" s="1">
        <v>1.0</v>
      </c>
      <c r="AS5" s="1">
        <v>2.0</v>
      </c>
      <c r="AT5" s="1">
        <v>1.0</v>
      </c>
      <c r="AU5" s="1">
        <v>0.0</v>
      </c>
      <c r="AV5" s="1">
        <v>2.0</v>
      </c>
      <c r="AW5" s="1">
        <v>0.0</v>
      </c>
      <c r="AX5" s="1">
        <v>0.0</v>
      </c>
      <c r="AY5" s="1">
        <v>1.0</v>
      </c>
    </row>
    <row r="6">
      <c r="A6" s="1" t="s">
        <v>4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1.0</v>
      </c>
      <c r="AG6" s="1">
        <v>0.0</v>
      </c>
      <c r="AH6" s="1">
        <v>0.0</v>
      </c>
      <c r="AI6" s="1">
        <v>0.0</v>
      </c>
      <c r="AJ6" s="1">
        <v>1.0</v>
      </c>
      <c r="AK6" s="1">
        <v>0.0</v>
      </c>
      <c r="AL6" s="1">
        <v>0.0</v>
      </c>
      <c r="AM6" s="1">
        <v>0.0</v>
      </c>
      <c r="AN6" s="1">
        <v>1.0</v>
      </c>
      <c r="AO6" s="1">
        <v>1.0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1.0</v>
      </c>
    </row>
    <row r="7">
      <c r="A7" s="1" t="s">
        <v>18</v>
      </c>
      <c r="B7" s="1">
        <v>16884.924</v>
      </c>
      <c r="C7" s="1">
        <v>1725.5523</v>
      </c>
      <c r="D7" s="1">
        <v>4449.462</v>
      </c>
      <c r="E7" s="1">
        <v>21984.47061</v>
      </c>
      <c r="F7" s="1">
        <v>3866.8552</v>
      </c>
      <c r="G7" s="1">
        <v>3756.6216</v>
      </c>
      <c r="H7" s="1">
        <v>8240.5896</v>
      </c>
      <c r="I7" s="1">
        <v>7281.5056</v>
      </c>
      <c r="J7" s="1">
        <v>6406.4107</v>
      </c>
      <c r="K7" s="1">
        <v>28923.13692</v>
      </c>
      <c r="L7" s="1">
        <v>2721.3208</v>
      </c>
      <c r="M7" s="1">
        <v>27808.7251</v>
      </c>
      <c r="N7" s="1">
        <v>1826.843</v>
      </c>
      <c r="O7" s="1">
        <v>11090.7178</v>
      </c>
      <c r="P7" s="1">
        <v>39611.7577</v>
      </c>
      <c r="Q7" s="1">
        <v>1837.237</v>
      </c>
      <c r="R7" s="1">
        <v>10797.3362</v>
      </c>
      <c r="S7" s="1">
        <v>2395.17155</v>
      </c>
      <c r="T7" s="1">
        <v>10602.385</v>
      </c>
      <c r="U7" s="1">
        <v>36837.467</v>
      </c>
      <c r="V7" s="1">
        <v>13228.84695</v>
      </c>
      <c r="W7" s="1">
        <v>4149.736</v>
      </c>
      <c r="X7" s="1">
        <v>1137.011</v>
      </c>
      <c r="Y7" s="1">
        <v>37701.8768</v>
      </c>
      <c r="Z7" s="1">
        <v>6203.90175</v>
      </c>
      <c r="AA7" s="1">
        <v>14001.1338</v>
      </c>
      <c r="AB7" s="1">
        <v>14451.83515</v>
      </c>
      <c r="AC7" s="1">
        <v>12268.63225</v>
      </c>
      <c r="AD7" s="1">
        <v>2775.19215</v>
      </c>
      <c r="AE7" s="1">
        <v>38711.0</v>
      </c>
      <c r="AF7" s="1">
        <v>35585.576</v>
      </c>
      <c r="AG7" s="1">
        <v>2198.18985</v>
      </c>
      <c r="AH7" s="1">
        <v>4687.797</v>
      </c>
      <c r="AI7" s="1">
        <v>13770.0979</v>
      </c>
      <c r="AJ7" s="1">
        <v>51194.55914</v>
      </c>
      <c r="AK7" s="1">
        <v>1625.43375</v>
      </c>
      <c r="AL7" s="1">
        <v>15612.19335</v>
      </c>
      <c r="AM7" s="1">
        <v>2302.3</v>
      </c>
      <c r="AN7" s="1">
        <v>39774.2763</v>
      </c>
      <c r="AO7" s="1">
        <v>48173.361</v>
      </c>
      <c r="AP7" s="1">
        <v>3046.062</v>
      </c>
      <c r="AQ7" s="1">
        <v>4949.7587</v>
      </c>
      <c r="AR7" s="1">
        <v>6272.4772</v>
      </c>
      <c r="AS7" s="1">
        <v>6313.759</v>
      </c>
      <c r="AT7" s="1">
        <v>6079.6715</v>
      </c>
      <c r="AU7" s="1">
        <v>20630.28351</v>
      </c>
      <c r="AV7" s="1">
        <v>3393.35635</v>
      </c>
      <c r="AW7" s="1">
        <v>3556.9223</v>
      </c>
      <c r="AX7" s="1">
        <v>12629.8967</v>
      </c>
      <c r="AY7" s="1">
        <v>38709.176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4" max="4" width="18.25"/>
    <col customWidth="1" min="9" max="9" width="17.0"/>
    <col customWidth="1" min="10" max="10" width="15.63"/>
  </cols>
  <sheetData>
    <row r="3">
      <c r="A3" s="5" t="s">
        <v>19</v>
      </c>
      <c r="B3" s="15">
        <f t="array" ref="B3:G8">MMULT(X_t,X)</f>
        <v>50</v>
      </c>
      <c r="C3" s="15">
        <v>1844.0</v>
      </c>
      <c r="D3" s="15">
        <v>27.0</v>
      </c>
      <c r="E3" s="15">
        <v>1541.5549999999998</v>
      </c>
      <c r="F3" s="15">
        <v>43.0</v>
      </c>
      <c r="G3" s="15">
        <v>11.0</v>
      </c>
      <c r="I3" s="20" t="s">
        <v>20</v>
      </c>
      <c r="J3" s="21">
        <f t="array" ref="J3:J8">MMULT(B11:G16,B20:B25)</f>
        <v>-10201.38072</v>
      </c>
      <c r="L3" s="22" t="s">
        <v>21</v>
      </c>
      <c r="M3" s="23">
        <f t="array" ref="M3:R3">TRANSPOSE(J3:J8)</f>
        <v>-10201.38072</v>
      </c>
      <c r="N3" s="23">
        <v>313.710794692601</v>
      </c>
      <c r="O3" s="23">
        <v>3119.692354284307</v>
      </c>
      <c r="P3" s="23">
        <v>144.17251928618862</v>
      </c>
      <c r="Q3" s="23">
        <v>454.275389289166</v>
      </c>
      <c r="R3" s="23">
        <v>29068.520957818655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</row>
    <row r="4">
      <c r="B4" s="15">
        <v>1844.0</v>
      </c>
      <c r="C4" s="15">
        <v>79492.0</v>
      </c>
      <c r="D4" s="15">
        <v>883.0</v>
      </c>
      <c r="E4" s="15">
        <v>57341.875</v>
      </c>
      <c r="F4" s="15">
        <v>1545.0</v>
      </c>
      <c r="G4" s="15">
        <v>384.0</v>
      </c>
      <c r="J4" s="21">
        <v>313.710794692601</v>
      </c>
    </row>
    <row r="5">
      <c r="B5" s="15">
        <v>27.0</v>
      </c>
      <c r="C5" s="15">
        <v>883.0</v>
      </c>
      <c r="D5" s="15">
        <v>27.0</v>
      </c>
      <c r="E5" s="15">
        <v>840.2249999999997</v>
      </c>
      <c r="F5" s="15">
        <v>17.0</v>
      </c>
      <c r="G5" s="15">
        <v>8.0</v>
      </c>
      <c r="J5" s="21">
        <v>3119.692354284307</v>
      </c>
    </row>
    <row r="6">
      <c r="B6" s="15">
        <v>1541.5549999999998</v>
      </c>
      <c r="C6" s="15">
        <v>57341.875</v>
      </c>
      <c r="D6" s="15">
        <v>840.2249999999997</v>
      </c>
      <c r="E6" s="15">
        <v>49246.233275</v>
      </c>
      <c r="F6" s="15">
        <v>1344.7199999999998</v>
      </c>
      <c r="G6" s="15">
        <v>383.61</v>
      </c>
      <c r="J6" s="21">
        <v>144.17251928618862</v>
      </c>
    </row>
    <row r="7">
      <c r="B7" s="15">
        <v>43.0</v>
      </c>
      <c r="C7" s="15">
        <v>1545.0</v>
      </c>
      <c r="D7" s="15">
        <v>17.0</v>
      </c>
      <c r="E7" s="15">
        <v>1344.7199999999998</v>
      </c>
      <c r="F7" s="15">
        <v>101.0</v>
      </c>
      <c r="G7" s="15">
        <v>6.0</v>
      </c>
      <c r="J7" s="21">
        <v>454.275389289166</v>
      </c>
    </row>
    <row r="8">
      <c r="B8" s="15">
        <v>11.0</v>
      </c>
      <c r="C8" s="15">
        <v>384.0</v>
      </c>
      <c r="D8" s="15">
        <v>8.0</v>
      </c>
      <c r="E8" s="15">
        <v>383.61</v>
      </c>
      <c r="F8" s="15">
        <v>6.0</v>
      </c>
      <c r="G8" s="15">
        <v>11.0</v>
      </c>
      <c r="J8" s="21">
        <v>29068.520957818655</v>
      </c>
    </row>
    <row r="11">
      <c r="A11" s="24" t="s">
        <v>22</v>
      </c>
      <c r="B11" s="25">
        <f t="array" ref="B11:G16">MINVERSE(B3:G8)</f>
        <v>0.7432919546</v>
      </c>
      <c r="C11" s="25">
        <v>-0.0031069486922278623</v>
      </c>
      <c r="D11" s="25">
        <v>-0.07947898173021144</v>
      </c>
      <c r="E11" s="25">
        <v>-0.018516756433141157</v>
      </c>
      <c r="F11" s="25">
        <v>-0.013533917785315095</v>
      </c>
      <c r="G11" s="25">
        <v>0.07610046300382556</v>
      </c>
      <c r="I11" s="26" t="s">
        <v>23</v>
      </c>
      <c r="J11" s="27"/>
      <c r="K11" s="28" t="s">
        <v>24</v>
      </c>
      <c r="L11" s="27"/>
    </row>
    <row r="12">
      <c r="B12" s="25">
        <v>-0.003106948692227848</v>
      </c>
      <c r="C12" s="25">
        <v>9.973678028458444E-5</v>
      </c>
      <c r="D12" s="25">
        <v>9.741246191373775E-4</v>
      </c>
      <c r="E12" s="25">
        <v>-4.310801631816022E-5</v>
      </c>
      <c r="F12" s="25">
        <v>1.8820659387336973E-4</v>
      </c>
      <c r="G12" s="25">
        <v>3.1744923715419236E-4</v>
      </c>
      <c r="I12" s="29">
        <f>_xlfn.T.INV.2T(0.025,44)</f>
        <v>2.320710788</v>
      </c>
      <c r="J12" s="27">
        <f>J3-I12*SQRT(H23*B11)</f>
        <v>-21102.87991</v>
      </c>
      <c r="K12" s="27"/>
      <c r="L12" s="30">
        <f>J3+I12*SQRT(H23*B11)</f>
        <v>700.1184623</v>
      </c>
    </row>
    <row r="13">
      <c r="B13" s="25">
        <v>-0.0794789817302112</v>
      </c>
      <c r="C13" s="25">
        <v>9.741246191373773E-4</v>
      </c>
      <c r="D13" s="25">
        <v>0.09676232296061583</v>
      </c>
      <c r="E13" s="25">
        <v>-4.3803173765528974E-4</v>
      </c>
      <c r="F13" s="25">
        <v>0.009356509939060004</v>
      </c>
      <c r="G13" s="25">
        <v>-0.014727213013979138</v>
      </c>
      <c r="J13" s="30">
        <f>J4-I12*SQRT(H23*C12)</f>
        <v>187.4309082</v>
      </c>
      <c r="K13" s="27"/>
      <c r="L13" s="30">
        <f>J4+I12*SQRT(H23*C12)</f>
        <v>439.9906811</v>
      </c>
    </row>
    <row r="14">
      <c r="B14" s="25">
        <v>-0.018516756433141178</v>
      </c>
      <c r="C14" s="25">
        <v>-4.3108016318159776E-5</v>
      </c>
      <c r="D14" s="25">
        <v>-4.380317376552823E-4</v>
      </c>
      <c r="E14" s="25">
        <v>7.006838772052537E-4</v>
      </c>
      <c r="F14" s="25">
        <v>-4.84853633999127E-4</v>
      </c>
      <c r="G14" s="25">
        <v>-0.0038307424907949093</v>
      </c>
      <c r="J14" s="27">
        <f>J4-I12*SQRT(H23*D13)</f>
        <v>-3619.612585</v>
      </c>
      <c r="K14" s="27"/>
      <c r="L14" s="27">
        <f>J4+I12*SQRT(H23*D13)</f>
        <v>4247.034175</v>
      </c>
    </row>
    <row r="15">
      <c r="B15" s="25">
        <v>-0.013533917785315078</v>
      </c>
      <c r="C15" s="25">
        <v>1.8820659387336968E-4</v>
      </c>
      <c r="D15" s="25">
        <v>0.009356509939060002</v>
      </c>
      <c r="E15" s="25">
        <v>-4.848536339991276E-4</v>
      </c>
      <c r="F15" s="25">
        <v>0.01720814375543643</v>
      </c>
      <c r="G15" s="25">
        <v>0.007681411280399873</v>
      </c>
      <c r="J15" s="27">
        <f>J6-I12*SQRT(H23*E14)</f>
        <v>-190.5366214</v>
      </c>
      <c r="K15" s="27"/>
      <c r="L15" s="27">
        <f>J6+I12*SQRT(H23*E14)</f>
        <v>478.88166</v>
      </c>
    </row>
    <row r="16">
      <c r="B16" s="25">
        <v>0.07610046300382585</v>
      </c>
      <c r="C16" s="25">
        <v>3.174492371541904E-4</v>
      </c>
      <c r="D16" s="25">
        <v>-0.014727213013979173</v>
      </c>
      <c r="E16" s="25">
        <v>-0.003830742490794916</v>
      </c>
      <c r="F16" s="25">
        <v>0.0076814112803998726</v>
      </c>
      <c r="G16" s="25">
        <v>0.14383952392854346</v>
      </c>
      <c r="J16" s="27">
        <f>J7-I12*SQRT(H23*F15)</f>
        <v>-1204.4463</v>
      </c>
      <c r="K16" s="27"/>
      <c r="L16" s="27">
        <f>J7+I12*SQRT(H23*F15)</f>
        <v>2112.997078</v>
      </c>
    </row>
    <row r="17">
      <c r="J17" s="27">
        <f>J8-I12*SQRT(H23*G16)</f>
        <v>24272.89139</v>
      </c>
      <c r="K17" s="27"/>
      <c r="L17" s="30">
        <f>J8+I12*SQRT(H23*G16)</f>
        <v>33864.15052</v>
      </c>
    </row>
    <row r="20">
      <c r="A20" s="6" t="s">
        <v>25</v>
      </c>
      <c r="B20" s="16">
        <f t="array" ref="B20:B25">MMULT(X_t,Y)</f>
        <v>714182.8031</v>
      </c>
      <c r="D20" s="31" t="s">
        <v>26</v>
      </c>
      <c r="E20" s="21">
        <f t="array" ref="E20">MMULT(Y_t,Y)</f>
        <v>20120754695</v>
      </c>
      <c r="G20" s="3" t="s">
        <v>27</v>
      </c>
      <c r="H20" s="13">
        <f>E20-E23</f>
        <v>1306242036</v>
      </c>
    </row>
    <row r="21">
      <c r="B21" s="16">
        <v>2.90121308912E7</v>
      </c>
    </row>
    <row r="22">
      <c r="B22" s="16">
        <v>447209.25005999993</v>
      </c>
    </row>
    <row r="23">
      <c r="B23" s="16">
        <v>2.3745821266305346E7</v>
      </c>
      <c r="D23" s="5" t="s">
        <v>6</v>
      </c>
      <c r="E23" s="15">
        <f t="array" ref="E23">MMULT(M3:R3,B20:B25)</f>
        <v>18814512659</v>
      </c>
      <c r="G23" s="24" t="s">
        <v>28</v>
      </c>
      <c r="H23" s="25">
        <f>H20/44</f>
        <v>29687319</v>
      </c>
    </row>
    <row r="24">
      <c r="B24" s="16">
        <v>513223.1869399999</v>
      </c>
    </row>
    <row r="25">
      <c r="B25" s="16">
        <v>410992.6990399999</v>
      </c>
    </row>
    <row r="31">
      <c r="A31" s="32" t="s">
        <v>29</v>
      </c>
      <c r="B31" s="33">
        <f t="array" ref="B31:G80">MMULT(X,B11:G16)</f>
        <v>0.243742888</v>
      </c>
      <c r="C31" s="33">
        <v>-0.0020972142849432253</v>
      </c>
      <c r="D31" s="33">
        <v>-0.0879189124611628</v>
      </c>
      <c r="E31" s="33">
        <v>-0.0036174710599545445</v>
      </c>
      <c r="F31" s="33">
        <v>-0.015803997609896838</v>
      </c>
      <c r="G31" s="33">
        <v>0.1190938069451207</v>
      </c>
    </row>
    <row r="32">
      <c r="B32" s="33">
        <v>-0.030956886118779982</v>
      </c>
      <c r="C32" s="33">
        <v>-0.0016051131451588511</v>
      </c>
      <c r="D32" s="33">
        <v>0.02938176253331831</v>
      </c>
      <c r="E32" s="33">
        <v>0.0034465084346989587</v>
      </c>
      <c r="F32" s="33">
        <v>4.49473787514712E-5</v>
      </c>
      <c r="G32" s="33">
        <v>-0.05459542637512233</v>
      </c>
    </row>
    <row r="33">
      <c r="B33" s="33">
        <v>-0.07483630615816989</v>
      </c>
      <c r="C33" s="33">
        <v>-1.9813898200128416E-4</v>
      </c>
      <c r="D33" s="33">
        <v>0.05817331304080666</v>
      </c>
      <c r="E33" s="33">
        <v>0.0015061944180710567</v>
      </c>
      <c r="F33" s="33">
        <v>0.03671663812653736</v>
      </c>
      <c r="G33" s="33">
        <v>-0.033108439724868585</v>
      </c>
    </row>
    <row r="34">
      <c r="B34" s="33">
        <v>0.1408607112158246</v>
      </c>
      <c r="C34" s="33">
        <v>1.79722165796984E-4</v>
      </c>
      <c r="D34" s="33">
        <v>0.03948394305847468</v>
      </c>
      <c r="E34" s="33">
        <v>-0.00446832527735045</v>
      </c>
      <c r="F34" s="33">
        <v>-0.008975192008384068</v>
      </c>
      <c r="G34" s="33">
        <v>-0.015127933437563648</v>
      </c>
    </row>
    <row r="35">
      <c r="B35" s="33">
        <v>0.029626688933405698</v>
      </c>
      <c r="C35" s="33">
        <v>-1.8620661525223714E-4</v>
      </c>
      <c r="D35" s="33">
        <v>0.03580497245931592</v>
      </c>
      <c r="E35" s="33">
        <v>-9.849431928984909E-5</v>
      </c>
      <c r="F35" s="33">
        <v>-0.012157369792202048</v>
      </c>
      <c r="G35" s="33">
        <v>-0.039100217555376404</v>
      </c>
    </row>
    <row r="36">
      <c r="B36" s="33">
        <v>0.17035523455590806</v>
      </c>
      <c r="C36" s="33">
        <v>-0.001124708843435177</v>
      </c>
      <c r="D36" s="33">
        <v>-0.0605560554641997</v>
      </c>
      <c r="E36" s="33">
        <v>-0.0018175019397408954</v>
      </c>
      <c r="F36" s="33">
        <v>-0.02017964591437816</v>
      </c>
      <c r="G36" s="33">
        <v>-0.012661922357455432</v>
      </c>
    </row>
    <row r="37">
      <c r="B37" s="33">
        <v>-0.032361938148011894</v>
      </c>
      <c r="C37" s="33">
        <v>2.276177290571291E-4</v>
      </c>
      <c r="D37" s="33">
        <v>-0.03996052061802471</v>
      </c>
      <c r="E37" s="33">
        <v>0.0024462900359680244</v>
      </c>
      <c r="F37" s="33">
        <v>-0.0038817762326344638</v>
      </c>
      <c r="G37" s="33">
        <v>-0.029715489698863475</v>
      </c>
    </row>
    <row r="38">
      <c r="B38" s="33">
        <v>0.07407827618031343</v>
      </c>
      <c r="C38" s="33">
        <v>-4.788441274388095E-5</v>
      </c>
      <c r="D38" s="33">
        <v>-0.027517841407505995</v>
      </c>
      <c r="E38" s="33">
        <v>-0.0021293431852367336</v>
      </c>
      <c r="F38" s="33">
        <v>0.0316043176471731</v>
      </c>
      <c r="G38" s="33">
        <v>0.00462552192507952</v>
      </c>
    </row>
    <row r="39">
      <c r="B39" s="33">
        <v>-0.03056680870984781</v>
      </c>
      <c r="C39" s="33">
        <v>6.479378584151726E-4</v>
      </c>
      <c r="D39" s="33">
        <v>0.0589724852823503</v>
      </c>
      <c r="E39" s="33">
        <v>-6.180919855339155E-4</v>
      </c>
      <c r="F39" s="33">
        <v>0.022739339735738492</v>
      </c>
      <c r="G39" s="33">
        <v>-0.025789354175060862</v>
      </c>
    </row>
    <row r="40">
      <c r="B40" s="33">
        <v>0.0784020468379863</v>
      </c>
      <c r="C40" s="33">
        <v>0.001763346983185956</v>
      </c>
      <c r="D40" s="33">
        <v>-0.03235024468298128</v>
      </c>
      <c r="E40" s="33">
        <v>-0.0029975660252470164</v>
      </c>
      <c r="F40" s="33">
        <v>-0.014770140055450352</v>
      </c>
      <c r="G40" s="33">
        <v>-0.0038389687290633634</v>
      </c>
    </row>
    <row r="41">
      <c r="B41" s="33">
        <v>0.10062990189115617</v>
      </c>
      <c r="C41" s="33">
        <v>-7.696967538380233E-4</v>
      </c>
      <c r="D41" s="33">
        <v>0.030151264547517334</v>
      </c>
      <c r="E41" s="33">
        <v>-0.0016605573184287</v>
      </c>
      <c r="F41" s="33">
        <v>-0.012185105282877957</v>
      </c>
      <c r="G41" s="33">
        <v>-0.031132587189941288</v>
      </c>
    </row>
    <row r="42">
      <c r="B42" s="33">
        <v>0.13995607206244287</v>
      </c>
      <c r="C42" s="33">
        <v>0.0022608711735661435</v>
      </c>
      <c r="D42" s="33">
        <v>-0.04532632274063058</v>
      </c>
      <c r="E42" s="33">
        <v>-0.006599216803935891</v>
      </c>
      <c r="F42" s="33">
        <v>-0.006930499722603348</v>
      </c>
      <c r="G42" s="33">
        <v>0.1389116195529308</v>
      </c>
    </row>
    <row r="43">
      <c r="B43" s="33">
        <v>-0.04462326834748298</v>
      </c>
      <c r="C43" s="33">
        <v>-0.001321793887889739</v>
      </c>
      <c r="D43" s="33">
        <v>0.024619915695222365</v>
      </c>
      <c r="E43" s="33">
        <v>0.0041572528297465945</v>
      </c>
      <c r="F43" s="33">
        <v>-0.016527621196737556</v>
      </c>
      <c r="G43" s="33">
        <v>-0.06310295923895204</v>
      </c>
    </row>
    <row r="44">
      <c r="B44" s="33">
        <v>-0.16803441332841595</v>
      </c>
      <c r="C44" s="33">
        <v>7.617497939197441E-4</v>
      </c>
      <c r="D44" s="33">
        <v>-0.04237042685195164</v>
      </c>
      <c r="E44" s="33">
        <v>0.006970426643355072</v>
      </c>
      <c r="F44" s="33">
        <v>-0.02230122023425163</v>
      </c>
      <c r="G44" s="33">
        <v>-0.05866254569899296</v>
      </c>
    </row>
    <row r="45">
      <c r="B45" s="33">
        <v>-0.12408512734074999</v>
      </c>
      <c r="C45" s="33">
        <v>-9.38622495736586E-4</v>
      </c>
      <c r="D45" s="33">
        <v>0.010403215825717372</v>
      </c>
      <c r="E45" s="33">
        <v>0.005570364644475649</v>
      </c>
      <c r="F45" s="33">
        <v>-0.011841302131657457</v>
      </c>
      <c r="G45" s="33">
        <v>0.05239472218436354</v>
      </c>
    </row>
    <row r="46">
      <c r="B46" s="33">
        <v>0.13573482168089687</v>
      </c>
      <c r="C46" s="33">
        <v>-0.0011100758552367415</v>
      </c>
      <c r="D46" s="33">
        <v>0.03437263818675463</v>
      </c>
      <c r="E46" s="33">
        <v>-0.0030218707355913785</v>
      </c>
      <c r="F46" s="33">
        <v>0.00467926179639684</v>
      </c>
      <c r="G46" s="33">
        <v>-0.019150068497378835</v>
      </c>
    </row>
    <row r="47">
      <c r="B47" s="33">
        <v>-0.0017490581892234212</v>
      </c>
      <c r="C47" s="33">
        <v>9.407057341709407E-4</v>
      </c>
      <c r="D47" s="33">
        <v>-0.032950608481037404</v>
      </c>
      <c r="E47" s="33">
        <v>3.2382282469309325E-4</v>
      </c>
      <c r="F47" s="33">
        <v>-0.001462826002956566</v>
      </c>
      <c r="G47" s="33">
        <v>-0.017621019250423888</v>
      </c>
    </row>
    <row r="48">
      <c r="B48" s="33">
        <v>0.15082109580432213</v>
      </c>
      <c r="C48" s="33">
        <v>-8.667887756515626E-4</v>
      </c>
      <c r="D48" s="33">
        <v>0.02924334068617387</v>
      </c>
      <c r="E48" s="33">
        <v>-0.003238465494154859</v>
      </c>
      <c r="F48" s="33">
        <v>-0.01140999108987677</v>
      </c>
      <c r="G48" s="33">
        <v>-0.022669472248611766</v>
      </c>
    </row>
    <row r="49">
      <c r="B49" s="33">
        <v>-0.2564014381465348</v>
      </c>
      <c r="C49" s="33">
        <v>0.0017151825652244046</v>
      </c>
      <c r="D49" s="33">
        <v>0.05418164087458967</v>
      </c>
      <c r="E49" s="33">
        <v>0.006868723166758302</v>
      </c>
      <c r="F49" s="33">
        <v>-0.013177440039511202</v>
      </c>
      <c r="G49" s="33">
        <v>-0.07522851510855363</v>
      </c>
    </row>
    <row r="50">
      <c r="B50" s="33">
        <v>-0.006936526979079025</v>
      </c>
      <c r="C50" s="33">
        <v>-3.4498440342980107E-4</v>
      </c>
      <c r="D50" s="33">
        <v>0.016317346451315086</v>
      </c>
      <c r="E50" s="33">
        <v>6.553697142092857E-4</v>
      </c>
      <c r="F50" s="33">
        <v>-0.007965132029823307</v>
      </c>
      <c r="G50" s="33">
        <v>0.07951104110795536</v>
      </c>
    </row>
    <row r="51">
      <c r="B51" s="33">
        <v>-0.10982078230489378</v>
      </c>
      <c r="C51" s="33">
        <v>0.001325153997311862</v>
      </c>
      <c r="D51" s="33">
        <v>-0.036802837296247226</v>
      </c>
      <c r="E51" s="33">
        <v>0.004124885586544388</v>
      </c>
      <c r="F51" s="33">
        <v>-0.01969867724505148</v>
      </c>
      <c r="G51" s="33">
        <v>-0.04277846614799363</v>
      </c>
    </row>
    <row r="52">
      <c r="B52" s="33">
        <v>0.03660666761810052</v>
      </c>
      <c r="C52" s="33">
        <v>-0.0013233384185253358</v>
      </c>
      <c r="D52" s="33">
        <v>-0.055090961517061256</v>
      </c>
      <c r="E52" s="33">
        <v>0.0024073070647651286</v>
      </c>
      <c r="F52" s="33">
        <v>-0.006388833955249286</v>
      </c>
      <c r="G52" s="33">
        <v>-0.03081070530290386</v>
      </c>
    </row>
    <row r="53">
      <c r="B53" s="33">
        <v>-0.023533497956401472</v>
      </c>
      <c r="C53" s="33">
        <v>-0.0018075453844172134</v>
      </c>
      <c r="D53" s="33">
        <v>0.019880702120832063</v>
      </c>
      <c r="E53" s="33">
        <v>0.004162587748175819</v>
      </c>
      <c r="F53" s="33">
        <v>-0.01732319807590467</v>
      </c>
      <c r="G53" s="33">
        <v>-0.06354098267748452</v>
      </c>
    </row>
    <row r="54">
      <c r="B54" s="33">
        <v>0.10916737894092263</v>
      </c>
      <c r="C54" s="33">
        <v>-5.862502124000915E-4</v>
      </c>
      <c r="D54" s="33">
        <v>-0.06571142082041638</v>
      </c>
      <c r="E54" s="33">
        <v>-0.001932195752360948</v>
      </c>
      <c r="F54" s="33">
        <v>0.002278133444963644</v>
      </c>
      <c r="G54" s="33">
        <v>0.11613737196983792</v>
      </c>
    </row>
    <row r="55">
      <c r="B55" s="33">
        <v>0.0028559366519720734</v>
      </c>
      <c r="C55" s="33">
        <v>7.257478278694511E-4</v>
      </c>
      <c r="D55" s="33">
        <v>0.05976313256881808</v>
      </c>
      <c r="E55" s="33">
        <v>-0.0018828263838893996</v>
      </c>
      <c r="F55" s="33">
        <v>0.023614500545106918</v>
      </c>
      <c r="G55" s="33">
        <v>-0.018874863979176044</v>
      </c>
    </row>
    <row r="56">
      <c r="B56" s="33">
        <v>0.006095740079963552</v>
      </c>
      <c r="C56" s="33">
        <v>0.00214718691384334</v>
      </c>
      <c r="D56" s="33">
        <v>-0.0060783391517305815</v>
      </c>
      <c r="E56" s="33">
        <v>-0.00309173322178036</v>
      </c>
      <c r="F56" s="33">
        <v>0.03575455978506721</v>
      </c>
      <c r="G56" s="33">
        <v>0.01168601999228766</v>
      </c>
    </row>
    <row r="57">
      <c r="B57" s="33">
        <v>0.12009486473460662</v>
      </c>
      <c r="C57" s="33">
        <v>0.0021813199089962387</v>
      </c>
      <c r="D57" s="33">
        <v>-0.02822109338832885</v>
      </c>
      <c r="E57" s="33">
        <v>-0.005057274155901969</v>
      </c>
      <c r="F57" s="33">
        <v>-0.012869748512162651</v>
      </c>
      <c r="G57" s="33">
        <v>0.0076670745445391875</v>
      </c>
    </row>
    <row r="58">
      <c r="B58" s="33">
        <v>-0.06154475113533871</v>
      </c>
      <c r="C58" s="33">
        <v>0.0013421221763433354</v>
      </c>
      <c r="D58" s="33">
        <v>-0.02154559800118755</v>
      </c>
      <c r="E58" s="33">
        <v>0.0011075094767639617</v>
      </c>
      <c r="F58" s="33">
        <v>0.015342654534271714</v>
      </c>
      <c r="G58" s="33">
        <v>-0.016629591527697253</v>
      </c>
    </row>
    <row r="59">
      <c r="B59" s="33">
        <v>0.25690542457709903</v>
      </c>
      <c r="C59" s="33">
        <v>-4.0010439636288097E-4</v>
      </c>
      <c r="D59" s="33">
        <v>0.041429535650486994</v>
      </c>
      <c r="E59" s="33">
        <v>-0.008249736974899922</v>
      </c>
      <c r="F59" s="33">
        <v>0.00893030714119402</v>
      </c>
      <c r="G59" s="33">
        <v>0.009758535522323215</v>
      </c>
    </row>
    <row r="60">
      <c r="B60" s="33">
        <v>-0.05562806767507823</v>
      </c>
      <c r="C60" s="33">
        <v>8.805754828336289E-5</v>
      </c>
      <c r="D60" s="33">
        <v>0.03556645921091719</v>
      </c>
      <c r="E60" s="33">
        <v>3.4323830709812216E-4</v>
      </c>
      <c r="F60" s="33">
        <v>0.026154508440923797</v>
      </c>
      <c r="G60" s="33">
        <v>0.09136057041511439</v>
      </c>
    </row>
    <row r="61">
      <c r="B61" s="33">
        <v>0.012364035628801243</v>
      </c>
      <c r="C61" s="33">
        <v>-0.0011558110506019249</v>
      </c>
      <c r="D61" s="33">
        <v>0.00839293997691948</v>
      </c>
      <c r="E61" s="33">
        <v>0.001210439007916145</v>
      </c>
      <c r="F61" s="33">
        <v>-0.009616240871010009</v>
      </c>
      <c r="G61" s="33">
        <v>0.07582222446348333</v>
      </c>
    </row>
    <row r="62">
      <c r="B62" s="33">
        <v>0.20009843260581384</v>
      </c>
      <c r="C62" s="33">
        <v>-0.002446074096517717</v>
      </c>
      <c r="D62" s="33">
        <v>-0.0734715437621374</v>
      </c>
      <c r="E62" s="33">
        <v>-8.542044982117886E-4</v>
      </c>
      <c r="F62" s="33">
        <v>-0.022905122474281468</v>
      </c>
      <c r="G62" s="33">
        <v>-0.01899143937266702</v>
      </c>
    </row>
    <row r="63">
      <c r="B63" s="33">
        <v>0.08701110653728304</v>
      </c>
      <c r="C63" s="33">
        <v>-0.0015038061641532792</v>
      </c>
      <c r="D63" s="33">
        <v>-0.026715771968242326</v>
      </c>
      <c r="E63" s="33">
        <v>-0.0017205180251115859</v>
      </c>
      <c r="F63" s="33">
        <v>0.06221591234308605</v>
      </c>
      <c r="G63" s="33">
        <v>0.01097981967502016</v>
      </c>
    </row>
    <row r="64">
      <c r="B64" s="33">
        <v>-0.05613416935876714</v>
      </c>
      <c r="C64" s="33">
        <v>0.0029302051428712313</v>
      </c>
      <c r="D64" s="33">
        <v>0.06625251374303814</v>
      </c>
      <c r="E64" s="33">
        <v>-0.0018342326351598083</v>
      </c>
      <c r="F64" s="33">
        <v>-0.0060465988107480835</v>
      </c>
      <c r="G64" s="33">
        <v>-0.02707576798384334</v>
      </c>
    </row>
    <row r="65">
      <c r="B65" s="33">
        <v>-0.034624979456393784</v>
      </c>
      <c r="C65" s="33">
        <v>-4.0367018807557634E-4</v>
      </c>
      <c r="D65" s="33">
        <v>0.02324377224067952</v>
      </c>
      <c r="E65" s="33">
        <v>0.0010274843777722574</v>
      </c>
      <c r="F65" s="33">
        <v>0.008333259540467344</v>
      </c>
      <c r="G65" s="33">
        <v>0.08234373717417245</v>
      </c>
    </row>
    <row r="66">
      <c r="B66" s="33">
        <v>0.22657619757457637</v>
      </c>
      <c r="C66" s="33">
        <v>-0.0011183064809817942</v>
      </c>
      <c r="D66" s="33">
        <v>0.02684491075240543</v>
      </c>
      <c r="E66" s="33">
        <v>-0.005462372288924187</v>
      </c>
      <c r="F66" s="33">
        <v>-0.010504618037093235</v>
      </c>
      <c r="G66" s="33">
        <v>-0.010838129878709954</v>
      </c>
    </row>
    <row r="67">
      <c r="B67" s="33">
        <v>-0.10034549348854566</v>
      </c>
      <c r="C67" s="33">
        <v>0.0022202957091083456</v>
      </c>
      <c r="D67" s="33">
        <v>-0.00545344175832041</v>
      </c>
      <c r="E67" s="33">
        <v>4.540296652067151E-4</v>
      </c>
      <c r="F67" s="33">
        <v>0.033776122256361896</v>
      </c>
      <c r="G67" s="33">
        <v>-0.00745387666046908</v>
      </c>
    </row>
    <row r="68">
      <c r="B68" s="33">
        <v>0.19788377306655341</v>
      </c>
      <c r="C68" s="33">
        <v>-4.3631452510901273E-4</v>
      </c>
      <c r="D68" s="33">
        <v>0.033499521184746334</v>
      </c>
      <c r="E68" s="33">
        <v>-0.005501371949199337</v>
      </c>
      <c r="F68" s="33">
        <v>-0.00936899199272932</v>
      </c>
      <c r="G68" s="33">
        <v>-0.010052513652678702</v>
      </c>
    </row>
    <row r="69">
      <c r="B69" s="33">
        <v>-0.061373144538936955</v>
      </c>
      <c r="C69" s="33">
        <v>2.8284810951061167E-4</v>
      </c>
      <c r="D69" s="33">
        <v>0.029944376005474234</v>
      </c>
      <c r="E69" s="33">
        <v>9.149129103905524E-4</v>
      </c>
      <c r="F69" s="33">
        <v>0.009519795216401165</v>
      </c>
      <c r="G69" s="33">
        <v>0.08353158136173716</v>
      </c>
    </row>
    <row r="70">
      <c r="B70" s="33">
        <v>-0.18532206733836393</v>
      </c>
      <c r="C70" s="33">
        <v>0.0024488221300441974</v>
      </c>
      <c r="D70" s="33">
        <v>0.04352613903222211</v>
      </c>
      <c r="E70" s="33">
        <v>0.002585275059808643</v>
      </c>
      <c r="F70" s="33">
        <v>-0.0045492609300182025</v>
      </c>
      <c r="G70" s="33">
        <v>0.07141310276492455</v>
      </c>
    </row>
    <row r="71">
      <c r="B71" s="33">
        <v>0.1761794648690015</v>
      </c>
      <c r="C71" s="33">
        <v>-0.0018599391994608859</v>
      </c>
      <c r="D71" s="33">
        <v>-0.06775163509254489</v>
      </c>
      <c r="E71" s="33">
        <v>-9.13157691117255E-4</v>
      </c>
      <c r="F71" s="33">
        <v>-0.021914066196731002</v>
      </c>
      <c r="G71" s="33">
        <v>-0.01817850555961842</v>
      </c>
    </row>
    <row r="72">
      <c r="B72" s="33">
        <v>-0.05836007857162957</v>
      </c>
      <c r="C72" s="33">
        <v>-0.0012177419533931978</v>
      </c>
      <c r="D72" s="33">
        <v>-0.04661320120914572</v>
      </c>
      <c r="E72" s="33">
        <v>0.0048432382150260635</v>
      </c>
      <c r="F72" s="33">
        <v>0.008956585522244202</v>
      </c>
      <c r="G72" s="33">
        <v>-0.03901588552141227</v>
      </c>
    </row>
    <row r="73">
      <c r="B73" s="33">
        <v>0.11959920359334232</v>
      </c>
      <c r="C73" s="33">
        <v>0.0012056979170413267</v>
      </c>
      <c r="D73" s="33">
        <v>0.05703862930796483</v>
      </c>
      <c r="E73" s="33">
        <v>-0.0059461756283097165</v>
      </c>
      <c r="F73" s="33">
        <v>0.010187094109488511</v>
      </c>
      <c r="G73" s="33">
        <v>-0.0013634914559449525</v>
      </c>
    </row>
    <row r="74">
      <c r="B74" s="33">
        <v>0.030950919280216465</v>
      </c>
      <c r="C74" s="33">
        <v>-3.6800153655081974E-4</v>
      </c>
      <c r="D74" s="33">
        <v>-0.03821472846379116</v>
      </c>
      <c r="E74" s="33">
        <v>4.996031130104708E-4</v>
      </c>
      <c r="F74" s="33">
        <v>0.012912521771699333</v>
      </c>
      <c r="G74" s="33">
        <v>-0.014777961377152793</v>
      </c>
    </row>
    <row r="75">
      <c r="B75" s="33">
        <v>-0.15383082106403986</v>
      </c>
      <c r="C75" s="33">
        <v>2.482281670092738E-4</v>
      </c>
      <c r="D75" s="33">
        <v>0.04742751081655654</v>
      </c>
      <c r="E75" s="33">
        <v>0.004882591225568982</v>
      </c>
      <c r="F75" s="33">
        <v>0.002218759336701735</v>
      </c>
      <c r="G75" s="33">
        <v>-0.06081127700184578</v>
      </c>
    </row>
    <row r="76">
      <c r="B76" s="33">
        <v>-0.19774422015488358</v>
      </c>
      <c r="C76" s="33">
        <v>0.0017447698338943001</v>
      </c>
      <c r="D76" s="33">
        <v>0.05452161146841813</v>
      </c>
      <c r="E76" s="33">
        <v>0.0048097795514607</v>
      </c>
      <c r="F76" s="33">
        <v>-0.01191108573138719</v>
      </c>
      <c r="G76" s="33">
        <v>-0.0640537368733231</v>
      </c>
    </row>
    <row r="77">
      <c r="B77" s="33">
        <v>-0.05565134491410979</v>
      </c>
      <c r="C77" s="33">
        <v>-0.0026020449103002505</v>
      </c>
      <c r="D77" s="33">
        <v>-0.06016821584406014</v>
      </c>
      <c r="E77" s="33">
        <v>0.006829534117274835</v>
      </c>
      <c r="F77" s="33">
        <v>0.0055232226567021765</v>
      </c>
      <c r="G77" s="33">
        <v>-0.050938286573184395</v>
      </c>
    </row>
    <row r="78">
      <c r="B78" s="33">
        <v>0.012469770041326655</v>
      </c>
      <c r="C78" s="33">
        <v>-0.0018131845716419135</v>
      </c>
      <c r="D78" s="33">
        <v>-0.06743385591263903</v>
      </c>
      <c r="E78" s="33">
        <v>0.004638997520377032</v>
      </c>
      <c r="F78" s="33">
        <v>-0.02512249401101039</v>
      </c>
      <c r="G78" s="33">
        <v>-0.04820587476079605</v>
      </c>
    </row>
    <row r="79">
      <c r="B79" s="33">
        <v>0.10265899776540122</v>
      </c>
      <c r="C79" s="33">
        <v>0.0018198184845627454</v>
      </c>
      <c r="D79" s="33">
        <v>-0.03177642310665286</v>
      </c>
      <c r="E79" s="33">
        <v>-0.003915461904385898</v>
      </c>
      <c r="F79" s="33">
        <v>-0.014134981794911497</v>
      </c>
      <c r="G79" s="33">
        <v>0.0011793039338779676</v>
      </c>
    </row>
    <row r="80">
      <c r="B80" s="33">
        <v>-0.03726046127444718</v>
      </c>
      <c r="C80" s="33">
        <v>4.4595367378289094E-4</v>
      </c>
      <c r="D80" s="33">
        <v>0.03156240727896487</v>
      </c>
      <c r="E80" s="33">
        <v>-1.5820040541932598E-4</v>
      </c>
      <c r="F80" s="33">
        <v>0.010420736652253251</v>
      </c>
      <c r="G80" s="33">
        <v>0.08948022206035985</v>
      </c>
    </row>
    <row r="83">
      <c r="A83" s="34" t="s">
        <v>30</v>
      </c>
      <c r="B83" s="17">
        <f t="array" ref="B83:AY132">MMULT(B31:G80,X_t)</f>
        <v>0.2220621809</v>
      </c>
      <c r="C83" s="17">
        <v>-0.019891876923819548</v>
      </c>
      <c r="D83" s="17">
        <v>-0.06968656227688048</v>
      </c>
      <c r="E83" s="17">
        <v>0.004481223690325956</v>
      </c>
      <c r="F83" s="17">
        <v>-0.015759445819950146</v>
      </c>
      <c r="G83" s="17">
        <v>0.08561554005441316</v>
      </c>
      <c r="H83" s="17">
        <v>0.010498801008717949</v>
      </c>
      <c r="I83" s="17">
        <v>0.018385319395154198</v>
      </c>
      <c r="J83" s="17">
        <v>-0.06129010997141677</v>
      </c>
      <c r="K83" s="17">
        <v>0.024434578685064157</v>
      </c>
      <c r="L83" s="17">
        <v>0.008543527194131526</v>
      </c>
      <c r="M83" s="17">
        <v>0.13770609508331888</v>
      </c>
      <c r="N83" s="17">
        <v>-0.016852957506410193</v>
      </c>
      <c r="O83" s="17">
        <v>-0.017748809593327475</v>
      </c>
      <c r="P83" s="17">
        <v>0.06588894100548896</v>
      </c>
      <c r="Q83" s="17">
        <v>0.01118311841102038</v>
      </c>
      <c r="R83" s="17">
        <v>0.007537988318537695</v>
      </c>
      <c r="S83" s="17">
        <v>0.021329449531410014</v>
      </c>
      <c r="T83" s="17">
        <v>-0.10740410816326844</v>
      </c>
      <c r="U83" s="17">
        <v>0.08430462549014885</v>
      </c>
      <c r="V83" s="17">
        <v>-0.012337014639373811</v>
      </c>
      <c r="W83" s="17">
        <v>0.047816399470162266</v>
      </c>
      <c r="X83" s="17">
        <v>-0.00528164476370771</v>
      </c>
      <c r="Y83" s="17">
        <v>0.16025773538428825</v>
      </c>
      <c r="Z83" s="17">
        <v>-0.05476057470819882</v>
      </c>
      <c r="AA83" s="17">
        <v>-0.027681045452397662</v>
      </c>
      <c r="AB83" s="17">
        <v>0.02810906860040925</v>
      </c>
      <c r="AC83" s="17">
        <v>-0.02177450691079815</v>
      </c>
      <c r="AD83" s="17">
        <v>0.028894314968819532</v>
      </c>
      <c r="AE83" s="17">
        <v>0.0469819449254574</v>
      </c>
      <c r="AF83" s="17">
        <v>0.09999709845170825</v>
      </c>
      <c r="AG83" s="17">
        <v>0.11079927989920123</v>
      </c>
      <c r="AH83" s="17">
        <v>0.021416156192777647</v>
      </c>
      <c r="AI83" s="17">
        <v>-0.07871113014901604</v>
      </c>
      <c r="AJ83" s="17">
        <v>0.06871583828418844</v>
      </c>
      <c r="AK83" s="17">
        <v>0.04209005769622744</v>
      </c>
      <c r="AL83" s="17">
        <v>-0.052946324016688945</v>
      </c>
      <c r="AM83" s="17">
        <v>0.02605300605414193</v>
      </c>
      <c r="AN83" s="17">
        <v>0.05305862110339811</v>
      </c>
      <c r="AO83" s="17">
        <v>0.004747830066061151</v>
      </c>
      <c r="AP83" s="17">
        <v>0.09718501493745482</v>
      </c>
      <c r="AQ83" s="17">
        <v>0.014613284991714472</v>
      </c>
      <c r="AR83" s="17">
        <v>-0.02475432746865874</v>
      </c>
      <c r="AS83" s="17">
        <v>0.023119855561590123</v>
      </c>
      <c r="AT83" s="17">
        <v>-0.07370146769933496</v>
      </c>
      <c r="AU83" s="17">
        <v>-0.09445448069846159</v>
      </c>
      <c r="AV83" s="17">
        <v>0.03451551708896892</v>
      </c>
      <c r="AW83" s="17">
        <v>0.05924141923785328</v>
      </c>
      <c r="AX83" s="17">
        <v>0.029173465773604607</v>
      </c>
      <c r="AY83" s="17">
        <v>0.056279089276588104</v>
      </c>
    </row>
    <row r="84">
      <c r="B84" s="17">
        <v>-0.019891876923819544</v>
      </c>
      <c r="C84" s="17">
        <v>0.08596637702021431</v>
      </c>
      <c r="D84" s="17">
        <v>0.06735132883141054</v>
      </c>
      <c r="E84" s="17">
        <v>0.023709116634136107</v>
      </c>
      <c r="F84" s="17">
        <v>0.04659641936356103</v>
      </c>
      <c r="G84" s="17">
        <v>0.007997733490446829</v>
      </c>
      <c r="H84" s="17">
        <v>0.010504098638997504</v>
      </c>
      <c r="I84" s="17">
        <v>0.00539491362514604</v>
      </c>
      <c r="J84" s="17">
        <v>0.041934931408233705</v>
      </c>
      <c r="K84" s="17">
        <v>-0.038205896875689954</v>
      </c>
      <c r="L84" s="17">
        <v>0.048664498943373755</v>
      </c>
      <c r="M84" s="17">
        <v>-0.09446062074551545</v>
      </c>
      <c r="N84" s="17">
        <v>0.08006716422952893</v>
      </c>
      <c r="O84" s="17">
        <v>0.016396743622036913</v>
      </c>
      <c r="P84" s="17">
        <v>0.04569279547399415</v>
      </c>
      <c r="Q84" s="17">
        <v>0.052756781528866016</v>
      </c>
      <c r="R84" s="17">
        <v>-0.008294292668254814</v>
      </c>
      <c r="S84" s="17">
        <v>0.043689267701281426</v>
      </c>
      <c r="T84" s="17">
        <v>0.047432830204010706</v>
      </c>
      <c r="U84" s="17">
        <v>0.0173378034295237</v>
      </c>
      <c r="V84" s="17">
        <v>-0.003172138636975033</v>
      </c>
      <c r="W84" s="17">
        <v>0.03260154018945221</v>
      </c>
      <c r="X84" s="17">
        <v>0.08705877742491351</v>
      </c>
      <c r="Y84" s="17">
        <v>-0.03006866281496101</v>
      </c>
      <c r="Z84" s="17">
        <v>0.03571398368360208</v>
      </c>
      <c r="AA84" s="17">
        <v>-0.029986505737042653</v>
      </c>
      <c r="AB84" s="17">
        <v>-0.05251636704876213</v>
      </c>
      <c r="AC84" s="17">
        <v>-0.0061889003977554785</v>
      </c>
      <c r="AD84" s="17">
        <v>0.02146977059187763</v>
      </c>
      <c r="AE84" s="17">
        <v>0.019269093476566752</v>
      </c>
      <c r="AF84" s="17">
        <v>0.031212661121204223</v>
      </c>
      <c r="AG84" s="17">
        <v>0.030845946727463797</v>
      </c>
      <c r="AH84" s="17">
        <v>0.03734084224934942</v>
      </c>
      <c r="AI84" s="17">
        <v>-0.005126597944141775</v>
      </c>
      <c r="AJ84" s="17">
        <v>0.024384136376761727</v>
      </c>
      <c r="AK84" s="17">
        <v>0.03832266143524639</v>
      </c>
      <c r="AL84" s="17">
        <v>-0.016724908432523146</v>
      </c>
      <c r="AM84" s="17">
        <v>0.02837931008214653</v>
      </c>
      <c r="AN84" s="17">
        <v>0.014078901638018525</v>
      </c>
      <c r="AO84" s="17">
        <v>-0.014961652125626619</v>
      </c>
      <c r="AP84" s="17">
        <v>0.022197522760399893</v>
      </c>
      <c r="AQ84" s="17">
        <v>0.04562010510182145</v>
      </c>
      <c r="AR84" s="17">
        <v>0.007725138549520234</v>
      </c>
      <c r="AS84" s="17">
        <v>0.015896282056573396</v>
      </c>
      <c r="AT84" s="17">
        <v>0.06516866178284986</v>
      </c>
      <c r="AU84" s="17">
        <v>0.03869841804507268</v>
      </c>
      <c r="AV84" s="17">
        <v>0.07350022065349889</v>
      </c>
      <c r="AW84" s="17">
        <v>0.043935044091254996</v>
      </c>
      <c r="AX84" s="17">
        <v>-0.04272082292514559</v>
      </c>
      <c r="AY84" s="17">
        <v>0.007407421093852173</v>
      </c>
    </row>
    <row r="85">
      <c r="B85" s="17">
        <v>-0.06968656227688039</v>
      </c>
      <c r="C85" s="17">
        <v>0.06735132883141062</v>
      </c>
      <c r="D85" s="17">
        <v>0.13764344556255775</v>
      </c>
      <c r="E85" s="17">
        <v>0.010996564738897735</v>
      </c>
      <c r="F85" s="17">
        <v>0.020495454252487798</v>
      </c>
      <c r="G85" s="17">
        <v>-0.042209170279060695</v>
      </c>
      <c r="H85" s="17">
        <v>0.0031330801366045366</v>
      </c>
      <c r="I85" s="17">
        <v>0.06976429904468578</v>
      </c>
      <c r="J85" s="17">
        <v>0.0943689202927236</v>
      </c>
      <c r="K85" s="17">
        <v>-0.047804581315290834</v>
      </c>
      <c r="L85" s="17">
        <v>0.017875949974427777</v>
      </c>
      <c r="M85" s="17">
        <v>-0.08063151151603001</v>
      </c>
      <c r="N85" s="17">
        <v>0.030592898278251596</v>
      </c>
      <c r="O85" s="17">
        <v>-0.02595542742265232</v>
      </c>
      <c r="P85" s="17">
        <v>0.00833478547706714</v>
      </c>
      <c r="Q85" s="17">
        <v>0.053341387035697733</v>
      </c>
      <c r="R85" s="17">
        <v>-0.002062230907472179</v>
      </c>
      <c r="S85" s="17">
        <v>0.014695016195511591</v>
      </c>
      <c r="T85" s="17">
        <v>0.03294085893882845</v>
      </c>
      <c r="U85" s="17">
        <v>-0.00254693934436203</v>
      </c>
      <c r="V85" s="17">
        <v>-0.03249411505559854</v>
      </c>
      <c r="W85" s="17">
        <v>0.0047368616538311925</v>
      </c>
      <c r="X85" s="17">
        <v>0.0311317348628367</v>
      </c>
      <c r="Y85" s="17">
        <v>-0.029887107319716645</v>
      </c>
      <c r="Z85" s="17">
        <v>0.09165023936810535</v>
      </c>
      <c r="AA85" s="17">
        <v>0.06537511755229611</v>
      </c>
      <c r="AB85" s="17">
        <v>-0.05254856388308044</v>
      </c>
      <c r="AC85" s="17">
        <v>0.037064848137113096</v>
      </c>
      <c r="AD85" s="17">
        <v>0.04168163838130993</v>
      </c>
      <c r="AE85" s="17">
        <v>0.07219439234478246</v>
      </c>
      <c r="AF85" s="17">
        <v>-5.099691629304459E-4</v>
      </c>
      <c r="AG85" s="17">
        <v>-0.038767301722653136</v>
      </c>
      <c r="AH85" s="17">
        <v>0.14805940417332475</v>
      </c>
      <c r="AI85" s="17">
        <v>0.013494614992147491</v>
      </c>
      <c r="AJ85" s="17">
        <v>0.03622279060605606</v>
      </c>
      <c r="AK85" s="17">
        <v>0.010336387213713712</v>
      </c>
      <c r="AL85" s="17">
        <v>0.07268069032907497</v>
      </c>
      <c r="AM85" s="17">
        <v>0.009514237246481365</v>
      </c>
      <c r="AN85" s="17">
        <v>0.035242490224926246</v>
      </c>
      <c r="AO85" s="17">
        <v>-0.0015626144812737053</v>
      </c>
      <c r="AP85" s="17">
        <v>-0.03952687020551059</v>
      </c>
      <c r="AQ85" s="17">
        <v>0.04762656318680784</v>
      </c>
      <c r="AR85" s="17">
        <v>0.0447348611727091</v>
      </c>
      <c r="AS85" s="17">
        <v>0.037656615837445874</v>
      </c>
      <c r="AT85" s="17">
        <v>0.06832886688265799</v>
      </c>
      <c r="AU85" s="17">
        <v>0.028620414666616564</v>
      </c>
      <c r="AV85" s="17">
        <v>0.05326747559359913</v>
      </c>
      <c r="AW85" s="17">
        <v>-0.028013817737875202</v>
      </c>
      <c r="AX85" s="17">
        <v>-0.04977769600296392</v>
      </c>
      <c r="AY85" s="17">
        <v>0.03283024544836052</v>
      </c>
    </row>
    <row r="86">
      <c r="B86" s="17">
        <v>0.004481223690326094</v>
      </c>
      <c r="C86" s="17">
        <v>0.023709116634136215</v>
      </c>
      <c r="D86" s="17">
        <v>0.010996564738897808</v>
      </c>
      <c r="E86" s="17">
        <v>0.0848221603233578</v>
      </c>
      <c r="F86" s="17">
        <v>0.05705052956992179</v>
      </c>
      <c r="G86" s="17">
        <v>0.031417405716530525</v>
      </c>
      <c r="H86" s="17">
        <v>-0.009268058440497249</v>
      </c>
      <c r="I86" s="17">
        <v>-0.003366487868540668</v>
      </c>
      <c r="J86" s="17">
        <v>0.03575384736865563</v>
      </c>
      <c r="K86" s="17">
        <v>0.03618251599690803</v>
      </c>
      <c r="L86" s="17">
        <v>0.06767821964709507</v>
      </c>
      <c r="M86" s="17">
        <v>0.019403280516130633</v>
      </c>
      <c r="N86" s="17">
        <v>0.030767874546774432</v>
      </c>
      <c r="O86" s="17">
        <v>-0.027003560043639213</v>
      </c>
      <c r="P86" s="17">
        <v>-0.018181324621520292</v>
      </c>
      <c r="Q86" s="17">
        <v>0.06486338159323683</v>
      </c>
      <c r="R86" s="17">
        <v>0.0036960197920368164</v>
      </c>
      <c r="S86" s="17">
        <v>0.07793104784920843</v>
      </c>
      <c r="T86" s="17">
        <v>0.010335586881707243</v>
      </c>
      <c r="U86" s="17">
        <v>0.01287650352017429</v>
      </c>
      <c r="V86" s="17">
        <v>-0.009238010447359307</v>
      </c>
      <c r="W86" s="17">
        <v>-0.007496554804804521</v>
      </c>
      <c r="X86" s="17">
        <v>0.03120976130099465</v>
      </c>
      <c r="Y86" s="17">
        <v>-0.01976080344605204</v>
      </c>
      <c r="Z86" s="17">
        <v>0.04381917449427319</v>
      </c>
      <c r="AA86" s="17">
        <v>6.767662845399737E-4</v>
      </c>
      <c r="AB86" s="17">
        <v>0.04903191863339945</v>
      </c>
      <c r="AC86" s="17">
        <v>-0.013654314647270412</v>
      </c>
      <c r="AD86" s="17">
        <v>0.09782123713250826</v>
      </c>
      <c r="AE86" s="17">
        <v>-0.009362483608147308</v>
      </c>
      <c r="AF86" s="17">
        <v>0.010098228610593243</v>
      </c>
      <c r="AG86" s="17">
        <v>0.0265117305266932</v>
      </c>
      <c r="AH86" s="17">
        <v>-0.028394630608175916</v>
      </c>
      <c r="AI86" s="17">
        <v>0.06516886211771805</v>
      </c>
      <c r="AJ86" s="17">
        <v>-0.0013732906248892403</v>
      </c>
      <c r="AK86" s="17">
        <v>0.09249383163455903</v>
      </c>
      <c r="AL86" s="17">
        <v>-0.02222043329777219</v>
      </c>
      <c r="AM86" s="17">
        <v>0.09207626481613147</v>
      </c>
      <c r="AN86" s="17">
        <v>-0.0013216832891950088</v>
      </c>
      <c r="AO86" s="17">
        <v>-0.0022861277817282505</v>
      </c>
      <c r="AP86" s="17">
        <v>0.026316590817430235</v>
      </c>
      <c r="AQ86" s="17">
        <v>-0.03519304057058404</v>
      </c>
      <c r="AR86" s="17">
        <v>0.08141794652289873</v>
      </c>
      <c r="AS86" s="17">
        <v>-0.008064371208848987</v>
      </c>
      <c r="AT86" s="17">
        <v>0.012647453040366432</v>
      </c>
      <c r="AU86" s="17">
        <v>0.02356084054796162</v>
      </c>
      <c r="AV86" s="17">
        <v>-0.04662247066535297</v>
      </c>
      <c r="AW86" s="17">
        <v>-0.009470738035334991</v>
      </c>
      <c r="AX86" s="17">
        <v>0.0420360221102371</v>
      </c>
      <c r="AY86" s="17">
        <v>0.005426477034307136</v>
      </c>
    </row>
    <row r="87">
      <c r="B87" s="17">
        <v>-0.01575944581995</v>
      </c>
      <c r="C87" s="17">
        <v>0.046596419363561105</v>
      </c>
      <c r="D87" s="17">
        <v>0.02049545425248782</v>
      </c>
      <c r="E87" s="17">
        <v>0.05705052956992177</v>
      </c>
      <c r="F87" s="17">
        <v>0.05662853376355919</v>
      </c>
      <c r="G87" s="17">
        <v>0.021319040082065633</v>
      </c>
      <c r="H87" s="17">
        <v>0.0056101648025481884</v>
      </c>
      <c r="I87" s="17">
        <v>-0.016467297624633635</v>
      </c>
      <c r="J87" s="17">
        <v>0.03128919149956855</v>
      </c>
      <c r="K87" s="17">
        <v>0.01590919880782177</v>
      </c>
      <c r="L87" s="17">
        <v>0.05819397495963585</v>
      </c>
      <c r="M87" s="17">
        <v>-0.02360775442173954</v>
      </c>
      <c r="N87" s="17">
        <v>0.05776070465834936</v>
      </c>
      <c r="O87" s="17">
        <v>0.015277074685158628</v>
      </c>
      <c r="P87" s="17">
        <v>0.017154299553853475</v>
      </c>
      <c r="Q87" s="17">
        <v>0.04731340565619678</v>
      </c>
      <c r="R87" s="17">
        <v>0.004754920000345761</v>
      </c>
      <c r="S87" s="17">
        <v>0.05880031219845371</v>
      </c>
      <c r="T87" s="17">
        <v>0.05103476987121543</v>
      </c>
      <c r="U87" s="17">
        <v>0.017268395908846434</v>
      </c>
      <c r="V87" s="17">
        <v>0.014908004052240456</v>
      </c>
      <c r="W87" s="17">
        <v>0.008691904738645426</v>
      </c>
      <c r="X87" s="17">
        <v>0.0587212860303975</v>
      </c>
      <c r="Y87" s="17">
        <v>-0.031105862004480803</v>
      </c>
      <c r="Z87" s="17">
        <v>0.03146697374588672</v>
      </c>
      <c r="AA87" s="17">
        <v>-0.020561873273797052</v>
      </c>
      <c r="AB87" s="17">
        <v>0.015621930811708595</v>
      </c>
      <c r="AC87" s="17">
        <v>-0.008157565804596246</v>
      </c>
      <c r="AD87" s="17">
        <v>0.04727921570886409</v>
      </c>
      <c r="AE87" s="17">
        <v>-0.00733104461009975</v>
      </c>
      <c r="AF87" s="17">
        <v>0.018728500535077373</v>
      </c>
      <c r="AG87" s="17">
        <v>0.02368309184675305</v>
      </c>
      <c r="AH87" s="17">
        <v>-0.03751502324908673</v>
      </c>
      <c r="AI87" s="17">
        <v>0.05091227045273505</v>
      </c>
      <c r="AJ87" s="17">
        <v>0.005375095595930024</v>
      </c>
      <c r="AK87" s="17">
        <v>0.05988198923143395</v>
      </c>
      <c r="AL87" s="17">
        <v>-0.021637095824229024</v>
      </c>
      <c r="AM87" s="17">
        <v>0.058541607554934594</v>
      </c>
      <c r="AN87" s="17">
        <v>0.004045055822956105</v>
      </c>
      <c r="AO87" s="17">
        <v>0.011229123582546012</v>
      </c>
      <c r="AP87" s="17">
        <v>0.02253778127424202</v>
      </c>
      <c r="AQ87" s="17">
        <v>-0.004068302639404921</v>
      </c>
      <c r="AR87" s="17">
        <v>0.04349461410104494</v>
      </c>
      <c r="AS87" s="17">
        <v>-0.004611320449458525</v>
      </c>
      <c r="AT87" s="17">
        <v>0.042549225691245654</v>
      </c>
      <c r="AU87" s="17">
        <v>0.051516459444337206</v>
      </c>
      <c r="AV87" s="17">
        <v>-0.0018480525808806832</v>
      </c>
      <c r="AW87" s="17">
        <v>0.02098825622463501</v>
      </c>
      <c r="AX87" s="17">
        <v>0.016038226366091472</v>
      </c>
      <c r="AY87" s="17">
        <v>0.004003635857059942</v>
      </c>
    </row>
    <row r="88">
      <c r="B88" s="17">
        <v>0.08561554005441328</v>
      </c>
      <c r="C88" s="17">
        <v>0.007997733490446968</v>
      </c>
      <c r="D88" s="17">
        <v>-0.04220917027906062</v>
      </c>
      <c r="E88" s="17">
        <v>0.03141740571653048</v>
      </c>
      <c r="F88" s="17">
        <v>0.021319040082065636</v>
      </c>
      <c r="G88" s="17">
        <v>0.08870676048048694</v>
      </c>
      <c r="H88" s="17">
        <v>0.037661716978576225</v>
      </c>
      <c r="I88" s="17">
        <v>0.017784565797259587</v>
      </c>
      <c r="J88" s="17">
        <v>-0.026390422806620427</v>
      </c>
      <c r="K88" s="17">
        <v>0.05590845382689271</v>
      </c>
      <c r="L88" s="17">
        <v>0.03402655714582266</v>
      </c>
      <c r="M88" s="17">
        <v>0.04017923790968352</v>
      </c>
      <c r="N88" s="17">
        <v>0.02140880896561248</v>
      </c>
      <c r="O88" s="17">
        <v>0.0349986120830557</v>
      </c>
      <c r="P88" s="17">
        <v>-0.00980123875978077</v>
      </c>
      <c r="Q88" s="17">
        <v>0.023539517434435796</v>
      </c>
      <c r="R88" s="17">
        <v>0.035748019077675934</v>
      </c>
      <c r="S88" s="17">
        <v>0.04059254193957763</v>
      </c>
      <c r="T88" s="17">
        <v>-0.026429844312219612</v>
      </c>
      <c r="U88" s="17">
        <v>-7.618270416559908E-4</v>
      </c>
      <c r="V88" s="17">
        <v>0.03743354660942651</v>
      </c>
      <c r="W88" s="17">
        <v>0.05754726049086958</v>
      </c>
      <c r="X88" s="17">
        <v>0.027577603764710634</v>
      </c>
      <c r="Y88" s="17">
        <v>0.04125890369074909</v>
      </c>
      <c r="Z88" s="17">
        <v>-0.023109831805388108</v>
      </c>
      <c r="AA88" s="17">
        <v>-0.00692267871951948</v>
      </c>
      <c r="AB88" s="17">
        <v>0.05754154514057333</v>
      </c>
      <c r="AC88" s="17">
        <v>0.008568330263209169</v>
      </c>
      <c r="AD88" s="17">
        <v>0.03215395855592565</v>
      </c>
      <c r="AE88" s="17">
        <v>-0.04406332965358836</v>
      </c>
      <c r="AF88" s="17">
        <v>0.007690593123903147</v>
      </c>
      <c r="AG88" s="17">
        <v>0.10228291182979321</v>
      </c>
      <c r="AH88" s="17">
        <v>-0.003893018517840713</v>
      </c>
      <c r="AI88" s="17">
        <v>-0.012510957958772537</v>
      </c>
      <c r="AJ88" s="17">
        <v>-0.02069130740287877</v>
      </c>
      <c r="AK88" s="17">
        <v>0.051307233947232196</v>
      </c>
      <c r="AL88" s="17">
        <v>-0.01982960292376601</v>
      </c>
      <c r="AM88" s="17">
        <v>0.04275270881578312</v>
      </c>
      <c r="AN88" s="17">
        <v>-0.029054994830655066</v>
      </c>
      <c r="AO88" s="17">
        <v>-0.042863601267519404</v>
      </c>
      <c r="AP88" s="17">
        <v>0.095016670716356</v>
      </c>
      <c r="AQ88" s="17">
        <v>0.02855487252795226</v>
      </c>
      <c r="AR88" s="17">
        <v>0.003921278348931252</v>
      </c>
      <c r="AS88" s="17">
        <v>0.0324026557760306</v>
      </c>
      <c r="AT88" s="17">
        <v>-0.02045784974060668</v>
      </c>
      <c r="AU88" s="17">
        <v>-0.019852629649561755</v>
      </c>
      <c r="AV88" s="17">
        <v>0.03947747104523684</v>
      </c>
      <c r="AW88" s="17">
        <v>0.07566884449493218</v>
      </c>
      <c r="AX88" s="17">
        <v>0.05828938136795328</v>
      </c>
      <c r="AY88" s="17">
        <v>-0.027507975822671137</v>
      </c>
    </row>
    <row r="89">
      <c r="B89" s="17">
        <v>0.010498801008717955</v>
      </c>
      <c r="C89" s="17">
        <v>0.010504098638997449</v>
      </c>
      <c r="D89" s="17">
        <v>0.0031330801366044256</v>
      </c>
      <c r="E89" s="17">
        <v>-0.009268058440497343</v>
      </c>
      <c r="F89" s="17">
        <v>0.0056101648025480705</v>
      </c>
      <c r="G89" s="17">
        <v>0.037661716978576044</v>
      </c>
      <c r="H89" s="17">
        <v>0.056030639958752314</v>
      </c>
      <c r="I89" s="17">
        <v>0.03227467472695148</v>
      </c>
      <c r="J89" s="17">
        <v>0.0013086765167344139</v>
      </c>
      <c r="K89" s="17">
        <v>0.044507260124829605</v>
      </c>
      <c r="L89" s="17">
        <v>-0.002490290796526781</v>
      </c>
      <c r="M89" s="17">
        <v>0.016347836400265995</v>
      </c>
      <c r="N89" s="17">
        <v>0.017065126239577413</v>
      </c>
      <c r="O89" s="17">
        <v>0.07779592391143406</v>
      </c>
      <c r="P89" s="17">
        <v>0.007169929434975287</v>
      </c>
      <c r="Q89" s="17">
        <v>-0.011700763261772211</v>
      </c>
      <c r="R89" s="17">
        <v>0.050889214837420156</v>
      </c>
      <c r="S89" s="17">
        <v>-0.008755465090065091</v>
      </c>
      <c r="T89" s="17">
        <v>0.039009622510674</v>
      </c>
      <c r="U89" s="17">
        <v>-0.008855378323514958</v>
      </c>
      <c r="V89" s="17">
        <v>0.06937379834044458</v>
      </c>
      <c r="W89" s="17">
        <v>0.04984461465643151</v>
      </c>
      <c r="X89" s="17">
        <v>0.01519315058350136</v>
      </c>
      <c r="Y89" s="17">
        <v>0.0198653766565319</v>
      </c>
      <c r="Z89" s="17">
        <v>-0.003106876998187874</v>
      </c>
      <c r="AA89" s="17">
        <v>0.037233338965488964</v>
      </c>
      <c r="AB89" s="17">
        <v>0.038450584262909086</v>
      </c>
      <c r="AC89" s="17">
        <v>0.052570640413713274</v>
      </c>
      <c r="AD89" s="17">
        <v>-0.028440274955052983</v>
      </c>
      <c r="AE89" s="17">
        <v>-0.013945023023758728</v>
      </c>
      <c r="AF89" s="17">
        <v>-0.009942433145181558</v>
      </c>
      <c r="AG89" s="17">
        <v>0.036109303271515</v>
      </c>
      <c r="AH89" s="17">
        <v>0.022517812569586737</v>
      </c>
      <c r="AI89" s="17">
        <v>0.011271929082817295</v>
      </c>
      <c r="AJ89" s="17">
        <v>-0.010501470974698838</v>
      </c>
      <c r="AK89" s="17">
        <v>-0.018032247929304246</v>
      </c>
      <c r="AL89" s="17">
        <v>0.05074698339131265</v>
      </c>
      <c r="AM89" s="17">
        <v>-0.01552156506241633</v>
      </c>
      <c r="AN89" s="17">
        <v>-0.008247648561587568</v>
      </c>
      <c r="AO89" s="17">
        <v>0.009226087713651843</v>
      </c>
      <c r="AP89" s="17">
        <v>0.038172202306108655</v>
      </c>
      <c r="AQ89" s="17">
        <v>0.05653826300499891</v>
      </c>
      <c r="AR89" s="17">
        <v>-0.0135917111239452</v>
      </c>
      <c r="AS89" s="17">
        <v>0.043642098469648116</v>
      </c>
      <c r="AT89" s="17">
        <v>0.023080284538115135</v>
      </c>
      <c r="AU89" s="17">
        <v>0.0314431346737128</v>
      </c>
      <c r="AV89" s="17">
        <v>0.058557432750451166</v>
      </c>
      <c r="AW89" s="17">
        <v>0.05906886281619594</v>
      </c>
      <c r="AX89" s="17">
        <v>0.041302620177711497</v>
      </c>
      <c r="AY89" s="17">
        <v>-0.011616077185403435</v>
      </c>
    </row>
    <row r="90">
      <c r="B90" s="17">
        <v>0.018385319395154344</v>
      </c>
      <c r="C90" s="17">
        <v>0.005394913625146179</v>
      </c>
      <c r="D90" s="17">
        <v>0.06976429904468587</v>
      </c>
      <c r="E90" s="17">
        <v>-0.0033664878685406713</v>
      </c>
      <c r="F90" s="17">
        <v>-0.01646729762463362</v>
      </c>
      <c r="G90" s="17">
        <v>0.0177845657972596</v>
      </c>
      <c r="H90" s="17">
        <v>0.03227467472695164</v>
      </c>
      <c r="I90" s="17">
        <v>0.10805152589184214</v>
      </c>
      <c r="J90" s="17">
        <v>0.044479039580018274</v>
      </c>
      <c r="K90" s="17">
        <v>0.016182983509163383</v>
      </c>
      <c r="L90" s="17">
        <v>-0.010468053862696745</v>
      </c>
      <c r="M90" s="17">
        <v>0.019754532175398604</v>
      </c>
      <c r="N90" s="17">
        <v>-0.02779031229244546</v>
      </c>
      <c r="O90" s="17">
        <v>-0.013393696569470634</v>
      </c>
      <c r="P90" s="17">
        <v>-0.03981615084022142</v>
      </c>
      <c r="Q90" s="17">
        <v>0.024873106221023143</v>
      </c>
      <c r="R90" s="17">
        <v>0.03765142112321805</v>
      </c>
      <c r="S90" s="17">
        <v>-0.005315094972271742</v>
      </c>
      <c r="T90" s="17">
        <v>-0.04193362270589026</v>
      </c>
      <c r="U90" s="17">
        <v>-0.025416390123286163</v>
      </c>
      <c r="V90" s="17">
        <v>-0.005461789968768019</v>
      </c>
      <c r="W90" s="17">
        <v>0.035255342243499924</v>
      </c>
      <c r="X90" s="17">
        <v>-0.02691208727315505</v>
      </c>
      <c r="Y90" s="17">
        <v>0.04071141124651756</v>
      </c>
      <c r="Z90" s="17">
        <v>0.04832250402937058</v>
      </c>
      <c r="AA90" s="17">
        <v>0.1070406556751815</v>
      </c>
      <c r="AB90" s="17">
        <v>0.021905670746258932</v>
      </c>
      <c r="AC90" s="17">
        <v>0.06486404587761223</v>
      </c>
      <c r="AD90" s="17">
        <v>0.04004477965153065</v>
      </c>
      <c r="AE90" s="17">
        <v>0.03561501757307942</v>
      </c>
      <c r="AF90" s="17">
        <v>-0.025672117776906138</v>
      </c>
      <c r="AG90" s="17">
        <v>0.01718269083141892</v>
      </c>
      <c r="AH90" s="17">
        <v>0.1702908454762746</v>
      </c>
      <c r="AI90" s="17">
        <v>-0.016737988804108997</v>
      </c>
      <c r="AJ90" s="17">
        <v>0.003941418845614296</v>
      </c>
      <c r="AK90" s="17">
        <v>0.0021587963722134104</v>
      </c>
      <c r="AL90" s="17">
        <v>0.09572859743038317</v>
      </c>
      <c r="AM90" s="17">
        <v>0.001025101788542468</v>
      </c>
      <c r="AN90" s="17">
        <v>0.0030313052963932066</v>
      </c>
      <c r="AO90" s="17">
        <v>-0.03664790115769157</v>
      </c>
      <c r="AP90" s="17">
        <v>0.016288521547163162</v>
      </c>
      <c r="AQ90" s="17">
        <v>0.057804653804377756</v>
      </c>
      <c r="AR90" s="17">
        <v>0.02982439692302536</v>
      </c>
      <c r="AS90" s="17">
        <v>0.06993141809784463</v>
      </c>
      <c r="AT90" s="17">
        <v>-0.0025470202773079167</v>
      </c>
      <c r="AU90" s="17">
        <v>-0.03549770873743618</v>
      </c>
      <c r="AV90" s="17">
        <v>0.05409393778809146</v>
      </c>
      <c r="AW90" s="17">
        <v>-0.0012997499271964613</v>
      </c>
      <c r="AX90" s="17">
        <v>0.0189724230818235</v>
      </c>
      <c r="AY90" s="17">
        <v>0.0061135553659473</v>
      </c>
    </row>
    <row r="91">
      <c r="B91" s="17">
        <v>-0.06129010997141663</v>
      </c>
      <c r="C91" s="17">
        <v>0.04193493140823376</v>
      </c>
      <c r="D91" s="17">
        <v>0.09436892029272359</v>
      </c>
      <c r="E91" s="17">
        <v>0.03575384736865564</v>
      </c>
      <c r="F91" s="17">
        <v>0.03128919149956854</v>
      </c>
      <c r="G91" s="17">
        <v>-0.026390422806620444</v>
      </c>
      <c r="H91" s="17">
        <v>0.0013086765167344867</v>
      </c>
      <c r="I91" s="17">
        <v>0.04447903958001823</v>
      </c>
      <c r="J91" s="17">
        <v>0.07942037287686415</v>
      </c>
      <c r="K91" s="17">
        <v>-0.007662034111133833</v>
      </c>
      <c r="L91" s="17">
        <v>0.02839775117218254</v>
      </c>
      <c r="M91" s="17">
        <v>-0.03243365396285461</v>
      </c>
      <c r="N91" s="17">
        <v>0.022045883013684764</v>
      </c>
      <c r="O91" s="17">
        <v>-0.01889471150255866</v>
      </c>
      <c r="P91" s="17">
        <v>-0.0059295707758925745</v>
      </c>
      <c r="Q91" s="17">
        <v>0.048250772773994935</v>
      </c>
      <c r="R91" s="17">
        <v>0.00684042834874574</v>
      </c>
      <c r="S91" s="17">
        <v>0.028569843920995243</v>
      </c>
      <c r="T91" s="17">
        <v>0.039781089626735364</v>
      </c>
      <c r="U91" s="17">
        <v>2.3581106054959208E-4</v>
      </c>
      <c r="V91" s="17">
        <v>-0.013944939144086087</v>
      </c>
      <c r="W91" s="17">
        <v>-0.008415513552953002</v>
      </c>
      <c r="X91" s="17">
        <v>0.018991621317269076</v>
      </c>
      <c r="Y91" s="17">
        <v>-0.031316432141296896</v>
      </c>
      <c r="Z91" s="17">
        <v>0.08053602891075287</v>
      </c>
      <c r="AA91" s="17">
        <v>0.05874603430486271</v>
      </c>
      <c r="AB91" s="17">
        <v>-0.004015377115742376</v>
      </c>
      <c r="AC91" s="17">
        <v>0.030290488148589586</v>
      </c>
      <c r="AD91" s="17">
        <v>0.055302057883282824</v>
      </c>
      <c r="AE91" s="17">
        <v>0.04574433640490783</v>
      </c>
      <c r="AF91" s="17">
        <v>-0.005133119402431965</v>
      </c>
      <c r="AG91" s="17">
        <v>-0.03516901785769969</v>
      </c>
      <c r="AH91" s="17">
        <v>0.07776327849246295</v>
      </c>
      <c r="AI91" s="17">
        <v>0.05172757754219322</v>
      </c>
      <c r="AJ91" s="17">
        <v>0.020999373895370425</v>
      </c>
      <c r="AK91" s="17">
        <v>0.028091967077860547</v>
      </c>
      <c r="AL91" s="17">
        <v>0.05744795541598284</v>
      </c>
      <c r="AM91" s="17">
        <v>0.032395747592191534</v>
      </c>
      <c r="AN91" s="17">
        <v>0.02536805406818248</v>
      </c>
      <c r="AO91" s="17">
        <v>0.016830723679548756</v>
      </c>
      <c r="AP91" s="17">
        <v>-0.03145754692308582</v>
      </c>
      <c r="AQ91" s="17">
        <v>0.012357234942392194</v>
      </c>
      <c r="AR91" s="17">
        <v>0.06424842505833438</v>
      </c>
      <c r="AS91" s="17">
        <v>0.01984833836854596</v>
      </c>
      <c r="AT91" s="17">
        <v>0.05286634686398597</v>
      </c>
      <c r="AU91" s="17">
        <v>0.040987427724921935</v>
      </c>
      <c r="AV91" s="17">
        <v>0.002676225592433433</v>
      </c>
      <c r="AW91" s="17">
        <v>-0.03391560701123722</v>
      </c>
      <c r="AX91" s="17">
        <v>-0.006852333610084405</v>
      </c>
      <c r="AY91" s="17">
        <v>0.026924587145332503</v>
      </c>
    </row>
    <row r="92">
      <c r="B92" s="17">
        <v>0.024434578685064337</v>
      </c>
      <c r="C92" s="17">
        <v>-0.038205896875689885</v>
      </c>
      <c r="D92" s="17">
        <v>-0.04780458131529081</v>
      </c>
      <c r="E92" s="17">
        <v>0.036182515996908055</v>
      </c>
      <c r="F92" s="17">
        <v>0.01590919880782178</v>
      </c>
      <c r="G92" s="17">
        <v>0.055908453826892746</v>
      </c>
      <c r="H92" s="17">
        <v>0.044507260124829695</v>
      </c>
      <c r="I92" s="17">
        <v>0.016182983509163397</v>
      </c>
      <c r="J92" s="17">
        <v>-0.007662034111133791</v>
      </c>
      <c r="K92" s="17">
        <v>0.10674575973676076</v>
      </c>
      <c r="L92" s="17">
        <v>0.011539295552677145</v>
      </c>
      <c r="M92" s="17">
        <v>0.10508458026270817</v>
      </c>
      <c r="N92" s="17">
        <v>-0.016507488500215356</v>
      </c>
      <c r="O92" s="17">
        <v>0.057786398771063646</v>
      </c>
      <c r="P92" s="17">
        <v>-0.03646425467169437</v>
      </c>
      <c r="Q92" s="17">
        <v>-0.00895486944098879</v>
      </c>
      <c r="R92" s="17">
        <v>0.06306086765110247</v>
      </c>
      <c r="S92" s="17">
        <v>0.015131820896266898</v>
      </c>
      <c r="T92" s="17">
        <v>0.023997322395963805</v>
      </c>
      <c r="U92" s="17">
        <v>-0.01070083776969935</v>
      </c>
      <c r="V92" s="17">
        <v>0.07627550109012483</v>
      </c>
      <c r="W92" s="17">
        <v>0.01941117706011128</v>
      </c>
      <c r="X92" s="17">
        <v>-0.02442495360857104</v>
      </c>
      <c r="Y92" s="17">
        <v>0.024064427955910322</v>
      </c>
      <c r="Z92" s="17">
        <v>-0.0022514274355629298</v>
      </c>
      <c r="AA92" s="17">
        <v>0.05503656845975937</v>
      </c>
      <c r="AB92" s="17">
        <v>0.12029409508587413</v>
      </c>
      <c r="AC92" s="17">
        <v>0.0476006243248422</v>
      </c>
      <c r="AD92" s="17">
        <v>0.019725957363912264</v>
      </c>
      <c r="AE92" s="17">
        <v>-0.0414753369226611</v>
      </c>
      <c r="AF92" s="17">
        <v>-0.025706883442761105</v>
      </c>
      <c r="AG92" s="17">
        <v>0.031261342580958265</v>
      </c>
      <c r="AH92" s="17">
        <v>-0.047675449080796975</v>
      </c>
      <c r="AI92" s="17">
        <v>0.0722815679209772</v>
      </c>
      <c r="AJ92" s="17">
        <v>-0.03229499441929333</v>
      </c>
      <c r="AK92" s="17">
        <v>0.018330108769867855</v>
      </c>
      <c r="AL92" s="17">
        <v>0.044604375606896625</v>
      </c>
      <c r="AM92" s="17">
        <v>0.029549450392701918</v>
      </c>
      <c r="AN92" s="17">
        <v>-0.02076090836380834</v>
      </c>
      <c r="AO92" s="17">
        <v>0.02841076800974307</v>
      </c>
      <c r="AP92" s="17">
        <v>0.0409871181628786</v>
      </c>
      <c r="AQ92" s="17">
        <v>-0.006275320298947975</v>
      </c>
      <c r="AR92" s="17">
        <v>0.038291900380298824</v>
      </c>
      <c r="AS92" s="17">
        <v>0.02178057152735788</v>
      </c>
      <c r="AT92" s="17">
        <v>-0.012770973774780979</v>
      </c>
      <c r="AU92" s="17">
        <v>0.031226673488518875</v>
      </c>
      <c r="AV92" s="17">
        <v>-0.03529887794174309</v>
      </c>
      <c r="AW92" s="17">
        <v>0.023550391669354298</v>
      </c>
      <c r="AX92" s="17">
        <v>0.11067257122983434</v>
      </c>
      <c r="AY92" s="17">
        <v>-0.014591139323509276</v>
      </c>
    </row>
    <row r="93">
      <c r="B93" s="17">
        <v>0.008543527194131699</v>
      </c>
      <c r="C93" s="17">
        <v>0.04866449894337392</v>
      </c>
      <c r="D93" s="17">
        <v>0.017875949974427888</v>
      </c>
      <c r="E93" s="17">
        <v>0.0676782196470951</v>
      </c>
      <c r="F93" s="17">
        <v>0.058193974959635894</v>
      </c>
      <c r="G93" s="17">
        <v>0.034026557145822714</v>
      </c>
      <c r="H93" s="17">
        <v>-0.002490290796526585</v>
      </c>
      <c r="I93" s="17">
        <v>-0.010468053862696704</v>
      </c>
      <c r="J93" s="17">
        <v>0.028397751172182604</v>
      </c>
      <c r="K93" s="17">
        <v>0.011539295552677166</v>
      </c>
      <c r="L93" s="17">
        <v>0.0679989347035224</v>
      </c>
      <c r="M93" s="17">
        <v>-0.021879935938233085</v>
      </c>
      <c r="N93" s="17">
        <v>0.055954969346451694</v>
      </c>
      <c r="O93" s="17">
        <v>-0.008596508743603973</v>
      </c>
      <c r="P93" s="17">
        <v>0.008907487069704456</v>
      </c>
      <c r="Q93" s="17">
        <v>0.06312211279952708</v>
      </c>
      <c r="R93" s="17">
        <v>-0.0026913888525343845</v>
      </c>
      <c r="S93" s="17">
        <v>0.07348215184246662</v>
      </c>
      <c r="T93" s="17">
        <v>0.020757688291067597</v>
      </c>
      <c r="U93" s="17">
        <v>0.017940003293058407</v>
      </c>
      <c r="V93" s="17">
        <v>-0.005340269589150577</v>
      </c>
      <c r="W93" s="17">
        <v>0.011551836876047635</v>
      </c>
      <c r="X93" s="17">
        <v>0.060301620311170416</v>
      </c>
      <c r="Y93" s="17">
        <v>-0.021862469816399978</v>
      </c>
      <c r="Z93" s="17">
        <v>0.0313950571319464</v>
      </c>
      <c r="AA93" s="17">
        <v>-0.02736817130076464</v>
      </c>
      <c r="AB93" s="17">
        <v>0.013805040703434156</v>
      </c>
      <c r="AC93" s="17">
        <v>-0.02049839624719167</v>
      </c>
      <c r="AD93" s="17">
        <v>0.07202424683663806</v>
      </c>
      <c r="AE93" s="17">
        <v>-0.008860461344964227</v>
      </c>
      <c r="AF93" s="17">
        <v>0.02359941012823398</v>
      </c>
      <c r="AG93" s="17">
        <v>0.04307779448762051</v>
      </c>
      <c r="AH93" s="17">
        <v>-0.022411802153216892</v>
      </c>
      <c r="AI93" s="17">
        <v>0.035279893262161535</v>
      </c>
      <c r="AJ93" s="17">
        <v>0.005467678467584933</v>
      </c>
      <c r="AK93" s="17">
        <v>0.08224004488684486</v>
      </c>
      <c r="AL93" s="17">
        <v>-0.03838688469743725</v>
      </c>
      <c r="AM93" s="17">
        <v>0.07622945861556793</v>
      </c>
      <c r="AN93" s="17">
        <v>-3.6854928525698744E-4</v>
      </c>
      <c r="AO93" s="17">
        <v>-0.012789462986854308</v>
      </c>
      <c r="AP93" s="17">
        <v>0.03798635512884018</v>
      </c>
      <c r="AQ93" s="17">
        <v>-0.008427122617621751</v>
      </c>
      <c r="AR93" s="17">
        <v>0.05087155585305951</v>
      </c>
      <c r="AS93" s="17">
        <v>-0.0033642539742105744</v>
      </c>
      <c r="AT93" s="17">
        <v>0.027823935862167325</v>
      </c>
      <c r="AU93" s="17">
        <v>0.02650905700019171</v>
      </c>
      <c r="AV93" s="17">
        <v>-0.0018002989607298452</v>
      </c>
      <c r="AW93" s="17">
        <v>0.021340814821925617</v>
      </c>
      <c r="AX93" s="17">
        <v>0.013714625639818755</v>
      </c>
      <c r="AY93" s="17">
        <v>0.0013027732189951763</v>
      </c>
    </row>
    <row r="94">
      <c r="B94" s="17">
        <v>0.13770609508331905</v>
      </c>
      <c r="C94" s="17">
        <v>-0.09446062074551553</v>
      </c>
      <c r="D94" s="17">
        <v>-0.08063151151603014</v>
      </c>
      <c r="E94" s="17">
        <v>0.019403280516130633</v>
      </c>
      <c r="F94" s="17">
        <v>-0.023607754421739652</v>
      </c>
      <c r="G94" s="17">
        <v>0.040179237909683474</v>
      </c>
      <c r="H94" s="17">
        <v>0.01634783640026596</v>
      </c>
      <c r="I94" s="17">
        <v>0.019754532175398538</v>
      </c>
      <c r="J94" s="17">
        <v>-0.032433653962854726</v>
      </c>
      <c r="K94" s="17">
        <v>0.10508458026270806</v>
      </c>
      <c r="L94" s="17">
        <v>-0.021879935938233175</v>
      </c>
      <c r="M94" s="17">
        <v>0.24554829460099997</v>
      </c>
      <c r="N94" s="17">
        <v>-0.08038327174156104</v>
      </c>
      <c r="O94" s="17">
        <v>0.0037840446494197266</v>
      </c>
      <c r="P94" s="17">
        <v>0.016559886611209856</v>
      </c>
      <c r="Q94" s="17">
        <v>-0.031684931479857265</v>
      </c>
      <c r="R94" s="17">
        <v>0.04746698014013229</v>
      </c>
      <c r="S94" s="17">
        <v>-0.010728538376017727</v>
      </c>
      <c r="T94" s="17">
        <v>-0.04470990215710008</v>
      </c>
      <c r="U94" s="17">
        <v>0.06841515090279046</v>
      </c>
      <c r="V94" s="17">
        <v>0.0380035414506997</v>
      </c>
      <c r="W94" s="17">
        <v>-0.012962916900699038</v>
      </c>
      <c r="X94" s="17">
        <v>-0.089707862568211</v>
      </c>
      <c r="Y94" s="17">
        <v>0.13815981141238556</v>
      </c>
      <c r="Z94" s="17">
        <v>-0.02052206763175044</v>
      </c>
      <c r="AA94" s="17">
        <v>0.0696256823299324</v>
      </c>
      <c r="AB94" s="17">
        <v>0.1300480360782499</v>
      </c>
      <c r="AC94" s="17">
        <v>0.03415365641437528</v>
      </c>
      <c r="AD94" s="17">
        <v>0.024971902454804764</v>
      </c>
      <c r="AE94" s="17">
        <v>0.05021580582721402</v>
      </c>
      <c r="AF94" s="17">
        <v>0.048348416473080524</v>
      </c>
      <c r="AG94" s="17">
        <v>0.006993362991060487</v>
      </c>
      <c r="AH94" s="17">
        <v>-0.040477474845383624</v>
      </c>
      <c r="AI94" s="17">
        <v>0.05024080553705432</v>
      </c>
      <c r="AJ94" s="17">
        <v>0.049703770348725335</v>
      </c>
      <c r="AK94" s="17">
        <v>0.002797298399178416</v>
      </c>
      <c r="AL94" s="17">
        <v>0.04179540371398703</v>
      </c>
      <c r="AM94" s="17">
        <v>0.016148690312665498</v>
      </c>
      <c r="AN94" s="17">
        <v>0.06374808002662563</v>
      </c>
      <c r="AO94" s="17">
        <v>0.10588488881166963</v>
      </c>
      <c r="AP94" s="17">
        <v>0.01867781324333559</v>
      </c>
      <c r="AQ94" s="17">
        <v>-0.0455472325303851</v>
      </c>
      <c r="AR94" s="17">
        <v>0.0366640257256971</v>
      </c>
      <c r="AS94" s="17">
        <v>0.006491428477958049</v>
      </c>
      <c r="AT94" s="17">
        <v>-0.07088862839110235</v>
      </c>
      <c r="AU94" s="17">
        <v>-0.02717312291885851</v>
      </c>
      <c r="AV94" s="17">
        <v>-0.08836796398275443</v>
      </c>
      <c r="AW94" s="17">
        <v>-0.02619430335055606</v>
      </c>
      <c r="AX94" s="17">
        <v>0.11372955427586406</v>
      </c>
      <c r="AY94" s="17">
        <v>0.07570979990197754</v>
      </c>
    </row>
    <row r="95">
      <c r="B95" s="17">
        <v>-0.016852957506410082</v>
      </c>
      <c r="C95" s="17">
        <v>0.08006716422952903</v>
      </c>
      <c r="D95" s="17">
        <v>0.030592898278251644</v>
      </c>
      <c r="E95" s="17">
        <v>0.030767874546774418</v>
      </c>
      <c r="F95" s="17">
        <v>0.05776070465834938</v>
      </c>
      <c r="G95" s="17">
        <v>0.02140880896561244</v>
      </c>
      <c r="H95" s="17">
        <v>0.017065126239577573</v>
      </c>
      <c r="I95" s="17">
        <v>-0.02779031229244546</v>
      </c>
      <c r="J95" s="17">
        <v>0.022045883013684847</v>
      </c>
      <c r="K95" s="17">
        <v>-0.016507488500215328</v>
      </c>
      <c r="L95" s="17">
        <v>0.05595496934645162</v>
      </c>
      <c r="M95" s="17">
        <v>-0.08038327174156089</v>
      </c>
      <c r="N95" s="17">
        <v>0.09260488526955821</v>
      </c>
      <c r="O95" s="17">
        <v>0.046898081611201015</v>
      </c>
      <c r="P95" s="17">
        <v>0.05635031485298844</v>
      </c>
      <c r="Q95" s="17">
        <v>0.040623361892863016</v>
      </c>
      <c r="R95" s="17">
        <v>-0.0019239296148867782</v>
      </c>
      <c r="S95" s="17">
        <v>0.04872508165158292</v>
      </c>
      <c r="T95" s="17">
        <v>0.07351347866470176</v>
      </c>
      <c r="U95" s="17">
        <v>0.02399089636214996</v>
      </c>
      <c r="V95" s="17">
        <v>0.025750986514158816</v>
      </c>
      <c r="W95" s="17">
        <v>0.033890285502876934</v>
      </c>
      <c r="X95" s="17">
        <v>0.09796667886008298</v>
      </c>
      <c r="Y95" s="17">
        <v>-0.03649533064591239</v>
      </c>
      <c r="Z95" s="17">
        <v>0.014542041655992238</v>
      </c>
      <c r="AA95" s="17">
        <v>-0.05695292288261466</v>
      </c>
      <c r="AB95" s="17">
        <v>-0.031926101709836424</v>
      </c>
      <c r="AC95" s="17">
        <v>-0.014123213079949126</v>
      </c>
      <c r="AD95" s="17">
        <v>0.005341607174682378</v>
      </c>
      <c r="AE95" s="17">
        <v>-0.006228887089468324</v>
      </c>
      <c r="AF95" s="17">
        <v>0.03581242331419185</v>
      </c>
      <c r="AG95" s="17">
        <v>0.04098254988528337</v>
      </c>
      <c r="AH95" s="17">
        <v>-0.0334780272703232</v>
      </c>
      <c r="AI95" s="17">
        <v>0.014415460020811899</v>
      </c>
      <c r="AJ95" s="17">
        <v>0.014679841053913123</v>
      </c>
      <c r="AK95" s="17">
        <v>0.03979445252540854</v>
      </c>
      <c r="AL95" s="17">
        <v>-0.039113513454262984</v>
      </c>
      <c r="AM95" s="17">
        <v>0.032100865121335344</v>
      </c>
      <c r="AN95" s="17">
        <v>0.006549742102716555</v>
      </c>
      <c r="AO95" s="17">
        <v>0.003460442742292097</v>
      </c>
      <c r="AP95" s="17">
        <v>0.0342366036144227</v>
      </c>
      <c r="AQ95" s="17">
        <v>0.03362604988807777</v>
      </c>
      <c r="AR95" s="17">
        <v>-1.7955662059664784E-4</v>
      </c>
      <c r="AS95" s="17">
        <v>0.0014585025633166854</v>
      </c>
      <c r="AT95" s="17">
        <v>0.06726707575330304</v>
      </c>
      <c r="AU95" s="17">
        <v>0.062363514063351694</v>
      </c>
      <c r="AV95" s="17">
        <v>0.059269379939178676</v>
      </c>
      <c r="AW95" s="17">
        <v>0.06291418368189343</v>
      </c>
      <c r="AX95" s="17">
        <v>-0.02195348970718336</v>
      </c>
      <c r="AY95" s="17">
        <v>-8.832134449006865E-4</v>
      </c>
    </row>
    <row r="96">
      <c r="B96" s="17">
        <v>-0.017748809593327253</v>
      </c>
      <c r="C96" s="17">
        <v>0.016396743622036997</v>
      </c>
      <c r="D96" s="17">
        <v>-0.02595542742265225</v>
      </c>
      <c r="E96" s="17">
        <v>-0.02700356004363913</v>
      </c>
      <c r="F96" s="17">
        <v>0.01527707468515871</v>
      </c>
      <c r="G96" s="17">
        <v>0.03499861208305566</v>
      </c>
      <c r="H96" s="17">
        <v>0.07779592391143425</v>
      </c>
      <c r="I96" s="17">
        <v>-0.013393696569470592</v>
      </c>
      <c r="J96" s="17">
        <v>-0.018894711502558503</v>
      </c>
      <c r="K96" s="17">
        <v>0.05778639877106377</v>
      </c>
      <c r="L96" s="17">
        <v>-0.008596508743604014</v>
      </c>
      <c r="M96" s="17">
        <v>0.0037840446494200874</v>
      </c>
      <c r="N96" s="17">
        <v>0.04689808161120099</v>
      </c>
      <c r="O96" s="17">
        <v>0.15218596406948867</v>
      </c>
      <c r="P96" s="17">
        <v>0.04516393304102176</v>
      </c>
      <c r="Q96" s="17">
        <v>-0.046760318903609294</v>
      </c>
      <c r="R96" s="17">
        <v>0.06382508780362825</v>
      </c>
      <c r="S96" s="17">
        <v>-0.026674771609411785</v>
      </c>
      <c r="T96" s="17">
        <v>0.11316134200634745</v>
      </c>
      <c r="U96" s="17">
        <v>-1.5883155133417093E-4</v>
      </c>
      <c r="V96" s="17">
        <v>0.12864078560076808</v>
      </c>
      <c r="W96" s="17">
        <v>0.05835868349962908</v>
      </c>
      <c r="X96" s="17">
        <v>0.0409982046485958</v>
      </c>
      <c r="Y96" s="17">
        <v>-6.026678124953222E-4</v>
      </c>
      <c r="Z96" s="17">
        <v>-0.03147633159381441</v>
      </c>
      <c r="AA96" s="17">
        <v>0.0032253903638966713</v>
      </c>
      <c r="AB96" s="17">
        <v>0.04086812275037979</v>
      </c>
      <c r="AC96" s="17">
        <v>0.057715118104629204</v>
      </c>
      <c r="AD96" s="17">
        <v>-0.09400494795973717</v>
      </c>
      <c r="AE96" s="17">
        <v>-0.03702909558256262</v>
      </c>
      <c r="AF96" s="17">
        <v>-0.0041617019096855945</v>
      </c>
      <c r="AG96" s="17">
        <v>0.0291038600820282</v>
      </c>
      <c r="AH96" s="17">
        <v>-0.06571306641524388</v>
      </c>
      <c r="AI96" s="17">
        <v>0.03491817510995837</v>
      </c>
      <c r="AJ96" s="17">
        <v>-0.016316082065734705</v>
      </c>
      <c r="AK96" s="17">
        <v>-0.05356062990536509</v>
      </c>
      <c r="AL96" s="17">
        <v>0.04207052749005327</v>
      </c>
      <c r="AM96" s="17">
        <v>-0.04561447135666874</v>
      </c>
      <c r="AN96" s="17">
        <v>-0.009101818314590615</v>
      </c>
      <c r="AO96" s="17">
        <v>0.05475762482569149</v>
      </c>
      <c r="AP96" s="17">
        <v>0.03566093043890284</v>
      </c>
      <c r="AQ96" s="17">
        <v>0.0663041177606892</v>
      </c>
      <c r="AR96" s="17">
        <v>-0.049658426571636216</v>
      </c>
      <c r="AS96" s="17">
        <v>0.030237029193447562</v>
      </c>
      <c r="AT96" s="17">
        <v>0.054494738890636496</v>
      </c>
      <c r="AU96" s="17">
        <v>0.09148831228236251</v>
      </c>
      <c r="AV96" s="17">
        <v>0.07058618865896005</v>
      </c>
      <c r="AW96" s="17">
        <v>0.09565631529079277</v>
      </c>
      <c r="AX96" s="17">
        <v>0.048655139868268624</v>
      </c>
      <c r="AY96" s="17">
        <v>-0.018586595686402835</v>
      </c>
    </row>
    <row r="97">
      <c r="B97" s="17">
        <v>0.06588894100548902</v>
      </c>
      <c r="C97" s="17">
        <v>0.045692795473994074</v>
      </c>
      <c r="D97" s="17">
        <v>0.008334785477067022</v>
      </c>
      <c r="E97" s="17">
        <v>-0.01818132462152036</v>
      </c>
      <c r="F97" s="17">
        <v>0.017154299553853364</v>
      </c>
      <c r="G97" s="17">
        <v>-0.00980123875978095</v>
      </c>
      <c r="H97" s="17">
        <v>0.007169929434975273</v>
      </c>
      <c r="I97" s="17">
        <v>-0.03981615084022154</v>
      </c>
      <c r="J97" s="17">
        <v>-0.005929570775892616</v>
      </c>
      <c r="K97" s="17">
        <v>-0.03646425467169437</v>
      </c>
      <c r="L97" s="17">
        <v>0.008907487069704234</v>
      </c>
      <c r="M97" s="17">
        <v>0.01655988661121001</v>
      </c>
      <c r="N97" s="17">
        <v>0.05635031485298822</v>
      </c>
      <c r="O97" s="17">
        <v>0.04516393304102154</v>
      </c>
      <c r="P97" s="17">
        <v>0.1480494657562022</v>
      </c>
      <c r="Q97" s="17">
        <v>-0.00632607081158423</v>
      </c>
      <c r="R97" s="17">
        <v>-0.013278975493749425</v>
      </c>
      <c r="S97" s="17">
        <v>-0.0024448839694522495</v>
      </c>
      <c r="T97" s="17">
        <v>0.058240923896087204</v>
      </c>
      <c r="U97" s="17">
        <v>0.10718800774722374</v>
      </c>
      <c r="V97" s="17">
        <v>0.020158501939400608</v>
      </c>
      <c r="W97" s="17">
        <v>0.016394710136505983</v>
      </c>
      <c r="X97" s="17">
        <v>0.05937231793832848</v>
      </c>
      <c r="Y97" s="17">
        <v>0.06236116730857487</v>
      </c>
      <c r="Z97" s="17">
        <v>-0.015984078959171165</v>
      </c>
      <c r="AA97" s="17">
        <v>-0.06057725303931595</v>
      </c>
      <c r="AB97" s="17">
        <v>-0.05462647675443455</v>
      </c>
      <c r="AC97" s="17">
        <v>-0.01682326764688776</v>
      </c>
      <c r="AD97" s="17">
        <v>-0.050270741704422375</v>
      </c>
      <c r="AE97" s="17">
        <v>0.0881371456326479</v>
      </c>
      <c r="AF97" s="17">
        <v>0.11636809710645914</v>
      </c>
      <c r="AG97" s="17">
        <v>0.005603813355368165</v>
      </c>
      <c r="AH97" s="17">
        <v>-0.04181303658602885</v>
      </c>
      <c r="AI97" s="17">
        <v>-0.015118105661331926</v>
      </c>
      <c r="AJ97" s="17">
        <v>0.10335135171596264</v>
      </c>
      <c r="AK97" s="17">
        <v>-0.017741041070612612</v>
      </c>
      <c r="AL97" s="17">
        <v>-0.03417655796625092</v>
      </c>
      <c r="AM97" s="17">
        <v>-0.02222251179909035</v>
      </c>
      <c r="AN97" s="17">
        <v>0.09828499269981501</v>
      </c>
      <c r="AO97" s="17">
        <v>0.10465301023971414</v>
      </c>
      <c r="AP97" s="17">
        <v>0.00155963230462422</v>
      </c>
      <c r="AQ97" s="17">
        <v>0.02717742795524395</v>
      </c>
      <c r="AR97" s="17">
        <v>-0.04268419401521048</v>
      </c>
      <c r="AS97" s="17">
        <v>-0.010929532896468606</v>
      </c>
      <c r="AT97" s="17">
        <v>0.045191141593142414</v>
      </c>
      <c r="AU97" s="17">
        <v>0.04246845245839684</v>
      </c>
      <c r="AV97" s="17">
        <v>0.05071521245132752</v>
      </c>
      <c r="AW97" s="17">
        <v>0.04331502146704391</v>
      </c>
      <c r="AX97" s="17">
        <v>-0.043761432355957475</v>
      </c>
      <c r="AY97" s="17">
        <v>0.08915793417669922</v>
      </c>
    </row>
    <row r="98">
      <c r="B98" s="17">
        <v>0.01118311841102049</v>
      </c>
      <c r="C98" s="17">
        <v>0.052756781528866134</v>
      </c>
      <c r="D98" s="17">
        <v>0.05334138703569776</v>
      </c>
      <c r="E98" s="17">
        <v>0.06486338159323678</v>
      </c>
      <c r="F98" s="17">
        <v>0.047313405656196766</v>
      </c>
      <c r="G98" s="17">
        <v>0.023539517434435817</v>
      </c>
      <c r="H98" s="17">
        <v>-0.011700763261772095</v>
      </c>
      <c r="I98" s="17">
        <v>0.024873106221023115</v>
      </c>
      <c r="J98" s="17">
        <v>0.048250772773994935</v>
      </c>
      <c r="K98" s="17">
        <v>-0.008954869440988847</v>
      </c>
      <c r="L98" s="17">
        <v>0.06312211279952701</v>
      </c>
      <c r="M98" s="17">
        <v>-0.03168493147985728</v>
      </c>
      <c r="N98" s="17">
        <v>0.04062336189286303</v>
      </c>
      <c r="O98" s="17">
        <v>-0.04676031890360935</v>
      </c>
      <c r="P98" s="17">
        <v>-0.006326070811584133</v>
      </c>
      <c r="Q98" s="17">
        <v>0.07935726031900235</v>
      </c>
      <c r="R98" s="17">
        <v>-0.010323042236519477</v>
      </c>
      <c r="S98" s="17">
        <v>0.07251920750703002</v>
      </c>
      <c r="T98" s="17">
        <v>-0.013838178669938583</v>
      </c>
      <c r="U98" s="17">
        <v>0.010983078746794748</v>
      </c>
      <c r="V98" s="17">
        <v>-0.03967218546827521</v>
      </c>
      <c r="W98" s="17">
        <v>0.0092031959870308</v>
      </c>
      <c r="X98" s="17">
        <v>0.04708030238972413</v>
      </c>
      <c r="Y98" s="17">
        <v>-0.012936677978211129</v>
      </c>
      <c r="Z98" s="17">
        <v>0.05370524945173738</v>
      </c>
      <c r="AA98" s="17">
        <v>5.118748205266369E-4</v>
      </c>
      <c r="AB98" s="17">
        <v>-0.003959843130144816</v>
      </c>
      <c r="AC98" s="17">
        <v>-0.01500264012333766</v>
      </c>
      <c r="AD98" s="17">
        <v>0.09671975425534717</v>
      </c>
      <c r="AE98" s="17">
        <v>0.016209655748760324</v>
      </c>
      <c r="AF98" s="17">
        <v>0.018957124368011283</v>
      </c>
      <c r="AG98" s="17">
        <v>0.03623292787954839</v>
      </c>
      <c r="AH98" s="17">
        <v>0.05161418637546956</v>
      </c>
      <c r="AI98" s="17">
        <v>0.01462352046314487</v>
      </c>
      <c r="AJ98" s="17">
        <v>0.014558434444514563</v>
      </c>
      <c r="AK98" s="17">
        <v>0.08729430884369951</v>
      </c>
      <c r="AL98" s="17">
        <v>-0.01866806475336038</v>
      </c>
      <c r="AM98" s="17">
        <v>0.07839057633119555</v>
      </c>
      <c r="AN98" s="17">
        <v>0.005971998359247683</v>
      </c>
      <c r="AO98" s="17">
        <v>-0.036219802294027825</v>
      </c>
      <c r="AP98" s="17">
        <v>0.0287112395884844</v>
      </c>
      <c r="AQ98" s="17">
        <v>-1.0131283360640536E-5</v>
      </c>
      <c r="AR98" s="17">
        <v>0.0634572669781617</v>
      </c>
      <c r="AS98" s="17">
        <v>0.010946919973716659</v>
      </c>
      <c r="AT98" s="17">
        <v>0.020643528411391596</v>
      </c>
      <c r="AU98" s="17">
        <v>-0.0036624906079276848</v>
      </c>
      <c r="AV98" s="17">
        <v>0.00827134788778856</v>
      </c>
      <c r="AW98" s="17">
        <v>-4.1774774224413724E-4</v>
      </c>
      <c r="AX98" s="17">
        <v>-0.004996218777364142</v>
      </c>
      <c r="AY98" s="17">
        <v>0.009304072485330276</v>
      </c>
    </row>
    <row r="99">
      <c r="B99" s="17">
        <v>0.007537988318537869</v>
      </c>
      <c r="C99" s="17">
        <v>-0.0082942926682547</v>
      </c>
      <c r="D99" s="17">
        <v>-0.002062230907472108</v>
      </c>
      <c r="E99" s="17">
        <v>0.003696019792036898</v>
      </c>
      <c r="F99" s="17">
        <v>0.0047549200003458095</v>
      </c>
      <c r="G99" s="17">
        <v>0.03574801907767596</v>
      </c>
      <c r="H99" s="17">
        <v>0.05088921483742032</v>
      </c>
      <c r="I99" s="17">
        <v>0.0376514211232181</v>
      </c>
      <c r="J99" s="17">
        <v>0.0068404283487458264</v>
      </c>
      <c r="K99" s="17">
        <v>0.06306086765110255</v>
      </c>
      <c r="L99" s="17">
        <v>-0.0026913888525344</v>
      </c>
      <c r="M99" s="17">
        <v>0.04746698014013244</v>
      </c>
      <c r="N99" s="17">
        <v>-0.0019239296148867834</v>
      </c>
      <c r="O99" s="17">
        <v>0.06382508780362824</v>
      </c>
      <c r="P99" s="17">
        <v>-0.013278975493749295</v>
      </c>
      <c r="Q99" s="17">
        <v>-0.01032304223651942</v>
      </c>
      <c r="R99" s="17">
        <v>0.055672080528762345</v>
      </c>
      <c r="S99" s="17">
        <v>-0.0053418795295223824</v>
      </c>
      <c r="T99" s="17">
        <v>0.031029914278443513</v>
      </c>
      <c r="U99" s="17">
        <v>-0.012668568183890299</v>
      </c>
      <c r="V99" s="17">
        <v>0.06635252666410785</v>
      </c>
      <c r="W99" s="17">
        <v>0.035501147353004456</v>
      </c>
      <c r="X99" s="17">
        <v>-0.006724605133149413</v>
      </c>
      <c r="Y99" s="17">
        <v>0.021487516083411647</v>
      </c>
      <c r="Z99" s="17">
        <v>0.006255928150174794</v>
      </c>
      <c r="AA99" s="17">
        <v>0.05834047081848494</v>
      </c>
      <c r="AB99" s="17">
        <v>0.06499085297158591</v>
      </c>
      <c r="AC99" s="17">
        <v>0.05767739826358132</v>
      </c>
      <c r="AD99" s="17">
        <v>-0.00889660097999633</v>
      </c>
      <c r="AE99" s="17">
        <v>-0.014329691630939398</v>
      </c>
      <c r="AF99" s="17">
        <v>-0.020097067209849898</v>
      </c>
      <c r="AG99" s="17">
        <v>0.02370504265765226</v>
      </c>
      <c r="AH99" s="17">
        <v>0.018071553531464092</v>
      </c>
      <c r="AI99" s="17">
        <v>0.033732218749569914</v>
      </c>
      <c r="AJ99" s="17">
        <v>-0.015656600548026346</v>
      </c>
      <c r="AK99" s="17">
        <v>-0.010212176526656517</v>
      </c>
      <c r="AL99" s="17">
        <v>0.06286103873651304</v>
      </c>
      <c r="AM99" s="17">
        <v>-0.0035058028282000256</v>
      </c>
      <c r="AN99" s="17">
        <v>-0.008984228246162622</v>
      </c>
      <c r="AO99" s="17">
        <v>0.017042188834826156</v>
      </c>
      <c r="AP99" s="17">
        <v>0.02944156656771544</v>
      </c>
      <c r="AQ99" s="17">
        <v>0.03634879763267061</v>
      </c>
      <c r="AR99" s="17">
        <v>0.009459303549606751</v>
      </c>
      <c r="AS99" s="17">
        <v>0.04010514496973553</v>
      </c>
      <c r="AT99" s="17">
        <v>0.011581960880157465</v>
      </c>
      <c r="AU99" s="17">
        <v>0.029117740070193292</v>
      </c>
      <c r="AV99" s="17">
        <v>0.024778602536698828</v>
      </c>
      <c r="AW99" s="17">
        <v>0.035850021982141766</v>
      </c>
      <c r="AX99" s="17">
        <v>0.06263665975075461</v>
      </c>
      <c r="AY99" s="17">
        <v>-0.00851954206429053</v>
      </c>
    </row>
    <row r="100">
      <c r="B100" s="17">
        <v>0.021329449531410125</v>
      </c>
      <c r="C100" s="17">
        <v>0.04368926770128151</v>
      </c>
      <c r="D100" s="17">
        <v>0.014695016195511612</v>
      </c>
      <c r="E100" s="17">
        <v>0.07793104784920836</v>
      </c>
      <c r="F100" s="17">
        <v>0.05880031219845369</v>
      </c>
      <c r="G100" s="17">
        <v>0.04059254193957762</v>
      </c>
      <c r="H100" s="17">
        <v>-0.00875546509006499</v>
      </c>
      <c r="I100" s="17">
        <v>-0.005315094972271783</v>
      </c>
      <c r="J100" s="17">
        <v>0.0285698439209952</v>
      </c>
      <c r="K100" s="17">
        <v>0.015131820896266815</v>
      </c>
      <c r="L100" s="17">
        <v>0.07348215184246655</v>
      </c>
      <c r="M100" s="17">
        <v>-0.010728538376017754</v>
      </c>
      <c r="N100" s="17">
        <v>0.04872508165158293</v>
      </c>
      <c r="O100" s="17">
        <v>-0.026674771609411868</v>
      </c>
      <c r="P100" s="17">
        <v>-0.0024448839694521662</v>
      </c>
      <c r="Q100" s="17">
        <v>0.07251920750703003</v>
      </c>
      <c r="R100" s="17">
        <v>-0.005341879529522451</v>
      </c>
      <c r="S100" s="17">
        <v>0.08290708494238747</v>
      </c>
      <c r="T100" s="17">
        <v>0.0010141056395676917</v>
      </c>
      <c r="U100" s="17">
        <v>0.017073469028670837</v>
      </c>
      <c r="V100" s="17">
        <v>-0.01778718085181734</v>
      </c>
      <c r="W100" s="17">
        <v>0.008481159434281054</v>
      </c>
      <c r="X100" s="17">
        <v>0.054030565178087187</v>
      </c>
      <c r="Y100" s="17">
        <v>-0.01610100447974264</v>
      </c>
      <c r="Z100" s="17">
        <v>0.034415274137944714</v>
      </c>
      <c r="AA100" s="17">
        <v>-0.024319678726723054</v>
      </c>
      <c r="AB100" s="17">
        <v>0.021453427005708764</v>
      </c>
      <c r="AC100" s="17">
        <v>-0.025812975607192847</v>
      </c>
      <c r="AD100" s="17">
        <v>0.09241758094475107</v>
      </c>
      <c r="AE100" s="17">
        <v>-0.00985176742088912</v>
      </c>
      <c r="AF100" s="17">
        <v>0.023036239585636872</v>
      </c>
      <c r="AG100" s="17">
        <v>0.04999867836390888</v>
      </c>
      <c r="AH100" s="17">
        <v>-0.01531795951527036</v>
      </c>
      <c r="AI100" s="17">
        <v>0.03377578548492351</v>
      </c>
      <c r="AJ100" s="17">
        <v>0.003834743446526869</v>
      </c>
      <c r="AK100" s="17">
        <v>0.09744979203500333</v>
      </c>
      <c r="AL100" s="17">
        <v>-0.04390579657052</v>
      </c>
      <c r="AM100" s="17">
        <v>0.0901678460451343</v>
      </c>
      <c r="AN100" s="17">
        <v>-0.003107163666455918</v>
      </c>
      <c r="AO100" s="17">
        <v>-0.02382713551398838</v>
      </c>
      <c r="AP100" s="17">
        <v>0.04387498304416537</v>
      </c>
      <c r="AQ100" s="17">
        <v>-0.017494329471522345</v>
      </c>
      <c r="AR100" s="17">
        <v>0.06258232713621234</v>
      </c>
      <c r="AS100" s="17">
        <v>-0.0038148082945088854</v>
      </c>
      <c r="AT100" s="17">
        <v>0.015731325367422343</v>
      </c>
      <c r="AU100" s="17">
        <v>0.011596290897683825</v>
      </c>
      <c r="AV100" s="17">
        <v>-0.012816352668657167</v>
      </c>
      <c r="AW100" s="17">
        <v>0.013949564854313937</v>
      </c>
      <c r="AX100" s="17">
        <v>0.019374210693609673</v>
      </c>
      <c r="AY100" s="17">
        <v>7.865918343001703E-4</v>
      </c>
    </row>
    <row r="101">
      <c r="B101" s="17">
        <v>-0.10740410816326815</v>
      </c>
      <c r="C101" s="17">
        <v>0.047432830204010804</v>
      </c>
      <c r="D101" s="17">
        <v>0.032940858938828504</v>
      </c>
      <c r="E101" s="17">
        <v>0.01033558688170741</v>
      </c>
      <c r="F101" s="17">
        <v>0.051034769871215524</v>
      </c>
      <c r="G101" s="17">
        <v>-0.02642984431221959</v>
      </c>
      <c r="H101" s="17">
        <v>0.03900962251067418</v>
      </c>
      <c r="I101" s="17">
        <v>-0.04193362270589018</v>
      </c>
      <c r="J101" s="17">
        <v>0.03978108962673554</v>
      </c>
      <c r="K101" s="17">
        <v>0.02399732239596397</v>
      </c>
      <c r="L101" s="17">
        <v>0.02075768829106761</v>
      </c>
      <c r="M101" s="17">
        <v>-0.044709902157099635</v>
      </c>
      <c r="N101" s="17">
        <v>0.0735134786647017</v>
      </c>
      <c r="O101" s="17">
        <v>0.11316134200634742</v>
      </c>
      <c r="P101" s="17">
        <v>0.0582409238960874</v>
      </c>
      <c r="Q101" s="17">
        <v>-0.013838178669938434</v>
      </c>
      <c r="R101" s="17">
        <v>0.031029914278443548</v>
      </c>
      <c r="S101" s="17">
        <v>0.0010141056395678305</v>
      </c>
      <c r="T101" s="17">
        <v>0.17063997000098102</v>
      </c>
      <c r="U101" s="17">
        <v>0.016473092362801367</v>
      </c>
      <c r="V101" s="17">
        <v>0.09381789338606214</v>
      </c>
      <c r="W101" s="17">
        <v>0.00442322937365509</v>
      </c>
      <c r="X101" s="17">
        <v>0.06287694888855222</v>
      </c>
      <c r="Y101" s="17">
        <v>-0.0672415425940449</v>
      </c>
      <c r="Z101" s="17">
        <v>0.027383044310736786</v>
      </c>
      <c r="AA101" s="17">
        <v>-0.004336980734288454</v>
      </c>
      <c r="AB101" s="17">
        <v>0.010219537767218068</v>
      </c>
      <c r="AC101" s="17">
        <v>0.03670112465228836</v>
      </c>
      <c r="AD101" s="17">
        <v>-0.05653528605720197</v>
      </c>
      <c r="AE101" s="17">
        <v>-0.0012978819842383305</v>
      </c>
      <c r="AF101" s="17">
        <v>0.0048122487910336464</v>
      </c>
      <c r="AG101" s="17">
        <v>-0.04477770183925081</v>
      </c>
      <c r="AH101" s="17">
        <v>-0.09325468703553969</v>
      </c>
      <c r="AI101" s="17">
        <v>0.10029025718811986</v>
      </c>
      <c r="AJ101" s="17">
        <v>0.007420882676275484</v>
      </c>
      <c r="AK101" s="17">
        <v>-0.029337657851643162</v>
      </c>
      <c r="AL101" s="17">
        <v>0.036835019971032085</v>
      </c>
      <c r="AM101" s="17">
        <v>-0.014755608707537976</v>
      </c>
      <c r="AN101" s="17">
        <v>0.021281715887871075</v>
      </c>
      <c r="AO101" s="17">
        <v>0.09952469588662169</v>
      </c>
      <c r="AP101" s="17">
        <v>-0.03252902034537827</v>
      </c>
      <c r="AQ101" s="17">
        <v>0.022015670894755944</v>
      </c>
      <c r="AR101" s="17">
        <v>0.004526038434740042</v>
      </c>
      <c r="AS101" s="17">
        <v>-0.007737889776098551</v>
      </c>
      <c r="AT101" s="17">
        <v>0.10426589349546607</v>
      </c>
      <c r="AU101" s="17">
        <v>0.14831861793548173</v>
      </c>
      <c r="AV101" s="17">
        <v>0.013696149191191796</v>
      </c>
      <c r="AW101" s="17">
        <v>0.03044917818793469</v>
      </c>
      <c r="AX101" s="17">
        <v>0.014999295047510602</v>
      </c>
      <c r="AY101" s="17">
        <v>0.012899875397960822</v>
      </c>
    </row>
    <row r="102">
      <c r="B102" s="17">
        <v>0.0843046254901492</v>
      </c>
      <c r="C102" s="17">
        <v>0.017337803429523915</v>
      </c>
      <c r="D102" s="17">
        <v>-0.00254693934436186</v>
      </c>
      <c r="E102" s="17">
        <v>0.012876503520174455</v>
      </c>
      <c r="F102" s="17">
        <v>0.017268395908846598</v>
      </c>
      <c r="G102" s="17">
        <v>-7.618270416558416E-4</v>
      </c>
      <c r="H102" s="17">
        <v>-0.008855378323514667</v>
      </c>
      <c r="I102" s="17">
        <v>-0.025416390123286</v>
      </c>
      <c r="J102" s="17">
        <v>2.3581106054980025E-4</v>
      </c>
      <c r="K102" s="17">
        <v>-0.010700837769699146</v>
      </c>
      <c r="L102" s="17">
        <v>0.017940003293058504</v>
      </c>
      <c r="M102" s="17">
        <v>0.0684151509027908</v>
      </c>
      <c r="N102" s="17">
        <v>0.023990896362150065</v>
      </c>
      <c r="O102" s="17">
        <v>-1.5883155133412583E-4</v>
      </c>
      <c r="P102" s="17">
        <v>0.107188007747224</v>
      </c>
      <c r="Q102" s="17">
        <v>0.010983078746794966</v>
      </c>
      <c r="R102" s="17">
        <v>-0.012668568183890172</v>
      </c>
      <c r="S102" s="17">
        <v>0.017073469028671056</v>
      </c>
      <c r="T102" s="17">
        <v>0.016473092362801416</v>
      </c>
      <c r="U102" s="17">
        <v>0.10167687938888517</v>
      </c>
      <c r="V102" s="17">
        <v>-0.004039004624761755</v>
      </c>
      <c r="W102" s="17">
        <v>-0.004017212371415505</v>
      </c>
      <c r="X102" s="17">
        <v>0.025519207465036286</v>
      </c>
      <c r="Y102" s="17">
        <v>0.0737993136600002</v>
      </c>
      <c r="Z102" s="17">
        <v>-9.471312735979606E-4</v>
      </c>
      <c r="AA102" s="17">
        <v>-0.03301915439302581</v>
      </c>
      <c r="AB102" s="17">
        <v>-0.013541334542635132</v>
      </c>
      <c r="AC102" s="17">
        <v>-0.020361190844155358</v>
      </c>
      <c r="AD102" s="17">
        <v>0.004874648645055763</v>
      </c>
      <c r="AE102" s="17">
        <v>0.08605700064001805</v>
      </c>
      <c r="AF102" s="17">
        <v>0.10463336553058636</v>
      </c>
      <c r="AG102" s="17">
        <v>0.00409980778860191</v>
      </c>
      <c r="AH102" s="17">
        <v>-0.03457331696697621</v>
      </c>
      <c r="AI102" s="17">
        <v>0.00620031866542347</v>
      </c>
      <c r="AJ102" s="17">
        <v>0.09512262285155168</v>
      </c>
      <c r="AK102" s="17">
        <v>0.016212042219794505</v>
      </c>
      <c r="AL102" s="17">
        <v>-0.030616693452287503</v>
      </c>
      <c r="AM102" s="17">
        <v>0.014042915038614375</v>
      </c>
      <c r="AN102" s="17">
        <v>0.09288468185037958</v>
      </c>
      <c r="AO102" s="17">
        <v>0.09434204797135386</v>
      </c>
      <c r="AP102" s="17">
        <v>0.0022166817365727506</v>
      </c>
      <c r="AQ102" s="17">
        <v>-0.009555114913563333</v>
      </c>
      <c r="AR102" s="17">
        <v>0.001545279277269154</v>
      </c>
      <c r="AS102" s="17">
        <v>-0.015445826767982278</v>
      </c>
      <c r="AT102" s="17">
        <v>0.012587728023534351</v>
      </c>
      <c r="AU102" s="17">
        <v>0.014851967623603357</v>
      </c>
      <c r="AV102" s="17">
        <v>-0.003736640300560024</v>
      </c>
      <c r="AW102" s="17">
        <v>0.006191114687943412</v>
      </c>
      <c r="AX102" s="17">
        <v>-0.011559372095313308</v>
      </c>
      <c r="AY102" s="17">
        <v>0.09157630396706214</v>
      </c>
    </row>
    <row r="103">
      <c r="B103" s="17">
        <v>-0.01233701463937363</v>
      </c>
      <c r="C103" s="17">
        <v>-0.003172138636974981</v>
      </c>
      <c r="D103" s="17">
        <v>-0.03249411505559853</v>
      </c>
      <c r="E103" s="17">
        <v>-0.009238010447359252</v>
      </c>
      <c r="F103" s="17">
        <v>0.014908004052240492</v>
      </c>
      <c r="G103" s="17">
        <v>0.03743354660942648</v>
      </c>
      <c r="H103" s="17">
        <v>0.06937379834044471</v>
      </c>
      <c r="I103" s="17">
        <v>-0.005461789968768033</v>
      </c>
      <c r="J103" s="17">
        <v>-0.013944939144086003</v>
      </c>
      <c r="K103" s="17">
        <v>0.07627550109012492</v>
      </c>
      <c r="L103" s="17">
        <v>-0.005340269589150612</v>
      </c>
      <c r="M103" s="17">
        <v>0.03800354145069998</v>
      </c>
      <c r="N103" s="17">
        <v>0.02575098651415876</v>
      </c>
      <c r="O103" s="17">
        <v>0.12864078560076803</v>
      </c>
      <c r="P103" s="17">
        <v>0.020158501939400705</v>
      </c>
      <c r="Q103" s="17">
        <v>-0.03967218546827517</v>
      </c>
      <c r="R103" s="17">
        <v>0.06635252666410783</v>
      </c>
      <c r="S103" s="17">
        <v>-0.017787180851817255</v>
      </c>
      <c r="T103" s="17">
        <v>0.09381789338606207</v>
      </c>
      <c r="U103" s="17">
        <v>-0.004039004624761894</v>
      </c>
      <c r="V103" s="17">
        <v>0.11820496307734862</v>
      </c>
      <c r="W103" s="17">
        <v>0.04388145337344876</v>
      </c>
      <c r="X103" s="17">
        <v>0.017887750851636144</v>
      </c>
      <c r="Y103" s="17">
        <v>0.0044236581331612845</v>
      </c>
      <c r="Z103" s="17">
        <v>-0.021390357627798624</v>
      </c>
      <c r="AA103" s="17">
        <v>0.023609100260362045</v>
      </c>
      <c r="AB103" s="17">
        <v>0.0688869032911307</v>
      </c>
      <c r="AC103" s="17">
        <v>0.05885845815614798</v>
      </c>
      <c r="AD103" s="17">
        <v>-0.06413261898594547</v>
      </c>
      <c r="AE103" s="17">
        <v>-0.037986319531008624</v>
      </c>
      <c r="AF103" s="17">
        <v>-0.013402770927293459</v>
      </c>
      <c r="AG103" s="17">
        <v>0.0225783538566353</v>
      </c>
      <c r="AH103" s="17">
        <v>-0.06516451480605631</v>
      </c>
      <c r="AI103" s="17">
        <v>0.053636593184577905</v>
      </c>
      <c r="AJ103" s="17">
        <v>-0.0218506157192383</v>
      </c>
      <c r="AK103" s="17">
        <v>-0.03719490554704652</v>
      </c>
      <c r="AL103" s="17">
        <v>0.04921958715372296</v>
      </c>
      <c r="AM103" s="17">
        <v>-0.02637199547090932</v>
      </c>
      <c r="AN103" s="17">
        <v>-0.01146081862968823</v>
      </c>
      <c r="AO103" s="17">
        <v>0.054690088992698144</v>
      </c>
      <c r="AP103" s="17">
        <v>0.031704870232671614</v>
      </c>
      <c r="AQ103" s="17">
        <v>0.04295619615679191</v>
      </c>
      <c r="AR103" s="17">
        <v>-0.022150974881469377</v>
      </c>
      <c r="AS103" s="17">
        <v>0.026859037171109303</v>
      </c>
      <c r="AT103" s="17">
        <v>0.03686056603312782</v>
      </c>
      <c r="AU103" s="17">
        <v>0.08011808262911704</v>
      </c>
      <c r="AV103" s="17">
        <v>0.034123336360355534</v>
      </c>
      <c r="AW103" s="17">
        <v>0.07070580146398672</v>
      </c>
      <c r="AX103" s="17">
        <v>0.07087190097175178</v>
      </c>
      <c r="AY103" s="17">
        <v>-0.016199246444596613</v>
      </c>
    </row>
    <row r="104">
      <c r="B104" s="17">
        <v>0.04781639947016235</v>
      </c>
      <c r="C104" s="17">
        <v>0.032601540189452334</v>
      </c>
      <c r="D104" s="17">
        <v>0.004736861653831255</v>
      </c>
      <c r="E104" s="17">
        <v>-0.007496554804804573</v>
      </c>
      <c r="F104" s="17">
        <v>0.008691904738645423</v>
      </c>
      <c r="G104" s="17">
        <v>0.057547260490869515</v>
      </c>
      <c r="H104" s="17">
        <v>0.04984461465643168</v>
      </c>
      <c r="I104" s="17">
        <v>0.035255342243499896</v>
      </c>
      <c r="J104" s="17">
        <v>-0.008415513552952947</v>
      </c>
      <c r="K104" s="17">
        <v>0.019411177060111293</v>
      </c>
      <c r="L104" s="17">
        <v>0.011551836876047543</v>
      </c>
      <c r="M104" s="17">
        <v>-0.01296291690069894</v>
      </c>
      <c r="N104" s="17">
        <v>0.033890285502876955</v>
      </c>
      <c r="O104" s="17">
        <v>0.058358683499629145</v>
      </c>
      <c r="P104" s="17">
        <v>0.016394710136506205</v>
      </c>
      <c r="Q104" s="17">
        <v>0.009203195987030767</v>
      </c>
      <c r="R104" s="17">
        <v>0.03550114735300444</v>
      </c>
      <c r="S104" s="17">
        <v>0.00848115943428103</v>
      </c>
      <c r="T104" s="17">
        <v>0.004423229373655135</v>
      </c>
      <c r="U104" s="17">
        <v>-0.00401721237141563</v>
      </c>
      <c r="V104" s="17">
        <v>0.043881453373448835</v>
      </c>
      <c r="W104" s="17">
        <v>0.06851443000548132</v>
      </c>
      <c r="X104" s="17">
        <v>0.0397847854760741</v>
      </c>
      <c r="Y104" s="17">
        <v>0.03125486363738887</v>
      </c>
      <c r="Z104" s="17">
        <v>-0.012760702804854002</v>
      </c>
      <c r="AA104" s="17">
        <v>0.006093750894647212</v>
      </c>
      <c r="AB104" s="17">
        <v>0.00880903084110736</v>
      </c>
      <c r="AC104" s="17">
        <v>0.029944875736385566</v>
      </c>
      <c r="AD104" s="17">
        <v>-0.013458878159350984</v>
      </c>
      <c r="AE104" s="17">
        <v>-0.01571091163567442</v>
      </c>
      <c r="AF104" s="17">
        <v>0.007291687096216599</v>
      </c>
      <c r="AG104" s="17">
        <v>0.07613486149393883</v>
      </c>
      <c r="AH104" s="17">
        <v>0.048368049942155385</v>
      </c>
      <c r="AI104" s="17">
        <v>-0.033703751262556106</v>
      </c>
      <c r="AJ104" s="17">
        <v>-0.005111331718372612</v>
      </c>
      <c r="AK104" s="17">
        <v>0.0055415229468856395</v>
      </c>
      <c r="AL104" s="17">
        <v>0.014750061193764305</v>
      </c>
      <c r="AM104" s="17">
        <v>-0.0028191058335047883</v>
      </c>
      <c r="AN104" s="17">
        <v>-0.013724727740563356</v>
      </c>
      <c r="AO104" s="17">
        <v>-0.032643752429256115</v>
      </c>
      <c r="AP104" s="17">
        <v>0.0688809134962449</v>
      </c>
      <c r="AQ104" s="17">
        <v>0.07098516651566321</v>
      </c>
      <c r="AR104" s="17">
        <v>-0.026698855143164286</v>
      </c>
      <c r="AS104" s="17">
        <v>0.04901053581693048</v>
      </c>
      <c r="AT104" s="17">
        <v>0.014030738991375212</v>
      </c>
      <c r="AU104" s="17">
        <v>-0.0014753534021149095</v>
      </c>
      <c r="AV104" s="17">
        <v>0.09308743583328959</v>
      </c>
      <c r="AW104" s="17">
        <v>0.08325525854127463</v>
      </c>
      <c r="AX104" s="17">
        <v>0.01625760480526898</v>
      </c>
      <c r="AY104" s="17">
        <v>-0.018586807544293444</v>
      </c>
    </row>
    <row r="105">
      <c r="B105" s="17">
        <v>-0.00528164476370771</v>
      </c>
      <c r="C105" s="17">
        <v>0.0870587774249135</v>
      </c>
      <c r="D105" s="17">
        <v>0.031131734862836644</v>
      </c>
      <c r="E105" s="17">
        <v>0.031209761300994524</v>
      </c>
      <c r="F105" s="17">
        <v>0.05872128603039742</v>
      </c>
      <c r="G105" s="17">
        <v>0.027577603764710495</v>
      </c>
      <c r="H105" s="17">
        <v>0.015193150583501416</v>
      </c>
      <c r="I105" s="17">
        <v>-0.026912087273155166</v>
      </c>
      <c r="J105" s="17">
        <v>0.01899162131726903</v>
      </c>
      <c r="K105" s="17">
        <v>-0.024424953608571096</v>
      </c>
      <c r="L105" s="17">
        <v>0.060301620311170215</v>
      </c>
      <c r="M105" s="17">
        <v>-0.08970786256821094</v>
      </c>
      <c r="N105" s="17">
        <v>0.09796667886008285</v>
      </c>
      <c r="O105" s="17">
        <v>0.0409982046485957</v>
      </c>
      <c r="P105" s="17">
        <v>0.059372317938328575</v>
      </c>
      <c r="Q105" s="17">
        <v>0.04708030238972402</v>
      </c>
      <c r="R105" s="17">
        <v>-0.006724605133149528</v>
      </c>
      <c r="S105" s="17">
        <v>0.054030565178087075</v>
      </c>
      <c r="T105" s="17">
        <v>0.06287694888855212</v>
      </c>
      <c r="U105" s="17">
        <v>0.025519207465036067</v>
      </c>
      <c r="V105" s="17">
        <v>0.017887750851636103</v>
      </c>
      <c r="W105" s="17">
        <v>0.03978478547607399</v>
      </c>
      <c r="X105" s="17">
        <v>0.10575562945771617</v>
      </c>
      <c r="Y105" s="17">
        <v>-0.03298442085820377</v>
      </c>
      <c r="Z105" s="17">
        <v>0.011478150431811676</v>
      </c>
      <c r="AA105" s="17">
        <v>-0.06676133748529739</v>
      </c>
      <c r="AB105" s="17">
        <v>-0.041315519008047155</v>
      </c>
      <c r="AC105" s="17">
        <v>-0.02116607680469508</v>
      </c>
      <c r="AD105" s="17">
        <v>0.009817050248966633</v>
      </c>
      <c r="AE105" s="17">
        <v>-0.006772146323014663</v>
      </c>
      <c r="AF105" s="17">
        <v>0.04122834686482654</v>
      </c>
      <c r="AG105" s="17">
        <v>0.05346918171733536</v>
      </c>
      <c r="AH105" s="17">
        <v>-0.025442841042023448</v>
      </c>
      <c r="AI105" s="17">
        <v>3.1470409700355695E-4</v>
      </c>
      <c r="AJ105" s="17">
        <v>0.016389946680959222</v>
      </c>
      <c r="AK105" s="17">
        <v>0.04702469661699464</v>
      </c>
      <c r="AL105" s="17">
        <v>-0.0503512008993668</v>
      </c>
      <c r="AM105" s="17">
        <v>0.03593284933164008</v>
      </c>
      <c r="AN105" s="17">
        <v>0.004861027682046215</v>
      </c>
      <c r="AO105" s="17">
        <v>-0.009559250425871565</v>
      </c>
      <c r="AP105" s="17">
        <v>0.043810246919062185</v>
      </c>
      <c r="AQ105" s="17">
        <v>0.03826178819053583</v>
      </c>
      <c r="AR105" s="17">
        <v>-0.004424193517310479</v>
      </c>
      <c r="AS105" s="17">
        <v>0.003148629312167528</v>
      </c>
      <c r="AT105" s="17">
        <v>0.0645611575505859</v>
      </c>
      <c r="AU105" s="17">
        <v>0.0521967310284419</v>
      </c>
      <c r="AV105" s="17">
        <v>0.07023074425549737</v>
      </c>
      <c r="AW105" s="17">
        <v>0.0705884072839898</v>
      </c>
      <c r="AX105" s="17">
        <v>-0.029877943558681425</v>
      </c>
      <c r="AY105" s="17">
        <v>-0.0030655216921894324</v>
      </c>
    </row>
    <row r="106">
      <c r="B106" s="17">
        <v>0.16025773538428836</v>
      </c>
      <c r="C106" s="17">
        <v>-0.030068662814960977</v>
      </c>
      <c r="D106" s="17">
        <v>-0.02988710731971666</v>
      </c>
      <c r="E106" s="17">
        <v>-0.01976080344605209</v>
      </c>
      <c r="F106" s="17">
        <v>-0.03110586200448085</v>
      </c>
      <c r="G106" s="17">
        <v>0.041258903690748985</v>
      </c>
      <c r="H106" s="17">
        <v>0.019865376656531965</v>
      </c>
      <c r="I106" s="17">
        <v>0.04071141124651748</v>
      </c>
      <c r="J106" s="17">
        <v>-0.03131643214129692</v>
      </c>
      <c r="K106" s="17">
        <v>0.024064427955910246</v>
      </c>
      <c r="L106" s="17">
        <v>-0.02186246981640009</v>
      </c>
      <c r="M106" s="17">
        <v>0.13815981141238556</v>
      </c>
      <c r="N106" s="17">
        <v>-0.03649533064591247</v>
      </c>
      <c r="O106" s="17">
        <v>-6.026678124954471E-4</v>
      </c>
      <c r="P106" s="17">
        <v>0.062361167308574966</v>
      </c>
      <c r="Q106" s="17">
        <v>-0.012936677978211172</v>
      </c>
      <c r="R106" s="17">
        <v>0.021487516083411526</v>
      </c>
      <c r="S106" s="17">
        <v>-0.016101004479742657</v>
      </c>
      <c r="T106" s="17">
        <v>-0.06724154259404508</v>
      </c>
      <c r="U106" s="17">
        <v>0.07379931365999998</v>
      </c>
      <c r="V106" s="17">
        <v>0.004423658133161201</v>
      </c>
      <c r="W106" s="17">
        <v>0.03125486363738882</v>
      </c>
      <c r="X106" s="17">
        <v>-0.03298442085820373</v>
      </c>
      <c r="Y106" s="17">
        <v>0.14597468871875963</v>
      </c>
      <c r="Z106" s="17">
        <v>-0.02782881880828541</v>
      </c>
      <c r="AA106" s="17">
        <v>0.027852550488762694</v>
      </c>
      <c r="AB106" s="17">
        <v>0.027628876616464376</v>
      </c>
      <c r="AC106" s="17">
        <v>0.018152168365214813</v>
      </c>
      <c r="AD106" s="17">
        <v>-0.0013408864745272989</v>
      </c>
      <c r="AE106" s="17">
        <v>0.07583713458516621</v>
      </c>
      <c r="AF106" s="17">
        <v>0.0779096566334924</v>
      </c>
      <c r="AG106" s="17">
        <v>0.04776914389434263</v>
      </c>
      <c r="AH106" s="17">
        <v>0.05415849361261599</v>
      </c>
      <c r="AI106" s="17">
        <v>-0.04817826701003795</v>
      </c>
      <c r="AJ106" s="17">
        <v>0.07512453220216675</v>
      </c>
      <c r="AK106" s="17">
        <v>-0.007147894157067861</v>
      </c>
      <c r="AL106" s="17">
        <v>0.015959433130429225</v>
      </c>
      <c r="AM106" s="17">
        <v>-0.011976219051003843</v>
      </c>
      <c r="AN106" s="17">
        <v>0.07049908786222864</v>
      </c>
      <c r="AO106" s="17">
        <v>0.047323706827136866</v>
      </c>
      <c r="AP106" s="17">
        <v>0.04370096683051921</v>
      </c>
      <c r="AQ106" s="17">
        <v>0.024773558837465542</v>
      </c>
      <c r="AR106" s="17">
        <v>-0.020385390629355314</v>
      </c>
      <c r="AS106" s="17">
        <v>0.032520758799329336</v>
      </c>
      <c r="AT106" s="17">
        <v>-0.04813126913070669</v>
      </c>
      <c r="AU106" s="17">
        <v>-0.06085870512456214</v>
      </c>
      <c r="AV106" s="17">
        <v>0.028462793242612222</v>
      </c>
      <c r="AW106" s="17">
        <v>0.0255699266841299</v>
      </c>
      <c r="AX106" s="17">
        <v>0.026595604391503082</v>
      </c>
      <c r="AY106" s="17">
        <v>0.07275316540579915</v>
      </c>
    </row>
    <row r="107">
      <c r="B107" s="17">
        <v>-0.054760574708198645</v>
      </c>
      <c r="C107" s="17">
        <v>0.035713983683602166</v>
      </c>
      <c r="D107" s="17">
        <v>0.09165023936810536</v>
      </c>
      <c r="E107" s="17">
        <v>0.04381917449427322</v>
      </c>
      <c r="F107" s="17">
        <v>0.03146697374588672</v>
      </c>
      <c r="G107" s="17">
        <v>-0.02310983180538809</v>
      </c>
      <c r="H107" s="17">
        <v>-0.0031068769981877874</v>
      </c>
      <c r="I107" s="17">
        <v>0.04832250402937058</v>
      </c>
      <c r="J107" s="17">
        <v>0.0805360289107529</v>
      </c>
      <c r="K107" s="17">
        <v>-0.002251427435562954</v>
      </c>
      <c r="L107" s="17">
        <v>0.031395057131946374</v>
      </c>
      <c r="M107" s="17">
        <v>-0.020522067631750317</v>
      </c>
      <c r="N107" s="17">
        <v>0.014542041655992183</v>
      </c>
      <c r="O107" s="17">
        <v>-0.03147633159381455</v>
      </c>
      <c r="P107" s="17">
        <v>-0.015984078959171123</v>
      </c>
      <c r="Q107" s="17">
        <v>0.053705249451737394</v>
      </c>
      <c r="R107" s="17">
        <v>0.006255928150174724</v>
      </c>
      <c r="S107" s="17">
        <v>0.03441527413794479</v>
      </c>
      <c r="T107" s="17">
        <v>0.027383044310736612</v>
      </c>
      <c r="U107" s="17">
        <v>-9.471312735981688E-4</v>
      </c>
      <c r="V107" s="17">
        <v>-0.0213903576277987</v>
      </c>
      <c r="W107" s="17">
        <v>-0.012760702804854019</v>
      </c>
      <c r="X107" s="17">
        <v>0.011478150431811746</v>
      </c>
      <c r="Y107" s="17">
        <v>-0.027828818808285357</v>
      </c>
      <c r="Z107" s="17">
        <v>0.08393453053367325</v>
      </c>
      <c r="AA107" s="17">
        <v>0.06432661277017629</v>
      </c>
      <c r="AB107" s="17">
        <v>0.0051130027356606975</v>
      </c>
      <c r="AC107" s="17">
        <v>0.028291433543030653</v>
      </c>
      <c r="AD107" s="17">
        <v>0.07019283312297722</v>
      </c>
      <c r="AE107" s="17">
        <v>0.04512479126059573</v>
      </c>
      <c r="AF107" s="17">
        <v>-0.007317961811720598</v>
      </c>
      <c r="AG107" s="17">
        <v>-0.03362717873842736</v>
      </c>
      <c r="AH107" s="17">
        <v>0.08086881352778941</v>
      </c>
      <c r="AI107" s="17">
        <v>0.055038367448656665</v>
      </c>
      <c r="AJ107" s="17">
        <v>0.019144764593491508</v>
      </c>
      <c r="AK107" s="17">
        <v>0.037951549059368726</v>
      </c>
      <c r="AL107" s="17">
        <v>0.05662843187028473</v>
      </c>
      <c r="AM107" s="17">
        <v>0.04232572396049637</v>
      </c>
      <c r="AN107" s="17">
        <v>0.023716636264927517</v>
      </c>
      <c r="AO107" s="17">
        <v>0.012164302196594139</v>
      </c>
      <c r="AP107" s="17">
        <v>-0.02980929729061913</v>
      </c>
      <c r="AQ107" s="17">
        <v>0.0036151899642701754</v>
      </c>
      <c r="AR107" s="17">
        <v>0.07498127206743344</v>
      </c>
      <c r="AS107" s="17">
        <v>0.018946554749562087</v>
      </c>
      <c r="AT107" s="17">
        <v>0.04405326970183396</v>
      </c>
      <c r="AU107" s="17">
        <v>0.03230577563453538</v>
      </c>
      <c r="AV107" s="17">
        <v>-0.009651083489247612</v>
      </c>
      <c r="AW107" s="17">
        <v>-0.042288997535517736</v>
      </c>
      <c r="AX107" s="17">
        <v>2.1507512733216078E-4</v>
      </c>
      <c r="AY107" s="17">
        <v>0.027210138877114397</v>
      </c>
    </row>
    <row r="108">
      <c r="B108" s="17">
        <v>-0.02768104545239737</v>
      </c>
      <c r="C108" s="17">
        <v>-0.029986505737042465</v>
      </c>
      <c r="D108" s="17">
        <v>0.06537511755229625</v>
      </c>
      <c r="E108" s="17">
        <v>6.767662845401368E-4</v>
      </c>
      <c r="F108" s="17">
        <v>-0.020561873273796938</v>
      </c>
      <c r="G108" s="17">
        <v>-0.006922678719519362</v>
      </c>
      <c r="H108" s="17">
        <v>0.03723333896548918</v>
      </c>
      <c r="I108" s="17">
        <v>0.10704065567518159</v>
      </c>
      <c r="J108" s="17">
        <v>0.058746034304862846</v>
      </c>
      <c r="K108" s="17">
        <v>0.05503656845975945</v>
      </c>
      <c r="L108" s="17">
        <v>-0.027368171300764556</v>
      </c>
      <c r="M108" s="17">
        <v>0.06962568232993263</v>
      </c>
      <c r="N108" s="17">
        <v>-0.05695292288261459</v>
      </c>
      <c r="O108" s="17">
        <v>0.0032253903638966713</v>
      </c>
      <c r="P108" s="17">
        <v>-0.06057725303931577</v>
      </c>
      <c r="Q108" s="17">
        <v>5.118748205267878E-4</v>
      </c>
      <c r="R108" s="17">
        <v>0.058340470818484966</v>
      </c>
      <c r="S108" s="17">
        <v>-0.02431967872672288</v>
      </c>
      <c r="T108" s="17">
        <v>-0.004336980734288481</v>
      </c>
      <c r="U108" s="17">
        <v>-0.03301915439302587</v>
      </c>
      <c r="V108" s="17">
        <v>0.023609100260362087</v>
      </c>
      <c r="W108" s="17">
        <v>0.00609375089464731</v>
      </c>
      <c r="X108" s="17">
        <v>-0.06676133748529718</v>
      </c>
      <c r="Y108" s="17">
        <v>0.02785255048876291</v>
      </c>
      <c r="Z108" s="17">
        <v>0.06432661277017639</v>
      </c>
      <c r="AA108" s="17">
        <v>0.1543406024441707</v>
      </c>
      <c r="AB108" s="17">
        <v>0.06999585422729437</v>
      </c>
      <c r="AC108" s="17">
        <v>0.09436858356763039</v>
      </c>
      <c r="AD108" s="17">
        <v>0.03140747767104544</v>
      </c>
      <c r="AE108" s="17">
        <v>0.03754541886917155</v>
      </c>
      <c r="AF108" s="17">
        <v>-0.051124169670306696</v>
      </c>
      <c r="AG108" s="17">
        <v>-0.0366138552020065</v>
      </c>
      <c r="AH108" s="17">
        <v>0.13724152022540476</v>
      </c>
      <c r="AI108" s="17">
        <v>0.047763208991761424</v>
      </c>
      <c r="AJ108" s="17">
        <v>-0.0049598749796037275</v>
      </c>
      <c r="AK108" s="17">
        <v>-0.02233469876360742</v>
      </c>
      <c r="AL108" s="17">
        <v>0.1445660224374627</v>
      </c>
      <c r="AM108" s="17">
        <v>-0.00846379032487167</v>
      </c>
      <c r="AN108" s="17">
        <v>0.00923566544741894</v>
      </c>
      <c r="AO108" s="17">
        <v>0.01717448020208466</v>
      </c>
      <c r="AP108" s="17">
        <v>-0.024611877687153866</v>
      </c>
      <c r="AQ108" s="17">
        <v>0.03091746606542692</v>
      </c>
      <c r="AR108" s="17">
        <v>0.056468674610500896</v>
      </c>
      <c r="AS108" s="17">
        <v>0.06182539223146648</v>
      </c>
      <c r="AT108" s="17">
        <v>0.0028163475723847614</v>
      </c>
      <c r="AU108" s="17">
        <v>0.0027910320172092606</v>
      </c>
      <c r="AV108" s="17">
        <v>-0.003287640920859508</v>
      </c>
      <c r="AW108" s="17">
        <v>-0.04128259045372605</v>
      </c>
      <c r="AX108" s="17">
        <v>0.05908673898029171</v>
      </c>
      <c r="AY108" s="17">
        <v>0.015927700197279418</v>
      </c>
    </row>
    <row r="109">
      <c r="B109" s="17">
        <v>0.028109068600409404</v>
      </c>
      <c r="C109" s="17">
        <v>-0.05251636704876208</v>
      </c>
      <c r="D109" s="17">
        <v>-0.05254856388308046</v>
      </c>
      <c r="E109" s="17">
        <v>0.04903191863339945</v>
      </c>
      <c r="F109" s="17">
        <v>0.015621930811708568</v>
      </c>
      <c r="G109" s="17">
        <v>0.05754154514057336</v>
      </c>
      <c r="H109" s="17">
        <v>0.03845058426290913</v>
      </c>
      <c r="I109" s="17">
        <v>0.021905670746258876</v>
      </c>
      <c r="J109" s="17">
        <v>-0.004015377115742413</v>
      </c>
      <c r="K109" s="17">
        <v>0.12029409508587405</v>
      </c>
      <c r="L109" s="17">
        <v>0.013805040703434135</v>
      </c>
      <c r="M109" s="17">
        <v>0.13004803607824988</v>
      </c>
      <c r="N109" s="17">
        <v>-0.03192610170983645</v>
      </c>
      <c r="O109" s="17">
        <v>0.04086812275037957</v>
      </c>
      <c r="P109" s="17">
        <v>-0.05462647675443455</v>
      </c>
      <c r="Q109" s="17">
        <v>-0.003959843130144794</v>
      </c>
      <c r="R109" s="17">
        <v>0.06499085297158579</v>
      </c>
      <c r="S109" s="17">
        <v>0.02145342700570882</v>
      </c>
      <c r="T109" s="17">
        <v>0.01021953776721779</v>
      </c>
      <c r="U109" s="17">
        <v>-0.01354133454263537</v>
      </c>
      <c r="V109" s="17">
        <v>0.06888690329113054</v>
      </c>
      <c r="W109" s="17">
        <v>0.008809030841107355</v>
      </c>
      <c r="X109" s="17">
        <v>-0.04131551900804706</v>
      </c>
      <c r="Y109" s="17">
        <v>0.02762887661646441</v>
      </c>
      <c r="Z109" s="17">
        <v>0.0051130027356606385</v>
      </c>
      <c r="AA109" s="17">
        <v>0.06999585422729418</v>
      </c>
      <c r="AB109" s="17">
        <v>0.1407708451123727</v>
      </c>
      <c r="AC109" s="17">
        <v>0.04857580224538742</v>
      </c>
      <c r="AD109" s="17">
        <v>0.04125366954067288</v>
      </c>
      <c r="AE109" s="17">
        <v>-0.04215678581386638</v>
      </c>
      <c r="AF109" s="17">
        <v>-0.032509076061375874</v>
      </c>
      <c r="AG109" s="17">
        <v>0.0262764536839786</v>
      </c>
      <c r="AH109" s="17">
        <v>-0.04744684041407442</v>
      </c>
      <c r="AI109" s="17">
        <v>0.08612549425945609</v>
      </c>
      <c r="AJ109" s="17">
        <v>-0.036336724444282674</v>
      </c>
      <c r="AK109" s="17">
        <v>0.030024024982908584</v>
      </c>
      <c r="AL109" s="17">
        <v>0.05001441100657708</v>
      </c>
      <c r="AM109" s="17">
        <v>0.043396786537419046</v>
      </c>
      <c r="AN109" s="17">
        <v>-0.022432949103402537</v>
      </c>
      <c r="AO109" s="17">
        <v>0.028634801610102734</v>
      </c>
      <c r="AP109" s="17">
        <v>0.037923050003523945</v>
      </c>
      <c r="AQ109" s="17">
        <v>-0.023271667441524407</v>
      </c>
      <c r="AR109" s="17">
        <v>0.05829070798741603</v>
      </c>
      <c r="AS109" s="17">
        <v>0.019300160341361495</v>
      </c>
      <c r="AT109" s="17">
        <v>-0.02547782810019577</v>
      </c>
      <c r="AU109" s="17">
        <v>0.023210040325927467</v>
      </c>
      <c r="AV109" s="17">
        <v>-0.06192037916573602</v>
      </c>
      <c r="AW109" s="17">
        <v>0.0053303997857898355</v>
      </c>
      <c r="AX109" s="17">
        <v>0.12691912423010565</v>
      </c>
      <c r="AY109" s="17">
        <v>-0.012817436185230423</v>
      </c>
    </row>
    <row r="110">
      <c r="B110" s="17">
        <v>-0.021774506910798058</v>
      </c>
      <c r="C110" s="17">
        <v>-0.00618890039775552</v>
      </c>
      <c r="D110" s="17">
        <v>0.03706484813711301</v>
      </c>
      <c r="E110" s="17">
        <v>-0.01365431464727044</v>
      </c>
      <c r="F110" s="17">
        <v>-0.008157565804596312</v>
      </c>
      <c r="G110" s="17">
        <v>0.008568330263209061</v>
      </c>
      <c r="H110" s="17">
        <v>0.05257064041371331</v>
      </c>
      <c r="I110" s="17">
        <v>0.06486404587761214</v>
      </c>
      <c r="J110" s="17">
        <v>0.030290488148589555</v>
      </c>
      <c r="K110" s="17">
        <v>0.047600624324842175</v>
      </c>
      <c r="L110" s="17">
        <v>-0.020498396247191793</v>
      </c>
      <c r="M110" s="17">
        <v>0.03415365641437538</v>
      </c>
      <c r="N110" s="17">
        <v>-0.014123213079949265</v>
      </c>
      <c r="O110" s="17">
        <v>0.05771511810462903</v>
      </c>
      <c r="P110" s="17">
        <v>-0.016823267646887748</v>
      </c>
      <c r="Q110" s="17">
        <v>-0.01500264012333771</v>
      </c>
      <c r="R110" s="17">
        <v>0.05767739826358118</v>
      </c>
      <c r="S110" s="17">
        <v>-0.025812975607192878</v>
      </c>
      <c r="T110" s="17">
        <v>0.036701124652288176</v>
      </c>
      <c r="U110" s="17">
        <v>-0.020361190844155608</v>
      </c>
      <c r="V110" s="17">
        <v>0.058858458156147854</v>
      </c>
      <c r="W110" s="17">
        <v>0.02994487573638542</v>
      </c>
      <c r="X110" s="17">
        <v>-0.02116607680469513</v>
      </c>
      <c r="Y110" s="17">
        <v>0.01815216836521482</v>
      </c>
      <c r="Z110" s="17">
        <v>0.028291433543030608</v>
      </c>
      <c r="AA110" s="17">
        <v>0.09436858356763024</v>
      </c>
      <c r="AB110" s="17">
        <v>0.04857580224538748</v>
      </c>
      <c r="AC110" s="17">
        <v>0.079255900733027</v>
      </c>
      <c r="AD110" s="17">
        <v>-0.017624832292816354</v>
      </c>
      <c r="AE110" s="17">
        <v>0.01277374987749512</v>
      </c>
      <c r="AF110" s="17">
        <v>-0.030765915411873096</v>
      </c>
      <c r="AG110" s="17">
        <v>-0.008242440080115019</v>
      </c>
      <c r="AH110" s="17">
        <v>0.07234361392199255</v>
      </c>
      <c r="AI110" s="17">
        <v>0.03281694126029163</v>
      </c>
      <c r="AJ110" s="17">
        <v>-0.006484520238130204</v>
      </c>
      <c r="AK110" s="17">
        <v>-0.03496914672309896</v>
      </c>
      <c r="AL110" s="17">
        <v>0.10420383730228723</v>
      </c>
      <c r="AM110" s="17">
        <v>-0.025158975434909137</v>
      </c>
      <c r="AN110" s="17">
        <v>0.003209362554999415</v>
      </c>
      <c r="AO110" s="17">
        <v>0.024997018039258675</v>
      </c>
      <c r="AP110" s="17">
        <v>1.2593317882272567E-4</v>
      </c>
      <c r="AQ110" s="17">
        <v>0.051314417533712034</v>
      </c>
      <c r="AR110" s="17">
        <v>0.011400871031741294</v>
      </c>
      <c r="AS110" s="17">
        <v>0.05291037034223815</v>
      </c>
      <c r="AT110" s="17">
        <v>0.02428617421289698</v>
      </c>
      <c r="AU110" s="17">
        <v>0.03203647404565295</v>
      </c>
      <c r="AV110" s="17">
        <v>0.036120611026463335</v>
      </c>
      <c r="AW110" s="17">
        <v>0.014542774309357638</v>
      </c>
      <c r="AX110" s="17">
        <v>0.04614978691028139</v>
      </c>
      <c r="AY110" s="17">
        <v>0.0029234458004997327</v>
      </c>
    </row>
    <row r="111">
      <c r="B111" s="17">
        <v>0.028894314968819685</v>
      </c>
      <c r="C111" s="17">
        <v>0.021469770591877817</v>
      </c>
      <c r="D111" s="17">
        <v>0.041681638381309984</v>
      </c>
      <c r="E111" s="17">
        <v>0.09782123713250826</v>
      </c>
      <c r="F111" s="17">
        <v>0.04727921570886409</v>
      </c>
      <c r="G111" s="17">
        <v>0.03215395855592573</v>
      </c>
      <c r="H111" s="17">
        <v>-0.028440274955052865</v>
      </c>
      <c r="I111" s="17">
        <v>0.04004477965153067</v>
      </c>
      <c r="J111" s="17">
        <v>0.05530205788328284</v>
      </c>
      <c r="K111" s="17">
        <v>0.019725957363912194</v>
      </c>
      <c r="L111" s="17">
        <v>0.07202424683663808</v>
      </c>
      <c r="M111" s="17">
        <v>0.0249719024548047</v>
      </c>
      <c r="N111" s="17">
        <v>0.005341607174682461</v>
      </c>
      <c r="O111" s="17">
        <v>-0.09400494795973721</v>
      </c>
      <c r="P111" s="17">
        <v>-0.05027074170442224</v>
      </c>
      <c r="Q111" s="17">
        <v>0.09671975425534723</v>
      </c>
      <c r="R111" s="17">
        <v>-0.008896600979996346</v>
      </c>
      <c r="S111" s="17">
        <v>0.09241758094475114</v>
      </c>
      <c r="T111" s="17">
        <v>-0.05653528605720215</v>
      </c>
      <c r="U111" s="17">
        <v>0.004874648645055619</v>
      </c>
      <c r="V111" s="17">
        <v>-0.06413261898594555</v>
      </c>
      <c r="W111" s="17">
        <v>-0.013458878159350825</v>
      </c>
      <c r="X111" s="17">
        <v>0.009817050248966841</v>
      </c>
      <c r="Y111" s="17">
        <v>-0.001340886474527226</v>
      </c>
      <c r="Z111" s="17">
        <v>0.07019283312297718</v>
      </c>
      <c r="AA111" s="17">
        <v>0.0314074776710453</v>
      </c>
      <c r="AB111" s="17">
        <v>0.041253669540672805</v>
      </c>
      <c r="AC111" s="17">
        <v>-0.01762483229281632</v>
      </c>
      <c r="AD111" s="17">
        <v>0.15464118894379864</v>
      </c>
      <c r="AE111" s="17">
        <v>0.01408542155618087</v>
      </c>
      <c r="AF111" s="17">
        <v>0.005600562723488651</v>
      </c>
      <c r="AG111" s="17">
        <v>0.032611716948075714</v>
      </c>
      <c r="AH111" s="17">
        <v>0.05801249927003659</v>
      </c>
      <c r="AI111" s="17">
        <v>0.03957832949730772</v>
      </c>
      <c r="AJ111" s="17">
        <v>0.0055304539065854745</v>
      </c>
      <c r="AK111" s="17">
        <v>0.12223209898436038</v>
      </c>
      <c r="AL111" s="17">
        <v>-0.013062705951393465</v>
      </c>
      <c r="AM111" s="17">
        <v>0.11633771684423272</v>
      </c>
      <c r="AN111" s="17">
        <v>5.02294148822257E-4</v>
      </c>
      <c r="AO111" s="17">
        <v>-0.045077273330370524</v>
      </c>
      <c r="AP111" s="17">
        <v>0.02785991553205197</v>
      </c>
      <c r="AQ111" s="17">
        <v>-0.03982506281834643</v>
      </c>
      <c r="AR111" s="17">
        <v>0.11118171580458161</v>
      </c>
      <c r="AS111" s="17">
        <v>0.005870277367142893</v>
      </c>
      <c r="AT111" s="17">
        <v>-0.013591454613051508</v>
      </c>
      <c r="AU111" s="17">
        <v>-0.03138597073613947</v>
      </c>
      <c r="AV111" s="17">
        <v>-0.05141192040955024</v>
      </c>
      <c r="AW111" s="17">
        <v>-0.041140853138331934</v>
      </c>
      <c r="AX111" s="17">
        <v>0.030533112801031076</v>
      </c>
      <c r="AY111" s="17">
        <v>0.012229303105562316</v>
      </c>
    </row>
    <row r="112">
      <c r="B112" s="17">
        <v>0.04698194492545765</v>
      </c>
      <c r="C112" s="17">
        <v>0.01926909347656687</v>
      </c>
      <c r="D112" s="17">
        <v>0.07219439234478255</v>
      </c>
      <c r="E112" s="17">
        <v>-0.009362483608147206</v>
      </c>
      <c r="F112" s="17">
        <v>-0.007331044610099667</v>
      </c>
      <c r="G112" s="17">
        <v>-0.04406332965358832</v>
      </c>
      <c r="H112" s="17">
        <v>-0.013945023023758538</v>
      </c>
      <c r="I112" s="17">
        <v>0.0356150175730795</v>
      </c>
      <c r="J112" s="17">
        <v>0.04574433640490796</v>
      </c>
      <c r="K112" s="17">
        <v>-0.041475336922660984</v>
      </c>
      <c r="L112" s="17">
        <v>-0.00886046134496421</v>
      </c>
      <c r="M112" s="17">
        <v>0.050215805827214285</v>
      </c>
      <c r="N112" s="17">
        <v>-0.0062288870894682945</v>
      </c>
      <c r="O112" s="17">
        <v>-0.037029095582562684</v>
      </c>
      <c r="P112" s="17">
        <v>0.08813714563264803</v>
      </c>
      <c r="Q112" s="17">
        <v>0.01620965574876045</v>
      </c>
      <c r="R112" s="17">
        <v>-0.014329691630939369</v>
      </c>
      <c r="S112" s="17">
        <v>-0.009851767420888974</v>
      </c>
      <c r="T112" s="17">
        <v>-0.0012978819842383981</v>
      </c>
      <c r="U112" s="17">
        <v>0.08605700064001795</v>
      </c>
      <c r="V112" s="17">
        <v>-0.037986319531008575</v>
      </c>
      <c r="W112" s="17">
        <v>-0.01571091163567439</v>
      </c>
      <c r="X112" s="17">
        <v>-0.006772146323014545</v>
      </c>
      <c r="Y112" s="17">
        <v>0.07583713458516635</v>
      </c>
      <c r="Z112" s="17">
        <v>0.04512479126059585</v>
      </c>
      <c r="AA112" s="17">
        <v>0.03754541886917152</v>
      </c>
      <c r="AB112" s="17">
        <v>-0.04215678581386622</v>
      </c>
      <c r="AC112" s="17">
        <v>0.012773749877495272</v>
      </c>
      <c r="AD112" s="17">
        <v>0.014085421556180954</v>
      </c>
      <c r="AE112" s="17">
        <v>0.13879731337724702</v>
      </c>
      <c r="AF112" s="17">
        <v>0.08545551174588048</v>
      </c>
      <c r="AG112" s="17">
        <v>-0.045010715754690615</v>
      </c>
      <c r="AH112" s="17">
        <v>0.08663418352993094</v>
      </c>
      <c r="AI112" s="17">
        <v>-0.004796906448361345</v>
      </c>
      <c r="AJ112" s="17">
        <v>0.11241295612218295</v>
      </c>
      <c r="AK112" s="17">
        <v>-0.011377872624298006</v>
      </c>
      <c r="AL112" s="17">
        <v>0.039609876434751265</v>
      </c>
      <c r="AM112" s="17">
        <v>-0.010632755421152666</v>
      </c>
      <c r="AN112" s="17">
        <v>0.11312203330308299</v>
      </c>
      <c r="AO112" s="17">
        <v>0.09027762330117019</v>
      </c>
      <c r="AP112" s="17">
        <v>-0.04438454754746748</v>
      </c>
      <c r="AQ112" s="17">
        <v>0.011983552392557828</v>
      </c>
      <c r="AR112" s="17">
        <v>0.017178989784977734</v>
      </c>
      <c r="AS112" s="17">
        <v>0.01051081835187595</v>
      </c>
      <c r="AT112" s="17">
        <v>0.022156066089515966</v>
      </c>
      <c r="AU112" s="17">
        <v>-0.0024156544538161302</v>
      </c>
      <c r="AV112" s="17">
        <v>0.011537294219818792</v>
      </c>
      <c r="AW112" s="17">
        <v>-0.041228060385342366</v>
      </c>
      <c r="AX112" s="17">
        <v>-0.04192497910495952</v>
      </c>
      <c r="AY112" s="17">
        <v>0.11270553053993211</v>
      </c>
    </row>
    <row r="113">
      <c r="B113" s="17">
        <v>0.09999709845170844</v>
      </c>
      <c r="C113" s="17">
        <v>0.03121266112120429</v>
      </c>
      <c r="D113" s="17">
        <v>-5.099691629304147E-4</v>
      </c>
      <c r="E113" s="17">
        <v>0.010098228610593268</v>
      </c>
      <c r="F113" s="17">
        <v>0.018728500535077387</v>
      </c>
      <c r="G113" s="17">
        <v>0.00769059312390314</v>
      </c>
      <c r="H113" s="17">
        <v>-0.009942433145181426</v>
      </c>
      <c r="I113" s="17">
        <v>-0.02567211777690615</v>
      </c>
      <c r="J113" s="17">
        <v>-0.005133119402431913</v>
      </c>
      <c r="K113" s="17">
        <v>-0.025706883442761064</v>
      </c>
      <c r="L113" s="17">
        <v>0.023599410128233918</v>
      </c>
      <c r="M113" s="17">
        <v>0.048348416473080684</v>
      </c>
      <c r="N113" s="17">
        <v>0.035812423314191835</v>
      </c>
      <c r="O113" s="17">
        <v>-0.004161701909685657</v>
      </c>
      <c r="P113" s="17">
        <v>0.11636809710645926</v>
      </c>
      <c r="Q113" s="17">
        <v>0.01895712436801131</v>
      </c>
      <c r="R113" s="17">
        <v>-0.020097067209849915</v>
      </c>
      <c r="S113" s="17">
        <v>0.02303623958563692</v>
      </c>
      <c r="T113" s="17">
        <v>0.00481224879103357</v>
      </c>
      <c r="U113" s="17">
        <v>0.10463336553058622</v>
      </c>
      <c r="V113" s="17">
        <v>-0.013402770927293445</v>
      </c>
      <c r="W113" s="17">
        <v>0.007291687096216585</v>
      </c>
      <c r="X113" s="17">
        <v>0.04122834686482662</v>
      </c>
      <c r="Y113" s="17">
        <v>0.07790965663349246</v>
      </c>
      <c r="Z113" s="17">
        <v>-0.007317961811720557</v>
      </c>
      <c r="AA113" s="17">
        <v>-0.05112416967030682</v>
      </c>
      <c r="AB113" s="17">
        <v>-0.03250907606137582</v>
      </c>
      <c r="AC113" s="17">
        <v>-0.030765915411873</v>
      </c>
      <c r="AD113" s="17">
        <v>0.005600562723488621</v>
      </c>
      <c r="AE113" s="17">
        <v>0.08545551174588042</v>
      </c>
      <c r="AF113" s="17">
        <v>0.11424298563777646</v>
      </c>
      <c r="AG113" s="17">
        <v>0.023412139211279954</v>
      </c>
      <c r="AH113" s="17">
        <v>-0.023059023061283632</v>
      </c>
      <c r="AI113" s="17">
        <v>-0.017791592268094493</v>
      </c>
      <c r="AJ113" s="17">
        <v>0.09866022966948781</v>
      </c>
      <c r="AK113" s="17">
        <v>0.02351978238097141</v>
      </c>
      <c r="AL113" s="17">
        <v>-0.048242850225592396</v>
      </c>
      <c r="AM113" s="17">
        <v>0.015883019654726493</v>
      </c>
      <c r="AN113" s="17">
        <v>0.09089637084741171</v>
      </c>
      <c r="AO113" s="17">
        <v>0.07552705344894274</v>
      </c>
      <c r="AP113" s="17">
        <v>0.016822248024924505</v>
      </c>
      <c r="AQ113" s="17">
        <v>0.0016397921780899466</v>
      </c>
      <c r="AR113" s="17">
        <v>-0.009884156747554572</v>
      </c>
      <c r="AS113" s="17">
        <v>-0.01235193354167273</v>
      </c>
      <c r="AT113" s="17">
        <v>0.012066680055130733</v>
      </c>
      <c r="AU113" s="17">
        <v>0.0023367428178870525</v>
      </c>
      <c r="AV113" s="17">
        <v>0.019128579217024315</v>
      </c>
      <c r="AW113" s="17">
        <v>0.02208829051719171</v>
      </c>
      <c r="AX113" s="17">
        <v>-0.02729255854313121</v>
      </c>
      <c r="AY113" s="17">
        <v>0.08796121445517305</v>
      </c>
    </row>
    <row r="114">
      <c r="B114" s="17">
        <v>0.11079927989920128</v>
      </c>
      <c r="C114" s="17">
        <v>0.03084594672746397</v>
      </c>
      <c r="D114" s="17">
        <v>-0.03876730172265305</v>
      </c>
      <c r="E114" s="17">
        <v>0.026511730526693124</v>
      </c>
      <c r="F114" s="17">
        <v>0.023683091846753046</v>
      </c>
      <c r="G114" s="17">
        <v>0.10228291182979318</v>
      </c>
      <c r="H114" s="17">
        <v>0.03610930327151519</v>
      </c>
      <c r="I114" s="17">
        <v>0.017182690831418906</v>
      </c>
      <c r="J114" s="17">
        <v>-0.03516901785769967</v>
      </c>
      <c r="K114" s="17">
        <v>0.03126134258095821</v>
      </c>
      <c r="L114" s="17">
        <v>0.04307779448762043</v>
      </c>
      <c r="M114" s="17">
        <v>0.006993362991060445</v>
      </c>
      <c r="N114" s="17">
        <v>0.04098254988528341</v>
      </c>
      <c r="O114" s="17">
        <v>0.02910386008202827</v>
      </c>
      <c r="P114" s="17">
        <v>0.005603813355368394</v>
      </c>
      <c r="Q114" s="17">
        <v>0.03623292787954834</v>
      </c>
      <c r="R114" s="17">
        <v>0.02370504265765224</v>
      </c>
      <c r="S114" s="17">
        <v>0.04999867836390884</v>
      </c>
      <c r="T114" s="17">
        <v>-0.04477770183925078</v>
      </c>
      <c r="U114" s="17">
        <v>0.004099807788601778</v>
      </c>
      <c r="V114" s="17">
        <v>0.022578353856635373</v>
      </c>
      <c r="W114" s="17">
        <v>0.07613486149393892</v>
      </c>
      <c r="X114" s="17">
        <v>0.05346918171733554</v>
      </c>
      <c r="Y114" s="17">
        <v>0.04776914389434268</v>
      </c>
      <c r="Z114" s="17">
        <v>-0.033627178738427396</v>
      </c>
      <c r="AA114" s="17">
        <v>-0.03661385520200665</v>
      </c>
      <c r="AB114" s="17">
        <v>0.026276453683978518</v>
      </c>
      <c r="AC114" s="17">
        <v>-0.008242440080114911</v>
      </c>
      <c r="AD114" s="17">
        <v>0.03261171694807553</v>
      </c>
      <c r="AE114" s="17">
        <v>-0.045010715754690664</v>
      </c>
      <c r="AF114" s="17">
        <v>0.023412139211279978</v>
      </c>
      <c r="AG114" s="17">
        <v>0.13359070749805171</v>
      </c>
      <c r="AH114" s="17">
        <v>0.014667163751712703</v>
      </c>
      <c r="AI114" s="17">
        <v>-0.05165830858131547</v>
      </c>
      <c r="AJ114" s="17">
        <v>-0.014852791440677224</v>
      </c>
      <c r="AK114" s="17">
        <v>0.06270435413386402</v>
      </c>
      <c r="AL114" s="17">
        <v>-0.04843238008468062</v>
      </c>
      <c r="AM114" s="17">
        <v>0.045261508771410594</v>
      </c>
      <c r="AN114" s="17">
        <v>-0.03220594533081843</v>
      </c>
      <c r="AO114" s="17">
        <v>-0.07321175579870395</v>
      </c>
      <c r="AP114" s="17">
        <v>0.11867081463695506</v>
      </c>
      <c r="AQ114" s="17">
        <v>0.04717037989570386</v>
      </c>
      <c r="AR114" s="17">
        <v>-0.015171845558884175</v>
      </c>
      <c r="AS114" s="17">
        <v>0.03747394754117228</v>
      </c>
      <c r="AT114" s="17">
        <v>-0.02087732595702503</v>
      </c>
      <c r="AU114" s="17">
        <v>-0.039769014248097714</v>
      </c>
      <c r="AV114" s="17">
        <v>0.07723103699657319</v>
      </c>
      <c r="AW114" s="17">
        <v>0.10190766750049388</v>
      </c>
      <c r="AX114" s="17">
        <v>0.03238035047361565</v>
      </c>
      <c r="AY114" s="17">
        <v>-0.033396338814964815</v>
      </c>
    </row>
    <row r="115">
      <c r="B115" s="17">
        <v>0.021416156192777654</v>
      </c>
      <c r="C115" s="17">
        <v>0.037340842249349485</v>
      </c>
      <c r="D115" s="17">
        <v>0.14805940417332472</v>
      </c>
      <c r="E115" s="17">
        <v>-0.02839463060817605</v>
      </c>
      <c r="F115" s="17">
        <v>-0.037515023249086815</v>
      </c>
      <c r="G115" s="17">
        <v>-0.003893018517840831</v>
      </c>
      <c r="H115" s="17">
        <v>0.02251781256958682</v>
      </c>
      <c r="I115" s="17">
        <v>0.1702908454762745</v>
      </c>
      <c r="J115" s="17">
        <v>0.0777632784924629</v>
      </c>
      <c r="K115" s="17">
        <v>-0.04767544908079709</v>
      </c>
      <c r="L115" s="17">
        <v>-0.022411802153217038</v>
      </c>
      <c r="M115" s="17">
        <v>-0.0404774748453837</v>
      </c>
      <c r="N115" s="17">
        <v>-0.03347802727032326</v>
      </c>
      <c r="O115" s="17">
        <v>-0.06571306641524394</v>
      </c>
      <c r="P115" s="17">
        <v>-0.041813036586028786</v>
      </c>
      <c r="Q115" s="17">
        <v>0.05161418637546945</v>
      </c>
      <c r="R115" s="17">
        <v>0.018071553531463953</v>
      </c>
      <c r="S115" s="17">
        <v>-0.015317959515270464</v>
      </c>
      <c r="T115" s="17">
        <v>-0.09325468703553982</v>
      </c>
      <c r="U115" s="17">
        <v>-0.03457331696697648</v>
      </c>
      <c r="V115" s="17">
        <v>-0.06516451480605637</v>
      </c>
      <c r="W115" s="17">
        <v>0.048368049942155336</v>
      </c>
      <c r="X115" s="17">
        <v>-0.025442841042023392</v>
      </c>
      <c r="Y115" s="17">
        <v>0.05415849361261594</v>
      </c>
      <c r="Z115" s="17">
        <v>0.0808688135277893</v>
      </c>
      <c r="AA115" s="17">
        <v>0.13724152022540456</v>
      </c>
      <c r="AB115" s="17">
        <v>-0.0474468404140745</v>
      </c>
      <c r="AC115" s="17">
        <v>0.07234361392199257</v>
      </c>
      <c r="AD115" s="17">
        <v>0.05801249927003642</v>
      </c>
      <c r="AE115" s="17">
        <v>0.08663418352993077</v>
      </c>
      <c r="AF115" s="17">
        <v>-0.023059023061283726</v>
      </c>
      <c r="AG115" s="17">
        <v>0.014667163751712634</v>
      </c>
      <c r="AH115" s="17">
        <v>0.32031153561560965</v>
      </c>
      <c r="AI115" s="17">
        <v>-0.08315231906352485</v>
      </c>
      <c r="AJ115" s="17">
        <v>0.028757637876793384</v>
      </c>
      <c r="AK115" s="17">
        <v>-0.003418563212775727</v>
      </c>
      <c r="AL115" s="17">
        <v>0.12370598469123445</v>
      </c>
      <c r="AM115" s="17">
        <v>-0.014590400621265529</v>
      </c>
      <c r="AN115" s="17">
        <v>0.017766454860940292</v>
      </c>
      <c r="AO115" s="17">
        <v>-0.08760188480708817</v>
      </c>
      <c r="AP115" s="17">
        <v>0.005153979129636159</v>
      </c>
      <c r="AQ115" s="17">
        <v>0.10180236487486609</v>
      </c>
      <c r="AR115" s="17">
        <v>0.023382311594911977</v>
      </c>
      <c r="AS115" s="17">
        <v>0.10281014797634697</v>
      </c>
      <c r="AT115" s="17">
        <v>0.0016214198439179067</v>
      </c>
      <c r="AU115" s="17">
        <v>-0.0865893267960518</v>
      </c>
      <c r="AV115" s="17">
        <v>0.11785059082775665</v>
      </c>
      <c r="AW115" s="17">
        <v>-0.014917877792138622</v>
      </c>
      <c r="AX115" s="17">
        <v>-0.04542157046790092</v>
      </c>
      <c r="AY115" s="17">
        <v>0.018791810193701047</v>
      </c>
    </row>
    <row r="116">
      <c r="B116" s="17">
        <v>-0.07871113014901573</v>
      </c>
      <c r="C116" s="17">
        <v>-0.005126597944141654</v>
      </c>
      <c r="D116" s="17">
        <v>0.013494614992147564</v>
      </c>
      <c r="E116" s="17">
        <v>0.06516886211771819</v>
      </c>
      <c r="F116" s="17">
        <v>0.050912270452735144</v>
      </c>
      <c r="G116" s="17">
        <v>-0.012510957958772433</v>
      </c>
      <c r="H116" s="17">
        <v>0.011271929082817444</v>
      </c>
      <c r="I116" s="17">
        <v>-0.01673798880410891</v>
      </c>
      <c r="J116" s="17">
        <v>0.05172757754219331</v>
      </c>
      <c r="K116" s="17">
        <v>0.07228156792097729</v>
      </c>
      <c r="L116" s="17">
        <v>0.03527989326216161</v>
      </c>
      <c r="M116" s="17">
        <v>0.0502408055370545</v>
      </c>
      <c r="N116" s="17">
        <v>0.014415460020811927</v>
      </c>
      <c r="O116" s="17">
        <v>0.03491817510995826</v>
      </c>
      <c r="P116" s="17">
        <v>-0.015118105661331815</v>
      </c>
      <c r="Q116" s="17">
        <v>0.014623520463145027</v>
      </c>
      <c r="R116" s="17">
        <v>0.0337322187495699</v>
      </c>
      <c r="S116" s="17">
        <v>0.0337757854849237</v>
      </c>
      <c r="T116" s="17">
        <v>0.1002902571881197</v>
      </c>
      <c r="U116" s="17">
        <v>0.0062003186654233655</v>
      </c>
      <c r="V116" s="17">
        <v>0.05363659318457782</v>
      </c>
      <c r="W116" s="17">
        <v>-0.03370375126255608</v>
      </c>
      <c r="X116" s="17">
        <v>3.147040970036957E-4</v>
      </c>
      <c r="Y116" s="17">
        <v>-0.04817826701003777</v>
      </c>
      <c r="Z116" s="17">
        <v>0.055038367448656776</v>
      </c>
      <c r="AA116" s="17">
        <v>0.047763208991761355</v>
      </c>
      <c r="AB116" s="17">
        <v>0.08612549425945626</v>
      </c>
      <c r="AC116" s="17">
        <v>0.03281694126029171</v>
      </c>
      <c r="AD116" s="17">
        <v>0.03957832949730798</v>
      </c>
      <c r="AE116" s="17">
        <v>-0.004796906448361372</v>
      </c>
      <c r="AF116" s="17">
        <v>-0.017791592268094417</v>
      </c>
      <c r="AG116" s="17">
        <v>-0.051658308581315336</v>
      </c>
      <c r="AH116" s="17">
        <v>-0.08315231906352467</v>
      </c>
      <c r="AI116" s="17">
        <v>0.14279414248378441</v>
      </c>
      <c r="AJ116" s="17">
        <v>-0.0077243463297429656</v>
      </c>
      <c r="AK116" s="17">
        <v>0.028328040525685307</v>
      </c>
      <c r="AL116" s="17">
        <v>0.04693327424896185</v>
      </c>
      <c r="AM116" s="17">
        <v>0.048151639287599</v>
      </c>
      <c r="AN116" s="17">
        <v>0.012291846858862504</v>
      </c>
      <c r="AO116" s="17">
        <v>0.08566900282982519</v>
      </c>
      <c r="AP116" s="17">
        <v>-0.03459983402510848</v>
      </c>
      <c r="AQ116" s="17">
        <v>-0.04457894897715892</v>
      </c>
      <c r="AR116" s="17">
        <v>0.08426056963746277</v>
      </c>
      <c r="AS116" s="17">
        <v>-0.016304141856949846</v>
      </c>
      <c r="AT116" s="17">
        <v>0.047461221869958825</v>
      </c>
      <c r="AU116" s="17">
        <v>0.10286274995072789</v>
      </c>
      <c r="AV116" s="17">
        <v>-0.08640427924703512</v>
      </c>
      <c r="AW116" s="17">
        <v>-0.037864694082879194</v>
      </c>
      <c r="AX116" s="17">
        <v>0.07468441267303663</v>
      </c>
      <c r="AY116" s="17">
        <v>0.01791837397541865</v>
      </c>
    </row>
    <row r="117">
      <c r="B117" s="17">
        <v>0.0687158382841887</v>
      </c>
      <c r="C117" s="17">
        <v>0.024384136376761848</v>
      </c>
      <c r="D117" s="17">
        <v>0.03622279060605613</v>
      </c>
      <c r="E117" s="17">
        <v>-0.0013732906248891778</v>
      </c>
      <c r="F117" s="17">
        <v>0.005375095595930083</v>
      </c>
      <c r="G117" s="17">
        <v>-0.020691307402878747</v>
      </c>
      <c r="H117" s="17">
        <v>-0.010501470974698664</v>
      </c>
      <c r="I117" s="17">
        <v>0.0039414188456143445</v>
      </c>
      <c r="J117" s="17">
        <v>0.02099937389537054</v>
      </c>
      <c r="K117" s="17">
        <v>-0.03229499441929323</v>
      </c>
      <c r="L117" s="17">
        <v>0.005467678467584915</v>
      </c>
      <c r="M117" s="17">
        <v>0.049703770348725584</v>
      </c>
      <c r="N117" s="17">
        <v>0.014679841053913137</v>
      </c>
      <c r="O117" s="17">
        <v>-0.01631608206573476</v>
      </c>
      <c r="P117" s="17">
        <v>0.10335135171596284</v>
      </c>
      <c r="Q117" s="17">
        <v>0.014558434444514667</v>
      </c>
      <c r="R117" s="17">
        <v>-0.01565660054802633</v>
      </c>
      <c r="S117" s="17">
        <v>0.0038347434465269593</v>
      </c>
      <c r="T117" s="17">
        <v>0.007420882676275435</v>
      </c>
      <c r="U117" s="17">
        <v>0.09512262285155158</v>
      </c>
      <c r="V117" s="17">
        <v>-0.021850615719238235</v>
      </c>
      <c r="W117" s="17">
        <v>-0.005111331718372591</v>
      </c>
      <c r="X117" s="17">
        <v>0.016389946680959347</v>
      </c>
      <c r="Y117" s="17">
        <v>0.07512453220216687</v>
      </c>
      <c r="Z117" s="17">
        <v>0.019144764593491615</v>
      </c>
      <c r="AA117" s="17">
        <v>-0.004959874979603783</v>
      </c>
      <c r="AB117" s="17">
        <v>-0.03633672444428253</v>
      </c>
      <c r="AC117" s="17">
        <v>-0.006484520238130058</v>
      </c>
      <c r="AD117" s="17">
        <v>0.005530453906585523</v>
      </c>
      <c r="AE117" s="17">
        <v>0.11241295612218295</v>
      </c>
      <c r="AF117" s="17">
        <v>0.09866022966948787</v>
      </c>
      <c r="AG117" s="17">
        <v>-0.0148527914406772</v>
      </c>
      <c r="AH117" s="17">
        <v>0.028757637876793554</v>
      </c>
      <c r="AI117" s="17">
        <v>-0.0077243463297429656</v>
      </c>
      <c r="AJ117" s="17">
        <v>0.10539345558371957</v>
      </c>
      <c r="AK117" s="17">
        <v>0.0019354276268481463</v>
      </c>
      <c r="AL117" s="17">
        <v>-7.817299824150227E-4</v>
      </c>
      <c r="AM117" s="17">
        <v>-5.049570480162961E-4</v>
      </c>
      <c r="AN117" s="17">
        <v>0.10284518504918905</v>
      </c>
      <c r="AO117" s="17">
        <v>0.08773894534703669</v>
      </c>
      <c r="AP117" s="17">
        <v>-0.016981979521465566</v>
      </c>
      <c r="AQ117" s="17">
        <v>0.007164516551995827</v>
      </c>
      <c r="AR117" s="17">
        <v>0.0027801843615342173</v>
      </c>
      <c r="AS117" s="17">
        <v>-0.001247738498869888</v>
      </c>
      <c r="AT117" s="17">
        <v>0.019680881374343314</v>
      </c>
      <c r="AU117" s="17">
        <v>0.004742099731034233</v>
      </c>
      <c r="AV117" s="17">
        <v>0.014503159705744867</v>
      </c>
      <c r="AW117" s="17">
        <v>-0.010202112907368527</v>
      </c>
      <c r="AX117" s="17">
        <v>-0.03364099895417489</v>
      </c>
      <c r="AY117" s="17">
        <v>0.10093111282578825</v>
      </c>
    </row>
    <row r="118">
      <c r="B118" s="17">
        <v>0.04209005769622752</v>
      </c>
      <c r="C118" s="17">
        <v>0.038322661435246486</v>
      </c>
      <c r="D118" s="17">
        <v>0.010336387213713702</v>
      </c>
      <c r="E118" s="17">
        <v>0.0924938316345589</v>
      </c>
      <c r="F118" s="17">
        <v>0.05988198923143387</v>
      </c>
      <c r="G118" s="17">
        <v>0.05130723394723216</v>
      </c>
      <c r="H118" s="17">
        <v>-0.018032247929304187</v>
      </c>
      <c r="I118" s="17">
        <v>0.002158796372213348</v>
      </c>
      <c r="J118" s="17">
        <v>0.02809196707786047</v>
      </c>
      <c r="K118" s="17">
        <v>0.018330108769867737</v>
      </c>
      <c r="L118" s="17">
        <v>0.08224004488684475</v>
      </c>
      <c r="M118" s="17">
        <v>0.002797298399178319</v>
      </c>
      <c r="N118" s="17">
        <v>0.0397944525254085</v>
      </c>
      <c r="O118" s="17">
        <v>-0.053560629905365253</v>
      </c>
      <c r="P118" s="17">
        <v>-0.017741041070612626</v>
      </c>
      <c r="Q118" s="17">
        <v>0.08729430884369946</v>
      </c>
      <c r="R118" s="17">
        <v>-0.010212176526656649</v>
      </c>
      <c r="S118" s="17">
        <v>0.09744979203500329</v>
      </c>
      <c r="T118" s="17">
        <v>-0.02933765785164341</v>
      </c>
      <c r="U118" s="17">
        <v>0.016212042219794234</v>
      </c>
      <c r="V118" s="17">
        <v>-0.03719490554704663</v>
      </c>
      <c r="W118" s="17">
        <v>0.005541522946885678</v>
      </c>
      <c r="X118" s="17">
        <v>0.04702469661699474</v>
      </c>
      <c r="Y118" s="17">
        <v>-0.007147894157067857</v>
      </c>
      <c r="Z118" s="17">
        <v>0.03795154905936863</v>
      </c>
      <c r="AA118" s="17">
        <v>-0.02233469876360765</v>
      </c>
      <c r="AB118" s="17">
        <v>0.030024024982908487</v>
      </c>
      <c r="AC118" s="17">
        <v>-0.034969146723099</v>
      </c>
      <c r="AD118" s="17">
        <v>0.12223209898436027</v>
      </c>
      <c r="AE118" s="17">
        <v>-0.011377872624298242</v>
      </c>
      <c r="AF118" s="17">
        <v>0.023519782380971313</v>
      </c>
      <c r="AG118" s="17">
        <v>0.0627043541338641</v>
      </c>
      <c r="AH118" s="17">
        <v>-0.0034185632127756577</v>
      </c>
      <c r="AI118" s="17">
        <v>0.028328040525685022</v>
      </c>
      <c r="AJ118" s="17">
        <v>0.001935427626847997</v>
      </c>
      <c r="AK118" s="17">
        <v>0.12060433118705118</v>
      </c>
      <c r="AL118" s="17">
        <v>-0.05433976086196042</v>
      </c>
      <c r="AM118" s="17">
        <v>0.11072779621183207</v>
      </c>
      <c r="AN118" s="17">
        <v>-0.007367558258034101</v>
      </c>
      <c r="AO118" s="17">
        <v>-0.042464064738710824</v>
      </c>
      <c r="AP118" s="17">
        <v>0.05443773914562994</v>
      </c>
      <c r="AQ118" s="17">
        <v>-0.029187236353338718</v>
      </c>
      <c r="AR118" s="17">
        <v>0.07809545611686622</v>
      </c>
      <c r="AS118" s="17">
        <v>-0.004051444794801427</v>
      </c>
      <c r="AT118" s="17">
        <v>-0.0019600492920607247</v>
      </c>
      <c r="AU118" s="17">
        <v>-0.011832234503889039</v>
      </c>
      <c r="AV118" s="17">
        <v>-0.025765179708536083</v>
      </c>
      <c r="AW118" s="17">
        <v>0.0053369316211921425</v>
      </c>
      <c r="AX118" s="17">
        <v>0.025485816468358402</v>
      </c>
      <c r="AY118" s="17">
        <v>-4.561774742973916E-4</v>
      </c>
    </row>
    <row r="119">
      <c r="B119" s="17">
        <v>-0.05294632401668882</v>
      </c>
      <c r="C119" s="17">
        <v>-0.01672490843252318</v>
      </c>
      <c r="D119" s="17">
        <v>0.0726806903290749</v>
      </c>
      <c r="E119" s="17">
        <v>-0.022220433297772204</v>
      </c>
      <c r="F119" s="17">
        <v>-0.021637095824229076</v>
      </c>
      <c r="G119" s="17">
        <v>-0.01982960292376609</v>
      </c>
      <c r="H119" s="17">
        <v>0.050746983391312686</v>
      </c>
      <c r="I119" s="17">
        <v>0.09572859743038309</v>
      </c>
      <c r="J119" s="17">
        <v>0.05744795541598281</v>
      </c>
      <c r="K119" s="17">
        <v>0.0446043756068966</v>
      </c>
      <c r="L119" s="17">
        <v>-0.038386884697437354</v>
      </c>
      <c r="M119" s="17">
        <v>0.04179540371398724</v>
      </c>
      <c r="N119" s="17">
        <v>-0.039113513454263116</v>
      </c>
      <c r="O119" s="17">
        <v>0.04207052749005309</v>
      </c>
      <c r="P119" s="17">
        <v>-0.03417655796625091</v>
      </c>
      <c r="Q119" s="17">
        <v>-0.018668064753360407</v>
      </c>
      <c r="R119" s="17">
        <v>0.0628610387365129</v>
      </c>
      <c r="S119" s="17">
        <v>-0.043905796570519996</v>
      </c>
      <c r="T119" s="17">
        <v>0.036835019971031904</v>
      </c>
      <c r="U119" s="17">
        <v>-0.030616693452287735</v>
      </c>
      <c r="V119" s="17">
        <v>0.049219587153722856</v>
      </c>
      <c r="W119" s="17">
        <v>0.014750061193764173</v>
      </c>
      <c r="X119" s="17">
        <v>-0.05035120089936686</v>
      </c>
      <c r="Y119" s="17">
        <v>0.015959433130429256</v>
      </c>
      <c r="Z119" s="17">
        <v>0.0566284318702847</v>
      </c>
      <c r="AA119" s="17">
        <v>0.14456602243746258</v>
      </c>
      <c r="AB119" s="17">
        <v>0.050014411006577136</v>
      </c>
      <c r="AC119" s="17">
        <v>0.10420383730228724</v>
      </c>
      <c r="AD119" s="17">
        <v>-0.013062705951393479</v>
      </c>
      <c r="AE119" s="17">
        <v>0.039609876434751126</v>
      </c>
      <c r="AF119" s="17">
        <v>-0.048242850225592486</v>
      </c>
      <c r="AG119" s="17">
        <v>-0.048432380084680725</v>
      </c>
      <c r="AH119" s="17">
        <v>0.12370598469123445</v>
      </c>
      <c r="AI119" s="17">
        <v>0.046933274248961813</v>
      </c>
      <c r="AJ119" s="17">
        <v>-7.817299824151441E-4</v>
      </c>
      <c r="AK119" s="17">
        <v>-0.05433976086196034</v>
      </c>
      <c r="AL119" s="17">
        <v>0.15360829515879684</v>
      </c>
      <c r="AM119" s="17">
        <v>-0.0386274297737494</v>
      </c>
      <c r="AN119" s="17">
        <v>0.014882927990949094</v>
      </c>
      <c r="AO119" s="17">
        <v>0.038080714280913516</v>
      </c>
      <c r="AP119" s="17">
        <v>-0.03498120737544674</v>
      </c>
      <c r="AQ119" s="17">
        <v>0.052667024643058835</v>
      </c>
      <c r="AR119" s="17">
        <v>0.028898077191140247</v>
      </c>
      <c r="AS119" s="17">
        <v>0.06334180594955374</v>
      </c>
      <c r="AT119" s="17">
        <v>0.029170223051521754</v>
      </c>
      <c r="AU119" s="17">
        <v>0.03325263526630342</v>
      </c>
      <c r="AV119" s="17">
        <v>0.024727130793346</v>
      </c>
      <c r="AW119" s="17">
        <v>-0.022390602174274493</v>
      </c>
      <c r="AX119" s="17">
        <v>0.044009596745475804</v>
      </c>
      <c r="AY119" s="17">
        <v>0.016435800092203565</v>
      </c>
    </row>
    <row r="120">
      <c r="B120" s="17">
        <v>0.026053006054141986</v>
      </c>
      <c r="C120" s="17">
        <v>0.028379310082146572</v>
      </c>
      <c r="D120" s="17">
        <v>0.00951423724648131</v>
      </c>
      <c r="E120" s="17">
        <v>0.0920762648161314</v>
      </c>
      <c r="F120" s="17">
        <v>0.05854160755493448</v>
      </c>
      <c r="G120" s="17">
        <v>0.04275270881578308</v>
      </c>
      <c r="H120" s="17">
        <v>-0.015521565062416321</v>
      </c>
      <c r="I120" s="17">
        <v>0.0010251017885423916</v>
      </c>
      <c r="J120" s="17">
        <v>0.03239574759219144</v>
      </c>
      <c r="K120" s="17">
        <v>0.029549450392701765</v>
      </c>
      <c r="L120" s="17">
        <v>0.07622945861556782</v>
      </c>
      <c r="M120" s="17">
        <v>0.01614869031266536</v>
      </c>
      <c r="N120" s="17">
        <v>0.03210086512133528</v>
      </c>
      <c r="O120" s="17">
        <v>-0.045614471356668906</v>
      </c>
      <c r="P120" s="17">
        <v>-0.022222511799090378</v>
      </c>
      <c r="Q120" s="17">
        <v>0.07839057633119549</v>
      </c>
      <c r="R120" s="17">
        <v>-0.003505802828200162</v>
      </c>
      <c r="S120" s="17">
        <v>0.09016784604513428</v>
      </c>
      <c r="T120" s="17">
        <v>-0.014755608707538226</v>
      </c>
      <c r="U120" s="17">
        <v>0.014042915038614101</v>
      </c>
      <c r="V120" s="17">
        <v>-0.026371995470909487</v>
      </c>
      <c r="W120" s="17">
        <v>-0.0028191058335047935</v>
      </c>
      <c r="X120" s="17">
        <v>0.03593284933164012</v>
      </c>
      <c r="Y120" s="17">
        <v>-0.011976219051003862</v>
      </c>
      <c r="Z120" s="17">
        <v>0.04232572396049622</v>
      </c>
      <c r="AA120" s="17">
        <v>-0.008463790324871913</v>
      </c>
      <c r="AB120" s="17">
        <v>0.04339678653741891</v>
      </c>
      <c r="AC120" s="17">
        <v>-0.02515897543490919</v>
      </c>
      <c r="AD120" s="17">
        <v>0.11633771684423268</v>
      </c>
      <c r="AE120" s="17">
        <v>-0.010632755421152908</v>
      </c>
      <c r="AF120" s="17">
        <v>0.015883019654726355</v>
      </c>
      <c r="AG120" s="17">
        <v>0.045261508771410636</v>
      </c>
      <c r="AH120" s="17">
        <v>-0.014590400621265466</v>
      </c>
      <c r="AI120" s="17">
        <v>0.04815163928759872</v>
      </c>
      <c r="AJ120" s="17">
        <v>-5.049570480164921E-4</v>
      </c>
      <c r="AK120" s="17">
        <v>0.11072779621183206</v>
      </c>
      <c r="AL120" s="17">
        <v>-0.03862742977374948</v>
      </c>
      <c r="AM120" s="17">
        <v>0.10561058005511921</v>
      </c>
      <c r="AN120" s="17">
        <v>-0.00504452915006341</v>
      </c>
      <c r="AO120" s="17">
        <v>-0.02435283168097327</v>
      </c>
      <c r="AP120" s="17">
        <v>0.04107573061523473</v>
      </c>
      <c r="AQ120" s="17">
        <v>-0.03589521569645637</v>
      </c>
      <c r="AR120" s="17">
        <v>0.08430552567553935</v>
      </c>
      <c r="AS120" s="17">
        <v>-0.006440104383278269</v>
      </c>
      <c r="AT120" s="17">
        <v>0.0016085195865925429</v>
      </c>
      <c r="AU120" s="17">
        <v>0.0021848216651688124</v>
      </c>
      <c r="AV120" s="17">
        <v>-0.041418418786659805</v>
      </c>
      <c r="AW120" s="17">
        <v>-0.005615736310159908</v>
      </c>
      <c r="AX120" s="17">
        <v>0.0367562476461529</v>
      </c>
      <c r="AY120" s="17">
        <v>0.0026061730901505865</v>
      </c>
    </row>
    <row r="121">
      <c r="B121" s="17">
        <v>0.05305862110339824</v>
      </c>
      <c r="C121" s="17">
        <v>0.014078901638018407</v>
      </c>
      <c r="D121" s="17">
        <v>0.03524249022492613</v>
      </c>
      <c r="E121" s="17">
        <v>-0.0013216832891950504</v>
      </c>
      <c r="F121" s="17">
        <v>0.004045055822956001</v>
      </c>
      <c r="G121" s="17">
        <v>-0.02905499483065518</v>
      </c>
      <c r="H121" s="17">
        <v>-0.008247648561587582</v>
      </c>
      <c r="I121" s="17">
        <v>0.0030313052963930956</v>
      </c>
      <c r="J121" s="17">
        <v>0.02536805406818242</v>
      </c>
      <c r="K121" s="17">
        <v>-0.020760908363808388</v>
      </c>
      <c r="L121" s="17">
        <v>-3.6854928525714703E-4</v>
      </c>
      <c r="M121" s="17">
        <v>0.06374808002662576</v>
      </c>
      <c r="N121" s="17">
        <v>0.006549742102716347</v>
      </c>
      <c r="O121" s="17">
        <v>-0.009101818314590907</v>
      </c>
      <c r="P121" s="17">
        <v>0.09828499269981493</v>
      </c>
      <c r="Q121" s="17">
        <v>0.005971998359247659</v>
      </c>
      <c r="R121" s="17">
        <v>-0.008984228246162781</v>
      </c>
      <c r="S121" s="17">
        <v>-0.0031071636664559317</v>
      </c>
      <c r="T121" s="17">
        <v>0.02128171588787079</v>
      </c>
      <c r="U121" s="17">
        <v>0.09288468185037929</v>
      </c>
      <c r="V121" s="17">
        <v>-0.011460818629688417</v>
      </c>
      <c r="W121" s="17">
        <v>-0.013724727740563547</v>
      </c>
      <c r="X121" s="17">
        <v>0.004861027682046121</v>
      </c>
      <c r="Y121" s="17">
        <v>0.07049908786222861</v>
      </c>
      <c r="Z121" s="17">
        <v>0.02371663626492747</v>
      </c>
      <c r="AA121" s="17">
        <v>0.009235665447418735</v>
      </c>
      <c r="AB121" s="17">
        <v>-0.022432949103402516</v>
      </c>
      <c r="AC121" s="17">
        <v>0.0032093625549993662</v>
      </c>
      <c r="AD121" s="17">
        <v>5.022941488222674E-4</v>
      </c>
      <c r="AE121" s="17">
        <v>0.11312203330308278</v>
      </c>
      <c r="AF121" s="17">
        <v>0.09089637084741156</v>
      </c>
      <c r="AG121" s="17">
        <v>-0.03220594533081856</v>
      </c>
      <c r="AH121" s="17">
        <v>0.017766454860940296</v>
      </c>
      <c r="AI121" s="17">
        <v>0.012291846858862351</v>
      </c>
      <c r="AJ121" s="17">
        <v>0.10284518504918884</v>
      </c>
      <c r="AK121" s="17">
        <v>-0.007367558258034063</v>
      </c>
      <c r="AL121" s="17">
        <v>0.014882927990949028</v>
      </c>
      <c r="AM121" s="17">
        <v>-0.005044529150063329</v>
      </c>
      <c r="AN121" s="17">
        <v>0.10507214830156858</v>
      </c>
      <c r="AO121" s="17">
        <v>0.10557872452349418</v>
      </c>
      <c r="AP121" s="17">
        <v>-0.03024810649429358</v>
      </c>
      <c r="AQ121" s="17">
        <v>-5.200280369972721E-5</v>
      </c>
      <c r="AR121" s="17">
        <v>0.009614602361179753</v>
      </c>
      <c r="AS121" s="17">
        <v>-0.003688856414212977</v>
      </c>
      <c r="AT121" s="17">
        <v>0.022736778174311648</v>
      </c>
      <c r="AU121" s="17">
        <v>0.018254129047188518</v>
      </c>
      <c r="AV121" s="17">
        <v>-0.0018671804546929113</v>
      </c>
      <c r="AW121" s="17">
        <v>-0.021641875578360323</v>
      </c>
      <c r="AX121" s="17">
        <v>-0.02195944427642001</v>
      </c>
      <c r="AY121" s="17">
        <v>0.10401007443280508</v>
      </c>
    </row>
    <row r="122">
      <c r="B122" s="17">
        <v>0.004747830066061498</v>
      </c>
      <c r="C122" s="17">
        <v>-0.014961652125626586</v>
      </c>
      <c r="D122" s="17">
        <v>-0.0015626144812736689</v>
      </c>
      <c r="E122" s="17">
        <v>-0.002286127781728063</v>
      </c>
      <c r="F122" s="17">
        <v>0.011229123582546102</v>
      </c>
      <c r="G122" s="17">
        <v>-0.04286360126751934</v>
      </c>
      <c r="H122" s="17">
        <v>0.009226087713651963</v>
      </c>
      <c r="I122" s="17">
        <v>-0.036647901157691475</v>
      </c>
      <c r="J122" s="17">
        <v>0.0168307236795489</v>
      </c>
      <c r="K122" s="17">
        <v>0.028410768009743237</v>
      </c>
      <c r="L122" s="17">
        <v>-0.012789462986854253</v>
      </c>
      <c r="M122" s="17">
        <v>0.10588488881167007</v>
      </c>
      <c r="N122" s="17">
        <v>0.0034604427422920414</v>
      </c>
      <c r="O122" s="17">
        <v>0.0547576248256913</v>
      </c>
      <c r="P122" s="17">
        <v>0.10465301023971418</v>
      </c>
      <c r="Q122" s="17">
        <v>-0.03621980229402766</v>
      </c>
      <c r="R122" s="17">
        <v>0.017042188834826194</v>
      </c>
      <c r="S122" s="17">
        <v>-0.023827135513988178</v>
      </c>
      <c r="T122" s="17">
        <v>0.09952469588662155</v>
      </c>
      <c r="U122" s="17">
        <v>0.09434204797135373</v>
      </c>
      <c r="V122" s="17">
        <v>0.0546900889926981</v>
      </c>
      <c r="W122" s="17">
        <v>-0.032643752429256184</v>
      </c>
      <c r="X122" s="17">
        <v>-0.009559250425871538</v>
      </c>
      <c r="Y122" s="17">
        <v>0.04732370682713703</v>
      </c>
      <c r="Z122" s="17">
        <v>0.012164302196594302</v>
      </c>
      <c r="AA122" s="17">
        <v>0.017174480202084695</v>
      </c>
      <c r="AB122" s="17">
        <v>0.028634801610103046</v>
      </c>
      <c r="AC122" s="17">
        <v>0.02499701803925881</v>
      </c>
      <c r="AD122" s="17">
        <v>-0.04507727333037021</v>
      </c>
      <c r="AE122" s="17">
        <v>0.09027762330117019</v>
      </c>
      <c r="AF122" s="17">
        <v>0.07552705344894275</v>
      </c>
      <c r="AG122" s="17">
        <v>-0.07321175579870393</v>
      </c>
      <c r="AH122" s="17">
        <v>-0.087601884807088</v>
      </c>
      <c r="AI122" s="17">
        <v>0.08566900282982531</v>
      </c>
      <c r="AJ122" s="17">
        <v>0.08773894534703666</v>
      </c>
      <c r="AK122" s="17">
        <v>-0.04246406473871054</v>
      </c>
      <c r="AL122" s="17">
        <v>0.03808071428091362</v>
      </c>
      <c r="AM122" s="17">
        <v>-0.02435283168097291</v>
      </c>
      <c r="AN122" s="17">
        <v>0.10557872452349437</v>
      </c>
      <c r="AO122" s="17">
        <v>0.17969897714779942</v>
      </c>
      <c r="AP122" s="17">
        <v>-0.057782019626393274</v>
      </c>
      <c r="AQ122" s="17">
        <v>-0.023808477726239622</v>
      </c>
      <c r="AR122" s="17">
        <v>0.01036380889828433</v>
      </c>
      <c r="AS122" s="17">
        <v>-0.024187698544658815</v>
      </c>
      <c r="AT122" s="17">
        <v>0.04249449267142969</v>
      </c>
      <c r="AU122" s="17">
        <v>0.08932004857715142</v>
      </c>
      <c r="AV122" s="17">
        <v>-0.050382130670103595</v>
      </c>
      <c r="AW122" s="17">
        <v>-0.02686503386757988</v>
      </c>
      <c r="AX122" s="17">
        <v>0.025024057681393916</v>
      </c>
      <c r="AY122" s="17">
        <v>0.10422719231561989</v>
      </c>
    </row>
    <row r="123">
      <c r="B123" s="17">
        <v>0.09718501493745484</v>
      </c>
      <c r="C123" s="17">
        <v>0.022197522760399935</v>
      </c>
      <c r="D123" s="17">
        <v>-0.03952687020551063</v>
      </c>
      <c r="E123" s="17">
        <v>0.026316590817430093</v>
      </c>
      <c r="F123" s="17">
        <v>0.022537781274241928</v>
      </c>
      <c r="G123" s="17">
        <v>0.09501667071635589</v>
      </c>
      <c r="H123" s="17">
        <v>0.038172202306108724</v>
      </c>
      <c r="I123" s="17">
        <v>0.01628852154716305</v>
      </c>
      <c r="J123" s="17">
        <v>-0.0314575469230859</v>
      </c>
      <c r="K123" s="17">
        <v>0.04098711816287848</v>
      </c>
      <c r="L123" s="17">
        <v>0.03798635512884002</v>
      </c>
      <c r="M123" s="17">
        <v>0.018677813243335506</v>
      </c>
      <c r="N123" s="17">
        <v>0.03423660361442264</v>
      </c>
      <c r="O123" s="17">
        <v>0.035660930438902796</v>
      </c>
      <c r="P123" s="17">
        <v>0.0015596323046243102</v>
      </c>
      <c r="Q123" s="17">
        <v>0.028711239588484302</v>
      </c>
      <c r="R123" s="17">
        <v>0.029441566567715308</v>
      </c>
      <c r="S123" s="17">
        <v>0.04387498304416527</v>
      </c>
      <c r="T123" s="17">
        <v>-0.03252902034537838</v>
      </c>
      <c r="U123" s="17">
        <v>0.0022166817365725025</v>
      </c>
      <c r="V123" s="17">
        <v>0.03170487023267157</v>
      </c>
      <c r="W123" s="17">
        <v>0.06888091349624484</v>
      </c>
      <c r="X123" s="17">
        <v>0.04381024691906225</v>
      </c>
      <c r="Y123" s="17">
        <v>0.043700966830519175</v>
      </c>
      <c r="Z123" s="17">
        <v>-0.029809297290619256</v>
      </c>
      <c r="AA123" s="17">
        <v>-0.024611877687154088</v>
      </c>
      <c r="AB123" s="17">
        <v>0.03792305000352385</v>
      </c>
      <c r="AC123" s="17">
        <v>1.2593317882273608E-4</v>
      </c>
      <c r="AD123" s="17">
        <v>0.027859915532051735</v>
      </c>
      <c r="AE123" s="17">
        <v>-0.044384547547467644</v>
      </c>
      <c r="AF123" s="17">
        <v>0.016822248024924415</v>
      </c>
      <c r="AG123" s="17">
        <v>0.11867081463695497</v>
      </c>
      <c r="AH123" s="17">
        <v>0.005153979129636166</v>
      </c>
      <c r="AI123" s="17">
        <v>-0.0345998340251087</v>
      </c>
      <c r="AJ123" s="17">
        <v>-0.016981979521465705</v>
      </c>
      <c r="AK123" s="17">
        <v>0.05443773914562984</v>
      </c>
      <c r="AL123" s="17">
        <v>-0.03498120737544676</v>
      </c>
      <c r="AM123" s="17">
        <v>0.041075730615234646</v>
      </c>
      <c r="AN123" s="17">
        <v>-0.030248106494293575</v>
      </c>
      <c r="AO123" s="17">
        <v>-0.05778201962639344</v>
      </c>
      <c r="AP123" s="17">
        <v>0.10725092949822125</v>
      </c>
      <c r="AQ123" s="17">
        <v>0.041244251066626963</v>
      </c>
      <c r="AR123" s="17">
        <v>-0.009632318110704544</v>
      </c>
      <c r="AS123" s="17">
        <v>0.03540832520907525</v>
      </c>
      <c r="AT123" s="17">
        <v>-0.01799641845568236</v>
      </c>
      <c r="AU123" s="17">
        <v>-0.027929608072565726</v>
      </c>
      <c r="AV123" s="17">
        <v>0.06356518475819486</v>
      </c>
      <c r="AW123" s="17">
        <v>0.09235067436394973</v>
      </c>
      <c r="AX123" s="17">
        <v>0.04218335473824208</v>
      </c>
      <c r="AY123" s="17">
        <v>-0.030765703887812093</v>
      </c>
    </row>
    <row r="124">
      <c r="B124" s="17">
        <v>0.014613284991714569</v>
      </c>
      <c r="C124" s="17">
        <v>0.04562010510182154</v>
      </c>
      <c r="D124" s="17">
        <v>0.047626563186807865</v>
      </c>
      <c r="E124" s="17">
        <v>-0.03519304057058405</v>
      </c>
      <c r="F124" s="17">
        <v>-0.004068302639404914</v>
      </c>
      <c r="G124" s="17">
        <v>0.028554872527952163</v>
      </c>
      <c r="H124" s="17">
        <v>0.05653826300499908</v>
      </c>
      <c r="I124" s="17">
        <v>0.05780465380437772</v>
      </c>
      <c r="J124" s="17">
        <v>0.012357234942392256</v>
      </c>
      <c r="K124" s="17">
        <v>-0.006275320298947951</v>
      </c>
      <c r="L124" s="17">
        <v>-0.008427122617621852</v>
      </c>
      <c r="M124" s="17">
        <v>-0.04554723253038489</v>
      </c>
      <c r="N124" s="17">
        <v>0.03362604988807774</v>
      </c>
      <c r="O124" s="17">
        <v>0.0663041177606892</v>
      </c>
      <c r="P124" s="17">
        <v>0.027177427955244172</v>
      </c>
      <c r="Q124" s="17">
        <v>-1.0131283360699517E-5</v>
      </c>
      <c r="R124" s="17">
        <v>0.03634879763267059</v>
      </c>
      <c r="S124" s="17">
        <v>-0.017494329471522366</v>
      </c>
      <c r="T124" s="17">
        <v>0.02201567089475598</v>
      </c>
      <c r="U124" s="17">
        <v>-0.009555114913563471</v>
      </c>
      <c r="V124" s="17">
        <v>0.042956196156792</v>
      </c>
      <c r="W124" s="17">
        <v>0.07098516651566314</v>
      </c>
      <c r="X124" s="17">
        <v>0.03826178819053591</v>
      </c>
      <c r="Y124" s="17">
        <v>0.024773558837465577</v>
      </c>
      <c r="Z124" s="17">
        <v>0.003615189964270224</v>
      </c>
      <c r="AA124" s="17">
        <v>0.030917466065426842</v>
      </c>
      <c r="AB124" s="17">
        <v>-0.02327166744152437</v>
      </c>
      <c r="AC124" s="17">
        <v>0.05131441753371217</v>
      </c>
      <c r="AD124" s="17">
        <v>-0.03982506281834652</v>
      </c>
      <c r="AE124" s="17">
        <v>0.011983552392557793</v>
      </c>
      <c r="AF124" s="17">
        <v>0.0016397921780899674</v>
      </c>
      <c r="AG124" s="17">
        <v>0.047170379895703746</v>
      </c>
      <c r="AH124" s="17">
        <v>0.1018023648748661</v>
      </c>
      <c r="AI124" s="17">
        <v>-0.044578948977158916</v>
      </c>
      <c r="AJ124" s="17">
        <v>0.00716451655199582</v>
      </c>
      <c r="AK124" s="17">
        <v>-0.029187236353338725</v>
      </c>
      <c r="AL124" s="17">
        <v>0.05266702464305898</v>
      </c>
      <c r="AM124" s="17">
        <v>-0.03589521569645632</v>
      </c>
      <c r="AN124" s="17">
        <v>-5.200280369951904E-5</v>
      </c>
      <c r="AO124" s="17">
        <v>-0.023808477726239473</v>
      </c>
      <c r="AP124" s="17">
        <v>0.04124425106662698</v>
      </c>
      <c r="AQ124" s="17">
        <v>0.09921090773407441</v>
      </c>
      <c r="AR124" s="17">
        <v>-0.04045838602438454</v>
      </c>
      <c r="AS124" s="17">
        <v>0.06366837722011327</v>
      </c>
      <c r="AT124" s="17">
        <v>0.037151087379243046</v>
      </c>
      <c r="AU124" s="17">
        <v>0.008703698203070986</v>
      </c>
      <c r="AV124" s="17">
        <v>0.124897542895764</v>
      </c>
      <c r="AW124" s="17">
        <v>0.07594253946981713</v>
      </c>
      <c r="AX124" s="17">
        <v>-0.012619962360632078</v>
      </c>
      <c r="AY124" s="17">
        <v>-0.008389304933181047</v>
      </c>
    </row>
    <row r="125">
      <c r="B125" s="17">
        <v>-0.024754327468658504</v>
      </c>
      <c r="C125" s="17">
        <v>0.007725138549520396</v>
      </c>
      <c r="D125" s="17">
        <v>0.0447348611727092</v>
      </c>
      <c r="E125" s="17">
        <v>0.08141794652289883</v>
      </c>
      <c r="F125" s="17">
        <v>0.04349461410104499</v>
      </c>
      <c r="G125" s="17">
        <v>0.003921278348931356</v>
      </c>
      <c r="H125" s="17">
        <v>-0.013591711123945053</v>
      </c>
      <c r="I125" s="17">
        <v>0.029824396923025416</v>
      </c>
      <c r="J125" s="17">
        <v>0.06424842505833442</v>
      </c>
      <c r="K125" s="17">
        <v>0.038291900380298866</v>
      </c>
      <c r="L125" s="17">
        <v>0.05087155585305955</v>
      </c>
      <c r="M125" s="17">
        <v>0.03666402572569718</v>
      </c>
      <c r="N125" s="17">
        <v>-1.7955662059657151E-4</v>
      </c>
      <c r="O125" s="17">
        <v>-0.0496584265716363</v>
      </c>
      <c r="P125" s="17">
        <v>-0.04268419401521035</v>
      </c>
      <c r="Q125" s="17">
        <v>0.06345726697816181</v>
      </c>
      <c r="R125" s="17">
        <v>0.009459303549606725</v>
      </c>
      <c r="S125" s="17">
        <v>0.06258232713621248</v>
      </c>
      <c r="T125" s="17">
        <v>0.004526038434739893</v>
      </c>
      <c r="U125" s="17">
        <v>0.0015452792772690143</v>
      </c>
      <c r="V125" s="17">
        <v>-0.022150974881469415</v>
      </c>
      <c r="W125" s="17">
        <v>-0.02669885514316417</v>
      </c>
      <c r="X125" s="17">
        <v>-0.004424193517310299</v>
      </c>
      <c r="Y125" s="17">
        <v>-0.020385390629355165</v>
      </c>
      <c r="Z125" s="17">
        <v>0.07498127206743346</v>
      </c>
      <c r="AA125" s="17">
        <v>0.05646867461050079</v>
      </c>
      <c r="AB125" s="17">
        <v>0.05829070798741609</v>
      </c>
      <c r="AC125" s="17">
        <v>0.01140087103174137</v>
      </c>
      <c r="AD125" s="17">
        <v>0.11118171580458175</v>
      </c>
      <c r="AE125" s="17">
        <v>0.017178989784977665</v>
      </c>
      <c r="AF125" s="17">
        <v>-0.009884156747554534</v>
      </c>
      <c r="AG125" s="17">
        <v>-0.015171845558883984</v>
      </c>
      <c r="AH125" s="17">
        <v>0.02338231159491217</v>
      </c>
      <c r="AI125" s="17">
        <v>0.08426056963746265</v>
      </c>
      <c r="AJ125" s="17">
        <v>0.0027801843615342025</v>
      </c>
      <c r="AK125" s="17">
        <v>0.07809545611686639</v>
      </c>
      <c r="AL125" s="17">
        <v>0.0288980771911403</v>
      </c>
      <c r="AM125" s="17">
        <v>0.08430552567553952</v>
      </c>
      <c r="AN125" s="17">
        <v>0.009614602361179829</v>
      </c>
      <c r="AO125" s="17">
        <v>0.010363808898284133</v>
      </c>
      <c r="AP125" s="17">
        <v>-0.009632318110704308</v>
      </c>
      <c r="AQ125" s="17">
        <v>-0.04045838602438445</v>
      </c>
      <c r="AR125" s="17">
        <v>0.10675083642490443</v>
      </c>
      <c r="AS125" s="17">
        <v>0.001442005390909138</v>
      </c>
      <c r="AT125" s="17">
        <v>0.012335640829491097</v>
      </c>
      <c r="AU125" s="17">
        <v>0.021158867402627735</v>
      </c>
      <c r="AV125" s="17">
        <v>-0.06823292634953196</v>
      </c>
      <c r="AW125" s="17">
        <v>-0.05338978132582939</v>
      </c>
      <c r="AX125" s="17">
        <v>0.04608139045338458</v>
      </c>
      <c r="AY125" s="17">
        <v>0.01956117845183643</v>
      </c>
    </row>
    <row r="126">
      <c r="B126" s="17">
        <v>0.023119855561590234</v>
      </c>
      <c r="C126" s="17">
        <v>0.015896282056573483</v>
      </c>
      <c r="D126" s="17">
        <v>0.03765661583744588</v>
      </c>
      <c r="E126" s="17">
        <v>-0.008064371208849008</v>
      </c>
      <c r="F126" s="17">
        <v>-0.00461132044945853</v>
      </c>
      <c r="G126" s="17">
        <v>0.03240265577603057</v>
      </c>
      <c r="H126" s="17">
        <v>0.04364209846964823</v>
      </c>
      <c r="I126" s="17">
        <v>0.06993141809784459</v>
      </c>
      <c r="J126" s="17">
        <v>0.019848338368545982</v>
      </c>
      <c r="K126" s="17">
        <v>0.021780571527357847</v>
      </c>
      <c r="L126" s="17">
        <v>-0.0033642539742106473</v>
      </c>
      <c r="M126" s="17">
        <v>0.006491428477958127</v>
      </c>
      <c r="N126" s="17">
        <v>0.0014585025633166472</v>
      </c>
      <c r="O126" s="17">
        <v>0.030237029193447507</v>
      </c>
      <c r="P126" s="17">
        <v>-0.010929532896468483</v>
      </c>
      <c r="Q126" s="17">
        <v>0.010946919973716643</v>
      </c>
      <c r="R126" s="17">
        <v>0.04010514496973546</v>
      </c>
      <c r="S126" s="17">
        <v>-0.0038148082945088733</v>
      </c>
      <c r="T126" s="17">
        <v>-0.007737889776098631</v>
      </c>
      <c r="U126" s="17">
        <v>-0.015445826767982463</v>
      </c>
      <c r="V126" s="17">
        <v>0.026859037171109285</v>
      </c>
      <c r="W126" s="17">
        <v>0.049010535816930455</v>
      </c>
      <c r="X126" s="17">
        <v>0.0031486293121676043</v>
      </c>
      <c r="Y126" s="17">
        <v>0.03252075879932936</v>
      </c>
      <c r="Z126" s="17">
        <v>0.018946554749562083</v>
      </c>
      <c r="AA126" s="17">
        <v>0.061825392231466346</v>
      </c>
      <c r="AB126" s="17">
        <v>0.01930016034136154</v>
      </c>
      <c r="AC126" s="17">
        <v>0.05291037034223822</v>
      </c>
      <c r="AD126" s="17">
        <v>0.00587027736714282</v>
      </c>
      <c r="AE126" s="17">
        <v>0.010510818351875851</v>
      </c>
      <c r="AF126" s="17">
        <v>-0.012351933541672763</v>
      </c>
      <c r="AG126" s="17">
        <v>0.03747394754117225</v>
      </c>
      <c r="AH126" s="17">
        <v>0.10281014797634701</v>
      </c>
      <c r="AI126" s="17">
        <v>-0.01630414185694991</v>
      </c>
      <c r="AJ126" s="17">
        <v>-0.001247738498869973</v>
      </c>
      <c r="AK126" s="17">
        <v>-0.0040514447948014065</v>
      </c>
      <c r="AL126" s="17">
        <v>0.06334180594955381</v>
      </c>
      <c r="AM126" s="17">
        <v>-0.006440104383278215</v>
      </c>
      <c r="AN126" s="17">
        <v>-0.0036888564142128783</v>
      </c>
      <c r="AO126" s="17">
        <v>-0.024187698544658888</v>
      </c>
      <c r="AP126" s="17">
        <v>0.03540832520907532</v>
      </c>
      <c r="AQ126" s="17">
        <v>0.06366837722011326</v>
      </c>
      <c r="AR126" s="17">
        <v>0.0014420053909090843</v>
      </c>
      <c r="AS126" s="17">
        <v>0.0585476818519573</v>
      </c>
      <c r="AT126" s="17">
        <v>0.01017494953623143</v>
      </c>
      <c r="AU126" s="17">
        <v>-0.008868697578579221</v>
      </c>
      <c r="AV126" s="17">
        <v>0.06946908953025023</v>
      </c>
      <c r="AW126" s="17">
        <v>0.038018076496167584</v>
      </c>
      <c r="AX126" s="17">
        <v>0.02112609144931413</v>
      </c>
      <c r="AY126" s="17">
        <v>-0.004791274526889091</v>
      </c>
    </row>
    <row r="127">
      <c r="B127" s="17">
        <v>-0.07370146769933483</v>
      </c>
      <c r="C127" s="17">
        <v>0.06516866178284987</v>
      </c>
      <c r="D127" s="17">
        <v>0.06832886688265795</v>
      </c>
      <c r="E127" s="17">
        <v>0.012647453040366435</v>
      </c>
      <c r="F127" s="17">
        <v>0.042549225691245654</v>
      </c>
      <c r="G127" s="17">
        <v>-0.02045784974060677</v>
      </c>
      <c r="H127" s="17">
        <v>0.023080284538115226</v>
      </c>
      <c r="I127" s="17">
        <v>-0.0025470202773079705</v>
      </c>
      <c r="J127" s="17">
        <v>0.052866346863986016</v>
      </c>
      <c r="K127" s="17">
        <v>-0.012770973774780925</v>
      </c>
      <c r="L127" s="17">
        <v>0.027823935862167207</v>
      </c>
      <c r="M127" s="17">
        <v>-0.07088862839110213</v>
      </c>
      <c r="N127" s="17">
        <v>0.06726707575330294</v>
      </c>
      <c r="O127" s="17">
        <v>0.05449473889063633</v>
      </c>
      <c r="P127" s="17">
        <v>0.04519114159314253</v>
      </c>
      <c r="Q127" s="17">
        <v>0.020643528411391596</v>
      </c>
      <c r="R127" s="17">
        <v>0.011581960880157392</v>
      </c>
      <c r="S127" s="17">
        <v>0.015731325367422347</v>
      </c>
      <c r="T127" s="17">
        <v>0.10426589349546596</v>
      </c>
      <c r="U127" s="17">
        <v>0.012587728023534146</v>
      </c>
      <c r="V127" s="17">
        <v>0.03686056603312779</v>
      </c>
      <c r="W127" s="17">
        <v>0.014030738991375106</v>
      </c>
      <c r="X127" s="17">
        <v>0.0645611575505859</v>
      </c>
      <c r="Y127" s="17">
        <v>-0.04813126913070668</v>
      </c>
      <c r="Z127" s="17">
        <v>0.044053269701834</v>
      </c>
      <c r="AA127" s="17">
        <v>0.002816347572384659</v>
      </c>
      <c r="AB127" s="17">
        <v>-0.02547782810019565</v>
      </c>
      <c r="AC127" s="17">
        <v>0.02428617421289705</v>
      </c>
      <c r="AD127" s="17">
        <v>-0.01359145461305153</v>
      </c>
      <c r="AE127" s="17">
        <v>0.022156066089515904</v>
      </c>
      <c r="AF127" s="17">
        <v>0.012066680055130681</v>
      </c>
      <c r="AG127" s="17">
        <v>-0.020877325957025156</v>
      </c>
      <c r="AH127" s="17">
        <v>0.001621419843917912</v>
      </c>
      <c r="AI127" s="17">
        <v>0.04746122186995881</v>
      </c>
      <c r="AJ127" s="17">
        <v>0.01968088137434324</v>
      </c>
      <c r="AK127" s="17">
        <v>-0.001960049292060645</v>
      </c>
      <c r="AL127" s="17">
        <v>0.02917022305152183</v>
      </c>
      <c r="AM127" s="17">
        <v>0.0016085195865926244</v>
      </c>
      <c r="AN127" s="17">
        <v>0.02273677817431178</v>
      </c>
      <c r="AO127" s="17">
        <v>0.04249449267142972</v>
      </c>
      <c r="AP127" s="17">
        <v>-0.01799641845568234</v>
      </c>
      <c r="AQ127" s="17">
        <v>0.03715108737924294</v>
      </c>
      <c r="AR127" s="17">
        <v>0.012335640829491066</v>
      </c>
      <c r="AS127" s="17">
        <v>0.010174949536231406</v>
      </c>
      <c r="AT127" s="17">
        <v>0.08614812434290157</v>
      </c>
      <c r="AU127" s="17">
        <v>0.08936989165174976</v>
      </c>
      <c r="AV127" s="17">
        <v>0.04386019435215524</v>
      </c>
      <c r="AW127" s="17">
        <v>0.02288726452525333</v>
      </c>
      <c r="AX127" s="17">
        <v>-0.019167168280276287</v>
      </c>
      <c r="AY127" s="17">
        <v>0.015807597239734662</v>
      </c>
    </row>
    <row r="128">
      <c r="B128" s="17">
        <v>-0.09445448069846145</v>
      </c>
      <c r="C128" s="17">
        <v>0.038698418045072625</v>
      </c>
      <c r="D128" s="17">
        <v>0.028620414666616488</v>
      </c>
      <c r="E128" s="17">
        <v>0.023560840547961648</v>
      </c>
      <c r="F128" s="17">
        <v>0.05151645944433719</v>
      </c>
      <c r="G128" s="17">
        <v>-0.019852629649561845</v>
      </c>
      <c r="H128" s="17">
        <v>0.03144313467371285</v>
      </c>
      <c r="I128" s="17">
        <v>-0.03549770873743622</v>
      </c>
      <c r="J128" s="17">
        <v>0.04098742772492195</v>
      </c>
      <c r="K128" s="17">
        <v>0.031226673488518916</v>
      </c>
      <c r="L128" s="17">
        <v>0.0265090570001916</v>
      </c>
      <c r="M128" s="17">
        <v>-0.02717312291885826</v>
      </c>
      <c r="N128" s="17">
        <v>0.06236351406335153</v>
      </c>
      <c r="O128" s="17">
        <v>0.09148831228236232</v>
      </c>
      <c r="P128" s="17">
        <v>0.04246845245839688</v>
      </c>
      <c r="Q128" s="17">
        <v>-0.0036624906079277004</v>
      </c>
      <c r="R128" s="17">
        <v>0.0291177400701932</v>
      </c>
      <c r="S128" s="17">
        <v>0.011596290897683853</v>
      </c>
      <c r="T128" s="17">
        <v>0.14831861793548157</v>
      </c>
      <c r="U128" s="17">
        <v>0.014851967623603149</v>
      </c>
      <c r="V128" s="17">
        <v>0.08011808262911696</v>
      </c>
      <c r="W128" s="17">
        <v>-0.0014753534021151055</v>
      </c>
      <c r="X128" s="17">
        <v>0.052196731028441856</v>
      </c>
      <c r="Y128" s="17">
        <v>-0.06085870512456208</v>
      </c>
      <c r="Z128" s="17">
        <v>0.032305775634535405</v>
      </c>
      <c r="AA128" s="17">
        <v>0.0027910320172091704</v>
      </c>
      <c r="AB128" s="17">
        <v>0.023210040325927606</v>
      </c>
      <c r="AC128" s="17">
        <v>0.03203647404565299</v>
      </c>
      <c r="AD128" s="17">
        <v>-0.031385970736139454</v>
      </c>
      <c r="AE128" s="17">
        <v>-0.00241565445381621</v>
      </c>
      <c r="AF128" s="17">
        <v>0.002336742817886997</v>
      </c>
      <c r="AG128" s="17">
        <v>-0.03976901424809784</v>
      </c>
      <c r="AH128" s="17">
        <v>-0.0865893267960518</v>
      </c>
      <c r="AI128" s="17">
        <v>0.10286274995072789</v>
      </c>
      <c r="AJ128" s="17">
        <v>0.004742099731034163</v>
      </c>
      <c r="AK128" s="17">
        <v>-0.011832234503888941</v>
      </c>
      <c r="AL128" s="17">
        <v>0.03325263526630346</v>
      </c>
      <c r="AM128" s="17">
        <v>0.0021848216651689373</v>
      </c>
      <c r="AN128" s="17">
        <v>0.018254129047188664</v>
      </c>
      <c r="AO128" s="17">
        <v>0.08932004857715141</v>
      </c>
      <c r="AP128" s="17">
        <v>-0.027929608072565754</v>
      </c>
      <c r="AQ128" s="17">
        <v>0.008703698203070816</v>
      </c>
      <c r="AR128" s="17">
        <v>0.021158867402627735</v>
      </c>
      <c r="AS128" s="17">
        <v>-0.00886869757857928</v>
      </c>
      <c r="AT128" s="17">
        <v>0.08936989165174969</v>
      </c>
      <c r="AU128" s="17">
        <v>0.13214450944720516</v>
      </c>
      <c r="AV128" s="17">
        <v>-0.004190408250332598</v>
      </c>
      <c r="AW128" s="17">
        <v>0.01834537019844537</v>
      </c>
      <c r="AX128" s="17">
        <v>0.02492586227610541</v>
      </c>
      <c r="AY128" s="17">
        <v>0.012928522940435741</v>
      </c>
    </row>
    <row r="129">
      <c r="B129" s="17">
        <v>0.03451551708896893</v>
      </c>
      <c r="C129" s="17">
        <v>0.07350022065349891</v>
      </c>
      <c r="D129" s="17">
        <v>0.05326747559359912</v>
      </c>
      <c r="E129" s="17">
        <v>-0.04662247066535308</v>
      </c>
      <c r="F129" s="17">
        <v>-0.0018480525808807213</v>
      </c>
      <c r="G129" s="17">
        <v>0.03947747104523666</v>
      </c>
      <c r="H129" s="17">
        <v>0.05855743275045132</v>
      </c>
      <c r="I129" s="17">
        <v>0.05409393778809138</v>
      </c>
      <c r="J129" s="17">
        <v>0.0026762255924334746</v>
      </c>
      <c r="K129" s="17">
        <v>-0.03529887794174308</v>
      </c>
      <c r="L129" s="17">
        <v>-0.001800298960730029</v>
      </c>
      <c r="M129" s="17">
        <v>-0.08836796398275429</v>
      </c>
      <c r="N129" s="17">
        <v>0.05926937993917861</v>
      </c>
      <c r="O129" s="17">
        <v>0.0705861886589601</v>
      </c>
      <c r="P129" s="17">
        <v>0.0507152124513277</v>
      </c>
      <c r="Q129" s="17">
        <v>0.008271347887788428</v>
      </c>
      <c r="R129" s="17">
        <v>0.02477860253669877</v>
      </c>
      <c r="S129" s="17">
        <v>-0.012816352668657272</v>
      </c>
      <c r="T129" s="17">
        <v>0.013696149191191886</v>
      </c>
      <c r="U129" s="17">
        <v>-0.003736640300560208</v>
      </c>
      <c r="V129" s="17">
        <v>0.03412333636035564</v>
      </c>
      <c r="W129" s="17">
        <v>0.09308743583328948</v>
      </c>
      <c r="X129" s="17">
        <v>0.07023074425549741</v>
      </c>
      <c r="Y129" s="17">
        <v>0.0284627932426122</v>
      </c>
      <c r="Z129" s="17">
        <v>-0.009651083489247612</v>
      </c>
      <c r="AA129" s="17">
        <v>-0.0032876409208596226</v>
      </c>
      <c r="AB129" s="17">
        <v>-0.061920379165736006</v>
      </c>
      <c r="AC129" s="17">
        <v>0.036120611026463474</v>
      </c>
      <c r="AD129" s="17">
        <v>-0.05141192040955052</v>
      </c>
      <c r="AE129" s="17">
        <v>0.01153729421981875</v>
      </c>
      <c r="AF129" s="17">
        <v>0.019128579217024287</v>
      </c>
      <c r="AG129" s="17">
        <v>0.077231036996573</v>
      </c>
      <c r="AH129" s="17">
        <v>0.11785059082775662</v>
      </c>
      <c r="AI129" s="17">
        <v>-0.08640427924703512</v>
      </c>
      <c r="AJ129" s="17">
        <v>0.01450315970574479</v>
      </c>
      <c r="AK129" s="17">
        <v>-0.0257651797085362</v>
      </c>
      <c r="AL129" s="17">
        <v>0.024727130793346177</v>
      </c>
      <c r="AM129" s="17">
        <v>-0.04141841878665989</v>
      </c>
      <c r="AN129" s="17">
        <v>-0.001867180454692717</v>
      </c>
      <c r="AO129" s="17">
        <v>-0.05038213067010345</v>
      </c>
      <c r="AP129" s="17">
        <v>0.06356518475819481</v>
      </c>
      <c r="AQ129" s="17">
        <v>0.12489754289576396</v>
      </c>
      <c r="AR129" s="17">
        <v>-0.06823292634953211</v>
      </c>
      <c r="AS129" s="17">
        <v>0.06946908953025019</v>
      </c>
      <c r="AT129" s="17">
        <v>0.04386019435215531</v>
      </c>
      <c r="AU129" s="17">
        <v>-0.0041904082503324</v>
      </c>
      <c r="AV129" s="17">
        <v>0.17262222865832155</v>
      </c>
      <c r="AW129" s="17">
        <v>0.1089542988551292</v>
      </c>
      <c r="AX129" s="17">
        <v>-0.0442455676353731</v>
      </c>
      <c r="AY129" s="17">
        <v>-0.014508640517386977</v>
      </c>
    </row>
    <row r="130">
      <c r="B130" s="17">
        <v>0.05924141923785345</v>
      </c>
      <c r="C130" s="17">
        <v>0.04393504409125518</v>
      </c>
      <c r="D130" s="17">
        <v>-0.02801381773787509</v>
      </c>
      <c r="E130" s="17">
        <v>-0.009470738035335019</v>
      </c>
      <c r="F130" s="17">
        <v>0.02098825622463507</v>
      </c>
      <c r="G130" s="17">
        <v>0.07566884449493214</v>
      </c>
      <c r="H130" s="17">
        <v>0.05906886281619619</v>
      </c>
      <c r="I130" s="17">
        <v>-0.0012997499271964613</v>
      </c>
      <c r="J130" s="17">
        <v>-0.03391560701123711</v>
      </c>
      <c r="K130" s="17">
        <v>0.023550391669354354</v>
      </c>
      <c r="L130" s="17">
        <v>0.021340814821925555</v>
      </c>
      <c r="M130" s="17">
        <v>-0.02619430335055585</v>
      </c>
      <c r="N130" s="17">
        <v>0.06291418368189351</v>
      </c>
      <c r="O130" s="17">
        <v>0.09565631529079292</v>
      </c>
      <c r="P130" s="17">
        <v>0.043315021467044273</v>
      </c>
      <c r="Q130" s="17">
        <v>-4.177477422441303E-4</v>
      </c>
      <c r="R130" s="17">
        <v>0.035850021982141815</v>
      </c>
      <c r="S130" s="17">
        <v>0.013949564854313937</v>
      </c>
      <c r="T130" s="17">
        <v>0.030449178187934856</v>
      </c>
      <c r="U130" s="17">
        <v>0.006191114687943394</v>
      </c>
      <c r="V130" s="17">
        <v>0.07070580146398689</v>
      </c>
      <c r="W130" s="17">
        <v>0.08325525854127469</v>
      </c>
      <c r="X130" s="17">
        <v>0.07058840728398998</v>
      </c>
      <c r="Y130" s="17">
        <v>0.025569926684130023</v>
      </c>
      <c r="Z130" s="17">
        <v>-0.04228899753551765</v>
      </c>
      <c r="AA130" s="17">
        <v>-0.041282590453726106</v>
      </c>
      <c r="AB130" s="17">
        <v>0.005330399785789891</v>
      </c>
      <c r="AC130" s="17">
        <v>0.01454277430935784</v>
      </c>
      <c r="AD130" s="17">
        <v>-0.041140853138332066</v>
      </c>
      <c r="AE130" s="17">
        <v>-0.04122806038534227</v>
      </c>
      <c r="AF130" s="17">
        <v>0.022088290517191828</v>
      </c>
      <c r="AG130" s="17">
        <v>0.1019076675004938</v>
      </c>
      <c r="AH130" s="17">
        <v>-0.014917877792138518</v>
      </c>
      <c r="AI130" s="17">
        <v>-0.03786469408287915</v>
      </c>
      <c r="AJ130" s="17">
        <v>-0.01020211290736845</v>
      </c>
      <c r="AK130" s="17">
        <v>0.0053369316211921425</v>
      </c>
      <c r="AL130" s="17">
        <v>-0.02239060217427427</v>
      </c>
      <c r="AM130" s="17">
        <v>-0.005615736310159866</v>
      </c>
      <c r="AN130" s="17">
        <v>-0.02164187557836001</v>
      </c>
      <c r="AO130" s="17">
        <v>-0.026865033867579657</v>
      </c>
      <c r="AP130" s="17">
        <v>0.09235067436394978</v>
      </c>
      <c r="AQ130" s="17">
        <v>0.07594253946981726</v>
      </c>
      <c r="AR130" s="17">
        <v>-0.053389781325829465</v>
      </c>
      <c r="AS130" s="17">
        <v>0.038018076496167674</v>
      </c>
      <c r="AT130" s="17">
        <v>0.022887264525253546</v>
      </c>
      <c r="AU130" s="17">
        <v>0.01834537019844565</v>
      </c>
      <c r="AV130" s="17">
        <v>0.10895429885512935</v>
      </c>
      <c r="AW130" s="17">
        <v>0.12299854581886249</v>
      </c>
      <c r="AX130" s="17">
        <v>0.017473304917660443</v>
      </c>
      <c r="AY130" s="17">
        <v>-0.03027438650495618</v>
      </c>
    </row>
    <row r="131">
      <c r="B131" s="17">
        <v>0.029173465773604815</v>
      </c>
      <c r="C131" s="17">
        <v>-0.04272082292514549</v>
      </c>
      <c r="D131" s="17">
        <v>-0.04977769600296389</v>
      </c>
      <c r="E131" s="17">
        <v>0.042036022110237145</v>
      </c>
      <c r="F131" s="17">
        <v>0.016038226366091465</v>
      </c>
      <c r="G131" s="17">
        <v>0.05828938136795332</v>
      </c>
      <c r="H131" s="17">
        <v>0.04130262017771157</v>
      </c>
      <c r="I131" s="17">
        <v>0.01897242308182351</v>
      </c>
      <c r="J131" s="17">
        <v>-0.006852333610084364</v>
      </c>
      <c r="K131" s="17">
        <v>0.11067257122983433</v>
      </c>
      <c r="L131" s="17">
        <v>0.013714625639818748</v>
      </c>
      <c r="M131" s="17">
        <v>0.11372955427586415</v>
      </c>
      <c r="N131" s="17">
        <v>-0.021953489707183388</v>
      </c>
      <c r="O131" s="17">
        <v>0.0486551398682685</v>
      </c>
      <c r="P131" s="17">
        <v>-0.04376143235595742</v>
      </c>
      <c r="Q131" s="17">
        <v>-0.0049962187773640535</v>
      </c>
      <c r="R131" s="17">
        <v>0.06263665975075453</v>
      </c>
      <c r="S131" s="17">
        <v>0.019374210693609756</v>
      </c>
      <c r="T131" s="17">
        <v>0.014999295047510436</v>
      </c>
      <c r="U131" s="17">
        <v>-0.011559372095313492</v>
      </c>
      <c r="V131" s="17">
        <v>0.07087190097175167</v>
      </c>
      <c r="W131" s="17">
        <v>0.016257604805268992</v>
      </c>
      <c r="X131" s="17">
        <v>-0.02987794355868134</v>
      </c>
      <c r="Y131" s="17">
        <v>0.02659560439150315</v>
      </c>
      <c r="Z131" s="17">
        <v>2.1507512733217812E-4</v>
      </c>
      <c r="AA131" s="17">
        <v>0.0590867389802916</v>
      </c>
      <c r="AB131" s="17">
        <v>0.1269191242301057</v>
      </c>
      <c r="AC131" s="17">
        <v>0.04614978691028142</v>
      </c>
      <c r="AD131" s="17">
        <v>0.030533112801031152</v>
      </c>
      <c r="AE131" s="17">
        <v>-0.04192497910495964</v>
      </c>
      <c r="AF131" s="17">
        <v>-0.02729255854313123</v>
      </c>
      <c r="AG131" s="17">
        <v>0.03238035047361573</v>
      </c>
      <c r="AH131" s="17">
        <v>-0.04542157046790078</v>
      </c>
      <c r="AI131" s="17">
        <v>0.07468441267303655</v>
      </c>
      <c r="AJ131" s="17">
        <v>-0.033640998954174973</v>
      </c>
      <c r="AK131" s="17">
        <v>0.02548581646835857</v>
      </c>
      <c r="AL131" s="17">
        <v>0.044009596745475804</v>
      </c>
      <c r="AM131" s="17">
        <v>0.03675624764615307</v>
      </c>
      <c r="AN131" s="17">
        <v>-0.021959444276419972</v>
      </c>
      <c r="AO131" s="17">
        <v>0.025024057681393735</v>
      </c>
      <c r="AP131" s="17">
        <v>0.042183354738242196</v>
      </c>
      <c r="AQ131" s="17">
        <v>-0.01261996236063211</v>
      </c>
      <c r="AR131" s="17">
        <v>0.04608139045338456</v>
      </c>
      <c r="AS131" s="17">
        <v>0.02112609144931415</v>
      </c>
      <c r="AT131" s="17">
        <v>-0.01916716828027632</v>
      </c>
      <c r="AU131" s="17">
        <v>0.02492586227610538</v>
      </c>
      <c r="AV131" s="17">
        <v>-0.04424556763537309</v>
      </c>
      <c r="AW131" s="17">
        <v>0.017473304917660415</v>
      </c>
      <c r="AX131" s="17">
        <v>0.11580182632457986</v>
      </c>
      <c r="AY131" s="17">
        <v>-0.014383896792409931</v>
      </c>
    </row>
    <row r="132">
      <c r="B132" s="17">
        <v>0.05627908927658841</v>
      </c>
      <c r="C132" s="17">
        <v>0.0074074210938523425</v>
      </c>
      <c r="D132" s="17">
        <v>0.032830245448360634</v>
      </c>
      <c r="E132" s="17">
        <v>0.005426477034307297</v>
      </c>
      <c r="F132" s="17">
        <v>0.004003635857060066</v>
      </c>
      <c r="G132" s="17">
        <v>-0.027507975822671015</v>
      </c>
      <c r="H132" s="17">
        <v>-0.011616077185403209</v>
      </c>
      <c r="I132" s="17">
        <v>0.006113555365947435</v>
      </c>
      <c r="J132" s="17">
        <v>0.026924587145332662</v>
      </c>
      <c r="K132" s="17">
        <v>-0.014591139323509111</v>
      </c>
      <c r="L132" s="17">
        <v>0.0013027732189952361</v>
      </c>
      <c r="M132" s="17">
        <v>0.07570979990197783</v>
      </c>
      <c r="N132" s="17">
        <v>-8.832134449006292E-4</v>
      </c>
      <c r="O132" s="17">
        <v>-0.01858659568640285</v>
      </c>
      <c r="P132" s="17">
        <v>0.0891579341766994</v>
      </c>
      <c r="Q132" s="17">
        <v>0.009304072485330451</v>
      </c>
      <c r="R132" s="17">
        <v>-0.008519542064290456</v>
      </c>
      <c r="S132" s="17">
        <v>7.865918343003568E-4</v>
      </c>
      <c r="T132" s="17">
        <v>0.012899875397960748</v>
      </c>
      <c r="U132" s="17">
        <v>0.09157630396706207</v>
      </c>
      <c r="V132" s="17">
        <v>-0.01619924644459656</v>
      </c>
      <c r="W132" s="17">
        <v>-0.018586807544293364</v>
      </c>
      <c r="X132" s="17">
        <v>-0.0030655216921892867</v>
      </c>
      <c r="Y132" s="17">
        <v>0.07275316540579933</v>
      </c>
      <c r="Z132" s="17">
        <v>0.02721013887711455</v>
      </c>
      <c r="AA132" s="17">
        <v>0.01592770019727942</v>
      </c>
      <c r="AB132" s="17">
        <v>-0.012817436185230192</v>
      </c>
      <c r="AC132" s="17">
        <v>0.002923445800499913</v>
      </c>
      <c r="AD132" s="17">
        <v>0.012229303105562453</v>
      </c>
      <c r="AE132" s="17">
        <v>0.11270553053993213</v>
      </c>
      <c r="AF132" s="17">
        <v>0.08796121445517315</v>
      </c>
      <c r="AG132" s="17">
        <v>-0.033396338814964704</v>
      </c>
      <c r="AH132" s="17">
        <v>0.018791810193701283</v>
      </c>
      <c r="AI132" s="17">
        <v>0.017918373975418702</v>
      </c>
      <c r="AJ132" s="17">
        <v>0.10093111282578827</v>
      </c>
      <c r="AK132" s="17">
        <v>-4.561774742971136E-4</v>
      </c>
      <c r="AL132" s="17">
        <v>0.016435800092203728</v>
      </c>
      <c r="AM132" s="17">
        <v>0.0026061730901508727</v>
      </c>
      <c r="AN132" s="17">
        <v>0.1040100744328053</v>
      </c>
      <c r="AO132" s="17">
        <v>0.10422719231561989</v>
      </c>
      <c r="AP132" s="17">
        <v>-0.03076570388781187</v>
      </c>
      <c r="AQ132" s="17">
        <v>-0.008389304933180974</v>
      </c>
      <c r="AR132" s="17">
        <v>0.019561178451836553</v>
      </c>
      <c r="AS132" s="17">
        <v>-0.004791274526888954</v>
      </c>
      <c r="AT132" s="17">
        <v>0.01580759723973477</v>
      </c>
      <c r="AU132" s="17">
        <v>0.012928522940435831</v>
      </c>
      <c r="AV132" s="17">
        <v>-0.01450864051738688</v>
      </c>
      <c r="AW132" s="17">
        <v>-0.0302743865049562</v>
      </c>
      <c r="AX132" s="17">
        <v>-0.014383896792409794</v>
      </c>
      <c r="AY132" s="17">
        <v>0.1046885827025546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19.0</v>
      </c>
      <c r="C2" s="1">
        <v>0.0</v>
      </c>
      <c r="D2" s="1">
        <v>0.0</v>
      </c>
      <c r="E2" s="1">
        <v>1.0</v>
      </c>
      <c r="F2" s="1">
        <v>16884.924</v>
      </c>
    </row>
    <row r="3">
      <c r="A3" s="1">
        <v>1.0</v>
      </c>
      <c r="B3" s="1">
        <v>18.0</v>
      </c>
      <c r="C3" s="1">
        <v>1.0</v>
      </c>
      <c r="D3" s="1">
        <v>1.0</v>
      </c>
      <c r="E3" s="1">
        <v>0.0</v>
      </c>
      <c r="F3" s="1">
        <v>1725.5523</v>
      </c>
    </row>
    <row r="4">
      <c r="A4" s="1">
        <v>1.0</v>
      </c>
      <c r="B4" s="1">
        <v>28.0</v>
      </c>
      <c r="C4" s="1">
        <v>1.0</v>
      </c>
      <c r="D4" s="1">
        <v>3.0</v>
      </c>
      <c r="E4" s="1">
        <v>0.0</v>
      </c>
      <c r="F4" s="1">
        <v>4449.462</v>
      </c>
    </row>
    <row r="5">
      <c r="A5" s="1">
        <v>1.0</v>
      </c>
      <c r="B5" s="1">
        <v>33.0</v>
      </c>
      <c r="C5" s="1">
        <v>1.0</v>
      </c>
      <c r="D5" s="1">
        <v>0.0</v>
      </c>
      <c r="E5" s="1">
        <v>0.0</v>
      </c>
      <c r="F5" s="1">
        <v>21984.47061</v>
      </c>
    </row>
    <row r="6">
      <c r="A6" s="1">
        <v>1.0</v>
      </c>
      <c r="B6" s="1">
        <v>32.0</v>
      </c>
      <c r="C6" s="1">
        <v>1.0</v>
      </c>
      <c r="D6" s="1">
        <v>0.0</v>
      </c>
      <c r="E6" s="1">
        <v>0.0</v>
      </c>
      <c r="F6" s="1">
        <v>3866.8552</v>
      </c>
    </row>
    <row r="7">
      <c r="A7" s="1">
        <v>1.0</v>
      </c>
      <c r="B7" s="1">
        <v>31.0</v>
      </c>
      <c r="C7" s="1">
        <v>0.0</v>
      </c>
      <c r="D7" s="1">
        <v>0.0</v>
      </c>
      <c r="E7" s="1">
        <v>0.0</v>
      </c>
      <c r="F7" s="1">
        <v>3756.6216</v>
      </c>
    </row>
    <row r="8">
      <c r="A8" s="1">
        <v>1.0</v>
      </c>
      <c r="B8" s="1">
        <v>46.0</v>
      </c>
      <c r="C8" s="1">
        <v>0.0</v>
      </c>
      <c r="D8" s="1">
        <v>1.0</v>
      </c>
      <c r="E8" s="1">
        <v>0.0</v>
      </c>
      <c r="F8" s="1">
        <v>8240.5896</v>
      </c>
    </row>
    <row r="9">
      <c r="A9" s="1">
        <v>1.0</v>
      </c>
      <c r="B9" s="1">
        <v>37.0</v>
      </c>
      <c r="C9" s="1">
        <v>0.0</v>
      </c>
      <c r="D9" s="1">
        <v>3.0</v>
      </c>
      <c r="E9" s="1">
        <v>0.0</v>
      </c>
      <c r="F9" s="1">
        <v>7281.5056</v>
      </c>
    </row>
    <row r="10">
      <c r="A10" s="1">
        <v>1.0</v>
      </c>
      <c r="B10" s="1">
        <v>37.0</v>
      </c>
      <c r="C10" s="1">
        <v>1.0</v>
      </c>
      <c r="D10" s="1">
        <v>2.0</v>
      </c>
      <c r="E10" s="1">
        <v>0.0</v>
      </c>
      <c r="F10" s="1">
        <v>6406.4107</v>
      </c>
    </row>
    <row r="11">
      <c r="A11" s="1">
        <v>1.0</v>
      </c>
      <c r="B11" s="1">
        <v>60.0</v>
      </c>
      <c r="C11" s="1">
        <v>0.0</v>
      </c>
      <c r="D11" s="1">
        <v>0.0</v>
      </c>
      <c r="E11" s="1">
        <v>0.0</v>
      </c>
      <c r="F11" s="1">
        <v>28923.13692</v>
      </c>
    </row>
    <row r="12">
      <c r="A12" s="1">
        <v>1.0</v>
      </c>
      <c r="B12" s="1">
        <v>25.0</v>
      </c>
      <c r="C12" s="1">
        <v>1.0</v>
      </c>
      <c r="D12" s="1">
        <v>0.0</v>
      </c>
      <c r="E12" s="1">
        <v>0.0</v>
      </c>
      <c r="F12" s="1">
        <v>2721.3208</v>
      </c>
    </row>
    <row r="13">
      <c r="A13" s="1">
        <v>1.0</v>
      </c>
      <c r="B13" s="1">
        <v>62.0</v>
      </c>
      <c r="C13" s="1">
        <v>0.0</v>
      </c>
      <c r="D13" s="1">
        <v>0.0</v>
      </c>
      <c r="E13" s="1">
        <v>1.0</v>
      </c>
      <c r="F13" s="1">
        <v>27808.7251</v>
      </c>
    </row>
    <row r="14">
      <c r="A14" s="1">
        <v>1.0</v>
      </c>
      <c r="B14" s="1">
        <v>23.0</v>
      </c>
      <c r="C14" s="1">
        <v>1.0</v>
      </c>
      <c r="D14" s="1">
        <v>0.0</v>
      </c>
      <c r="E14" s="1">
        <v>0.0</v>
      </c>
      <c r="F14" s="1">
        <v>1826.843</v>
      </c>
    </row>
    <row r="15">
      <c r="A15" s="1">
        <v>1.0</v>
      </c>
      <c r="B15" s="1">
        <v>56.0</v>
      </c>
      <c r="C15" s="1">
        <v>0.0</v>
      </c>
      <c r="D15" s="1">
        <v>0.0</v>
      </c>
      <c r="E15" s="1">
        <v>0.0</v>
      </c>
      <c r="F15" s="1">
        <v>11090.7178</v>
      </c>
    </row>
    <row r="16">
      <c r="A16" s="1">
        <v>1.0</v>
      </c>
      <c r="B16" s="1">
        <v>27.0</v>
      </c>
      <c r="C16" s="1">
        <v>1.0</v>
      </c>
      <c r="D16" s="1">
        <v>0.0</v>
      </c>
      <c r="E16" s="1">
        <v>1.0</v>
      </c>
      <c r="F16" s="1">
        <v>39611.7577</v>
      </c>
    </row>
    <row r="17">
      <c r="A17" s="1">
        <v>1.0</v>
      </c>
      <c r="B17" s="1">
        <v>19.0</v>
      </c>
      <c r="C17" s="1">
        <v>1.0</v>
      </c>
      <c r="D17" s="1">
        <v>1.0</v>
      </c>
      <c r="E17" s="1">
        <v>0.0</v>
      </c>
      <c r="F17" s="1">
        <v>1837.237</v>
      </c>
    </row>
    <row r="18">
      <c r="A18" s="1">
        <v>1.0</v>
      </c>
      <c r="B18" s="1">
        <v>52.0</v>
      </c>
      <c r="C18" s="1">
        <v>0.0</v>
      </c>
      <c r="D18" s="1">
        <v>1.0</v>
      </c>
      <c r="E18" s="1">
        <v>0.0</v>
      </c>
      <c r="F18" s="1">
        <v>10797.3362</v>
      </c>
    </row>
    <row r="19">
      <c r="A19" s="1">
        <v>1.0</v>
      </c>
      <c r="B19" s="1">
        <v>23.0</v>
      </c>
      <c r="C19" s="1">
        <v>1.0</v>
      </c>
      <c r="D19" s="1">
        <v>0.0</v>
      </c>
      <c r="E19" s="1">
        <v>0.0</v>
      </c>
      <c r="F19" s="1">
        <v>2395.17155</v>
      </c>
    </row>
    <row r="20">
      <c r="A20" s="1">
        <v>1.0</v>
      </c>
      <c r="B20" s="1">
        <v>56.0</v>
      </c>
      <c r="C20" s="1">
        <v>1.0</v>
      </c>
      <c r="D20" s="1">
        <v>0.0</v>
      </c>
      <c r="E20" s="1">
        <v>0.0</v>
      </c>
      <c r="F20" s="1">
        <v>10602.385</v>
      </c>
    </row>
    <row r="21">
      <c r="A21" s="1">
        <v>1.0</v>
      </c>
      <c r="B21" s="1">
        <v>30.0</v>
      </c>
      <c r="C21" s="1">
        <v>1.0</v>
      </c>
      <c r="D21" s="1">
        <v>0.0</v>
      </c>
      <c r="E21" s="1">
        <v>1.0</v>
      </c>
      <c r="F21" s="1">
        <v>36837.467</v>
      </c>
    </row>
    <row r="22">
      <c r="A22" s="1">
        <v>1.0</v>
      </c>
      <c r="B22" s="1">
        <v>60.0</v>
      </c>
      <c r="C22" s="1">
        <v>0.0</v>
      </c>
      <c r="D22" s="1">
        <v>0.0</v>
      </c>
      <c r="E22" s="1">
        <v>0.0</v>
      </c>
      <c r="F22" s="1">
        <v>13228.84695</v>
      </c>
    </row>
    <row r="23">
      <c r="A23" s="1">
        <v>1.0</v>
      </c>
      <c r="B23" s="1">
        <v>30.0</v>
      </c>
      <c r="C23" s="1">
        <v>0.0</v>
      </c>
      <c r="D23" s="1">
        <v>1.0</v>
      </c>
      <c r="E23" s="1">
        <v>0.0</v>
      </c>
      <c r="F23" s="1">
        <v>4149.736</v>
      </c>
    </row>
    <row r="24">
      <c r="A24" s="1">
        <v>1.0</v>
      </c>
      <c r="B24" s="1">
        <v>18.0</v>
      </c>
      <c r="C24" s="1">
        <v>1.0</v>
      </c>
      <c r="D24" s="1">
        <v>0.0</v>
      </c>
      <c r="E24" s="1">
        <v>0.0</v>
      </c>
      <c r="F24" s="1">
        <v>1137.011</v>
      </c>
    </row>
    <row r="25">
      <c r="A25" s="1">
        <v>1.0</v>
      </c>
      <c r="B25" s="1">
        <v>34.0</v>
      </c>
      <c r="C25" s="1">
        <v>0.0</v>
      </c>
      <c r="D25" s="1">
        <v>1.0</v>
      </c>
      <c r="E25" s="1">
        <v>1.0</v>
      </c>
      <c r="F25" s="1">
        <v>37701.8768</v>
      </c>
    </row>
    <row r="26">
      <c r="A26" s="1">
        <v>1.0</v>
      </c>
      <c r="B26" s="1">
        <v>37.0</v>
      </c>
      <c r="C26" s="1">
        <v>1.0</v>
      </c>
      <c r="D26" s="1">
        <v>2.0</v>
      </c>
      <c r="E26" s="1">
        <v>0.0</v>
      </c>
      <c r="F26" s="1">
        <v>6203.90175</v>
      </c>
    </row>
    <row r="27">
      <c r="A27" s="1">
        <v>1.0</v>
      </c>
      <c r="B27" s="1">
        <v>59.0</v>
      </c>
      <c r="C27" s="1">
        <v>0.0</v>
      </c>
      <c r="D27" s="1">
        <v>3.0</v>
      </c>
      <c r="E27" s="1">
        <v>0.0</v>
      </c>
      <c r="F27" s="1">
        <v>14001.1338</v>
      </c>
    </row>
    <row r="28">
      <c r="A28" s="1">
        <v>1.0</v>
      </c>
      <c r="B28" s="1">
        <v>63.0</v>
      </c>
      <c r="C28" s="1">
        <v>0.0</v>
      </c>
      <c r="D28" s="1">
        <v>0.0</v>
      </c>
      <c r="E28" s="1">
        <v>0.0</v>
      </c>
      <c r="F28" s="1">
        <v>14451.83515</v>
      </c>
    </row>
    <row r="29">
      <c r="A29" s="1">
        <v>1.0</v>
      </c>
      <c r="B29" s="1">
        <v>55.0</v>
      </c>
      <c r="C29" s="1">
        <v>0.0</v>
      </c>
      <c r="D29" s="1">
        <v>2.0</v>
      </c>
      <c r="E29" s="1">
        <v>0.0</v>
      </c>
      <c r="F29" s="1">
        <v>12268.63225</v>
      </c>
    </row>
    <row r="30">
      <c r="A30" s="1">
        <v>1.0</v>
      </c>
      <c r="B30" s="1">
        <v>23.0</v>
      </c>
      <c r="C30" s="1">
        <v>1.0</v>
      </c>
      <c r="D30" s="1">
        <v>1.0</v>
      </c>
      <c r="E30" s="1">
        <v>0.0</v>
      </c>
      <c r="F30" s="1">
        <v>2775.19215</v>
      </c>
    </row>
    <row r="31">
      <c r="A31" s="1">
        <v>1.0</v>
      </c>
      <c r="B31" s="1">
        <v>31.0</v>
      </c>
      <c r="C31" s="1">
        <v>1.0</v>
      </c>
      <c r="D31" s="1">
        <v>2.0</v>
      </c>
      <c r="E31" s="1">
        <v>1.0</v>
      </c>
      <c r="F31" s="1">
        <v>38711.0</v>
      </c>
    </row>
    <row r="32">
      <c r="A32" s="1">
        <v>1.0</v>
      </c>
      <c r="B32" s="1">
        <v>22.0</v>
      </c>
      <c r="C32" s="1">
        <v>1.0</v>
      </c>
      <c r="D32" s="1">
        <v>0.0</v>
      </c>
      <c r="E32" s="1">
        <v>1.0</v>
      </c>
      <c r="F32" s="1">
        <v>35585.576</v>
      </c>
    </row>
    <row r="33">
      <c r="A33" s="1">
        <v>1.0</v>
      </c>
      <c r="B33" s="1">
        <v>18.0</v>
      </c>
      <c r="C33" s="1">
        <v>0.0</v>
      </c>
      <c r="D33" s="1">
        <v>0.0</v>
      </c>
      <c r="E33" s="1">
        <v>0.0</v>
      </c>
      <c r="F33" s="1">
        <v>2198.18985</v>
      </c>
    </row>
    <row r="34">
      <c r="A34" s="1">
        <v>1.0</v>
      </c>
      <c r="B34" s="1">
        <v>19.0</v>
      </c>
      <c r="C34" s="1">
        <v>0.0</v>
      </c>
      <c r="D34" s="1">
        <v>5.0</v>
      </c>
      <c r="E34" s="1">
        <v>0.0</v>
      </c>
      <c r="F34" s="1">
        <v>4687.797</v>
      </c>
    </row>
    <row r="35">
      <c r="A35" s="1">
        <v>1.0</v>
      </c>
      <c r="B35" s="1">
        <v>63.0</v>
      </c>
      <c r="C35" s="1">
        <v>1.0</v>
      </c>
      <c r="D35" s="1">
        <v>0.0</v>
      </c>
      <c r="E35" s="1">
        <v>0.0</v>
      </c>
      <c r="F35" s="1">
        <v>13770.0979</v>
      </c>
    </row>
    <row r="36">
      <c r="A36" s="1">
        <v>1.0</v>
      </c>
      <c r="B36" s="1">
        <v>28.0</v>
      </c>
      <c r="C36" s="1">
        <v>1.0</v>
      </c>
      <c r="D36" s="1">
        <v>1.0</v>
      </c>
      <c r="E36" s="1">
        <v>1.0</v>
      </c>
      <c r="F36" s="1">
        <v>51194.55914</v>
      </c>
    </row>
    <row r="37">
      <c r="A37" s="1">
        <v>1.0</v>
      </c>
      <c r="B37" s="1">
        <v>19.0</v>
      </c>
      <c r="C37" s="1">
        <v>1.0</v>
      </c>
      <c r="D37" s="1">
        <v>0.0</v>
      </c>
      <c r="E37" s="1">
        <v>0.0</v>
      </c>
      <c r="F37" s="1">
        <v>1625.43375</v>
      </c>
    </row>
    <row r="38">
      <c r="A38" s="1">
        <v>1.0</v>
      </c>
      <c r="B38" s="1">
        <v>62.0</v>
      </c>
      <c r="C38" s="1">
        <v>0.0</v>
      </c>
      <c r="D38" s="1">
        <v>3.0</v>
      </c>
      <c r="E38" s="1">
        <v>0.0</v>
      </c>
      <c r="F38" s="1">
        <v>15612.19335</v>
      </c>
    </row>
    <row r="39">
      <c r="A39" s="1">
        <v>1.0</v>
      </c>
      <c r="B39" s="1">
        <v>26.0</v>
      </c>
      <c r="C39" s="1">
        <v>1.0</v>
      </c>
      <c r="D39" s="1">
        <v>0.0</v>
      </c>
      <c r="E39" s="1">
        <v>0.0</v>
      </c>
      <c r="F39" s="1">
        <v>2302.3</v>
      </c>
    </row>
    <row r="40">
      <c r="A40" s="1">
        <v>1.0</v>
      </c>
      <c r="B40" s="1">
        <v>35.0</v>
      </c>
      <c r="C40" s="1">
        <v>1.0</v>
      </c>
      <c r="D40" s="1">
        <v>1.0</v>
      </c>
      <c r="E40" s="1">
        <v>1.0</v>
      </c>
      <c r="F40" s="1">
        <v>39774.2763</v>
      </c>
    </row>
    <row r="41">
      <c r="A41" s="1">
        <v>1.0</v>
      </c>
      <c r="B41" s="1">
        <v>60.0</v>
      </c>
      <c r="C41" s="1">
        <v>1.0</v>
      </c>
      <c r="D41" s="1">
        <v>0.0</v>
      </c>
      <c r="E41" s="1">
        <v>1.0</v>
      </c>
      <c r="F41" s="1">
        <v>48173.361</v>
      </c>
    </row>
    <row r="42">
      <c r="A42" s="1">
        <v>1.0</v>
      </c>
      <c r="B42" s="1">
        <v>24.0</v>
      </c>
      <c r="C42" s="1">
        <v>0.0</v>
      </c>
      <c r="D42" s="1">
        <v>0.0</v>
      </c>
      <c r="E42" s="1">
        <v>0.0</v>
      </c>
      <c r="F42" s="1">
        <v>3046.062</v>
      </c>
    </row>
    <row r="43">
      <c r="A43" s="1">
        <v>1.0</v>
      </c>
      <c r="B43" s="1">
        <v>31.0</v>
      </c>
      <c r="C43" s="1">
        <v>0.0</v>
      </c>
      <c r="D43" s="1">
        <v>2.0</v>
      </c>
      <c r="E43" s="1">
        <v>0.0</v>
      </c>
      <c r="F43" s="1">
        <v>4949.7587</v>
      </c>
    </row>
    <row r="44">
      <c r="A44" s="1">
        <v>1.0</v>
      </c>
      <c r="B44" s="1">
        <v>41.0</v>
      </c>
      <c r="C44" s="1">
        <v>1.0</v>
      </c>
      <c r="D44" s="1">
        <v>1.0</v>
      </c>
      <c r="E44" s="1">
        <v>0.0</v>
      </c>
      <c r="F44" s="1">
        <v>6272.4772</v>
      </c>
    </row>
    <row r="45">
      <c r="A45" s="1">
        <v>1.0</v>
      </c>
      <c r="B45" s="1">
        <v>37.0</v>
      </c>
      <c r="C45" s="1">
        <v>0.0</v>
      </c>
      <c r="D45" s="1">
        <v>2.0</v>
      </c>
      <c r="E45" s="1">
        <v>0.0</v>
      </c>
      <c r="F45" s="1">
        <v>6313.759</v>
      </c>
    </row>
    <row r="46">
      <c r="A46" s="1">
        <v>1.0</v>
      </c>
      <c r="B46" s="1">
        <v>38.0</v>
      </c>
      <c r="C46" s="1">
        <v>1.0</v>
      </c>
      <c r="D46" s="1">
        <v>1.0</v>
      </c>
      <c r="E46" s="1">
        <v>0.0</v>
      </c>
      <c r="F46" s="1">
        <v>6079.6715</v>
      </c>
    </row>
    <row r="47">
      <c r="A47" s="1">
        <v>1.0</v>
      </c>
      <c r="B47" s="1">
        <v>55.0</v>
      </c>
      <c r="C47" s="1">
        <v>1.0</v>
      </c>
      <c r="D47" s="1">
        <v>0.0</v>
      </c>
      <c r="E47" s="1">
        <v>0.0</v>
      </c>
      <c r="F47" s="1">
        <v>20630.28351</v>
      </c>
    </row>
    <row r="48">
      <c r="A48" s="1">
        <v>1.0</v>
      </c>
      <c r="B48" s="1">
        <v>18.0</v>
      </c>
      <c r="C48" s="1">
        <v>0.0</v>
      </c>
      <c r="D48" s="1">
        <v>2.0</v>
      </c>
      <c r="E48" s="1">
        <v>0.0</v>
      </c>
      <c r="F48" s="1">
        <v>3393.35635</v>
      </c>
    </row>
    <row r="49">
      <c r="A49" s="1">
        <v>1.0</v>
      </c>
      <c r="B49" s="1">
        <v>28.0</v>
      </c>
      <c r="C49" s="1">
        <v>0.0</v>
      </c>
      <c r="D49" s="1">
        <v>0.0</v>
      </c>
      <c r="E49" s="1">
        <v>0.0</v>
      </c>
      <c r="F49" s="1">
        <v>3556.9223</v>
      </c>
    </row>
    <row r="50">
      <c r="A50" s="1">
        <v>1.0</v>
      </c>
      <c r="B50" s="1">
        <v>60.0</v>
      </c>
      <c r="C50" s="1">
        <v>0.0</v>
      </c>
      <c r="D50" s="1">
        <v>0.0</v>
      </c>
      <c r="E50" s="1">
        <v>0.0</v>
      </c>
      <c r="F50" s="1">
        <v>12629.8967</v>
      </c>
    </row>
    <row r="51">
      <c r="A51" s="1">
        <v>1.0</v>
      </c>
      <c r="B51" s="1">
        <v>36.0</v>
      </c>
      <c r="C51" s="1">
        <v>1.0</v>
      </c>
      <c r="D51" s="1">
        <v>1.0</v>
      </c>
      <c r="E51" s="1">
        <v>1.0</v>
      </c>
      <c r="F51" s="1">
        <v>38709.176</v>
      </c>
    </row>
    <row r="56">
      <c r="A56" s="3" t="s">
        <v>31</v>
      </c>
      <c r="E56" s="35" t="s">
        <v>32</v>
      </c>
      <c r="G56" s="5" t="s">
        <v>33</v>
      </c>
    </row>
    <row r="57">
      <c r="A57" s="13">
        <f t="array" ref="A57:A61">MMULT(MINVERSE(MMULT(TRANSPOSE(A2:E51),A2:E51)),MMULT(TRANSPOSE(A2:E51),F2:F51))</f>
        <v>-6391.37808</v>
      </c>
      <c r="E57" s="36">
        <f t="array" ref="E57:E106">F2:F51-MMULT(A2:E51,A57:A61)</f>
        <v>-12709.46446</v>
      </c>
      <c r="G57" s="15">
        <f t="array" ref="G57:G106">Sheet1!D2:D51-MMULT(A2:E51,A57:A61)</f>
        <v>-29566.48846</v>
      </c>
    </row>
    <row r="58">
      <c r="A58" s="13">
        <v>322.58068811559156</v>
      </c>
      <c r="E58" s="36">
        <v>-1453.382386537539</v>
      </c>
      <c r="G58" s="15">
        <v>-3145.164686537539</v>
      </c>
    </row>
    <row r="59">
      <c r="A59" s="13">
        <v>3209.821642540429</v>
      </c>
      <c r="E59" s="36">
        <v>-3063.3570434680505</v>
      </c>
      <c r="G59" s="15">
        <v>-7479.819043468051</v>
      </c>
    </row>
    <row r="60">
      <c r="A60" s="13">
        <v>554.0387378872974</v>
      </c>
      <c r="E60" s="36">
        <v>14520.864339615884</v>
      </c>
      <c r="G60" s="15">
        <v>-7440.901270384115</v>
      </c>
    </row>
    <row r="61">
      <c r="A61" s="13">
        <v>29856.733465058587</v>
      </c>
      <c r="E61" s="36">
        <v>-3274.170382268524</v>
      </c>
      <c r="G61" s="15">
        <v>-7112.145582268524</v>
      </c>
    </row>
    <row r="62">
      <c r="E62" s="36">
        <v>147.9983483874962</v>
      </c>
      <c r="G62" s="15">
        <v>-3582.883251612504</v>
      </c>
    </row>
    <row r="63">
      <c r="A63" s="37" t="s">
        <v>34</v>
      </c>
      <c r="E63" s="36">
        <v>-760.7827112336745</v>
      </c>
      <c r="G63" s="15">
        <v>-8967.932311233673</v>
      </c>
    </row>
    <row r="64">
      <c r="A64" s="38">
        <f t="array" ref="A64:A68">MMULT(MINVERSE(MMULT(TRANSPOSE(A2:E51),A2:E51)),MMULT(TRANSPOSE(A2:E51),Sheet1!D2:D51))</f>
        <v>26.42669117</v>
      </c>
      <c r="E64" s="36">
        <v>75.2820060320546</v>
      </c>
      <c r="G64" s="15">
        <v>-7178.483593967946</v>
      </c>
    </row>
    <row r="65">
      <c r="A65" s="38">
        <v>0.06152277470704875</v>
      </c>
      <c r="E65" s="36">
        <v>-3455.595798621076</v>
      </c>
      <c r="G65" s="15">
        <v>-9832.176498621076</v>
      </c>
    </row>
    <row r="66">
      <c r="A66" s="38">
        <v>0.6251488751281133</v>
      </c>
      <c r="E66" s="36">
        <v>15959.673713035341</v>
      </c>
      <c r="G66" s="15">
        <v>-12937.62320696466</v>
      </c>
    </row>
    <row r="67">
      <c r="A67" s="38">
        <v>0.691972014445392</v>
      </c>
      <c r="E67" s="36">
        <v>-2161.639965459383</v>
      </c>
      <c r="G67" s="15">
        <v>-4856.740765459383</v>
      </c>
    </row>
    <row r="68">
      <c r="A68" s="38">
        <v>5.46714804695408</v>
      </c>
      <c r="E68" s="36">
        <v>-15656.632948254428</v>
      </c>
      <c r="G68" s="15">
        <v>-43439.06804825443</v>
      </c>
    </row>
    <row r="69">
      <c r="E69" s="36">
        <v>-2410.9563892282004</v>
      </c>
      <c r="G69" s="15">
        <v>-4203.399389228201</v>
      </c>
    </row>
    <row r="70">
      <c r="E70" s="36">
        <v>-582.4226545022939</v>
      </c>
      <c r="G70" s="15">
        <v>-11633.320454502295</v>
      </c>
    </row>
    <row r="71">
      <c r="E71" s="36">
        <v>4226.90209325085</v>
      </c>
      <c r="G71" s="15">
        <v>-35342.725606749154</v>
      </c>
    </row>
    <row r="72">
      <c r="E72" s="36">
        <v>-1664.2783746531313</v>
      </c>
      <c r="G72" s="15">
        <v>-3476.9153746531315</v>
      </c>
    </row>
    <row r="73">
      <c r="E73" s="36">
        <v>-139.52023992722206</v>
      </c>
      <c r="G73" s="15">
        <v>-10906.076439927221</v>
      </c>
    </row>
    <row r="74">
      <c r="E74" s="36">
        <v>-1842.6278392282002</v>
      </c>
      <c r="G74" s="15">
        <v>-4213.9543892282</v>
      </c>
    </row>
    <row r="75">
      <c r="E75" s="36">
        <v>-4280.577097042724</v>
      </c>
      <c r="G75" s="15">
        <v>-14842.662097042725</v>
      </c>
    </row>
    <row r="76">
      <c r="E76" s="36">
        <v>484.8693289040675</v>
      </c>
      <c r="G76" s="15">
        <v>-36317.29767109593</v>
      </c>
    </row>
    <row r="77">
      <c r="E77" s="36">
        <v>265.38374303533965</v>
      </c>
      <c r="G77" s="15">
        <v>-12927.45820696466</v>
      </c>
    </row>
    <row r="78">
      <c r="E78" s="36">
        <v>309.65469861579004</v>
      </c>
      <c r="G78" s="15">
        <v>-3807.6813013842097</v>
      </c>
    </row>
    <row r="79">
      <c r="E79" s="36">
        <v>-1487.8849486502418</v>
      </c>
      <c r="G79" s="15">
        <v>-2590.795948650242</v>
      </c>
    </row>
    <row r="80">
      <c r="E80" s="36">
        <v>2714.7392810948368</v>
      </c>
      <c r="G80" s="15">
        <v>-34955.21751890516</v>
      </c>
    </row>
    <row r="81">
      <c r="E81" s="36">
        <v>-3658.1047486210764</v>
      </c>
      <c r="G81" s="15">
        <v>-9833.981498621077</v>
      </c>
    </row>
    <row r="82">
      <c r="E82" s="36">
        <v>-301.8649325109618</v>
      </c>
      <c r="G82" s="15">
        <v>-14275.278732510962</v>
      </c>
    </row>
    <row r="83">
      <c r="E83" s="36">
        <v>520.6298786885673</v>
      </c>
      <c r="G83" s="15">
        <v>-13908.120271311434</v>
      </c>
    </row>
    <row r="84">
      <c r="E84" s="36">
        <v>-190.00499216129356</v>
      </c>
      <c r="G84" s="15">
        <v>-12425.862242161294</v>
      </c>
    </row>
    <row r="85">
      <c r="E85" s="36">
        <v>-2016.6459771154978</v>
      </c>
      <c r="G85" s="15">
        <v>-4774.453127115497</v>
      </c>
    </row>
    <row r="86">
      <c r="E86" s="36">
        <v>927.7441650138862</v>
      </c>
      <c r="G86" s="15">
        <v>-37746.95583498611</v>
      </c>
    </row>
    <row r="87">
      <c r="E87" s="36">
        <v>1813.6238338288022</v>
      </c>
      <c r="G87" s="15">
        <v>-33736.3521661712</v>
      </c>
    </row>
    <row r="88">
      <c r="E88" s="36">
        <v>2783.1155438901874</v>
      </c>
      <c r="G88" s="15">
        <v>611.2406938901872</v>
      </c>
    </row>
    <row r="89">
      <c r="E89" s="36">
        <v>2179.9483163381074</v>
      </c>
      <c r="G89" s="15">
        <v>-2479.2486836618923</v>
      </c>
    </row>
    <row r="90">
      <c r="E90" s="36">
        <v>-3370.9290138518627</v>
      </c>
      <c r="G90" s="15">
        <v>-17112.716913851862</v>
      </c>
    </row>
    <row r="91">
      <c r="E91" s="36">
        <v>14933.084107247952</v>
      </c>
      <c r="G91" s="15">
        <v>-36225.07503275204</v>
      </c>
    </row>
    <row r="92">
      <c r="E92" s="36">
        <v>-1322.042886765834</v>
      </c>
      <c r="G92" s="15">
        <v>-2927.051636765834</v>
      </c>
    </row>
    <row r="93">
      <c r="E93" s="36">
        <v>341.45255314226415</v>
      </c>
      <c r="G93" s="15">
        <v>-15237.775796857735</v>
      </c>
    </row>
    <row r="94">
      <c r="E94" s="36">
        <v>-2903.241453574974</v>
      </c>
      <c r="G94" s="15">
        <v>-5184.741453574974</v>
      </c>
    </row>
    <row r="95">
      <c r="E95" s="36">
        <v>1254.736450438817</v>
      </c>
      <c r="G95" s="15">
        <v>-38482.86984956118</v>
      </c>
    </row>
    <row r="96">
      <c r="E96" s="36">
        <v>2143.3426854363206</v>
      </c>
      <c r="G96" s="15">
        <v>-45990.118314563675</v>
      </c>
    </row>
    <row r="97">
      <c r="E97" s="36">
        <v>1695.5035651966373</v>
      </c>
      <c r="G97" s="15">
        <v>-1323.9584348033627</v>
      </c>
    </row>
    <row r="98">
      <c r="E98" s="36">
        <v>233.05797261290172</v>
      </c>
      <c r="G98" s="15">
        <v>-4680.0707273870985</v>
      </c>
    </row>
    <row r="99">
      <c r="E99" s="36">
        <v>-4325.813313196145</v>
      </c>
      <c r="G99" s="15">
        <v>-10576.510513196145</v>
      </c>
    </row>
    <row r="100">
      <c r="E100" s="36">
        <v>-338.4258560806484</v>
      </c>
      <c r="G100" s="15">
        <v>-6621.384856080648</v>
      </c>
    </row>
    <row r="101">
      <c r="E101" s="36">
        <v>-3550.876948849371</v>
      </c>
      <c r="G101" s="15">
        <v>-9593.498448849372</v>
      </c>
    </row>
    <row r="102">
      <c r="E102" s="36">
        <v>6069.902101072872</v>
      </c>
      <c r="G102" s="15">
        <v>-14523.08140892713</v>
      </c>
    </row>
    <row r="103">
      <c r="E103" s="36">
        <v>2870.2045681155923</v>
      </c>
      <c r="G103" s="15">
        <v>-484.48678188440766</v>
      </c>
    </row>
    <row r="104">
      <c r="E104" s="36">
        <v>916.0411127342704</v>
      </c>
      <c r="G104" s="15">
        <v>-2606.1111872657298</v>
      </c>
    </row>
    <row r="105">
      <c r="E105" s="36">
        <v>-333.5665069646602</v>
      </c>
      <c r="G105" s="15">
        <v>-12938.933206964659</v>
      </c>
    </row>
    <row r="106">
      <c r="E106" s="36">
        <v>-132.94453767677624</v>
      </c>
      <c r="G106" s="15">
        <v>-38806.92053767678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0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9" t="s">
        <v>35</v>
      </c>
      <c r="L1" s="40" t="s">
        <v>36</v>
      </c>
    </row>
    <row r="2">
      <c r="A2" s="1">
        <v>1.0</v>
      </c>
      <c r="B2" s="1">
        <v>0.0</v>
      </c>
      <c r="C2" s="1">
        <v>27.9</v>
      </c>
      <c r="D2" s="1">
        <v>0.0</v>
      </c>
      <c r="E2" s="1">
        <v>1.0</v>
      </c>
      <c r="F2" s="1">
        <v>16884.924</v>
      </c>
      <c r="H2" s="15">
        <f t="array" ref="H2:H6">MMULT(MINVERSE(MMULT(TRANSPOSE(A2:E51),A2:E51)),MMULT(TRANSPOSE(A2:E51),F2:F51))</f>
        <v>-428.8239938</v>
      </c>
      <c r="L2" s="14">
        <f t="array" ref="L2:L6">MMULT(MINVERSE(MMULT(TRANSPOSE(A2:E51),A2:E51)),MMULT(TRANSPOSE(A2:E51),Sheet1!B2:B51))</f>
        <v>31.15148377</v>
      </c>
    </row>
    <row r="3">
      <c r="A3" s="1">
        <v>1.0</v>
      </c>
      <c r="B3" s="1">
        <v>1.0</v>
      </c>
      <c r="C3" s="1">
        <v>33.77</v>
      </c>
      <c r="D3" s="1">
        <v>1.0</v>
      </c>
      <c r="E3" s="1">
        <v>0.0</v>
      </c>
      <c r="F3" s="1">
        <v>1725.5523</v>
      </c>
      <c r="H3" s="15">
        <v>55.69322049184939</v>
      </c>
      <c r="L3" s="14">
        <v>-9.766954741850057</v>
      </c>
    </row>
    <row r="4">
      <c r="A4" s="1">
        <v>1.0</v>
      </c>
      <c r="B4" s="1">
        <v>1.0</v>
      </c>
      <c r="C4" s="1">
        <v>33.0</v>
      </c>
      <c r="D4" s="1">
        <v>3.0</v>
      </c>
      <c r="E4" s="1">
        <v>0.0</v>
      </c>
      <c r="F4" s="1">
        <v>4449.462</v>
      </c>
      <c r="H4" s="15">
        <v>279.76392316150964</v>
      </c>
      <c r="L4" s="14">
        <v>0.4322178457651926</v>
      </c>
    </row>
    <row r="5">
      <c r="A5" s="1">
        <v>1.0</v>
      </c>
      <c r="B5" s="1">
        <v>1.0</v>
      </c>
      <c r="C5" s="1">
        <v>22.705</v>
      </c>
      <c r="D5" s="1">
        <v>0.0</v>
      </c>
      <c r="E5" s="1">
        <v>0.0</v>
      </c>
      <c r="F5" s="1">
        <v>21984.47061</v>
      </c>
      <c r="H5" s="15">
        <v>-137.70722697268775</v>
      </c>
      <c r="L5" s="14">
        <v>-1.8870329815776055</v>
      </c>
    </row>
    <row r="6">
      <c r="A6" s="1">
        <v>1.0</v>
      </c>
      <c r="B6" s="1">
        <v>1.0</v>
      </c>
      <c r="C6" s="1">
        <v>28.88</v>
      </c>
      <c r="D6" s="1">
        <v>0.0</v>
      </c>
      <c r="E6" s="1">
        <v>0.0</v>
      </c>
      <c r="F6" s="1">
        <v>3866.8552</v>
      </c>
      <c r="H6" s="15">
        <v>28070.020182296914</v>
      </c>
      <c r="L6" s="14">
        <v>-3.1828703137237184</v>
      </c>
    </row>
    <row r="7">
      <c r="A7" s="1">
        <v>1.0</v>
      </c>
      <c r="B7" s="1">
        <v>0.0</v>
      </c>
      <c r="C7" s="1">
        <v>25.74</v>
      </c>
      <c r="D7" s="1">
        <v>0.0</v>
      </c>
      <c r="E7" s="1">
        <v>0.0</v>
      </c>
      <c r="F7" s="1">
        <v>3756.6216</v>
      </c>
    </row>
    <row r="8">
      <c r="A8" s="1">
        <v>1.0</v>
      </c>
      <c r="B8" s="1">
        <v>0.0</v>
      </c>
      <c r="C8" s="1">
        <v>33.44</v>
      </c>
      <c r="D8" s="1">
        <v>1.0</v>
      </c>
      <c r="E8" s="1">
        <v>0.0</v>
      </c>
      <c r="F8" s="1">
        <v>8240.5896</v>
      </c>
      <c r="H8" s="39" t="s">
        <v>32</v>
      </c>
      <c r="J8" s="40" t="s">
        <v>37</v>
      </c>
    </row>
    <row r="9">
      <c r="A9" s="1">
        <v>1.0</v>
      </c>
      <c r="B9" s="1">
        <v>0.0</v>
      </c>
      <c r="C9" s="1">
        <v>27.74</v>
      </c>
      <c r="D9" s="1">
        <v>3.0</v>
      </c>
      <c r="E9" s="1">
        <v>0.0</v>
      </c>
      <c r="F9" s="1">
        <v>7281.5056</v>
      </c>
      <c r="H9" s="15">
        <f t="array" ref="H9:H58">F2:F51-MMULT(A2:E51,H2:H6)</f>
        <v>-18561.68564</v>
      </c>
      <c r="J9" s="14">
        <f t="array" ref="J9:J58">Sheet1!B2:B51-MMULT(A2:E51,L2:L6)</f>
        <v>-21.02749135</v>
      </c>
    </row>
    <row r="10">
      <c r="A10" s="1">
        <v>1.0</v>
      </c>
      <c r="B10" s="1">
        <v>1.0</v>
      </c>
      <c r="C10" s="1">
        <v>29.83</v>
      </c>
      <c r="D10" s="1">
        <v>2.0</v>
      </c>
      <c r="E10" s="1">
        <v>0.0</v>
      </c>
      <c r="F10" s="1">
        <v>6406.4107</v>
      </c>
      <c r="H10" s="15">
        <v>-7211.237384924126</v>
      </c>
      <c r="J10" s="14">
        <v>-16.093492697266683</v>
      </c>
    </row>
    <row r="11">
      <c r="A11" s="1">
        <v>1.0</v>
      </c>
      <c r="B11" s="1">
        <v>0.0</v>
      </c>
      <c r="C11" s="1">
        <v>25.84</v>
      </c>
      <c r="D11" s="1">
        <v>0.0</v>
      </c>
      <c r="E11" s="1">
        <v>0.0</v>
      </c>
      <c r="F11" s="1">
        <v>28923.13692</v>
      </c>
      <c r="H11" s="15">
        <v>-3996.495010144389</v>
      </c>
      <c r="J11" s="14">
        <v>-1.9866189928722697</v>
      </c>
    </row>
    <row r="12">
      <c r="A12" s="1">
        <v>1.0</v>
      </c>
      <c r="B12" s="1">
        <v>1.0</v>
      </c>
      <c r="C12" s="1">
        <v>26.22</v>
      </c>
      <c r="D12" s="1">
        <v>0.0</v>
      </c>
      <c r="E12" s="1">
        <v>0.0</v>
      </c>
      <c r="F12" s="1">
        <v>2721.3208</v>
      </c>
      <c r="H12" s="15">
        <v>16005.56150788529</v>
      </c>
      <c r="J12" s="14">
        <v>1.8019647845475717</v>
      </c>
    </row>
    <row r="13">
      <c r="A13" s="1">
        <v>1.0</v>
      </c>
      <c r="B13" s="1">
        <v>0.0</v>
      </c>
      <c r="C13" s="1">
        <v>26.29</v>
      </c>
      <c r="D13" s="1">
        <v>0.0</v>
      </c>
      <c r="E13" s="1">
        <v>1.0</v>
      </c>
      <c r="F13" s="1">
        <v>27808.7251</v>
      </c>
      <c r="H13" s="15">
        <v>-3839.5961276370326</v>
      </c>
      <c r="J13" s="14">
        <v>-1.8669804130524952</v>
      </c>
    </row>
    <row r="14">
      <c r="A14" s="1">
        <v>1.0</v>
      </c>
      <c r="B14" s="1">
        <v>1.0</v>
      </c>
      <c r="C14" s="1">
        <v>34.4</v>
      </c>
      <c r="D14" s="1">
        <v>0.0</v>
      </c>
      <c r="E14" s="1">
        <v>0.0</v>
      </c>
      <c r="F14" s="1">
        <v>1826.843</v>
      </c>
      <c r="H14" s="15">
        <v>-3015.6777884180424</v>
      </c>
      <c r="J14" s="14">
        <v>-11.27677111919985</v>
      </c>
    </row>
    <row r="15">
      <c r="A15" s="1">
        <v>1.0</v>
      </c>
      <c r="B15" s="1">
        <v>0.0</v>
      </c>
      <c r="C15" s="1">
        <v>39.82</v>
      </c>
      <c r="D15" s="1">
        <v>0.0</v>
      </c>
      <c r="E15" s="1">
        <v>0.0</v>
      </c>
      <c r="F15" s="1">
        <v>11090.7178</v>
      </c>
      <c r="H15" s="15">
        <v>-548.1847697889789</v>
      </c>
      <c r="J15" s="14">
        <v>2.2821844499857775</v>
      </c>
    </row>
    <row r="16">
      <c r="A16" s="1">
        <v>1.0</v>
      </c>
      <c r="B16" s="1">
        <v>1.0</v>
      </c>
      <c r="C16" s="1">
        <v>42.13</v>
      </c>
      <c r="D16" s="1">
        <v>0.0</v>
      </c>
      <c r="E16" s="1">
        <v>1.0</v>
      </c>
      <c r="F16" s="1">
        <v>39611.7577</v>
      </c>
      <c r="H16" s="15">
        <v>362.8000461770016</v>
      </c>
      <c r="J16" s="14">
        <v>-0.48010786599741806</v>
      </c>
    </row>
    <row r="17">
      <c r="A17" s="1">
        <v>1.0</v>
      </c>
      <c r="B17" s="1">
        <v>1.0</v>
      </c>
      <c r="C17" s="1">
        <v>24.6</v>
      </c>
      <c r="D17" s="1">
        <v>1.0</v>
      </c>
      <c r="E17" s="1">
        <v>0.0</v>
      </c>
      <c r="F17" s="1">
        <v>1837.237</v>
      </c>
      <c r="H17" s="15">
        <v>-1290.4019006950903</v>
      </c>
      <c r="J17" s="14">
        <v>6.496478596625778</v>
      </c>
    </row>
    <row r="18">
      <c r="A18" s="1">
        <v>1.0</v>
      </c>
      <c r="B18" s="1">
        <v>0.0</v>
      </c>
      <c r="C18" s="1">
        <v>30.78</v>
      </c>
      <c r="D18" s="1">
        <v>1.0</v>
      </c>
      <c r="E18" s="1">
        <v>0.0</v>
      </c>
      <c r="F18" s="1">
        <v>10797.3362</v>
      </c>
      <c r="H18" s="15">
        <v>22122.861139265806</v>
      </c>
      <c r="J18" s="14">
        <v>17.680007096223633</v>
      </c>
    </row>
    <row r="19">
      <c r="A19" s="1">
        <v>1.0</v>
      </c>
      <c r="B19" s="1">
        <v>1.0</v>
      </c>
      <c r="C19" s="1">
        <v>23.845</v>
      </c>
      <c r="D19" s="1">
        <v>0.0</v>
      </c>
      <c r="E19" s="1">
        <v>0.0</v>
      </c>
      <c r="F19" s="1">
        <v>2395.17155</v>
      </c>
      <c r="H19" s="15">
        <v>-4240.958492027417</v>
      </c>
      <c r="J19" s="14">
        <v>-7.717280943317078</v>
      </c>
    </row>
    <row r="20">
      <c r="A20" s="1">
        <v>1.0</v>
      </c>
      <c r="B20" s="1">
        <v>1.0</v>
      </c>
      <c r="C20" s="1">
        <v>40.3</v>
      </c>
      <c r="D20" s="1">
        <v>0.0</v>
      </c>
      <c r="E20" s="1">
        <v>0.0</v>
      </c>
      <c r="F20" s="1">
        <v>10602.385</v>
      </c>
      <c r="H20" s="15">
        <v>-7187.464628453785</v>
      </c>
      <c r="J20" s="14">
        <v>22.668379379353013</v>
      </c>
    </row>
    <row r="21">
      <c r="A21" s="1">
        <v>1.0</v>
      </c>
      <c r="B21" s="1">
        <v>1.0</v>
      </c>
      <c r="C21" s="1">
        <v>35.3</v>
      </c>
      <c r="D21" s="1">
        <v>0.0</v>
      </c>
      <c r="E21" s="1">
        <v>1.0</v>
      </c>
      <c r="F21" s="1">
        <v>36837.467</v>
      </c>
      <c r="H21" s="15">
        <v>-7423.905183488566</v>
      </c>
      <c r="J21" s="14">
        <v>-13.252822921676355</v>
      </c>
    </row>
    <row r="22">
      <c r="A22" s="1">
        <v>1.0</v>
      </c>
      <c r="B22" s="1">
        <v>0.0</v>
      </c>
      <c r="C22" s="1">
        <v>36.005</v>
      </c>
      <c r="D22" s="1">
        <v>0.0</v>
      </c>
      <c r="E22" s="1">
        <v>0.0</v>
      </c>
      <c r="F22" s="1">
        <v>13228.84695</v>
      </c>
      <c r="H22" s="15">
        <v>379.3423734679018</v>
      </c>
      <c r="J22" s="14">
        <v>7.637601612426238</v>
      </c>
    </row>
    <row r="23">
      <c r="A23" s="1">
        <v>1.0</v>
      </c>
      <c r="B23" s="1">
        <v>0.0</v>
      </c>
      <c r="C23" s="1">
        <v>32.4</v>
      </c>
      <c r="D23" s="1">
        <v>1.0</v>
      </c>
      <c r="E23" s="1">
        <v>0.0</v>
      </c>
      <c r="F23" s="1">
        <v>4149.736</v>
      </c>
      <c r="H23" s="15">
        <v>128.41420817605103</v>
      </c>
      <c r="J23" s="14">
        <v>-9.410996555717581</v>
      </c>
    </row>
    <row r="24">
      <c r="A24" s="1">
        <v>1.0</v>
      </c>
      <c r="B24" s="1">
        <v>1.0</v>
      </c>
      <c r="C24" s="1">
        <v>34.1</v>
      </c>
      <c r="D24" s="1">
        <v>0.0</v>
      </c>
      <c r="E24" s="1">
        <v>0.0</v>
      </c>
      <c r="F24" s="1">
        <v>1137.011</v>
      </c>
      <c r="H24" s="15">
        <v>-4534.117509533084</v>
      </c>
      <c r="J24" s="14">
        <v>-11.130055051599868</v>
      </c>
    </row>
    <row r="25">
      <c r="A25" s="1">
        <v>1.0</v>
      </c>
      <c r="B25" s="1">
        <v>0.0</v>
      </c>
      <c r="C25" s="1">
        <v>31.92</v>
      </c>
      <c r="D25" s="1">
        <v>1.0</v>
      </c>
      <c r="E25" s="1">
        <v>1.0</v>
      </c>
      <c r="F25" s="1">
        <v>37701.8768</v>
      </c>
      <c r="H25" s="15">
        <v>2752.7338658206363</v>
      </c>
      <c r="J25" s="14">
        <v>9.431883919721187</v>
      </c>
    </row>
    <row r="26">
      <c r="A26" s="1">
        <v>1.0</v>
      </c>
      <c r="B26" s="1">
        <v>1.0</v>
      </c>
      <c r="C26" s="1">
        <v>28.025</v>
      </c>
      <c r="D26" s="1">
        <v>2.0</v>
      </c>
      <c r="E26" s="1">
        <v>0.0</v>
      </c>
      <c r="F26" s="1">
        <v>6203.90175</v>
      </c>
      <c r="H26" s="15">
        <v>-3902.6684245188308</v>
      </c>
      <c r="J26" s="14">
        <v>-8.690763559624749</v>
      </c>
    </row>
    <row r="27">
      <c r="A27" s="1">
        <v>1.0</v>
      </c>
      <c r="B27" s="1">
        <v>0.0</v>
      </c>
      <c r="C27" s="1">
        <v>27.72</v>
      </c>
      <c r="D27" s="1">
        <v>3.0</v>
      </c>
      <c r="E27" s="1">
        <v>0.0</v>
      </c>
      <c r="F27" s="1">
        <v>14001.1338</v>
      </c>
      <c r="H27" s="15">
        <v>-298.970330141472</v>
      </c>
      <c r="J27" s="14">
        <v>17.19709178830901</v>
      </c>
    </row>
    <row r="28">
      <c r="A28" s="1">
        <v>1.0</v>
      </c>
      <c r="B28" s="1">
        <v>0.0</v>
      </c>
      <c r="C28" s="1">
        <v>23.085</v>
      </c>
      <c r="D28" s="1">
        <v>0.0</v>
      </c>
      <c r="E28" s="1">
        <v>0.0</v>
      </c>
      <c r="F28" s="1">
        <v>14451.83515</v>
      </c>
      <c r="H28" s="15">
        <v>-735.0888966308412</v>
      </c>
      <c r="J28" s="14">
        <v>-3.4589486691413143</v>
      </c>
    </row>
    <row r="29">
      <c r="A29" s="1">
        <v>1.0</v>
      </c>
      <c r="B29" s="1">
        <v>0.0</v>
      </c>
      <c r="C29" s="1">
        <v>32.775</v>
      </c>
      <c r="D29" s="1">
        <v>2.0</v>
      </c>
      <c r="E29" s="1">
        <v>0.0</v>
      </c>
      <c r="F29" s="1">
        <v>12268.63225</v>
      </c>
      <c r="H29" s="15">
        <v>3584.7708903290586</v>
      </c>
      <c r="J29" s="14">
        <v>13.286512694020452</v>
      </c>
    </row>
    <row r="30">
      <c r="A30" s="1">
        <v>1.0</v>
      </c>
      <c r="B30" s="1">
        <v>1.0</v>
      </c>
      <c r="C30" s="1">
        <v>17.385</v>
      </c>
      <c r="D30" s="1">
        <v>1.0</v>
      </c>
      <c r="E30" s="1">
        <v>0.0</v>
      </c>
      <c r="F30" s="1">
        <v>2775.19215</v>
      </c>
      <c r="H30" s="15">
        <v>-4348.083889701008</v>
      </c>
      <c r="J30" s="14">
        <v>-13.268308990418426</v>
      </c>
    </row>
    <row r="31">
      <c r="A31" s="1">
        <v>1.0</v>
      </c>
      <c r="B31" s="1">
        <v>1.0</v>
      </c>
      <c r="C31" s="1">
        <v>36.3</v>
      </c>
      <c r="D31" s="1">
        <v>2.0</v>
      </c>
      <c r="E31" s="1">
        <v>1.0</v>
      </c>
      <c r="F31" s="1">
        <v>38711.0</v>
      </c>
      <c r="H31" s="15">
        <v>-8029.808006540114</v>
      </c>
      <c r="J31" s="14">
        <v>-18.123157567946805</v>
      </c>
    </row>
    <row r="32">
      <c r="A32" s="1">
        <v>1.0</v>
      </c>
      <c r="B32" s="1">
        <v>1.0</v>
      </c>
      <c r="C32" s="1">
        <v>35.6</v>
      </c>
      <c r="D32" s="1">
        <v>0.0</v>
      </c>
      <c r="E32" s="1">
        <v>1.0</v>
      </c>
      <c r="F32" s="1">
        <v>35585.576</v>
      </c>
      <c r="H32" s="15">
        <v>1268.3234111195998</v>
      </c>
      <c r="J32" s="14">
        <v>-5.877974110727415</v>
      </c>
    </row>
    <row r="33">
      <c r="A33" s="1">
        <v>1.0</v>
      </c>
      <c r="B33" s="1">
        <v>0.0</v>
      </c>
      <c r="C33" s="1">
        <v>26.315</v>
      </c>
      <c r="D33" s="1">
        <v>0.0</v>
      </c>
      <c r="E33" s="1">
        <v>0.0</v>
      </c>
      <c r="F33" s="1">
        <v>2198.18985</v>
      </c>
      <c r="H33" s="15">
        <v>-987.9369693885656</v>
      </c>
      <c r="J33" s="14">
        <v>7.276631808231954</v>
      </c>
    </row>
    <row r="34">
      <c r="A34" s="1">
        <v>1.0</v>
      </c>
      <c r="B34" s="1">
        <v>0.0</v>
      </c>
      <c r="C34" s="1">
        <v>28.6</v>
      </c>
      <c r="D34" s="1">
        <v>5.0</v>
      </c>
      <c r="E34" s="1">
        <v>0.0</v>
      </c>
      <c r="F34" s="1">
        <v>4687.797</v>
      </c>
      <c r="H34" s="15">
        <v>7088.023524640231</v>
      </c>
      <c r="J34" s="14">
        <v>21.528536490917887</v>
      </c>
    </row>
    <row r="35">
      <c r="A35" s="1">
        <v>1.0</v>
      </c>
      <c r="B35" s="1">
        <v>1.0</v>
      </c>
      <c r="C35" s="1">
        <v>28.31</v>
      </c>
      <c r="D35" s="1">
        <v>0.0</v>
      </c>
      <c r="E35" s="1">
        <v>0.0</v>
      </c>
      <c r="F35" s="1">
        <v>13770.0979</v>
      </c>
      <c r="H35" s="15">
        <v>8422.308977575765</v>
      </c>
      <c r="J35" s="14">
        <v>21.87076726130674</v>
      </c>
    </row>
    <row r="36">
      <c r="A36" s="1">
        <v>1.0</v>
      </c>
      <c r="B36" s="1">
        <v>1.0</v>
      </c>
      <c r="C36" s="1">
        <v>36.4</v>
      </c>
      <c r="D36" s="1">
        <v>1.0</v>
      </c>
      <c r="E36" s="1">
        <v>1.0</v>
      </c>
      <c r="F36" s="1">
        <v>51194.55914</v>
      </c>
      <c r="H36" s="15">
        <v>3803.608116086114</v>
      </c>
      <c r="J36" s="14">
        <v>13.456642298997231</v>
      </c>
    </row>
    <row r="37">
      <c r="A37" s="1">
        <v>1.0</v>
      </c>
      <c r="B37" s="1">
        <v>1.0</v>
      </c>
      <c r="C37" s="1">
        <v>20.425</v>
      </c>
      <c r="D37" s="1">
        <v>0.0</v>
      </c>
      <c r="E37" s="1">
        <v>0.0</v>
      </c>
      <c r="F37" s="1">
        <v>1625.43375</v>
      </c>
      <c r="H37" s="15">
        <v>-1577.6656539227924</v>
      </c>
      <c r="J37" s="14">
        <v>-4.011603294404004</v>
      </c>
    </row>
    <row r="38">
      <c r="A38" s="1">
        <v>1.0</v>
      </c>
      <c r="B38" s="1">
        <v>0.0</v>
      </c>
      <c r="C38" s="1">
        <v>32.965</v>
      </c>
      <c r="D38" s="1">
        <v>3.0</v>
      </c>
      <c r="E38" s="1">
        <v>0.0</v>
      </c>
      <c r="F38" s="1">
        <v>15612.19335</v>
      </c>
      <c r="H38" s="15">
        <v>1134.094634153029</v>
      </c>
      <c r="J38" s="14">
        <v>0.8828994482487005</v>
      </c>
    </row>
    <row r="39">
      <c r="A39" s="1">
        <v>1.0</v>
      </c>
      <c r="B39" s="1">
        <v>1.0</v>
      </c>
      <c r="C39" s="1">
        <v>20.8</v>
      </c>
      <c r="D39" s="1">
        <v>0.0</v>
      </c>
      <c r="E39" s="1">
        <v>0.0</v>
      </c>
      <c r="F39" s="1">
        <v>2302.3</v>
      </c>
      <c r="H39" s="15">
        <v>-2070.909073579285</v>
      </c>
      <c r="J39" s="14">
        <v>-11.588614022870871</v>
      </c>
    </row>
    <row r="40">
      <c r="A40" s="1">
        <v>1.0</v>
      </c>
      <c r="B40" s="1">
        <v>1.0</v>
      </c>
      <c r="C40" s="1">
        <v>36.67</v>
      </c>
      <c r="D40" s="1">
        <v>1.0</v>
      </c>
      <c r="E40" s="1">
        <v>1.0</v>
      </c>
      <c r="F40" s="1">
        <v>39774.2763</v>
      </c>
      <c r="H40" s="15">
        <v>-4734.973794235912</v>
      </c>
      <c r="J40" s="14">
        <v>-24.52529638051483</v>
      </c>
    </row>
    <row r="41">
      <c r="A41" s="1">
        <v>1.0</v>
      </c>
      <c r="B41" s="1">
        <v>1.0</v>
      </c>
      <c r="C41" s="1">
        <v>39.9</v>
      </c>
      <c r="D41" s="1">
        <v>0.0</v>
      </c>
      <c r="E41" s="1">
        <v>1.0</v>
      </c>
      <c r="F41" s="1">
        <v>48173.361</v>
      </c>
      <c r="H41" s="15">
        <v>-2196.0910737965223</v>
      </c>
      <c r="J41" s="14">
        <v>-15.07774925020027</v>
      </c>
    </row>
    <row r="42">
      <c r="A42" s="1">
        <v>1.0</v>
      </c>
      <c r="B42" s="1">
        <v>0.0</v>
      </c>
      <c r="C42" s="1">
        <v>26.6</v>
      </c>
      <c r="D42" s="1">
        <v>0.0</v>
      </c>
      <c r="E42" s="1">
        <v>0.0</v>
      </c>
      <c r="F42" s="1">
        <v>3046.062</v>
      </c>
      <c r="H42" s="15">
        <v>6223.112008565029</v>
      </c>
      <c r="J42" s="14">
        <v>29.379383759033665</v>
      </c>
    </row>
    <row r="43">
      <c r="A43" s="1">
        <v>1.0</v>
      </c>
      <c r="B43" s="1">
        <v>0.0</v>
      </c>
      <c r="C43" s="1">
        <v>36.63</v>
      </c>
      <c r="D43" s="1">
        <v>2.0</v>
      </c>
      <c r="E43" s="1">
        <v>0.0</v>
      </c>
      <c r="F43" s="1">
        <v>4949.7587</v>
      </c>
      <c r="H43" s="15">
        <v>13451.97015486419</v>
      </c>
      <c r="J43" s="14">
        <v>-4.047355317905421</v>
      </c>
    </row>
    <row r="44">
      <c r="A44" s="1">
        <v>1.0</v>
      </c>
      <c r="B44" s="1">
        <v>1.0</v>
      </c>
      <c r="C44" s="1">
        <v>21.78</v>
      </c>
      <c r="D44" s="1">
        <v>1.0</v>
      </c>
      <c r="E44" s="1">
        <v>0.0</v>
      </c>
      <c r="F44" s="1">
        <v>6272.4772</v>
      </c>
      <c r="H44" s="15">
        <v>-3715.613607306468</v>
      </c>
      <c r="J44" s="14">
        <v>-11.212578527107794</v>
      </c>
    </row>
    <row r="45">
      <c r="A45" s="1">
        <v>1.0</v>
      </c>
      <c r="B45" s="1">
        <v>0.0</v>
      </c>
      <c r="C45" s="1">
        <v>30.8</v>
      </c>
      <c r="D45" s="1">
        <v>2.0</v>
      </c>
      <c r="E45" s="1">
        <v>0.0</v>
      </c>
      <c r="F45" s="1">
        <v>6313.759</v>
      </c>
      <c r="H45" s="15">
        <v>7231.721297658112</v>
      </c>
      <c r="J45" s="14">
        <v>22.26155388987945</v>
      </c>
    </row>
    <row r="46">
      <c r="A46" s="1">
        <v>1.0</v>
      </c>
      <c r="B46" s="1">
        <v>1.0</v>
      </c>
      <c r="C46" s="1">
        <v>37.05</v>
      </c>
      <c r="D46" s="1">
        <v>1.0</v>
      </c>
      <c r="E46" s="1">
        <v>0.0</v>
      </c>
      <c r="F46" s="1">
        <v>6079.6715</v>
      </c>
      <c r="H46" s="15">
        <v>-3143.6588284920344</v>
      </c>
      <c r="J46" s="14">
        <v>-4.374660219269739</v>
      </c>
    </row>
    <row r="47">
      <c r="A47" s="1">
        <v>1.0</v>
      </c>
      <c r="B47" s="1">
        <v>1.0</v>
      </c>
      <c r="C47" s="1">
        <v>37.3</v>
      </c>
      <c r="D47" s="1">
        <v>0.0</v>
      </c>
      <c r="E47" s="1">
        <v>0.0</v>
      </c>
      <c r="F47" s="1">
        <v>20630.28351</v>
      </c>
      <c r="H47" s="15">
        <v>1956.1510556105786</v>
      </c>
      <c r="J47" s="14">
        <v>2.835945863737976</v>
      </c>
    </row>
    <row r="48">
      <c r="A48" s="1">
        <v>1.0</v>
      </c>
      <c r="B48" s="1">
        <v>0.0</v>
      </c>
      <c r="C48" s="1">
        <v>38.665</v>
      </c>
      <c r="D48" s="1">
        <v>2.0</v>
      </c>
      <c r="E48" s="1">
        <v>0.0</v>
      </c>
      <c r="F48" s="1">
        <v>3393.35635</v>
      </c>
      <c r="H48" s="15">
        <v>9313.891056826214</v>
      </c>
      <c r="J48" s="14">
        <v>24.5528492403388</v>
      </c>
    </row>
    <row r="49">
      <c r="A49" s="1">
        <v>1.0</v>
      </c>
      <c r="B49" s="1">
        <v>0.0</v>
      </c>
      <c r="C49" s="1">
        <v>34.77</v>
      </c>
      <c r="D49" s="1">
        <v>0.0</v>
      </c>
      <c r="E49" s="1">
        <v>0.0</v>
      </c>
      <c r="F49" s="1">
        <v>3556.9223</v>
      </c>
      <c r="H49" s="15">
        <v>-3966.834362336942</v>
      </c>
      <c r="J49" s="14">
        <v>-18.64847846655791</v>
      </c>
    </row>
    <row r="50">
      <c r="A50" s="1">
        <v>1.0</v>
      </c>
      <c r="B50" s="1">
        <v>0.0</v>
      </c>
      <c r="C50" s="1">
        <v>24.53</v>
      </c>
      <c r="D50" s="1">
        <v>0.0</v>
      </c>
      <c r="E50" s="1">
        <v>0.0</v>
      </c>
      <c r="F50" s="1">
        <v>12629.8967</v>
      </c>
      <c r="H50" s="15">
        <v>-4593.755357701508</v>
      </c>
      <c r="J50" s="14">
        <v>-12.209557496427585</v>
      </c>
    </row>
    <row r="51">
      <c r="A51" s="1">
        <v>1.0</v>
      </c>
      <c r="B51" s="1">
        <v>1.0</v>
      </c>
      <c r="C51" s="1">
        <v>35.2</v>
      </c>
      <c r="D51" s="1">
        <v>1.0</v>
      </c>
      <c r="E51" s="1">
        <v>1.0</v>
      </c>
      <c r="F51" s="1">
        <v>38709.176</v>
      </c>
      <c r="H51" s="15">
        <v>690.056953782374</v>
      </c>
      <c r="J51" s="14">
        <v>12.088799273457976</v>
      </c>
    </row>
    <row r="52">
      <c r="H52" s="15">
        <v>-1598.7313856699056</v>
      </c>
      <c r="J52" s="14">
        <v>-3.689727455616513</v>
      </c>
    </row>
    <row r="53">
      <c r="H53" s="15">
        <v>-3774.7438528938765</v>
      </c>
      <c r="J53" s="14">
        <v>2.4888327686234817</v>
      </c>
    </row>
    <row r="54">
      <c r="H54" s="15">
        <v>10568.21994934306</v>
      </c>
      <c r="J54" s="14">
        <v>17.493745325604586</v>
      </c>
    </row>
    <row r="55">
      <c r="H55" s="15">
        <v>-6719.477291335179</v>
      </c>
      <c r="J55" s="14">
        <v>-26.089120812559756</v>
      </c>
    </row>
    <row r="56">
      <c r="H56" s="15">
        <v>-5741.645314566476</v>
      </c>
      <c r="J56" s="14">
        <v>-18.17969826645954</v>
      </c>
    </row>
    <row r="57">
      <c r="H57" s="15">
        <v>6196.111658607383</v>
      </c>
      <c r="J57" s="14">
        <v>18.246212474176033</v>
      </c>
    </row>
    <row r="58">
      <c r="H58" s="15">
        <v>1302.3037226579982</v>
      </c>
      <c r="J58" s="14">
        <v>4.471306097012807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3.75"/>
    <col customWidth="1" min="3" max="3" width="3.63"/>
    <col customWidth="1" min="4" max="4" width="6.13"/>
    <col customWidth="1" min="5" max="5" width="6.88"/>
    <col customWidth="1" min="8" max="8" width="17.13"/>
    <col customWidth="1" min="10" max="10" width="1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H1" s="39" t="s">
        <v>35</v>
      </c>
      <c r="L1" s="41" t="s">
        <v>38</v>
      </c>
    </row>
    <row r="2">
      <c r="A2" s="1">
        <v>1.0</v>
      </c>
      <c r="B2" s="1">
        <v>19.0</v>
      </c>
      <c r="C2" s="1">
        <v>0.0</v>
      </c>
      <c r="D2" s="1">
        <v>27.9</v>
      </c>
      <c r="E2" s="1">
        <v>0.0</v>
      </c>
      <c r="F2" s="1">
        <v>16884.924</v>
      </c>
      <c r="H2" s="15">
        <f t="array" ref="H2:H6">MMULT(MINVERSE(MMULT(TRANSPOSE(A2:E51),A2:E51)),MMULT(TRANSPOSE(A2:E51),F2:F51))</f>
        <v>-25580.51883</v>
      </c>
      <c r="L2" s="18">
        <f t="array" ref="L2:L6">MMULT(MINVERSE(MMULT(TRANSPOSE(A2:E51),A2:E51)),MMULT(TRANSPOSE(A2:E51),Sheet1!F2:F51))</f>
        <v>-0.5290650367</v>
      </c>
    </row>
    <row r="3">
      <c r="A3" s="1">
        <v>1.0</v>
      </c>
      <c r="B3" s="1">
        <v>18.0</v>
      </c>
      <c r="C3" s="1">
        <v>1.0</v>
      </c>
      <c r="D3" s="1">
        <v>33.77</v>
      </c>
      <c r="E3" s="1">
        <v>1.0</v>
      </c>
      <c r="F3" s="1">
        <v>1725.5523</v>
      </c>
      <c r="H3" s="15">
        <v>249.55749696725172</v>
      </c>
      <c r="L3" s="18">
        <v>-0.002206968074448682</v>
      </c>
    </row>
    <row r="4">
      <c r="A4" s="1">
        <v>1.0</v>
      </c>
      <c r="B4" s="1">
        <v>28.0</v>
      </c>
      <c r="C4" s="1">
        <v>1.0</v>
      </c>
      <c r="D4" s="1">
        <v>33.0</v>
      </c>
      <c r="E4" s="1">
        <v>3.0</v>
      </c>
      <c r="F4" s="1">
        <v>4449.462</v>
      </c>
      <c r="H4" s="15">
        <v>6095.913968864876</v>
      </c>
      <c r="L4" s="18">
        <v>0.1023864137738339</v>
      </c>
    </row>
    <row r="5">
      <c r="A5" s="1">
        <v>1.0</v>
      </c>
      <c r="B5" s="1">
        <v>33.0</v>
      </c>
      <c r="C5" s="1">
        <v>1.0</v>
      </c>
      <c r="D5" s="1">
        <v>22.705</v>
      </c>
      <c r="E5" s="1">
        <v>0.0</v>
      </c>
      <c r="F5" s="1">
        <v>21984.47061</v>
      </c>
      <c r="H5" s="15">
        <v>918.3270446654365</v>
      </c>
      <c r="L5" s="18">
        <v>0.026632057630404493</v>
      </c>
    </row>
    <row r="6">
      <c r="A6" s="1">
        <v>1.0</v>
      </c>
      <c r="B6" s="1">
        <v>32.0</v>
      </c>
      <c r="C6" s="1">
        <v>1.0</v>
      </c>
      <c r="D6" s="1">
        <v>28.88</v>
      </c>
      <c r="E6" s="1">
        <v>0.0</v>
      </c>
      <c r="F6" s="1">
        <v>3866.8552</v>
      </c>
      <c r="H6" s="15">
        <v>-1098.060566027625</v>
      </c>
      <c r="L6" s="18">
        <v>-0.053402646717711874</v>
      </c>
    </row>
    <row r="7">
      <c r="A7" s="1">
        <v>1.0</v>
      </c>
      <c r="B7" s="1">
        <v>31.0</v>
      </c>
      <c r="C7" s="1">
        <v>0.0</v>
      </c>
      <c r="D7" s="1">
        <v>25.74</v>
      </c>
      <c r="E7" s="1">
        <v>0.0</v>
      </c>
      <c r="F7" s="1">
        <v>3756.6216</v>
      </c>
    </row>
    <row r="8">
      <c r="A8" s="1">
        <v>1.0</v>
      </c>
      <c r="B8" s="1">
        <v>46.0</v>
      </c>
      <c r="C8" s="1">
        <v>0.0</v>
      </c>
      <c r="D8" s="1">
        <v>33.44</v>
      </c>
      <c r="E8" s="1">
        <v>1.0</v>
      </c>
      <c r="F8" s="1">
        <v>8240.5896</v>
      </c>
      <c r="H8" s="39" t="s">
        <v>32</v>
      </c>
      <c r="J8" s="41" t="s">
        <v>39</v>
      </c>
    </row>
    <row r="9">
      <c r="A9" s="1">
        <v>1.0</v>
      </c>
      <c r="B9" s="1">
        <v>37.0</v>
      </c>
      <c r="C9" s="1">
        <v>0.0</v>
      </c>
      <c r="D9" s="1">
        <v>27.74</v>
      </c>
      <c r="E9" s="1">
        <v>3.0</v>
      </c>
      <c r="F9" s="1">
        <v>7281.5056</v>
      </c>
      <c r="H9" s="15">
        <f t="array" ref="H9:H58">F2:F51-MMULT(A2:E51,H2:H6)</f>
        <v>12102.52584</v>
      </c>
      <c r="J9" s="18">
        <f t="array" ref="J9:J58">Sheet1!F2:F51-MMULT(A2:E51,L2:L6)</f>
        <v>0.8279630222</v>
      </c>
    </row>
    <row r="10">
      <c r="A10" s="1">
        <v>1.0</v>
      </c>
      <c r="B10" s="1">
        <v>37.0</v>
      </c>
      <c r="C10" s="1">
        <v>1.0</v>
      </c>
      <c r="D10" s="1">
        <v>29.83</v>
      </c>
      <c r="E10" s="1">
        <v>2.0</v>
      </c>
      <c r="F10" s="1">
        <v>6406.4107</v>
      </c>
      <c r="H10" s="15">
        <v>-13195.721516859465</v>
      </c>
      <c r="J10" s="18">
        <v>-0.3795578912110686</v>
      </c>
    </row>
    <row r="11">
      <c r="A11" s="1">
        <v>1.0</v>
      </c>
      <c r="B11" s="1">
        <v>60.0</v>
      </c>
      <c r="C11" s="1">
        <v>0.0</v>
      </c>
      <c r="D11" s="1">
        <v>25.84</v>
      </c>
      <c r="E11" s="1">
        <v>0.0</v>
      </c>
      <c r="F11" s="1">
        <v>28923.13692</v>
      </c>
      <c r="H11" s="15">
        <v>-10064.153830084339</v>
      </c>
      <c r="J11" s="18">
        <v>-0.2301762326557465</v>
      </c>
    </row>
    <row r="12">
      <c r="A12" s="1">
        <v>1.0</v>
      </c>
      <c r="B12" s="1">
        <v>25.0</v>
      </c>
      <c r="C12" s="1">
        <v>1.0</v>
      </c>
      <c r="D12" s="1">
        <v>26.22</v>
      </c>
      <c r="E12" s="1">
        <v>0.0</v>
      </c>
      <c r="F12" s="1">
        <v>2721.3208</v>
      </c>
      <c r="H12" s="15">
        <v>12383.062521827196</v>
      </c>
      <c r="J12" s="18">
        <v>-0.10517229913162446</v>
      </c>
    </row>
    <row r="13">
      <c r="A13" s="1">
        <v>1.0</v>
      </c>
      <c r="B13" s="1">
        <v>62.0</v>
      </c>
      <c r="C13" s="1">
        <v>0.0</v>
      </c>
      <c r="D13" s="1">
        <v>26.29</v>
      </c>
      <c r="E13" s="1">
        <v>0.0</v>
      </c>
      <c r="F13" s="1">
        <v>27808.7251</v>
      </c>
      <c r="H13" s="15">
        <v>-11155.664892014624</v>
      </c>
      <c r="J13" s="18">
        <v>-0.27183222307382077</v>
      </c>
    </row>
    <row r="14">
      <c r="A14" s="1">
        <v>1.0</v>
      </c>
      <c r="B14" s="1">
        <v>23.0</v>
      </c>
      <c r="C14" s="1">
        <v>1.0</v>
      </c>
      <c r="D14" s="1">
        <v>34.4</v>
      </c>
      <c r="E14" s="1">
        <v>0.0</v>
      </c>
      <c r="F14" s="1">
        <v>1826.843</v>
      </c>
      <c r="H14" s="15">
        <v>-2036.880105933024</v>
      </c>
      <c r="J14" s="18">
        <v>-0.08802811641496555</v>
      </c>
    </row>
    <row r="15">
      <c r="A15" s="1">
        <v>1.0</v>
      </c>
      <c r="B15" s="1">
        <v>56.0</v>
      </c>
      <c r="C15" s="1">
        <v>0.0</v>
      </c>
      <c r="D15" s="1">
        <v>39.82</v>
      </c>
      <c r="E15" s="1">
        <v>0.0</v>
      </c>
      <c r="F15" s="1">
        <v>11090.7178</v>
      </c>
      <c r="H15" s="15">
        <v>-7269.332238338038</v>
      </c>
      <c r="J15" s="18">
        <v>-0.20658779233463798</v>
      </c>
    </row>
    <row r="16">
      <c r="A16" s="1">
        <v>1.0</v>
      </c>
      <c r="B16" s="1">
        <v>27.0</v>
      </c>
      <c r="C16" s="1">
        <v>1.0</v>
      </c>
      <c r="D16" s="1">
        <v>42.13</v>
      </c>
      <c r="E16" s="1">
        <v>0.0</v>
      </c>
      <c r="F16" s="1">
        <v>39611.7577</v>
      </c>
      <c r="H16" s="15">
        <v>1448.1865210154665</v>
      </c>
      <c r="J16" s="18">
        <v>0.032157516924053164</v>
      </c>
    </row>
    <row r="17">
      <c r="A17" s="1">
        <v>1.0</v>
      </c>
      <c r="B17" s="1">
        <v>19.0</v>
      </c>
      <c r="C17" s="1">
        <v>1.0</v>
      </c>
      <c r="D17" s="1">
        <v>24.6</v>
      </c>
      <c r="E17" s="1">
        <v>1.0</v>
      </c>
      <c r="F17" s="1">
        <v>1837.237</v>
      </c>
      <c r="H17" s="15">
        <v>-8540.186437227796</v>
      </c>
      <c r="J17" s="18">
        <v>-0.17929254401503805</v>
      </c>
    </row>
    <row r="18">
      <c r="A18" s="1">
        <v>1.0</v>
      </c>
      <c r="B18" s="1">
        <v>52.0</v>
      </c>
      <c r="C18" s="1">
        <v>0.0</v>
      </c>
      <c r="D18" s="1">
        <v>30.78</v>
      </c>
      <c r="E18" s="1">
        <v>1.0</v>
      </c>
      <c r="F18" s="1">
        <v>10797.3362</v>
      </c>
      <c r="H18" s="15">
        <v>15800.63509755013</v>
      </c>
      <c r="J18" s="18">
        <v>-0.026689248018994194</v>
      </c>
    </row>
    <row r="19">
      <c r="A19" s="1">
        <v>1.0</v>
      </c>
      <c r="B19" s="1">
        <v>23.0</v>
      </c>
      <c r="C19" s="1">
        <v>1.0</v>
      </c>
      <c r="D19" s="1">
        <v>23.845</v>
      </c>
      <c r="E19" s="1">
        <v>0.0</v>
      </c>
      <c r="F19" s="1">
        <v>2395.17155</v>
      </c>
      <c r="H19" s="15">
        <v>-8111.546874433798</v>
      </c>
      <c r="J19" s="18">
        <v>-0.21643972629808567</v>
      </c>
    </row>
    <row r="20">
      <c r="A20" s="1">
        <v>1.0</v>
      </c>
      <c r="B20" s="1">
        <v>56.0</v>
      </c>
      <c r="C20" s="1">
        <v>1.0</v>
      </c>
      <c r="D20" s="1">
        <v>40.3</v>
      </c>
      <c r="E20" s="1">
        <v>0.0</v>
      </c>
      <c r="F20" s="1">
        <v>10602.385</v>
      </c>
      <c r="H20" s="15">
        <v>13773.86111351618</v>
      </c>
      <c r="J20" s="18">
        <v>0.9657402621962212</v>
      </c>
    </row>
    <row r="21">
      <c r="A21" s="1">
        <v>1.0</v>
      </c>
      <c r="B21" s="1">
        <v>30.0</v>
      </c>
      <c r="C21" s="1">
        <v>1.0</v>
      </c>
      <c r="D21" s="1">
        <v>35.3</v>
      </c>
      <c r="E21" s="1">
        <v>0.0</v>
      </c>
      <c r="F21" s="1">
        <v>36837.467</v>
      </c>
      <c r="H21" s="15">
        <v>-16018.824905862566</v>
      </c>
      <c r="J21" s="18">
        <v>-0.43870389386369174</v>
      </c>
    </row>
    <row r="22">
      <c r="A22" s="1">
        <v>1.0</v>
      </c>
      <c r="B22" s="1">
        <v>60.0</v>
      </c>
      <c r="C22" s="1">
        <v>0.0</v>
      </c>
      <c r="D22" s="1">
        <v>36.005</v>
      </c>
      <c r="E22" s="1">
        <v>0.0</v>
      </c>
      <c r="F22" s="1">
        <v>13228.84695</v>
      </c>
      <c r="H22" s="15">
        <v>-13871.766119003665</v>
      </c>
      <c r="J22" s="18">
        <v>-0.4078332859898437</v>
      </c>
    </row>
    <row r="23">
      <c r="A23" s="1">
        <v>1.0</v>
      </c>
      <c r="B23" s="1">
        <v>30.0</v>
      </c>
      <c r="C23" s="1">
        <v>0.0</v>
      </c>
      <c r="D23" s="1">
        <v>32.4</v>
      </c>
      <c r="E23" s="1">
        <v>1.0</v>
      </c>
      <c r="F23" s="1">
        <v>4149.736</v>
      </c>
      <c r="H23" s="15">
        <v>13669.1917510046</v>
      </c>
      <c r="J23" s="18">
        <v>0.3642581729510761</v>
      </c>
    </row>
    <row r="24">
      <c r="A24" s="1">
        <v>1.0</v>
      </c>
      <c r="B24" s="1">
        <v>18.0</v>
      </c>
      <c r="C24" s="1">
        <v>1.0</v>
      </c>
      <c r="D24" s="1">
        <v>34.1</v>
      </c>
      <c r="E24" s="1">
        <v>0.0</v>
      </c>
      <c r="F24" s="1">
        <v>1137.011</v>
      </c>
      <c r="H24" s="15">
        <v>-4912.535314244661</v>
      </c>
      <c r="J24" s="18">
        <v>-0.13313495466581066</v>
      </c>
    </row>
    <row r="25">
      <c r="A25" s="1">
        <v>1.0</v>
      </c>
      <c r="B25" s="1">
        <v>34.0</v>
      </c>
      <c r="C25" s="1">
        <v>0.0</v>
      </c>
      <c r="D25" s="1">
        <v>31.92</v>
      </c>
      <c r="E25" s="1">
        <v>1.0</v>
      </c>
      <c r="F25" s="1">
        <v>37701.8768</v>
      </c>
      <c r="H25" s="15">
        <v>-3767.180681331489</v>
      </c>
      <c r="J25" s="18">
        <v>-0.12250471059107006</v>
      </c>
    </row>
    <row r="26">
      <c r="A26" s="1">
        <v>1.0</v>
      </c>
      <c r="B26" s="1">
        <v>37.0</v>
      </c>
      <c r="C26" s="1">
        <v>1.0</v>
      </c>
      <c r="D26" s="1">
        <v>28.025</v>
      </c>
      <c r="E26" s="1">
        <v>2.0</v>
      </c>
      <c r="F26" s="1">
        <v>6203.90175</v>
      </c>
      <c r="H26" s="15">
        <v>-5757.554399418887</v>
      </c>
      <c r="J26" s="18">
        <v>-0.15760252557477233</v>
      </c>
    </row>
    <row r="27">
      <c r="A27" s="1">
        <v>1.0</v>
      </c>
      <c r="B27" s="1">
        <v>59.0</v>
      </c>
      <c r="C27" s="1">
        <v>0.0</v>
      </c>
      <c r="D27" s="1">
        <v>27.72</v>
      </c>
      <c r="E27" s="1">
        <v>3.0</v>
      </c>
      <c r="F27" s="1">
        <v>14001.1338</v>
      </c>
      <c r="H27" s="15">
        <v>-20896.809869307952</v>
      </c>
      <c r="J27" s="18">
        <v>-0.5230030874262717</v>
      </c>
    </row>
    <row r="28">
      <c r="A28" s="1">
        <v>1.0</v>
      </c>
      <c r="B28" s="1">
        <v>63.0</v>
      </c>
      <c r="C28" s="1">
        <v>0.0</v>
      </c>
      <c r="D28" s="1">
        <v>23.085</v>
      </c>
      <c r="E28" s="1">
        <v>0.0</v>
      </c>
      <c r="F28" s="1">
        <v>14451.83515</v>
      </c>
      <c r="H28" s="15">
        <v>16418.402275167773</v>
      </c>
      <c r="J28" s="18">
        <v>0.5527760307900851</v>
      </c>
    </row>
    <row r="29">
      <c r="A29" s="1">
        <v>1.0</v>
      </c>
      <c r="B29" s="1">
        <v>55.0</v>
      </c>
      <c r="C29" s="1">
        <v>0.0</v>
      </c>
      <c r="D29" s="1">
        <v>32.775</v>
      </c>
      <c r="E29" s="1">
        <v>2.0</v>
      </c>
      <c r="F29" s="1">
        <v>12268.63225</v>
      </c>
      <c r="H29" s="15">
        <v>-9228.449281474033</v>
      </c>
      <c r="J29" s="18">
        <v>-0.297404113832056</v>
      </c>
    </row>
    <row r="30">
      <c r="A30" s="1">
        <v>1.0</v>
      </c>
      <c r="B30" s="1">
        <v>23.0</v>
      </c>
      <c r="C30" s="1">
        <v>1.0</v>
      </c>
      <c r="D30" s="1">
        <v>17.385</v>
      </c>
      <c r="E30" s="1">
        <v>1.0</v>
      </c>
      <c r="F30" s="1">
        <v>2775.19215</v>
      </c>
      <c r="H30" s="15">
        <v>-6412.205760409956</v>
      </c>
      <c r="J30" s="18">
        <v>-0.21420194159019623</v>
      </c>
    </row>
    <row r="31">
      <c r="A31" s="1">
        <v>1.0</v>
      </c>
      <c r="B31" s="1">
        <v>31.0</v>
      </c>
      <c r="C31" s="1">
        <v>1.0</v>
      </c>
      <c r="D31" s="1">
        <v>36.3</v>
      </c>
      <c r="E31" s="1">
        <v>2.0</v>
      </c>
      <c r="F31" s="1">
        <v>38711.0</v>
      </c>
      <c r="H31" s="15">
        <v>-15185.371307626681</v>
      </c>
      <c r="J31" s="18">
        <v>-0.4417491169468139</v>
      </c>
    </row>
    <row r="32">
      <c r="A32" s="1">
        <v>1.0</v>
      </c>
      <c r="B32" s="1">
        <v>22.0</v>
      </c>
      <c r="C32" s="1">
        <v>1.0</v>
      </c>
      <c r="D32" s="1">
        <v>35.6</v>
      </c>
      <c r="E32" s="1">
        <v>0.0</v>
      </c>
      <c r="F32" s="1">
        <v>35585.576</v>
      </c>
      <c r="H32" s="15">
        <v>26582.502033160446</v>
      </c>
      <c r="J32" s="18">
        <v>0.8074093183701925</v>
      </c>
    </row>
    <row r="33">
      <c r="A33" s="1">
        <v>1.0</v>
      </c>
      <c r="B33" s="1">
        <v>18.0</v>
      </c>
      <c r="C33" s="1">
        <v>0.0</v>
      </c>
      <c r="D33" s="1">
        <v>26.315</v>
      </c>
      <c r="E33" s="1">
        <v>0.0</v>
      </c>
      <c r="F33" s="1">
        <v>2198.18985</v>
      </c>
      <c r="H33" s="15">
        <v>-7085.115071606685</v>
      </c>
      <c r="J33" s="18">
        <v>-0.13122167999215797</v>
      </c>
    </row>
    <row r="34">
      <c r="A34" s="1">
        <v>1.0</v>
      </c>
      <c r="B34" s="1">
        <v>19.0</v>
      </c>
      <c r="C34" s="1">
        <v>0.0</v>
      </c>
      <c r="D34" s="1">
        <v>28.6</v>
      </c>
      <c r="E34" s="1">
        <v>5.0</v>
      </c>
      <c r="F34" s="1">
        <v>4687.797</v>
      </c>
      <c r="H34" s="15">
        <v>2695.916328629237</v>
      </c>
      <c r="J34" s="18">
        <v>0.08124345571453234</v>
      </c>
    </row>
    <row r="35">
      <c r="A35" s="1">
        <v>1.0</v>
      </c>
      <c r="B35" s="1">
        <v>63.0</v>
      </c>
      <c r="C35" s="1">
        <v>1.0</v>
      </c>
      <c r="D35" s="1">
        <v>28.31</v>
      </c>
      <c r="E35" s="1">
        <v>0.0</v>
      </c>
      <c r="F35" s="1">
        <v>13770.0979</v>
      </c>
      <c r="H35" s="15">
        <v>3110.6518447016515</v>
      </c>
      <c r="J35" s="18">
        <v>0.053302974976116135</v>
      </c>
    </row>
    <row r="36">
      <c r="A36" s="1">
        <v>1.0</v>
      </c>
      <c r="B36" s="1">
        <v>28.0</v>
      </c>
      <c r="C36" s="1">
        <v>1.0</v>
      </c>
      <c r="D36" s="1">
        <v>36.4</v>
      </c>
      <c r="E36" s="1">
        <v>1.0</v>
      </c>
      <c r="F36" s="1">
        <v>51194.55914</v>
      </c>
      <c r="H36" s="15">
        <v>-3778.5590103131635</v>
      </c>
      <c r="J36" s="18">
        <v>-0.11561211462266899</v>
      </c>
    </row>
    <row r="37">
      <c r="A37" s="1">
        <v>1.0</v>
      </c>
      <c r="B37" s="1">
        <v>19.0</v>
      </c>
      <c r="C37" s="1">
        <v>1.0</v>
      </c>
      <c r="D37" s="1">
        <v>20.425</v>
      </c>
      <c r="E37" s="1">
        <v>0.0</v>
      </c>
      <c r="F37" s="1">
        <v>1625.43375</v>
      </c>
      <c r="H37" s="15">
        <v>1652.919475147456</v>
      </c>
      <c r="J37" s="18">
        <v>0.06784321343535248</v>
      </c>
    </row>
    <row r="38">
      <c r="A38" s="1">
        <v>1.0</v>
      </c>
      <c r="B38" s="1">
        <v>62.0</v>
      </c>
      <c r="C38" s="1">
        <v>0.0</v>
      </c>
      <c r="D38" s="1">
        <v>32.965</v>
      </c>
      <c r="E38" s="1">
        <v>3.0</v>
      </c>
      <c r="F38" s="1">
        <v>15612.19335</v>
      </c>
      <c r="H38" s="15">
        <v>19320.171865590342</v>
      </c>
      <c r="J38" s="18">
        <v>0.6351562346695528</v>
      </c>
    </row>
    <row r="39">
      <c r="A39" s="1">
        <v>1.0</v>
      </c>
      <c r="B39" s="1">
        <v>26.0</v>
      </c>
      <c r="C39" s="1">
        <v>1.0</v>
      </c>
      <c r="D39" s="1">
        <v>20.8</v>
      </c>
      <c r="E39" s="1">
        <v>0.0</v>
      </c>
      <c r="F39" s="1">
        <v>2302.3</v>
      </c>
      <c r="H39" s="15">
        <v>16887.47313750616</v>
      </c>
      <c r="J39" s="18">
        <v>0.5271306689053741</v>
      </c>
    </row>
    <row r="40">
      <c r="A40" s="1">
        <v>1.0</v>
      </c>
      <c r="B40" s="1">
        <v>35.0</v>
      </c>
      <c r="C40" s="1">
        <v>1.0</v>
      </c>
      <c r="D40" s="1">
        <v>36.67</v>
      </c>
      <c r="E40" s="1">
        <v>1.0</v>
      </c>
      <c r="F40" s="1">
        <v>39774.2763</v>
      </c>
      <c r="H40" s="15">
        <v>-879.1024460413814</v>
      </c>
      <c r="J40" s="18">
        <v>-0.13203213452028106</v>
      </c>
    </row>
    <row r="41">
      <c r="A41" s="1">
        <v>1.0</v>
      </c>
      <c r="B41" s="1">
        <v>60.0</v>
      </c>
      <c r="C41" s="1">
        <v>1.0</v>
      </c>
      <c r="D41" s="1">
        <v>39.9</v>
      </c>
      <c r="E41" s="1">
        <v>0.0</v>
      </c>
      <c r="F41" s="1">
        <v>48173.361</v>
      </c>
      <c r="H41" s="15">
        <v>4752.87274006897</v>
      </c>
      <c r="J41" s="18">
        <v>0.07633381545725276</v>
      </c>
    </row>
    <row r="42">
      <c r="A42" s="1">
        <v>1.0</v>
      </c>
      <c r="B42" s="1">
        <v>24.0</v>
      </c>
      <c r="C42" s="1">
        <v>0.0</v>
      </c>
      <c r="D42" s="1">
        <v>26.6</v>
      </c>
      <c r="E42" s="1">
        <v>0.0</v>
      </c>
      <c r="F42" s="1">
        <v>3046.062</v>
      </c>
      <c r="H42" s="15">
        <v>-8465.258182540128</v>
      </c>
      <c r="J42" s="18">
        <v>-0.18823593991658105</v>
      </c>
    </row>
    <row r="43">
      <c r="A43" s="1">
        <v>1.0</v>
      </c>
      <c r="B43" s="1">
        <v>31.0</v>
      </c>
      <c r="C43" s="1">
        <v>0.0</v>
      </c>
      <c r="D43" s="1">
        <v>36.63</v>
      </c>
      <c r="E43" s="1">
        <v>2.0</v>
      </c>
      <c r="F43" s="1">
        <v>4949.7587</v>
      </c>
      <c r="H43" s="15">
        <v>31362.510225997925</v>
      </c>
      <c r="J43" s="18">
        <v>0.5724694779654544</v>
      </c>
    </row>
    <row r="44">
      <c r="A44" s="1">
        <v>1.0</v>
      </c>
      <c r="B44" s="1">
        <v>41.0</v>
      </c>
      <c r="C44" s="1">
        <v>1.0</v>
      </c>
      <c r="D44" s="1">
        <v>21.78</v>
      </c>
      <c r="E44" s="1">
        <v>1.0</v>
      </c>
      <c r="F44" s="1">
        <v>6272.4772</v>
      </c>
      <c r="H44" s="15">
        <v>-2388.383718794088</v>
      </c>
      <c r="J44" s="18">
        <v>-0.07534876077658387</v>
      </c>
    </row>
    <row r="45">
      <c r="A45" s="1">
        <v>1.0</v>
      </c>
      <c r="B45" s="1">
        <v>37.0</v>
      </c>
      <c r="C45" s="1">
        <v>0.0</v>
      </c>
      <c r="D45" s="1">
        <v>30.8</v>
      </c>
      <c r="E45" s="1">
        <v>2.0</v>
      </c>
      <c r="F45" s="1">
        <v>6313.759</v>
      </c>
      <c r="H45" s="15">
        <v>-1258.3219615427388</v>
      </c>
      <c r="J45" s="18">
        <v>-0.051820782333593274</v>
      </c>
    </row>
    <row r="46">
      <c r="A46" s="1">
        <v>1.0</v>
      </c>
      <c r="B46" s="1">
        <v>38.0</v>
      </c>
      <c r="C46" s="1">
        <v>1.0</v>
      </c>
      <c r="D46" s="1">
        <v>37.05</v>
      </c>
      <c r="E46" s="1">
        <v>1.0</v>
      </c>
      <c r="F46" s="1">
        <v>6079.6715</v>
      </c>
      <c r="H46" s="15">
        <v>-3802.7925893143865</v>
      </c>
      <c r="J46" s="18">
        <v>-0.06988700586684465</v>
      </c>
    </row>
    <row r="47">
      <c r="A47" s="1">
        <v>1.0</v>
      </c>
      <c r="B47" s="1">
        <v>55.0</v>
      </c>
      <c r="C47" s="1">
        <v>1.0</v>
      </c>
      <c r="D47" s="1">
        <v>37.3</v>
      </c>
      <c r="E47" s="1">
        <v>0.0</v>
      </c>
      <c r="F47" s="1">
        <v>20630.28351</v>
      </c>
      <c r="H47" s="15">
        <v>17947.37660516749</v>
      </c>
      <c r="J47" s="18">
        <v>0.580727598926386</v>
      </c>
    </row>
    <row r="48">
      <c r="A48" s="1">
        <v>1.0</v>
      </c>
      <c r="B48" s="1">
        <v>18.0</v>
      </c>
      <c r="C48" s="1">
        <v>0.0</v>
      </c>
      <c r="D48" s="1">
        <v>38.665</v>
      </c>
      <c r="E48" s="1">
        <v>2.0</v>
      </c>
      <c r="F48" s="1">
        <v>3393.35635</v>
      </c>
      <c r="H48" s="15">
        <v>16043.266960689216</v>
      </c>
      <c r="J48" s="18">
        <v>0.4964776079236848</v>
      </c>
    </row>
    <row r="49">
      <c r="A49" s="1">
        <v>1.0</v>
      </c>
      <c r="B49" s="1">
        <v>28.0</v>
      </c>
      <c r="C49" s="1">
        <v>0.0</v>
      </c>
      <c r="D49" s="1">
        <v>34.77</v>
      </c>
      <c r="E49" s="1">
        <v>0.0</v>
      </c>
      <c r="F49" s="1">
        <v>3556.9223</v>
      </c>
      <c r="H49" s="15">
        <v>-1790.2984855745435</v>
      </c>
      <c r="J49" s="18">
        <v>-0.1263804624982542</v>
      </c>
    </row>
    <row r="50">
      <c r="A50" s="1">
        <v>1.0</v>
      </c>
      <c r="B50" s="1">
        <v>60.0</v>
      </c>
      <c r="C50" s="1">
        <v>0.0</v>
      </c>
      <c r="D50" s="1">
        <v>24.53</v>
      </c>
      <c r="E50" s="1">
        <v>0.0</v>
      </c>
      <c r="F50" s="1">
        <v>12629.8967</v>
      </c>
      <c r="H50" s="15">
        <v>-8648.203390284381</v>
      </c>
      <c r="J50" s="18">
        <v>-0.27124593057464685</v>
      </c>
    </row>
    <row r="51">
      <c r="A51" s="1">
        <v>1.0</v>
      </c>
      <c r="B51" s="1">
        <v>36.0</v>
      </c>
      <c r="C51" s="1">
        <v>1.0</v>
      </c>
      <c r="D51" s="1">
        <v>35.2</v>
      </c>
      <c r="E51" s="1">
        <v>1.0</v>
      </c>
      <c r="F51" s="1">
        <v>38709.176</v>
      </c>
      <c r="H51" s="15">
        <v>-3377.8777815676685</v>
      </c>
      <c r="J51" s="18">
        <v>-0.009479254510199056</v>
      </c>
    </row>
    <row r="52">
      <c r="H52" s="15">
        <v>-3427.701401688397</v>
      </c>
      <c r="J52" s="18">
        <v>-0.10273922614269651</v>
      </c>
    </row>
    <row r="53">
      <c r="H53" s="15">
        <v>-16844.864962707117</v>
      </c>
      <c r="J53" s="18">
        <v>-0.4227716787498216</v>
      </c>
    </row>
    <row r="54">
      <c r="H54" s="15">
        <v>-7864.372728344384</v>
      </c>
      <c r="J54" s="18">
        <v>-0.445313882609507</v>
      </c>
    </row>
    <row r="55">
      <c r="H55" s="15">
        <v>-8829.153815604272</v>
      </c>
      <c r="J55" s="18">
        <v>-0.3541327528203527</v>
      </c>
    </row>
    <row r="56">
      <c r="H56" s="15">
        <v>-9780.400128360166</v>
      </c>
      <c r="J56" s="18">
        <v>-0.33513650104086434</v>
      </c>
    </row>
    <row r="57">
      <c r="H57" s="15">
        <v>710.4033060618476</v>
      </c>
      <c r="J57" s="18">
        <v>0.008198747476835688</v>
      </c>
    </row>
    <row r="58">
      <c r="H58" s="15">
        <v>17982.659563858433</v>
      </c>
      <c r="J58" s="18">
        <v>0.6220836917175293</v>
      </c>
    </row>
  </sheetData>
  <drawing r:id="rId1"/>
</worksheet>
</file>