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c1\Documents\MDSC - 2nd Sem\MDSC-201\Lab\"/>
    </mc:Choice>
  </mc:AlternateContent>
  <bookViews>
    <workbookView xWindow="0" yWindow="0" windowWidth="20490" windowHeight="7050" activeTab="1"/>
  </bookViews>
  <sheets>
    <sheet name="Sheet1" sheetId="2" r:id="rId1"/>
    <sheet name="eucalypt_hardwoods" sheetId="1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eucalypt_hardwoods!$I$1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C3" i="1" l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B42" i="1"/>
  <c r="E4" i="1" s="1"/>
  <c r="F4" i="1" s="1"/>
  <c r="A42" i="1"/>
  <c r="C4" i="1" s="1"/>
  <c r="B39" i="1"/>
  <c r="A39" i="1"/>
  <c r="G4" i="1" l="1"/>
  <c r="D4" i="1"/>
  <c r="G37" i="1"/>
  <c r="G33" i="1"/>
  <c r="G29" i="1"/>
  <c r="G25" i="1"/>
  <c r="D23" i="1"/>
  <c r="D21" i="1"/>
  <c r="D19" i="1"/>
  <c r="D17" i="1"/>
  <c r="D15" i="1"/>
  <c r="D13" i="1"/>
  <c r="D11" i="1"/>
  <c r="D9" i="1"/>
  <c r="D7" i="1"/>
  <c r="D5" i="1"/>
  <c r="D3" i="1"/>
  <c r="E37" i="1"/>
  <c r="F37" i="1" s="1"/>
  <c r="E35" i="1"/>
  <c r="F35" i="1" s="1"/>
  <c r="E33" i="1"/>
  <c r="F33" i="1" s="1"/>
  <c r="E31" i="1"/>
  <c r="F31" i="1" s="1"/>
  <c r="E29" i="1"/>
  <c r="F29" i="1" s="1"/>
  <c r="E27" i="1"/>
  <c r="F27" i="1" s="1"/>
  <c r="E25" i="1"/>
  <c r="F25" i="1" s="1"/>
  <c r="E23" i="1"/>
  <c r="F23" i="1" s="1"/>
  <c r="E21" i="1"/>
  <c r="F21" i="1" s="1"/>
  <c r="E19" i="1"/>
  <c r="F19" i="1" s="1"/>
  <c r="E17" i="1"/>
  <c r="F17" i="1" s="1"/>
  <c r="E15" i="1"/>
  <c r="F15" i="1" s="1"/>
  <c r="E13" i="1"/>
  <c r="F13" i="1" s="1"/>
  <c r="E11" i="1"/>
  <c r="F11" i="1" s="1"/>
  <c r="E9" i="1"/>
  <c r="F9" i="1" s="1"/>
  <c r="E7" i="1"/>
  <c r="F7" i="1" s="1"/>
  <c r="E5" i="1"/>
  <c r="F5" i="1" s="1"/>
  <c r="E3" i="1"/>
  <c r="F3" i="1" s="1"/>
  <c r="D37" i="1"/>
  <c r="D35" i="1"/>
  <c r="D33" i="1"/>
  <c r="D31" i="1"/>
  <c r="D29" i="1"/>
  <c r="D27" i="1"/>
  <c r="D25" i="1"/>
  <c r="C2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E2" i="1"/>
  <c r="F2" i="1" s="1"/>
  <c r="E36" i="1"/>
  <c r="F36" i="1" s="1"/>
  <c r="E34" i="1"/>
  <c r="F34" i="1" s="1"/>
  <c r="E32" i="1"/>
  <c r="F32" i="1" s="1"/>
  <c r="E30" i="1"/>
  <c r="F30" i="1" s="1"/>
  <c r="E28" i="1"/>
  <c r="F28" i="1" s="1"/>
  <c r="E26" i="1"/>
  <c r="F26" i="1" s="1"/>
  <c r="E24" i="1"/>
  <c r="F24" i="1" s="1"/>
  <c r="E22" i="1"/>
  <c r="F22" i="1" s="1"/>
  <c r="E20" i="1"/>
  <c r="F20" i="1" s="1"/>
  <c r="E18" i="1"/>
  <c r="F18" i="1" s="1"/>
  <c r="E16" i="1"/>
  <c r="F16" i="1" s="1"/>
  <c r="E14" i="1"/>
  <c r="F14" i="1" s="1"/>
  <c r="E12" i="1"/>
  <c r="F12" i="1" s="1"/>
  <c r="E10" i="1"/>
  <c r="F10" i="1" s="1"/>
  <c r="E8" i="1"/>
  <c r="F8" i="1" s="1"/>
  <c r="E6" i="1"/>
  <c r="F6" i="1" s="1"/>
  <c r="G6" i="1" l="1"/>
  <c r="D6" i="1"/>
  <c r="G10" i="1"/>
  <c r="D10" i="1"/>
  <c r="G14" i="1"/>
  <c r="D14" i="1"/>
  <c r="G18" i="1"/>
  <c r="D18" i="1"/>
  <c r="G22" i="1"/>
  <c r="D22" i="1"/>
  <c r="D26" i="1"/>
  <c r="G26" i="1"/>
  <c r="D30" i="1"/>
  <c r="G30" i="1"/>
  <c r="D34" i="1"/>
  <c r="G34" i="1"/>
  <c r="D2" i="1"/>
  <c r="G2" i="1"/>
  <c r="F39" i="1"/>
  <c r="G8" i="1"/>
  <c r="D8" i="1"/>
  <c r="G12" i="1"/>
  <c r="D12" i="1"/>
  <c r="G16" i="1"/>
  <c r="D16" i="1"/>
  <c r="G20" i="1"/>
  <c r="D20" i="1"/>
  <c r="G24" i="1"/>
  <c r="D24" i="1"/>
  <c r="G28" i="1"/>
  <c r="D28" i="1"/>
  <c r="G32" i="1"/>
  <c r="D32" i="1"/>
  <c r="G36" i="1"/>
  <c r="D36" i="1"/>
  <c r="G3" i="1"/>
  <c r="G5" i="1"/>
  <c r="G7" i="1"/>
  <c r="G9" i="1"/>
  <c r="G11" i="1"/>
  <c r="G13" i="1"/>
  <c r="G15" i="1"/>
  <c r="G17" i="1"/>
  <c r="G19" i="1"/>
  <c r="G21" i="1"/>
  <c r="G23" i="1"/>
  <c r="G27" i="1"/>
  <c r="G31" i="1"/>
  <c r="G35" i="1"/>
  <c r="C39" i="1"/>
  <c r="G39" i="1" l="1"/>
  <c r="E45" i="1" s="1"/>
  <c r="A45" i="1" s="1"/>
  <c r="H45" i="1" s="1"/>
  <c r="D39" i="1"/>
  <c r="H2" i="1" l="1"/>
  <c r="I2" i="1" s="1"/>
  <c r="H4" i="1"/>
  <c r="I4" i="1" s="1"/>
  <c r="H6" i="1"/>
  <c r="I6" i="1" s="1"/>
  <c r="H8" i="1"/>
  <c r="I8" i="1" s="1"/>
  <c r="H10" i="1"/>
  <c r="I10" i="1" s="1"/>
  <c r="H12" i="1"/>
  <c r="I12" i="1" s="1"/>
  <c r="H14" i="1"/>
  <c r="I14" i="1" s="1"/>
  <c r="H16" i="1"/>
  <c r="I16" i="1" s="1"/>
  <c r="H18" i="1"/>
  <c r="I18" i="1" s="1"/>
  <c r="H20" i="1"/>
  <c r="I20" i="1" s="1"/>
  <c r="H22" i="1"/>
  <c r="I22" i="1" s="1"/>
  <c r="H24" i="1"/>
  <c r="I24" i="1" s="1"/>
  <c r="H26" i="1"/>
  <c r="I26" i="1" s="1"/>
  <c r="H28" i="1"/>
  <c r="I28" i="1" s="1"/>
  <c r="H30" i="1"/>
  <c r="I30" i="1" s="1"/>
  <c r="H32" i="1"/>
  <c r="I32" i="1" s="1"/>
  <c r="H34" i="1"/>
  <c r="I34" i="1" s="1"/>
  <c r="H36" i="1"/>
  <c r="I36" i="1" s="1"/>
  <c r="H3" i="1"/>
  <c r="I3" i="1" s="1"/>
  <c r="H7" i="1"/>
  <c r="I7" i="1" s="1"/>
  <c r="H11" i="1"/>
  <c r="I11" i="1" s="1"/>
  <c r="H15" i="1"/>
  <c r="I15" i="1" s="1"/>
  <c r="H19" i="1"/>
  <c r="I19" i="1" s="1"/>
  <c r="H23" i="1"/>
  <c r="I23" i="1" s="1"/>
  <c r="H27" i="1"/>
  <c r="I27" i="1" s="1"/>
  <c r="H31" i="1"/>
  <c r="I31" i="1" s="1"/>
  <c r="H35" i="1"/>
  <c r="I35" i="1" s="1"/>
  <c r="H5" i="1"/>
  <c r="I5" i="1" s="1"/>
  <c r="H9" i="1"/>
  <c r="I9" i="1" s="1"/>
  <c r="H13" i="1"/>
  <c r="I13" i="1" s="1"/>
  <c r="H17" i="1"/>
  <c r="I17" i="1" s="1"/>
  <c r="H21" i="1"/>
  <c r="I21" i="1" s="1"/>
  <c r="H25" i="1"/>
  <c r="I25" i="1" s="1"/>
  <c r="H29" i="1"/>
  <c r="I29" i="1" s="1"/>
  <c r="H33" i="1"/>
  <c r="I33" i="1" s="1"/>
  <c r="H37" i="1"/>
  <c r="I37" i="1" s="1"/>
</calcChain>
</file>

<file path=xl/sharedStrings.xml><?xml version="1.0" encoding="utf-8"?>
<sst xmlns="http://schemas.openxmlformats.org/spreadsheetml/2006/main" count="49" uniqueCount="48">
  <si>
    <t>Sum X</t>
  </si>
  <si>
    <t>Sum Y</t>
  </si>
  <si>
    <t xml:space="preserve">X-bar </t>
  </si>
  <si>
    <t>Y- bar</t>
  </si>
  <si>
    <t>density (X)</t>
  </si>
  <si>
    <t>hardness (Y)</t>
  </si>
  <si>
    <t>Xi - (x-bar)</t>
  </si>
  <si>
    <t>Yi - (y-bar)</t>
  </si>
  <si>
    <t>SXY</t>
  </si>
  <si>
    <t>SYY</t>
  </si>
  <si>
    <t>XY</t>
  </si>
  <si>
    <t>Xi - (x-bar)^2</t>
  </si>
  <si>
    <t>Yi - (y-bar)^2</t>
  </si>
  <si>
    <t>SXX</t>
  </si>
  <si>
    <t>Y_pred</t>
  </si>
  <si>
    <t>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</si>
  <si>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</si>
  <si>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</si>
  <si>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</si>
  <si>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</si>
  <si>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</si>
  <si>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</si>
  <si>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</si>
  <si>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</si>
  <si>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</si>
  <si>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</si>
  <si>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</si>
  <si>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</si>
  <si>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</si>
  <si>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</si>
  <si>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</si>
  <si>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</si>
  <si>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</si>
  <si>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</si>
  <si>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</si>
  <si>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</si>
  <si>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</si>
  <si>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</si>
  <si>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</si>
  <si>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</si>
  <si>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</si>
  <si>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</si>
  <si>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</si>
  <si>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</si>
  <si>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</si>
  <si>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r>
      <t>β</t>
    </r>
    <r>
      <rPr>
        <vertAlign val="subscript"/>
        <sz val="11"/>
        <color theme="1"/>
        <rFont val="Calibri"/>
        <family val="2"/>
      </rPr>
      <t>1</t>
    </r>
  </si>
  <si>
    <r>
      <t>β</t>
    </r>
    <r>
      <rPr>
        <vertAlign val="subscript"/>
        <sz val="11"/>
        <color theme="1"/>
        <rFont val="Calibri"/>
        <family val="2"/>
      </rPr>
      <t>0</t>
    </r>
  </si>
  <si>
    <r>
      <t>β</t>
    </r>
    <r>
      <rPr>
        <vertAlign val="subscript"/>
        <sz val="11"/>
        <color theme="1"/>
        <rFont val="Calibri"/>
        <family val="2"/>
      </rPr>
      <t xml:space="preserve">1 </t>
    </r>
    <r>
      <rPr>
        <sz val="11"/>
        <color theme="1"/>
        <rFont val="Calibri"/>
        <family val="2"/>
      </rPr>
      <t>* 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</si>
</sst>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eucalypt_hardwoods!$B$2:$B$21</c:f>
              <c:numCache>
                <c:formatCode>General</c:formatCode>
                <c:ptCount val="20"/>
                <c:pt idx="0">
                  <c:v>484</c:v>
                </c:pt>
                <c:pt idx="1">
                  <c:v>427</c:v>
                </c:pt>
                <c:pt idx="2">
                  <c:v>413</c:v>
                </c:pt>
                <c:pt idx="3">
                  <c:v>517</c:v>
                </c:pt>
                <c:pt idx="4">
                  <c:v>549</c:v>
                </c:pt>
                <c:pt idx="5">
                  <c:v>648</c:v>
                </c:pt>
                <c:pt idx="6">
                  <c:v>587</c:v>
                </c:pt>
                <c:pt idx="7">
                  <c:v>704</c:v>
                </c:pt>
                <c:pt idx="8">
                  <c:v>979</c:v>
                </c:pt>
                <c:pt idx="9">
                  <c:v>914</c:v>
                </c:pt>
                <c:pt idx="10">
                  <c:v>1070</c:v>
                </c:pt>
                <c:pt idx="11">
                  <c:v>1020</c:v>
                </c:pt>
                <c:pt idx="12">
                  <c:v>1210</c:v>
                </c:pt>
                <c:pt idx="13">
                  <c:v>989</c:v>
                </c:pt>
                <c:pt idx="14">
                  <c:v>1160</c:v>
                </c:pt>
                <c:pt idx="15">
                  <c:v>1010</c:v>
                </c:pt>
                <c:pt idx="16">
                  <c:v>1100</c:v>
                </c:pt>
                <c:pt idx="17">
                  <c:v>1130</c:v>
                </c:pt>
                <c:pt idx="18">
                  <c:v>1270</c:v>
                </c:pt>
                <c:pt idx="19">
                  <c:v>1180</c:v>
                </c:pt>
              </c:numCache>
            </c:numRef>
          </c:xVal>
          <c:yVal>
            <c:numRef>
              <c:f>Sheet1!$C$25:$C$44</c:f>
              <c:numCache>
                <c:formatCode>General</c:formatCode>
                <c:ptCount val="20"/>
                <c:pt idx="0">
                  <c:v>-2.4692114884601786</c:v>
                </c:pt>
                <c:pt idx="1">
                  <c:v>-1.14687079022357</c:v>
                </c:pt>
                <c:pt idx="2">
                  <c:v>1.6533532409222644</c:v>
                </c:pt>
                <c:pt idx="3">
                  <c:v>0.52311758098178274</c:v>
                </c:pt>
                <c:pt idx="4">
                  <c:v>-0.16310877592297857</c:v>
                </c:pt>
                <c:pt idx="5">
                  <c:v>-1.6861215675970893</c:v>
                </c:pt>
                <c:pt idx="6">
                  <c:v>0.92199742525261641</c:v>
                </c:pt>
                <c:pt idx="7">
                  <c:v>0.8129823078195777</c:v>
                </c:pt>
                <c:pt idx="8">
                  <c:v>-2.1842754468307319</c:v>
                </c:pt>
                <c:pt idx="9">
                  <c:v>2.1096218406320659</c:v>
                </c:pt>
                <c:pt idx="10">
                  <c:v>-0.93573164927865449</c:v>
                </c:pt>
                <c:pt idx="11">
                  <c:v>0.63649703338503727</c:v>
                </c:pt>
                <c:pt idx="12">
                  <c:v>-3.3379719607369935</c:v>
                </c:pt>
                <c:pt idx="13">
                  <c:v>1.9012788166365269</c:v>
                </c:pt>
                <c:pt idx="14">
                  <c:v>-1.3657432780733032</c:v>
                </c:pt>
                <c:pt idx="15">
                  <c:v>2.1509427699177799</c:v>
                </c:pt>
                <c:pt idx="16">
                  <c:v>0.32093114112313614</c:v>
                </c:pt>
                <c:pt idx="17">
                  <c:v>-0.32240606847508246</c:v>
                </c:pt>
                <c:pt idx="18">
                  <c:v>-1.1246463799334236</c:v>
                </c:pt>
                <c:pt idx="19">
                  <c:v>3.7053652488612201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840-871B-37B1D4703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915087"/>
        <c:axId val="923916751"/>
      </c:scatterChart>
      <c:valAx>
        <c:axId val="923915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916751"/>
        <c:crosses val="autoZero"/>
        <c:crossBetween val="midCat"/>
      </c:valAx>
      <c:valAx>
        <c:axId val="923916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91508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</a:t>
            </a:r>
            <a:r>
              <a:rPr lang="en-US" baseline="0"/>
              <a:t>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eucalypt_hardwoods!$I$1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eucalypt_hardwoods!$H$2:$H$37</c:f>
              <c:numCache>
                <c:formatCode>General</c:formatCode>
                <c:ptCount val="36"/>
                <c:pt idx="0">
                  <c:v>259.91516301573029</c:v>
                </c:pt>
                <c:pt idx="1">
                  <c:v>265.66583049214796</c:v>
                </c:pt>
                <c:pt idx="2">
                  <c:v>409.43251740258688</c:v>
                </c:pt>
                <c:pt idx="3">
                  <c:v>472.68985964317994</c:v>
                </c:pt>
                <c:pt idx="4">
                  <c:v>472.68985964317994</c:v>
                </c:pt>
                <c:pt idx="5">
                  <c:v>507.19386450168531</c:v>
                </c:pt>
                <c:pt idx="6">
                  <c:v>581.9525416951135</c:v>
                </c:pt>
                <c:pt idx="7">
                  <c:v>719.96856112913497</c:v>
                </c:pt>
                <c:pt idx="8">
                  <c:v>886.73791794524391</c:v>
                </c:pt>
                <c:pt idx="9">
                  <c:v>1053.5072747613531</c:v>
                </c:pt>
                <c:pt idx="10">
                  <c:v>1070.7592771906056</c:v>
                </c:pt>
                <c:pt idx="11">
                  <c:v>1099.5126145726931</c:v>
                </c:pt>
                <c:pt idx="12">
                  <c:v>1105.2632820491108</c:v>
                </c:pt>
                <c:pt idx="13">
                  <c:v>1134.0166194311987</c:v>
                </c:pt>
                <c:pt idx="14">
                  <c:v>1157.019289336869</c:v>
                </c:pt>
                <c:pt idx="15">
                  <c:v>1174.271291766122</c:v>
                </c:pt>
                <c:pt idx="16">
                  <c:v>1180.0219592425397</c:v>
                </c:pt>
                <c:pt idx="17">
                  <c:v>1180.0219592425397</c:v>
                </c:pt>
                <c:pt idx="18">
                  <c:v>1306.5366437237253</c:v>
                </c:pt>
                <c:pt idx="19">
                  <c:v>1473.3060005398343</c:v>
                </c:pt>
                <c:pt idx="20">
                  <c:v>1536.5633427804278</c:v>
                </c:pt>
                <c:pt idx="21">
                  <c:v>1611.3220199738562</c:v>
                </c:pt>
                <c:pt idx="22">
                  <c:v>1801.0940466956354</c:v>
                </c:pt>
                <c:pt idx="23">
                  <c:v>1801.0940466956354</c:v>
                </c:pt>
                <c:pt idx="24">
                  <c:v>1910.3567287475689</c:v>
                </c:pt>
                <c:pt idx="25">
                  <c:v>2059.8740831344253</c:v>
                </c:pt>
                <c:pt idx="26">
                  <c:v>2088.6274205165132</c:v>
                </c:pt>
                <c:pt idx="27">
                  <c:v>2134.6327603278532</c:v>
                </c:pt>
                <c:pt idx="28">
                  <c:v>2151.8847627571063</c:v>
                </c:pt>
                <c:pt idx="29">
                  <c:v>2243.8954423797873</c:v>
                </c:pt>
                <c:pt idx="30">
                  <c:v>2278.3994472382924</c:v>
                </c:pt>
                <c:pt idx="31">
                  <c:v>2634.940830776181</c:v>
                </c:pt>
                <c:pt idx="32">
                  <c:v>2715.4501754460271</c:v>
                </c:pt>
                <c:pt idx="33">
                  <c:v>2795.9595201158722</c:v>
                </c:pt>
                <c:pt idx="34">
                  <c:v>2813.2115225451248</c:v>
                </c:pt>
                <c:pt idx="35">
                  <c:v>2813.2115225451248</c:v>
                </c:pt>
              </c:numCache>
            </c:numRef>
          </c:xVal>
          <c:yVal>
            <c:numRef>
              <c:f>eucalypt_hardwoods!$I$2:$I$37</c:f>
              <c:numCache>
                <c:formatCode>General</c:formatCode>
                <c:ptCount val="36"/>
                <c:pt idx="0">
                  <c:v>224.08483698426971</c:v>
                </c:pt>
                <c:pt idx="1">
                  <c:v>161.33416950785204</c:v>
                </c:pt>
                <c:pt idx="2">
                  <c:v>3.5674825974131181</c:v>
                </c:pt>
                <c:pt idx="3">
                  <c:v>44.310140356820057</c:v>
                </c:pt>
                <c:pt idx="4">
                  <c:v>76.310140356820057</c:v>
                </c:pt>
                <c:pt idx="5">
                  <c:v>140.80613549831469</c:v>
                </c:pt>
                <c:pt idx="6">
                  <c:v>5.0474583048865043</c:v>
                </c:pt>
                <c:pt idx="7">
                  <c:v>-15.968561129134969</c:v>
                </c:pt>
                <c:pt idx="8">
                  <c:v>92.262082054756092</c:v>
                </c:pt>
                <c:pt idx="9">
                  <c:v>-139.50727476135307</c:v>
                </c:pt>
                <c:pt idx="10">
                  <c:v>-0.75927719060564414</c:v>
                </c:pt>
                <c:pt idx="11">
                  <c:v>-79.51261457269311</c:v>
                </c:pt>
                <c:pt idx="12">
                  <c:v>104.73671795088921</c:v>
                </c:pt>
                <c:pt idx="13">
                  <c:v>-145.01661943119871</c:v>
                </c:pt>
                <c:pt idx="14">
                  <c:v>2.9807106631310489</c:v>
                </c:pt>
                <c:pt idx="15">
                  <c:v>-164.27129176612198</c:v>
                </c:pt>
                <c:pt idx="16">
                  <c:v>-80.021959242539651</c:v>
                </c:pt>
                <c:pt idx="17">
                  <c:v>-50.021959242539651</c:v>
                </c:pt>
                <c:pt idx="18">
                  <c:v>-36.536643723725319</c:v>
                </c:pt>
                <c:pt idx="19">
                  <c:v>-293.30600053983426</c:v>
                </c:pt>
                <c:pt idx="20">
                  <c:v>-136.56334278042777</c:v>
                </c:pt>
                <c:pt idx="21">
                  <c:v>148.67798002614381</c:v>
                </c:pt>
                <c:pt idx="22">
                  <c:v>-91.09404669563537</c:v>
                </c:pt>
                <c:pt idx="23">
                  <c:v>208.90595330436463</c:v>
                </c:pt>
                <c:pt idx="24">
                  <c:v>-30.356728747568923</c:v>
                </c:pt>
                <c:pt idx="25">
                  <c:v>-79.874083134425291</c:v>
                </c:pt>
                <c:pt idx="26">
                  <c:v>-268.62742051651321</c:v>
                </c:pt>
                <c:pt idx="27">
                  <c:v>-114.63276032785325</c:v>
                </c:pt>
                <c:pt idx="28">
                  <c:v>-171.88476275710627</c:v>
                </c:pt>
                <c:pt idx="29">
                  <c:v>66.104557620212745</c:v>
                </c:pt>
                <c:pt idx="30">
                  <c:v>-338.3994472382924</c:v>
                </c:pt>
                <c:pt idx="31">
                  <c:v>625.05916922381903</c:v>
                </c:pt>
                <c:pt idx="32">
                  <c:v>-15.45017544602706</c:v>
                </c:pt>
                <c:pt idx="33">
                  <c:v>94.040479884127762</c:v>
                </c:pt>
                <c:pt idx="34">
                  <c:v>-73.211522545124808</c:v>
                </c:pt>
                <c:pt idx="35">
                  <c:v>326.78847745487519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1-4131-BE0F-5706F8BE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143199"/>
        <c:axId val="1212148191"/>
      </c:scatterChart>
      <c:valAx>
        <c:axId val="121214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Y_ pred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48191"/>
        <c:crosses val="autoZero"/>
        <c:crossBetween val="midCat"/>
      </c:valAx>
      <c:valAx>
        <c:axId val="12121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4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357949</xdr:colOff>
      <xdr:row>2</xdr:row>
      <xdr:rowOff>93089</xdr:rowOff>
    </xdr:from>
    <xdr:to>
      <xdr:col>17</xdr:col>
      <xdr:colOff>27695</xdr:colOff>
      <xdr:row>16</xdr:row>
      <xdr:rowOff>169289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L12" sqref="L12"/>
    </sheetView>
  </sheetViews>
  <sheetFormatPr defaultRowHeight="15" x14ac:dyDescent="0.25"/>
  <sheetData>
    <row r="1" spans="1:9" x14ac:dyDescent="0.25">
      <c r="A1" t="s">
        <v>16</v>
      </c>
    </row>
    <row r="2" spans="1:9" ht="15.75" thickBot="1" x14ac:dyDescent="0.3"/>
    <row r="3" spans="1:9" x14ac:dyDescent="0.25">
      <c r="A3" s="4" t="s">
        <v>17</v>
      </c>
      <c r="B3" s="4"/>
    </row>
    <row r="4" spans="1:9" x14ac:dyDescent="0.25">
      <c r="A4" s="1" t="s">
        <v>18</v>
      </c>
      <c r="B4" s="1">
        <v>0.96107785991547334</v>
      </c>
    </row>
    <row r="5" spans="1:9" x14ac:dyDescent="0.25">
      <c r="A5" s="1" t="s">
        <v>19</v>
      </c>
      <c r="B5" s="1">
        <v>0.92367065281970628</v>
      </c>
    </row>
    <row r="6" spans="1:9" x14ac:dyDescent="0.25">
      <c r="A6" s="1" t="s">
        <v>20</v>
      </c>
      <c r="B6" s="1">
        <v>0.91943013353191227</v>
      </c>
    </row>
    <row r="7" spans="1:9" x14ac:dyDescent="0.25">
      <c r="A7" s="1" t="s">
        <v>21</v>
      </c>
      <c r="B7" s="1">
        <v>1.8522162938340694</v>
      </c>
    </row>
    <row r="8" spans="1:9" ht="15.75" thickBot="1" x14ac:dyDescent="0.3">
      <c r="A8" s="2" t="s">
        <v>22</v>
      </c>
      <c r="B8" s="2">
        <v>20</v>
      </c>
    </row>
    <row r="10" spans="1:9" ht="15.75" thickBot="1" x14ac:dyDescent="0.3">
      <c r="A10" t="s">
        <v>23</v>
      </c>
    </row>
    <row r="11" spans="1:9" x14ac:dyDescent="0.25">
      <c r="A11" s="3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</row>
    <row r="12" spans="1:9" x14ac:dyDescent="0.25">
      <c r="A12" s="1" t="s">
        <v>24</v>
      </c>
      <c r="B12" s="1">
        <v>1</v>
      </c>
      <c r="C12" s="1">
        <v>747.2768064154003</v>
      </c>
      <c r="D12" s="1">
        <v>747.2768064154003</v>
      </c>
      <c r="E12" s="1">
        <v>217.82017487301556</v>
      </c>
      <c r="F12" s="1">
        <v>1.6902937981360064E-11</v>
      </c>
    </row>
    <row r="13" spans="1:9" x14ac:dyDescent="0.25">
      <c r="A13" s="1" t="s">
        <v>25</v>
      </c>
      <c r="B13" s="1">
        <v>18</v>
      </c>
      <c r="C13" s="1">
        <v>61.752693584599484</v>
      </c>
      <c r="D13" s="1">
        <v>3.4307051991444157</v>
      </c>
      <c r="E13" s="1"/>
      <c r="F13" s="1"/>
    </row>
    <row r="14" spans="1:9" ht="15.75" thickBot="1" x14ac:dyDescent="0.3">
      <c r="A14" s="2" t="s">
        <v>26</v>
      </c>
      <c r="B14" s="2">
        <v>19</v>
      </c>
      <c r="C14" s="2">
        <v>809.02949999999976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33</v>
      </c>
      <c r="C16" s="3" t="s">
        <v>21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</row>
    <row r="17" spans="1:9" x14ac:dyDescent="0.25">
      <c r="A17" s="1" t="s">
        <v>27</v>
      </c>
      <c r="B17" s="1">
        <v>-28.943295493057683</v>
      </c>
      <c r="C17" s="1">
        <v>1.3275444250296042</v>
      </c>
      <c r="D17" s="1">
        <v>-21.802129516239916</v>
      </c>
      <c r="E17" s="1">
        <v>2.1613221157112974E-14</v>
      </c>
      <c r="F17" s="1">
        <v>-31.732362835001496</v>
      </c>
      <c r="G17" s="1">
        <v>-26.15422815111387</v>
      </c>
      <c r="H17" s="1">
        <v>-31.732362835001496</v>
      </c>
      <c r="I17" s="1">
        <v>-26.15422815111387</v>
      </c>
    </row>
    <row r="18" spans="1:9" ht="15.75" thickBot="1" x14ac:dyDescent="0.3">
      <c r="A18" s="2" t="s">
        <v>40</v>
      </c>
      <c r="B18" s="2">
        <v>2.1444573653273846E-2</v>
      </c>
      <c r="C18" s="2">
        <v>1.4530092033378553E-3</v>
      </c>
      <c r="D18" s="2">
        <v>14.758732156693387</v>
      </c>
      <c r="E18" s="2">
        <v>1.6902937981360122E-11</v>
      </c>
      <c r="F18" s="2">
        <v>1.8391914593308273E-2</v>
      </c>
      <c r="G18" s="2">
        <v>2.449723271323942E-2</v>
      </c>
      <c r="H18" s="2">
        <v>1.8391914593308273E-2</v>
      </c>
      <c r="I18" s="2">
        <v>2.449723271323942E-2</v>
      </c>
    </row>
    <row r="22" spans="1:9" x14ac:dyDescent="0.25">
      <c r="A22" t="s">
        <v>41</v>
      </c>
    </row>
    <row r="23" spans="1:9" ht="15.75" thickBot="1" x14ac:dyDescent="0.3"/>
    <row r="24" spans="1:9" x14ac:dyDescent="0.25">
      <c r="A24" s="3" t="s">
        <v>42</v>
      </c>
      <c r="B24" s="3" t="s">
        <v>43</v>
      </c>
      <c r="C24" s="3" t="s">
        <v>44</v>
      </c>
    </row>
    <row r="25" spans="1:9" x14ac:dyDescent="0.25">
      <c r="A25" s="1">
        <v>1</v>
      </c>
      <c r="B25" s="1">
        <v>-18.564121844873142</v>
      </c>
      <c r="C25" s="1">
        <v>-2.4692114884601786</v>
      </c>
    </row>
    <row r="26" spans="1:9" x14ac:dyDescent="0.25">
      <c r="A26" s="1">
        <v>2</v>
      </c>
      <c r="B26" s="1">
        <v>-19.786462543109749</v>
      </c>
      <c r="C26" s="1">
        <v>-1.14687079022357</v>
      </c>
    </row>
    <row r="27" spans="1:9" x14ac:dyDescent="0.25">
      <c r="A27" s="1">
        <v>3</v>
      </c>
      <c r="B27" s="1">
        <v>-20.086686574255584</v>
      </c>
      <c r="C27" s="1">
        <v>1.6533532409222644</v>
      </c>
    </row>
    <row r="28" spans="1:9" x14ac:dyDescent="0.25">
      <c r="A28" s="1">
        <v>4</v>
      </c>
      <c r="B28" s="1">
        <v>-17.856450914315104</v>
      </c>
      <c r="C28" s="1">
        <v>0.52311758098178274</v>
      </c>
    </row>
    <row r="29" spans="1:9" x14ac:dyDescent="0.25">
      <c r="A29" s="1">
        <v>5</v>
      </c>
      <c r="B29" s="1">
        <v>-17.170224557410343</v>
      </c>
      <c r="C29" s="1">
        <v>-0.16310877592297857</v>
      </c>
    </row>
    <row r="30" spans="1:9" x14ac:dyDescent="0.25">
      <c r="A30" s="1">
        <v>6</v>
      </c>
      <c r="B30" s="1">
        <v>-15.047211765736231</v>
      </c>
      <c r="C30" s="1">
        <v>-1.6861215675970893</v>
      </c>
    </row>
    <row r="31" spans="1:9" x14ac:dyDescent="0.25">
      <c r="A31" s="1">
        <v>7</v>
      </c>
      <c r="B31" s="1">
        <v>-16.355330758585936</v>
      </c>
      <c r="C31" s="1">
        <v>0.92199742525261641</v>
      </c>
    </row>
    <row r="32" spans="1:9" x14ac:dyDescent="0.25">
      <c r="A32" s="1">
        <v>8</v>
      </c>
      <c r="B32" s="1">
        <v>-13.846315641152895</v>
      </c>
      <c r="C32" s="1">
        <v>0.8129823078195777</v>
      </c>
    </row>
    <row r="33" spans="1:3" x14ac:dyDescent="0.25">
      <c r="A33" s="1">
        <v>9</v>
      </c>
      <c r="B33" s="1">
        <v>-7.9490578865025867</v>
      </c>
      <c r="C33" s="1">
        <v>-2.1842754468307319</v>
      </c>
    </row>
    <row r="34" spans="1:3" x14ac:dyDescent="0.25">
      <c r="A34" s="1">
        <v>10</v>
      </c>
      <c r="B34" s="1">
        <v>-9.342955173965386</v>
      </c>
      <c r="C34" s="1">
        <v>2.1096218406320659</v>
      </c>
    </row>
    <row r="35" spans="1:3" x14ac:dyDescent="0.25">
      <c r="A35" s="1">
        <v>11</v>
      </c>
      <c r="B35" s="1">
        <v>-5.9976016840546684</v>
      </c>
      <c r="C35" s="1">
        <v>-0.93573164927865449</v>
      </c>
    </row>
    <row r="36" spans="1:3" x14ac:dyDescent="0.25">
      <c r="A36" s="1">
        <v>12</v>
      </c>
      <c r="B36" s="1">
        <v>-7.0698303667183602</v>
      </c>
      <c r="C36" s="1">
        <v>0.63649703338503727</v>
      </c>
    </row>
    <row r="37" spans="1:3" x14ac:dyDescent="0.25">
      <c r="A37" s="1">
        <v>13</v>
      </c>
      <c r="B37" s="1">
        <v>-2.995361372596328</v>
      </c>
      <c r="C37" s="1">
        <v>-3.3379719607369935</v>
      </c>
    </row>
    <row r="38" spans="1:3" x14ac:dyDescent="0.25">
      <c r="A38" s="1">
        <v>14</v>
      </c>
      <c r="B38" s="1">
        <v>-7.7346121499698484</v>
      </c>
      <c r="C38" s="1">
        <v>1.9012788166365269</v>
      </c>
    </row>
    <row r="39" spans="1:3" x14ac:dyDescent="0.25">
      <c r="A39" s="1">
        <v>15</v>
      </c>
      <c r="B39" s="1">
        <v>-4.0675900552600197</v>
      </c>
      <c r="C39" s="1">
        <v>-1.3657432780733032</v>
      </c>
    </row>
    <row r="40" spans="1:3" x14ac:dyDescent="0.25">
      <c r="A40" s="1">
        <v>16</v>
      </c>
      <c r="B40" s="1">
        <v>-7.2842761032510985</v>
      </c>
      <c r="C40" s="1">
        <v>2.1509427699177799</v>
      </c>
    </row>
    <row r="41" spans="1:3" x14ac:dyDescent="0.25">
      <c r="A41" s="1">
        <v>17</v>
      </c>
      <c r="B41" s="1">
        <v>-5.3542644744564534</v>
      </c>
      <c r="C41" s="1">
        <v>0.32093114112313614</v>
      </c>
    </row>
    <row r="42" spans="1:3" x14ac:dyDescent="0.25">
      <c r="A42" s="1">
        <v>18</v>
      </c>
      <c r="B42" s="1">
        <v>-4.7109272648582348</v>
      </c>
      <c r="C42" s="1">
        <v>-0.32240606847508246</v>
      </c>
    </row>
    <row r="43" spans="1:3" x14ac:dyDescent="0.25">
      <c r="A43" s="1">
        <v>19</v>
      </c>
      <c r="B43" s="1">
        <v>-1.7086869533998978</v>
      </c>
      <c r="C43" s="1">
        <v>-1.1246463799334236</v>
      </c>
    </row>
    <row r="44" spans="1:3" ht="15.75" thickBot="1" x14ac:dyDescent="0.3">
      <c r="A44" s="2">
        <v>20</v>
      </c>
      <c r="B44" s="2">
        <v>-3.638698582194543</v>
      </c>
      <c r="C44" s="2">
        <v>3.7053652488612201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A31" zoomScale="85" zoomScaleNormal="85" workbookViewId="0">
      <selection activeCell="M39" sqref="M39"/>
    </sheetView>
  </sheetViews>
  <sheetFormatPr defaultRowHeight="15" x14ac:dyDescent="0.25"/>
  <cols>
    <col min="1" max="2" width="12" bestFit="1" customWidth="1"/>
    <col min="3" max="3" width="15.85546875" customWidth="1"/>
    <col min="4" max="4" width="16.42578125" customWidth="1"/>
    <col min="5" max="5" width="19.42578125" customWidth="1"/>
    <col min="6" max="6" width="20.42578125" customWidth="1"/>
    <col min="7" max="7" width="17" customWidth="1"/>
    <col min="8" max="8" width="16.5703125" customWidth="1"/>
    <col min="9" max="9" width="13.28515625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11</v>
      </c>
      <c r="E1" t="s">
        <v>7</v>
      </c>
      <c r="F1" t="s">
        <v>12</v>
      </c>
      <c r="G1" t="s">
        <v>10</v>
      </c>
      <c r="H1" t="s">
        <v>14</v>
      </c>
      <c r="I1" t="s">
        <v>15</v>
      </c>
    </row>
    <row r="2" spans="1:9" x14ac:dyDescent="0.25">
      <c r="A2">
        <v>24.7</v>
      </c>
      <c r="B2">
        <v>484</v>
      </c>
      <c r="C2">
        <f>(A2-A$42)</f>
        <v>-21.033333333333321</v>
      </c>
      <c r="D2">
        <f>C2*C2</f>
        <v>442.40111111111059</v>
      </c>
      <c r="E2">
        <f>(B2-B$42)</f>
        <v>-985.47222222222217</v>
      </c>
      <c r="F2">
        <f>E2*E2</f>
        <v>971155.50077160483</v>
      </c>
      <c r="G2">
        <f>C2*E2</f>
        <v>20727.765740740728</v>
      </c>
      <c r="H2">
        <f>H$45 +(E$45*A2)</f>
        <v>259.91516301573029</v>
      </c>
      <c r="I2">
        <f>B2-H2</f>
        <v>224.08483698426971</v>
      </c>
    </row>
    <row r="3" spans="1:9" x14ac:dyDescent="0.25">
      <c r="A3">
        <v>24.8</v>
      </c>
      <c r="B3">
        <v>427</v>
      </c>
      <c r="C3">
        <f t="shared" ref="C3:C37" si="0">(A3-A$42)</f>
        <v>-20.933333333333319</v>
      </c>
      <c r="D3">
        <f t="shared" ref="D3:D37" si="1">C3*C3</f>
        <v>438.20444444444388</v>
      </c>
      <c r="E3">
        <f t="shared" ref="E3:E37" si="2">(B3-B$42)</f>
        <v>-1042.4722222222222</v>
      </c>
      <c r="F3">
        <f t="shared" ref="F3:F37" si="3">E3*E3</f>
        <v>1086748.3341049382</v>
      </c>
      <c r="G3">
        <f t="shared" ref="G3:G37" si="4">C3*E3</f>
        <v>21822.418518518502</v>
      </c>
      <c r="H3">
        <f>H$45 +(E$45*A3)</f>
        <v>265.66583049214796</v>
      </c>
      <c r="I3">
        <f t="shared" ref="I3:I37" si="5">B3-H3</f>
        <v>161.33416950785204</v>
      </c>
    </row>
    <row r="4" spans="1:9" x14ac:dyDescent="0.25">
      <c r="A4">
        <v>27.3</v>
      </c>
      <c r="B4">
        <v>413</v>
      </c>
      <c r="C4">
        <f t="shared" si="0"/>
        <v>-18.433333333333319</v>
      </c>
      <c r="D4">
        <f t="shared" si="1"/>
        <v>339.78777777777725</v>
      </c>
      <c r="E4">
        <f t="shared" si="2"/>
        <v>-1056.4722222222222</v>
      </c>
      <c r="F4">
        <f t="shared" si="3"/>
        <v>1116133.5563271604</v>
      </c>
      <c r="G4">
        <f t="shared" si="4"/>
        <v>19474.304629629612</v>
      </c>
      <c r="H4">
        <f>H$45 +(E$45*A4)</f>
        <v>409.43251740258688</v>
      </c>
      <c r="I4">
        <f t="shared" si="5"/>
        <v>3.5674825974131181</v>
      </c>
    </row>
    <row r="5" spans="1:9" x14ac:dyDescent="0.25">
      <c r="A5">
        <v>28.4</v>
      </c>
      <c r="B5">
        <v>517</v>
      </c>
      <c r="C5">
        <f t="shared" si="0"/>
        <v>-17.333333333333321</v>
      </c>
      <c r="D5">
        <f t="shared" si="1"/>
        <v>300.44444444444406</v>
      </c>
      <c r="E5">
        <f t="shared" si="2"/>
        <v>-952.47222222222217</v>
      </c>
      <c r="F5">
        <f t="shared" si="3"/>
        <v>907203.3341049382</v>
      </c>
      <c r="G5">
        <f t="shared" si="4"/>
        <v>16509.518518518507</v>
      </c>
      <c r="H5">
        <f>H$45 +(E$45*A5)</f>
        <v>472.68985964317994</v>
      </c>
      <c r="I5">
        <f t="shared" si="5"/>
        <v>44.310140356820057</v>
      </c>
    </row>
    <row r="6" spans="1:9" x14ac:dyDescent="0.25">
      <c r="A6">
        <v>28.4</v>
      </c>
      <c r="B6">
        <v>549</v>
      </c>
      <c r="C6">
        <f t="shared" si="0"/>
        <v>-17.333333333333321</v>
      </c>
      <c r="D6">
        <f t="shared" si="1"/>
        <v>300.44444444444406</v>
      </c>
      <c r="E6">
        <f t="shared" si="2"/>
        <v>-920.47222222222217</v>
      </c>
      <c r="F6">
        <f t="shared" si="3"/>
        <v>847269.11188271595</v>
      </c>
      <c r="G6">
        <f t="shared" si="4"/>
        <v>15954.851851851839</v>
      </c>
      <c r="H6">
        <f>H$45 +(E$45*A6)</f>
        <v>472.68985964317994</v>
      </c>
      <c r="I6">
        <f t="shared" si="5"/>
        <v>76.310140356820057</v>
      </c>
    </row>
    <row r="7" spans="1:9" x14ac:dyDescent="0.25">
      <c r="A7">
        <v>29</v>
      </c>
      <c r="B7">
        <v>648</v>
      </c>
      <c r="C7">
        <f t="shared" si="0"/>
        <v>-16.73333333333332</v>
      </c>
      <c r="D7">
        <f t="shared" si="1"/>
        <v>280.004444444444</v>
      </c>
      <c r="E7">
        <f t="shared" si="2"/>
        <v>-821.47222222222217</v>
      </c>
      <c r="F7">
        <f t="shared" si="3"/>
        <v>674816.61188271595</v>
      </c>
      <c r="G7">
        <f t="shared" si="4"/>
        <v>13745.968518518506</v>
      </c>
      <c r="H7">
        <f>H$45 +(E$45*A7)</f>
        <v>507.19386450168531</v>
      </c>
      <c r="I7">
        <f t="shared" si="5"/>
        <v>140.80613549831469</v>
      </c>
    </row>
    <row r="8" spans="1:9" x14ac:dyDescent="0.25">
      <c r="A8">
        <v>30.3</v>
      </c>
      <c r="B8">
        <v>587</v>
      </c>
      <c r="C8">
        <f t="shared" si="0"/>
        <v>-15.433333333333319</v>
      </c>
      <c r="D8">
        <f t="shared" si="1"/>
        <v>238.18777777777734</v>
      </c>
      <c r="E8">
        <f t="shared" si="2"/>
        <v>-882.47222222222217</v>
      </c>
      <c r="F8">
        <f t="shared" si="3"/>
        <v>778757.22299382708</v>
      </c>
      <c r="G8">
        <f t="shared" si="4"/>
        <v>13619.48796296295</v>
      </c>
      <c r="H8">
        <f>H$45 +(E$45*A8)</f>
        <v>581.9525416951135</v>
      </c>
      <c r="I8">
        <f t="shared" si="5"/>
        <v>5.0474583048865043</v>
      </c>
    </row>
    <row r="9" spans="1:9" x14ac:dyDescent="0.25">
      <c r="A9">
        <v>32.700000000000003</v>
      </c>
      <c r="B9">
        <v>704</v>
      </c>
      <c r="C9">
        <f t="shared" si="0"/>
        <v>-13.033333333333317</v>
      </c>
      <c r="D9">
        <f t="shared" si="1"/>
        <v>169.86777777777735</v>
      </c>
      <c r="E9">
        <f t="shared" si="2"/>
        <v>-765.47222222222217</v>
      </c>
      <c r="F9">
        <f t="shared" si="3"/>
        <v>585947.72299382708</v>
      </c>
      <c r="G9">
        <f t="shared" si="4"/>
        <v>9976.6546296296165</v>
      </c>
      <c r="H9">
        <f>H$45 +(E$45*A9)</f>
        <v>719.96856112913497</v>
      </c>
      <c r="I9">
        <f t="shared" si="5"/>
        <v>-15.968561129134969</v>
      </c>
    </row>
    <row r="10" spans="1:9" x14ac:dyDescent="0.25">
      <c r="A10">
        <v>35.6</v>
      </c>
      <c r="B10">
        <v>979</v>
      </c>
      <c r="C10">
        <f t="shared" si="0"/>
        <v>-10.133333333333319</v>
      </c>
      <c r="D10">
        <f t="shared" si="1"/>
        <v>102.68444444444415</v>
      </c>
      <c r="E10">
        <f t="shared" si="2"/>
        <v>-490.47222222222217</v>
      </c>
      <c r="F10">
        <f t="shared" si="3"/>
        <v>240563.00077160489</v>
      </c>
      <c r="G10">
        <f t="shared" si="4"/>
        <v>4970.1185185185104</v>
      </c>
      <c r="H10">
        <f>H$45 +(E$45*A10)</f>
        <v>886.73791794524391</v>
      </c>
      <c r="I10">
        <f t="shared" si="5"/>
        <v>92.262082054756092</v>
      </c>
    </row>
    <row r="11" spans="1:9" x14ac:dyDescent="0.25">
      <c r="A11">
        <v>38.5</v>
      </c>
      <c r="B11">
        <v>914</v>
      </c>
      <c r="C11">
        <f t="shared" si="0"/>
        <v>-7.2333333333333201</v>
      </c>
      <c r="D11">
        <f t="shared" si="1"/>
        <v>52.321111111110916</v>
      </c>
      <c r="E11">
        <f t="shared" si="2"/>
        <v>-555.47222222222217</v>
      </c>
      <c r="F11">
        <f t="shared" si="3"/>
        <v>308549.38966049376</v>
      </c>
      <c r="G11">
        <f t="shared" si="4"/>
        <v>4017.9157407407329</v>
      </c>
      <c r="H11">
        <f>H$45 +(E$45*A11)</f>
        <v>1053.5072747613531</v>
      </c>
      <c r="I11">
        <f t="shared" si="5"/>
        <v>-139.50727476135307</v>
      </c>
    </row>
    <row r="12" spans="1:9" x14ac:dyDescent="0.25">
      <c r="A12">
        <v>38.799999999999997</v>
      </c>
      <c r="B12">
        <v>1070</v>
      </c>
      <c r="C12">
        <f t="shared" si="0"/>
        <v>-6.9333333333333229</v>
      </c>
      <c r="D12">
        <f t="shared" si="1"/>
        <v>48.071111111110966</v>
      </c>
      <c r="E12">
        <f t="shared" si="2"/>
        <v>-399.47222222222217</v>
      </c>
      <c r="F12">
        <f t="shared" si="3"/>
        <v>159578.05632716045</v>
      </c>
      <c r="G12">
        <f t="shared" si="4"/>
        <v>2769.6740740740697</v>
      </c>
      <c r="H12">
        <f>H$45 +(E$45*A12)</f>
        <v>1070.7592771906056</v>
      </c>
      <c r="I12">
        <f t="shared" si="5"/>
        <v>-0.75927719060564414</v>
      </c>
    </row>
    <row r="13" spans="1:9" x14ac:dyDescent="0.25">
      <c r="A13">
        <v>39.299999999999997</v>
      </c>
      <c r="B13">
        <v>1020</v>
      </c>
      <c r="C13">
        <f t="shared" si="0"/>
        <v>-6.4333333333333229</v>
      </c>
      <c r="D13">
        <f t="shared" si="1"/>
        <v>41.387777777777643</v>
      </c>
      <c r="E13">
        <f t="shared" si="2"/>
        <v>-449.47222222222217</v>
      </c>
      <c r="F13">
        <f t="shared" si="3"/>
        <v>202025.27854938267</v>
      </c>
      <c r="G13">
        <f t="shared" si="4"/>
        <v>2891.6046296296245</v>
      </c>
      <c r="H13">
        <f>H$45 +(E$45*A13)</f>
        <v>1099.5126145726931</v>
      </c>
      <c r="I13">
        <f t="shared" si="5"/>
        <v>-79.51261457269311</v>
      </c>
    </row>
    <row r="14" spans="1:9" x14ac:dyDescent="0.25">
      <c r="A14">
        <v>39.4</v>
      </c>
      <c r="B14">
        <v>1210</v>
      </c>
      <c r="C14">
        <f t="shared" si="0"/>
        <v>-6.3333333333333215</v>
      </c>
      <c r="D14">
        <f t="shared" si="1"/>
        <v>40.111111111110958</v>
      </c>
      <c r="E14">
        <f t="shared" si="2"/>
        <v>-259.47222222222217</v>
      </c>
      <c r="F14">
        <f t="shared" si="3"/>
        <v>67325.834104938243</v>
      </c>
      <c r="G14">
        <f t="shared" si="4"/>
        <v>1643.3240740740707</v>
      </c>
      <c r="H14">
        <f>H$45 +(E$45*A14)</f>
        <v>1105.2632820491108</v>
      </c>
      <c r="I14">
        <f t="shared" si="5"/>
        <v>104.73671795088921</v>
      </c>
    </row>
    <row r="15" spans="1:9" x14ac:dyDescent="0.25">
      <c r="A15">
        <v>39.9</v>
      </c>
      <c r="B15">
        <v>989</v>
      </c>
      <c r="C15">
        <f t="shared" si="0"/>
        <v>-5.8333333333333215</v>
      </c>
      <c r="D15">
        <f t="shared" si="1"/>
        <v>34.027777777777636</v>
      </c>
      <c r="E15">
        <f t="shared" si="2"/>
        <v>-480.47222222222217</v>
      </c>
      <c r="F15">
        <f t="shared" si="3"/>
        <v>230853.55632716045</v>
      </c>
      <c r="G15">
        <f t="shared" si="4"/>
        <v>2802.7546296296237</v>
      </c>
      <c r="H15">
        <f>H$45 +(E$45*A15)</f>
        <v>1134.0166194311987</v>
      </c>
      <c r="I15">
        <f t="shared" si="5"/>
        <v>-145.01661943119871</v>
      </c>
    </row>
    <row r="16" spans="1:9" x14ac:dyDescent="0.25">
      <c r="A16">
        <v>40.299999999999997</v>
      </c>
      <c r="B16">
        <v>1160</v>
      </c>
      <c r="C16">
        <f t="shared" si="0"/>
        <v>-5.4333333333333229</v>
      </c>
      <c r="D16">
        <f t="shared" si="1"/>
        <v>29.521111111110997</v>
      </c>
      <c r="E16">
        <f t="shared" si="2"/>
        <v>-309.47222222222217</v>
      </c>
      <c r="F16">
        <f t="shared" si="3"/>
        <v>95773.056327160462</v>
      </c>
      <c r="G16">
        <f t="shared" si="4"/>
        <v>1681.4657407407371</v>
      </c>
      <c r="H16">
        <f>H$45 +(E$45*A16)</f>
        <v>1157.019289336869</v>
      </c>
      <c r="I16">
        <f t="shared" si="5"/>
        <v>2.9807106631310489</v>
      </c>
    </row>
    <row r="17" spans="1:13" x14ac:dyDescent="0.25">
      <c r="A17">
        <v>40.6</v>
      </c>
      <c r="B17">
        <v>1010</v>
      </c>
      <c r="C17">
        <f t="shared" si="0"/>
        <v>-5.1333333333333186</v>
      </c>
      <c r="D17">
        <f t="shared" si="1"/>
        <v>26.35111111111096</v>
      </c>
      <c r="E17">
        <f t="shared" si="2"/>
        <v>-459.47222222222217</v>
      </c>
      <c r="F17">
        <f t="shared" si="3"/>
        <v>211114.7229938271</v>
      </c>
      <c r="G17">
        <f t="shared" si="4"/>
        <v>2358.6240740740673</v>
      </c>
      <c r="H17">
        <f>H$45 +(E$45*A17)</f>
        <v>1174.271291766122</v>
      </c>
      <c r="I17">
        <f t="shared" si="5"/>
        <v>-164.27129176612198</v>
      </c>
    </row>
    <row r="18" spans="1:13" x14ac:dyDescent="0.25">
      <c r="A18">
        <v>40.700000000000003</v>
      </c>
      <c r="B18">
        <v>1100</v>
      </c>
      <c r="C18">
        <f t="shared" si="0"/>
        <v>-5.0333333333333172</v>
      </c>
      <c r="D18">
        <f t="shared" si="1"/>
        <v>25.334444444444284</v>
      </c>
      <c r="E18">
        <f t="shared" si="2"/>
        <v>-369.47222222222217</v>
      </c>
      <c r="F18">
        <f t="shared" si="3"/>
        <v>136509.72299382713</v>
      </c>
      <c r="G18">
        <f t="shared" si="4"/>
        <v>1859.6768518518456</v>
      </c>
      <c r="H18">
        <f>H$45 +(E$45*A18)</f>
        <v>1180.0219592425397</v>
      </c>
      <c r="I18">
        <f t="shared" si="5"/>
        <v>-80.021959242539651</v>
      </c>
    </row>
    <row r="19" spans="1:13" x14ac:dyDescent="0.25">
      <c r="A19">
        <v>40.700000000000003</v>
      </c>
      <c r="B19">
        <v>1130</v>
      </c>
      <c r="C19">
        <f t="shared" si="0"/>
        <v>-5.0333333333333172</v>
      </c>
      <c r="D19">
        <f t="shared" si="1"/>
        <v>25.334444444444284</v>
      </c>
      <c r="E19">
        <f t="shared" si="2"/>
        <v>-339.47222222222217</v>
      </c>
      <c r="F19">
        <f t="shared" si="3"/>
        <v>115241.38966049379</v>
      </c>
      <c r="G19">
        <f t="shared" si="4"/>
        <v>1708.6768518518461</v>
      </c>
      <c r="H19">
        <f>H$45 +(E$45*A19)</f>
        <v>1180.0219592425397</v>
      </c>
      <c r="I19">
        <f t="shared" si="5"/>
        <v>-50.021959242539651</v>
      </c>
    </row>
    <row r="20" spans="1:13" x14ac:dyDescent="0.25">
      <c r="A20">
        <v>42.9</v>
      </c>
      <c r="B20">
        <v>1270</v>
      </c>
      <c r="C20">
        <f t="shared" si="0"/>
        <v>-2.8333333333333215</v>
      </c>
      <c r="D20">
        <f t="shared" si="1"/>
        <v>8.0277777777777111</v>
      </c>
      <c r="E20">
        <f t="shared" si="2"/>
        <v>-199.47222222222217</v>
      </c>
      <c r="F20">
        <f t="shared" si="3"/>
        <v>39789.167438271586</v>
      </c>
      <c r="G20">
        <f t="shared" si="4"/>
        <v>565.1712962962938</v>
      </c>
      <c r="H20">
        <f>H$45 +(E$45*A20)</f>
        <v>1306.5366437237253</v>
      </c>
      <c r="I20">
        <f t="shared" si="5"/>
        <v>-36.536643723725319</v>
      </c>
    </row>
    <row r="21" spans="1:13" x14ac:dyDescent="0.25">
      <c r="A21">
        <v>45.8</v>
      </c>
      <c r="B21">
        <v>1180</v>
      </c>
      <c r="C21">
        <f t="shared" si="0"/>
        <v>6.6666666666677088E-2</v>
      </c>
      <c r="D21">
        <f t="shared" si="1"/>
        <v>4.444444444445834E-3</v>
      </c>
      <c r="E21">
        <f t="shared" si="2"/>
        <v>-289.47222222222217</v>
      </c>
      <c r="F21">
        <f t="shared" si="3"/>
        <v>83794.167438271572</v>
      </c>
      <c r="G21">
        <f t="shared" si="4"/>
        <v>-19.29814814815116</v>
      </c>
      <c r="H21">
        <f>H$45 +(E$45*A21)</f>
        <v>1473.3060005398343</v>
      </c>
      <c r="I21">
        <f t="shared" si="5"/>
        <v>-293.30600053983426</v>
      </c>
    </row>
    <row r="22" spans="1:13" x14ac:dyDescent="0.25">
      <c r="A22">
        <v>46.9</v>
      </c>
      <c r="B22">
        <v>1400</v>
      </c>
      <c r="C22">
        <f t="shared" si="0"/>
        <v>1.1666666666666785</v>
      </c>
      <c r="D22">
        <f t="shared" si="1"/>
        <v>1.3611111111111387</v>
      </c>
      <c r="E22">
        <f t="shared" si="2"/>
        <v>-69.472222222222172</v>
      </c>
      <c r="F22">
        <f t="shared" si="3"/>
        <v>4826.38966049382</v>
      </c>
      <c r="G22">
        <f t="shared" si="4"/>
        <v>-81.050925925926691</v>
      </c>
      <c r="H22">
        <f>H$45 +(E$45*A22)</f>
        <v>1536.5633427804278</v>
      </c>
      <c r="I22">
        <f t="shared" si="5"/>
        <v>-136.56334278042777</v>
      </c>
    </row>
    <row r="23" spans="1:13" x14ac:dyDescent="0.25">
      <c r="A23">
        <v>48.2</v>
      </c>
      <c r="B23">
        <v>1760</v>
      </c>
      <c r="C23">
        <f t="shared" si="0"/>
        <v>2.4666666666666828</v>
      </c>
      <c r="D23">
        <f t="shared" si="1"/>
        <v>6.0844444444445243</v>
      </c>
      <c r="E23">
        <f t="shared" si="2"/>
        <v>290.52777777777783</v>
      </c>
      <c r="F23">
        <f t="shared" si="3"/>
        <v>84406.389660493864</v>
      </c>
      <c r="G23">
        <f t="shared" si="4"/>
        <v>716.63518518519004</v>
      </c>
      <c r="H23">
        <f>H$45 +(E$45*A23)</f>
        <v>1611.3220199738562</v>
      </c>
      <c r="I23">
        <f t="shared" si="5"/>
        <v>148.67798002614381</v>
      </c>
    </row>
    <row r="24" spans="1:13" x14ac:dyDescent="0.25">
      <c r="A24">
        <v>51.5</v>
      </c>
      <c r="B24">
        <v>1710</v>
      </c>
      <c r="C24">
        <f t="shared" si="0"/>
        <v>5.7666666666666799</v>
      </c>
      <c r="D24">
        <f t="shared" si="1"/>
        <v>33.254444444444594</v>
      </c>
      <c r="E24">
        <f t="shared" si="2"/>
        <v>240.52777777777783</v>
      </c>
      <c r="F24">
        <f t="shared" si="3"/>
        <v>57853.611882716075</v>
      </c>
      <c r="G24">
        <f t="shared" si="4"/>
        <v>1387.043518518522</v>
      </c>
      <c r="H24">
        <f>H$45 +(E$45*A24)</f>
        <v>1801.0940466956354</v>
      </c>
      <c r="I24">
        <f t="shared" si="5"/>
        <v>-91.09404669563537</v>
      </c>
    </row>
    <row r="25" spans="1:13" x14ac:dyDescent="0.25">
      <c r="A25">
        <v>51.5</v>
      </c>
      <c r="B25">
        <v>2010</v>
      </c>
      <c r="C25">
        <f t="shared" si="0"/>
        <v>5.7666666666666799</v>
      </c>
      <c r="D25">
        <f t="shared" si="1"/>
        <v>33.254444444444594</v>
      </c>
      <c r="E25">
        <f t="shared" si="2"/>
        <v>540.52777777777783</v>
      </c>
      <c r="F25">
        <f t="shared" si="3"/>
        <v>292170.27854938275</v>
      </c>
      <c r="G25">
        <f t="shared" si="4"/>
        <v>3117.0435185185261</v>
      </c>
      <c r="H25">
        <f>H$45 +(E$45*A25)</f>
        <v>1801.0940466956354</v>
      </c>
      <c r="I25">
        <f t="shared" si="5"/>
        <v>208.90595330436463</v>
      </c>
    </row>
    <row r="26" spans="1:13" x14ac:dyDescent="0.25">
      <c r="A26">
        <v>53.4</v>
      </c>
      <c r="B26">
        <v>1880</v>
      </c>
      <c r="C26">
        <f t="shared" si="0"/>
        <v>7.6666666666666785</v>
      </c>
      <c r="D26">
        <f t="shared" si="1"/>
        <v>58.777777777777956</v>
      </c>
      <c r="E26">
        <f t="shared" si="2"/>
        <v>410.52777777777783</v>
      </c>
      <c r="F26">
        <f t="shared" si="3"/>
        <v>168533.05632716054</v>
      </c>
      <c r="G26">
        <f t="shared" si="4"/>
        <v>3147.379629629635</v>
      </c>
      <c r="H26">
        <f>H$45 +(E$45*A26)</f>
        <v>1910.3567287475689</v>
      </c>
      <c r="I26">
        <f t="shared" si="5"/>
        <v>-30.356728747568923</v>
      </c>
    </row>
    <row r="27" spans="1:13" x14ac:dyDescent="0.25">
      <c r="A27">
        <v>56</v>
      </c>
      <c r="B27">
        <v>1980</v>
      </c>
      <c r="C27">
        <f t="shared" si="0"/>
        <v>10.26666666666668</v>
      </c>
      <c r="D27">
        <f t="shared" si="1"/>
        <v>105.40444444444472</v>
      </c>
      <c r="E27">
        <f t="shared" si="2"/>
        <v>510.52777777777783</v>
      </c>
      <c r="F27">
        <f t="shared" si="3"/>
        <v>260638.6118827161</v>
      </c>
      <c r="G27">
        <f t="shared" si="4"/>
        <v>5241.4185185185261</v>
      </c>
      <c r="H27">
        <f>H$45 +(E$45*A27)</f>
        <v>2059.8740831344253</v>
      </c>
      <c r="I27">
        <f t="shared" si="5"/>
        <v>-79.874083134425291</v>
      </c>
    </row>
    <row r="28" spans="1:13" x14ac:dyDescent="0.25">
      <c r="A28">
        <v>56.5</v>
      </c>
      <c r="B28">
        <v>1820</v>
      </c>
      <c r="C28">
        <f t="shared" si="0"/>
        <v>10.76666666666668</v>
      </c>
      <c r="D28">
        <f t="shared" si="1"/>
        <v>115.9211111111114</v>
      </c>
      <c r="E28">
        <f t="shared" si="2"/>
        <v>350.52777777777783</v>
      </c>
      <c r="F28">
        <f t="shared" si="3"/>
        <v>122869.72299382719</v>
      </c>
      <c r="G28">
        <f t="shared" si="4"/>
        <v>3774.015740740746</v>
      </c>
      <c r="H28">
        <f>H$45 +(E$45*A28)</f>
        <v>2088.6274205165132</v>
      </c>
      <c r="I28">
        <f t="shared" si="5"/>
        <v>-268.62742051651321</v>
      </c>
    </row>
    <row r="29" spans="1:13" x14ac:dyDescent="0.25">
      <c r="A29">
        <v>57.3</v>
      </c>
      <c r="B29">
        <v>2020</v>
      </c>
      <c r="C29">
        <f t="shared" si="0"/>
        <v>11.566666666666677</v>
      </c>
      <c r="D29">
        <f t="shared" si="1"/>
        <v>133.78777777777802</v>
      </c>
      <c r="E29">
        <f t="shared" si="2"/>
        <v>550.52777777777783</v>
      </c>
      <c r="F29">
        <f t="shared" si="3"/>
        <v>303080.83410493832</v>
      </c>
      <c r="G29">
        <f t="shared" si="4"/>
        <v>6367.7712962963024</v>
      </c>
      <c r="H29">
        <f>H$45 +(E$45*A29)</f>
        <v>2134.6327603278532</v>
      </c>
      <c r="I29">
        <f t="shared" si="5"/>
        <v>-114.63276032785325</v>
      </c>
    </row>
    <row r="30" spans="1:13" x14ac:dyDescent="0.25">
      <c r="A30">
        <v>57.6</v>
      </c>
      <c r="B30">
        <v>1980</v>
      </c>
      <c r="C30">
        <f t="shared" si="0"/>
        <v>11.866666666666681</v>
      </c>
      <c r="D30">
        <f t="shared" si="1"/>
        <v>140.81777777777813</v>
      </c>
      <c r="E30">
        <f t="shared" si="2"/>
        <v>510.52777777777783</v>
      </c>
      <c r="F30">
        <f t="shared" si="3"/>
        <v>260638.6118827161</v>
      </c>
      <c r="G30">
        <f t="shared" si="4"/>
        <v>6058.262962962971</v>
      </c>
      <c r="H30">
        <f>H$45 +(E$45*A30)</f>
        <v>2151.8847627571063</v>
      </c>
      <c r="I30">
        <f t="shared" si="5"/>
        <v>-171.88476275710627</v>
      </c>
    </row>
    <row r="31" spans="1:13" x14ac:dyDescent="0.25">
      <c r="A31">
        <v>59.2</v>
      </c>
      <c r="B31">
        <v>2310</v>
      </c>
      <c r="C31">
        <f t="shared" si="0"/>
        <v>13.466666666666683</v>
      </c>
      <c r="D31">
        <f t="shared" si="1"/>
        <v>181.35111111111155</v>
      </c>
      <c r="E31">
        <f t="shared" si="2"/>
        <v>840.52777777777783</v>
      </c>
      <c r="F31">
        <f t="shared" si="3"/>
        <v>706486.94521604944</v>
      </c>
      <c r="G31">
        <f t="shared" si="4"/>
        <v>11319.107407407422</v>
      </c>
      <c r="H31">
        <f>H$45 +(E$45*A31)</f>
        <v>2243.8954423797873</v>
      </c>
      <c r="I31">
        <f t="shared" si="5"/>
        <v>66.104557620212745</v>
      </c>
      <c r="M31" s="5"/>
    </row>
    <row r="32" spans="1:13" x14ac:dyDescent="0.25">
      <c r="A32">
        <v>59.8</v>
      </c>
      <c r="B32">
        <v>1940</v>
      </c>
      <c r="C32">
        <f t="shared" si="0"/>
        <v>14.066666666666677</v>
      </c>
      <c r="D32">
        <f t="shared" si="1"/>
        <v>197.87111111111142</v>
      </c>
      <c r="E32">
        <f t="shared" si="2"/>
        <v>470.52777777777783</v>
      </c>
      <c r="F32">
        <f t="shared" si="3"/>
        <v>221396.38966049388</v>
      </c>
      <c r="G32">
        <f t="shared" si="4"/>
        <v>6618.7574074074128</v>
      </c>
      <c r="H32">
        <f>H$45 +(E$45*A32)</f>
        <v>2278.3994472382924</v>
      </c>
      <c r="I32">
        <f t="shared" si="5"/>
        <v>-338.3994472382924</v>
      </c>
    </row>
    <row r="33" spans="1:14" x14ac:dyDescent="0.25">
      <c r="A33">
        <v>66</v>
      </c>
      <c r="B33">
        <v>3260</v>
      </c>
      <c r="C33">
        <f t="shared" si="0"/>
        <v>20.26666666666668</v>
      </c>
      <c r="D33">
        <f t="shared" si="1"/>
        <v>410.73777777777832</v>
      </c>
      <c r="E33">
        <f t="shared" si="2"/>
        <v>1790.5277777777778</v>
      </c>
      <c r="F33">
        <f t="shared" si="3"/>
        <v>3205989.7229938274</v>
      </c>
      <c r="G33">
        <f t="shared" si="4"/>
        <v>36288.029629629651</v>
      </c>
      <c r="H33">
        <f>H$45 +(E$45*A33)</f>
        <v>2634.940830776181</v>
      </c>
      <c r="I33">
        <f t="shared" si="5"/>
        <v>625.05916922381903</v>
      </c>
      <c r="M33" s="5"/>
    </row>
    <row r="34" spans="1:14" x14ac:dyDescent="0.25">
      <c r="A34">
        <v>67.400000000000006</v>
      </c>
      <c r="B34">
        <v>2700</v>
      </c>
      <c r="C34">
        <f t="shared" si="0"/>
        <v>21.666666666666686</v>
      </c>
      <c r="D34">
        <f t="shared" si="1"/>
        <v>469.44444444444525</v>
      </c>
      <c r="E34">
        <f t="shared" si="2"/>
        <v>1230.5277777777778</v>
      </c>
      <c r="F34">
        <f t="shared" si="3"/>
        <v>1514198.6118827162</v>
      </c>
      <c r="G34">
        <f t="shared" si="4"/>
        <v>26661.435185185208</v>
      </c>
      <c r="H34">
        <f>H$45 +(E$45*A34)</f>
        <v>2715.4501754460271</v>
      </c>
      <c r="I34">
        <f t="shared" si="5"/>
        <v>-15.45017544602706</v>
      </c>
    </row>
    <row r="35" spans="1:14" x14ac:dyDescent="0.25">
      <c r="A35">
        <v>68.8</v>
      </c>
      <c r="B35">
        <v>2890</v>
      </c>
      <c r="C35">
        <f t="shared" si="0"/>
        <v>23.066666666666677</v>
      </c>
      <c r="D35">
        <f t="shared" si="1"/>
        <v>532.07111111111158</v>
      </c>
      <c r="E35">
        <f t="shared" si="2"/>
        <v>1420.5277777777778</v>
      </c>
      <c r="F35">
        <f t="shared" si="3"/>
        <v>2017899.1674382717</v>
      </c>
      <c r="G35">
        <f t="shared" si="4"/>
        <v>32766.840740740758</v>
      </c>
      <c r="H35">
        <f>H$45 +(E$45*A35)</f>
        <v>2795.9595201158722</v>
      </c>
      <c r="I35">
        <f t="shared" si="5"/>
        <v>94.040479884127762</v>
      </c>
      <c r="N35" s="5"/>
    </row>
    <row r="36" spans="1:14" x14ac:dyDescent="0.25">
      <c r="A36">
        <v>69.099999999999994</v>
      </c>
      <c r="B36">
        <v>2740</v>
      </c>
      <c r="C36">
        <f t="shared" si="0"/>
        <v>23.366666666666674</v>
      </c>
      <c r="D36">
        <f t="shared" si="1"/>
        <v>546.00111111111141</v>
      </c>
      <c r="E36">
        <f t="shared" si="2"/>
        <v>1270.5277777777778</v>
      </c>
      <c r="F36">
        <f t="shared" si="3"/>
        <v>1614240.8341049384</v>
      </c>
      <c r="G36">
        <f t="shared" si="4"/>
        <v>29687.999074074083</v>
      </c>
      <c r="H36">
        <f>H$45 +(E$45*A36)</f>
        <v>2813.2115225451248</v>
      </c>
      <c r="I36">
        <f t="shared" si="5"/>
        <v>-73.211522545124808</v>
      </c>
    </row>
    <row r="37" spans="1:14" x14ac:dyDescent="0.25">
      <c r="A37">
        <v>69.099999999999994</v>
      </c>
      <c r="B37">
        <v>3140</v>
      </c>
      <c r="C37">
        <f t="shared" si="0"/>
        <v>23.366666666666674</v>
      </c>
      <c r="D37">
        <f t="shared" si="1"/>
        <v>546.00111111111141</v>
      </c>
      <c r="E37">
        <f t="shared" si="2"/>
        <v>1670.5277777777778</v>
      </c>
      <c r="F37">
        <f t="shared" si="3"/>
        <v>2790663.0563271604</v>
      </c>
      <c r="G37">
        <f t="shared" si="4"/>
        <v>39034.665740740755</v>
      </c>
      <c r="H37">
        <f>H$45 +(E$45*A37)</f>
        <v>2813.2115225451248</v>
      </c>
      <c r="I37">
        <f t="shared" si="5"/>
        <v>326.78847745487519</v>
      </c>
    </row>
    <row r="38" spans="1:14" x14ac:dyDescent="0.25">
      <c r="A38" t="s">
        <v>0</v>
      </c>
      <c r="B38" t="s">
        <v>1</v>
      </c>
      <c r="D38" t="s">
        <v>13</v>
      </c>
      <c r="F38" t="s">
        <v>9</v>
      </c>
      <c r="G38" t="s">
        <v>8</v>
      </c>
    </row>
    <row r="39" spans="1:14" x14ac:dyDescent="0.25">
      <c r="A39">
        <f>SUM(A2:A37)</f>
        <v>1646.3999999999996</v>
      </c>
      <c r="B39">
        <f>SUM(B2:B37)</f>
        <v>52901</v>
      </c>
      <c r="C39">
        <f>SUM(C2:C37)</f>
        <v>4.4053649617126212E-13</v>
      </c>
      <c r="D39">
        <f>SUM(D2:D37)</f>
        <v>6454.6600000000008</v>
      </c>
      <c r="F39">
        <f>SUM(F2:F37)</f>
        <v>22485040.972222228</v>
      </c>
      <c r="G39">
        <f>SUM(G2:G37)</f>
        <v>371186.03333333344</v>
      </c>
    </row>
    <row r="41" spans="1:14" x14ac:dyDescent="0.25">
      <c r="A41" t="s">
        <v>2</v>
      </c>
      <c r="B41" t="s">
        <v>3</v>
      </c>
    </row>
    <row r="42" spans="1:14" x14ac:dyDescent="0.25">
      <c r="A42">
        <f>AVERAGE(A2:A37)</f>
        <v>45.73333333333332</v>
      </c>
      <c r="B42">
        <f>AVERAGE(B2:B37)</f>
        <v>1469.4722222222222</v>
      </c>
    </row>
    <row r="44" spans="1:14" ht="18" x14ac:dyDescent="0.35">
      <c r="A44" s="5" t="s">
        <v>47</v>
      </c>
      <c r="E44" s="5" t="s">
        <v>45</v>
      </c>
      <c r="H44" s="5" t="s">
        <v>46</v>
      </c>
    </row>
    <row r="45" spans="1:14" x14ac:dyDescent="0.25">
      <c r="A45">
        <f>E45*A42</f>
        <v>2629.9719258816281</v>
      </c>
      <c r="E45">
        <f>G39/D39</f>
        <v>57.506674764175557</v>
      </c>
      <c r="H45">
        <f>B42-A45</f>
        <v>-1160.4997036594059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eucalypt_hardwoods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Msc1</dc:creator>
  <cp:lastModifiedBy>Msc1</cp:lastModifiedBy>
  <dcterms:created xsi:type="dcterms:W3CDTF">2024-02-09T09:26:46Z</dcterms:created>
  <dcterms:modified xsi:type="dcterms:W3CDTF">2024-02-15T11:31:42Z</dcterms:modified>
</cp:coreProperties>
</file>