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 1\Desktop\MDCS-201(Lab)-23901\"/>
    </mc:Choice>
  </mc:AlternateContent>
  <bookViews>
    <workbookView xWindow="0" yWindow="0" windowWidth="20490" windowHeight="7650"/>
  </bookViews>
  <sheets>
    <sheet name="The Rocket propellant Data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K19" i="1" l="1"/>
  <c r="K18" i="1"/>
  <c r="K22" i="1" l="1"/>
  <c r="C23" i="1" l="1"/>
  <c r="C24" i="1"/>
  <c r="B24" i="1"/>
  <c r="K23" i="1" s="1"/>
  <c r="B23" i="1"/>
  <c r="F3" i="1"/>
  <c r="F2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23" i="1" s="1"/>
  <c r="D3" i="1"/>
  <c r="D2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<sst xmlns="http://schemas.openxmlformats.org/spreadsheetml/2006/main" count="12" uniqueCount="12">
  <si>
    <t>Observation</t>
  </si>
  <si>
    <t>Shear strength(y)</t>
  </si>
  <si>
    <t>Age of propellant(x)</t>
  </si>
  <si>
    <t>xiyi</t>
  </si>
  <si>
    <t>x^2</t>
  </si>
  <si>
    <t>y^2</t>
  </si>
  <si>
    <t>Mean</t>
  </si>
  <si>
    <t>Sum</t>
  </si>
  <si>
    <t>Sxx</t>
  </si>
  <si>
    <t>Sxy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</si>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</sst>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'The Rocket propellant Data'!$B$2:$B$21</c:f>
              <c:numCache>
                <c:formatCode>General</c:formatCode>
                <c:ptCount val="20"/>
                <c:pt idx="0">
                  <c:v>2158</c:v>
                </c:pt>
                <c:pt idx="1">
                  <c:v>1678.15</c:v>
                </c:pt>
                <c:pt idx="2">
                  <c:v>2316</c:v>
                </c:pt>
                <c:pt idx="3">
                  <c:v>2061.3000000000002</c:v>
                </c:pt>
                <c:pt idx="4">
                  <c:v>2207.5</c:v>
                </c:pt>
                <c:pt idx="5">
                  <c:v>1708.3</c:v>
                </c:pt>
                <c:pt idx="6">
                  <c:v>1784.7</c:v>
                </c:pt>
                <c:pt idx="7">
                  <c:v>2575</c:v>
                </c:pt>
                <c:pt idx="8">
                  <c:v>2357.9</c:v>
                </c:pt>
                <c:pt idx="9">
                  <c:v>2265.6999999999998</c:v>
                </c:pt>
                <c:pt idx="10">
                  <c:v>2156.1999999999998</c:v>
                </c:pt>
                <c:pt idx="11">
                  <c:v>2399.5500000000002</c:v>
                </c:pt>
                <c:pt idx="12">
                  <c:v>1779.8</c:v>
                </c:pt>
                <c:pt idx="13">
                  <c:v>2336.75</c:v>
                </c:pt>
                <c:pt idx="14">
                  <c:v>1765.3</c:v>
                </c:pt>
                <c:pt idx="15">
                  <c:v>2053.5</c:v>
                </c:pt>
                <c:pt idx="16">
                  <c:v>2414.4</c:v>
                </c:pt>
                <c:pt idx="17">
                  <c:v>2200.5</c:v>
                </c:pt>
                <c:pt idx="18">
                  <c:v>2654.2</c:v>
                </c:pt>
                <c:pt idx="19">
                  <c:v>1753.7</c:v>
                </c:pt>
              </c:numCache>
            </c:numRef>
          </c:xVal>
          <c:yVal>
            <c:numRef>
              <c:f>'The Rocket propellant Data'!$C$2:$C$21</c:f>
              <c:numCache>
                <c:formatCode>General</c:formatCode>
                <c:ptCount val="20"/>
                <c:pt idx="0">
                  <c:v>15.5</c:v>
                </c:pt>
                <c:pt idx="1">
                  <c:v>23.75</c:v>
                </c:pt>
                <c:pt idx="2">
                  <c:v>8</c:v>
                </c:pt>
                <c:pt idx="3">
                  <c:v>17</c:v>
                </c:pt>
                <c:pt idx="4">
                  <c:v>5.5</c:v>
                </c:pt>
                <c:pt idx="5">
                  <c:v>19</c:v>
                </c:pt>
                <c:pt idx="6">
                  <c:v>24</c:v>
                </c:pt>
                <c:pt idx="7">
                  <c:v>2.5</c:v>
                </c:pt>
                <c:pt idx="8">
                  <c:v>7.5</c:v>
                </c:pt>
                <c:pt idx="9">
                  <c:v>11</c:v>
                </c:pt>
                <c:pt idx="10">
                  <c:v>13</c:v>
                </c:pt>
                <c:pt idx="11">
                  <c:v>3.75</c:v>
                </c:pt>
                <c:pt idx="12">
                  <c:v>25</c:v>
                </c:pt>
                <c:pt idx="13">
                  <c:v>9.75</c:v>
                </c:pt>
                <c:pt idx="14">
                  <c:v>22</c:v>
                </c:pt>
                <c:pt idx="15">
                  <c:v>18</c:v>
                </c:pt>
                <c:pt idx="16">
                  <c:v>6</c:v>
                </c:pt>
                <c:pt idx="17">
                  <c:v>12.5</c:v>
                </c:pt>
                <c:pt idx="18">
                  <c:v>2</c:v>
                </c:pt>
                <c:pt idx="19">
                  <c:v>21.5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8-41BA-A866-A602AD153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554303"/>
        <c:axId val="770561791"/>
      </c:scatterChart>
      <c:valAx>
        <c:axId val="77055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61791"/>
        <c:crosses val="autoZero"/>
        <c:crossBetween val="midCat"/>
      </c:valAx>
      <c:valAx>
        <c:axId val="7705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5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0</xdr:row>
      <xdr:rowOff>171450</xdr:rowOff>
    </xdr:from>
    <xdr:to>
      <xdr:col>14</xdr:col>
      <xdr:colOff>552450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c%201/Downloads/Rocket%20propellant%20Assig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Rocket propellant Data"/>
    </sheetNames>
    <sheetDataSet>
      <sheetData sheetId="0">
        <row r="24">
          <cell r="B24">
            <v>2131.3224999999998</v>
          </cell>
          <cell r="C24">
            <v>13.362500000000001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3" workbookViewId="0">
      <selection activeCell="K19" sqref="K19"/>
    </sheetView>
  </sheetViews>
  <sheetFormatPr defaultRowHeight="15" x14ac:dyDescent="0.25"/>
  <cols>
    <col min="1" max="1" width="12.85546875" customWidth="1"/>
    <col min="2" max="2" width="21.28515625" customWidth="1"/>
    <col min="3" max="3" width="27" customWidth="1"/>
    <col min="4" max="4" width="15" customWidth="1"/>
    <col min="5" max="5" width="16.285156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2158</v>
      </c>
      <c r="C2">
        <v>15.5</v>
      </c>
      <c r="D2">
        <f>(B2*C2)</f>
        <v>33449</v>
      </c>
      <c r="E2">
        <f>(C2*C2)</f>
        <v>240.25</v>
      </c>
      <c r="F2">
        <f>(B2*B2)</f>
        <v>4656964</v>
      </c>
    </row>
    <row r="3" spans="1:6" x14ac:dyDescent="0.25">
      <c r="A3">
        <v>2</v>
      </c>
      <c r="B3">
        <v>1678.15</v>
      </c>
      <c r="C3">
        <v>23.75</v>
      </c>
      <c r="D3">
        <f t="shared" ref="D3:D21" si="0">(B3*C3)</f>
        <v>39856.0625</v>
      </c>
      <c r="E3">
        <f t="shared" ref="E3:E21" si="1">(C3*C3)</f>
        <v>564.0625</v>
      </c>
      <c r="F3">
        <f t="shared" ref="F3:F21" si="2">(B3*B3)</f>
        <v>2816187.4225000003</v>
      </c>
    </row>
    <row r="4" spans="1:6" x14ac:dyDescent="0.25">
      <c r="A4">
        <v>3</v>
      </c>
      <c r="B4">
        <v>2316</v>
      </c>
      <c r="C4">
        <v>8</v>
      </c>
      <c r="D4">
        <f t="shared" si="0"/>
        <v>18528</v>
      </c>
      <c r="E4">
        <f t="shared" si="1"/>
        <v>64</v>
      </c>
      <c r="F4">
        <f t="shared" si="2"/>
        <v>5363856</v>
      </c>
    </row>
    <row r="5" spans="1:6" x14ac:dyDescent="0.25">
      <c r="A5">
        <v>4</v>
      </c>
      <c r="B5">
        <v>2061.3000000000002</v>
      </c>
      <c r="C5">
        <v>17</v>
      </c>
      <c r="D5">
        <f t="shared" si="0"/>
        <v>35042.100000000006</v>
      </c>
      <c r="E5">
        <f t="shared" si="1"/>
        <v>289</v>
      </c>
      <c r="F5">
        <f t="shared" si="2"/>
        <v>4248957.6900000004</v>
      </c>
    </row>
    <row r="6" spans="1:6" x14ac:dyDescent="0.25">
      <c r="A6">
        <v>5</v>
      </c>
      <c r="B6">
        <v>2207.5</v>
      </c>
      <c r="C6">
        <v>5.5</v>
      </c>
      <c r="D6">
        <f t="shared" si="0"/>
        <v>12141.25</v>
      </c>
      <c r="E6">
        <f t="shared" si="1"/>
        <v>30.25</v>
      </c>
      <c r="F6">
        <f t="shared" si="2"/>
        <v>4873056.25</v>
      </c>
    </row>
    <row r="7" spans="1:6" x14ac:dyDescent="0.25">
      <c r="A7">
        <v>6</v>
      </c>
      <c r="B7">
        <v>1708.3</v>
      </c>
      <c r="C7">
        <v>19</v>
      </c>
      <c r="D7">
        <f t="shared" si="0"/>
        <v>32457.7</v>
      </c>
      <c r="E7">
        <f t="shared" si="1"/>
        <v>361</v>
      </c>
      <c r="F7">
        <f t="shared" si="2"/>
        <v>2918288.8899999997</v>
      </c>
    </row>
    <row r="8" spans="1:6" x14ac:dyDescent="0.25">
      <c r="A8">
        <v>7</v>
      </c>
      <c r="B8">
        <v>1784.7</v>
      </c>
      <c r="C8">
        <v>24</v>
      </c>
      <c r="D8">
        <f t="shared" si="0"/>
        <v>42832.800000000003</v>
      </c>
      <c r="E8">
        <f t="shared" si="1"/>
        <v>576</v>
      </c>
      <c r="F8">
        <f t="shared" si="2"/>
        <v>3185154.0900000003</v>
      </c>
    </row>
    <row r="9" spans="1:6" x14ac:dyDescent="0.25">
      <c r="A9">
        <v>8</v>
      </c>
      <c r="B9">
        <v>2575</v>
      </c>
      <c r="C9">
        <v>2.5</v>
      </c>
      <c r="D9">
        <f t="shared" si="0"/>
        <v>6437.5</v>
      </c>
      <c r="E9">
        <f t="shared" si="1"/>
        <v>6.25</v>
      </c>
      <c r="F9">
        <f t="shared" si="2"/>
        <v>6630625</v>
      </c>
    </row>
    <row r="10" spans="1:6" x14ac:dyDescent="0.25">
      <c r="A10">
        <v>9</v>
      </c>
      <c r="B10">
        <v>2357.9</v>
      </c>
      <c r="C10">
        <v>7.5</v>
      </c>
      <c r="D10">
        <f t="shared" si="0"/>
        <v>17684.25</v>
      </c>
      <c r="E10">
        <f t="shared" si="1"/>
        <v>56.25</v>
      </c>
      <c r="F10">
        <f t="shared" si="2"/>
        <v>5559692.4100000001</v>
      </c>
    </row>
    <row r="11" spans="1:6" x14ac:dyDescent="0.25">
      <c r="A11">
        <v>10</v>
      </c>
      <c r="B11">
        <v>2265.6999999999998</v>
      </c>
      <c r="C11">
        <v>11</v>
      </c>
      <c r="D11">
        <f t="shared" si="0"/>
        <v>24922.699999999997</v>
      </c>
      <c r="E11">
        <f t="shared" si="1"/>
        <v>121</v>
      </c>
      <c r="F11">
        <f t="shared" si="2"/>
        <v>5133396.4899999993</v>
      </c>
    </row>
    <row r="12" spans="1:6" x14ac:dyDescent="0.25">
      <c r="A12">
        <v>11</v>
      </c>
      <c r="B12">
        <v>2156.1999999999998</v>
      </c>
      <c r="C12">
        <v>13</v>
      </c>
      <c r="D12">
        <f t="shared" si="0"/>
        <v>28030.6</v>
      </c>
      <c r="E12">
        <f t="shared" si="1"/>
        <v>169</v>
      </c>
      <c r="F12">
        <f t="shared" si="2"/>
        <v>4649198.4399999995</v>
      </c>
    </row>
    <row r="13" spans="1:6" x14ac:dyDescent="0.25">
      <c r="A13">
        <v>12</v>
      </c>
      <c r="B13">
        <v>2399.5500000000002</v>
      </c>
      <c r="C13">
        <v>3.75</v>
      </c>
      <c r="D13">
        <f t="shared" si="0"/>
        <v>8998.3125</v>
      </c>
      <c r="E13">
        <f t="shared" si="1"/>
        <v>14.0625</v>
      </c>
      <c r="F13">
        <f t="shared" si="2"/>
        <v>5757840.2025000006</v>
      </c>
    </row>
    <row r="14" spans="1:6" x14ac:dyDescent="0.25">
      <c r="A14">
        <v>13</v>
      </c>
      <c r="B14">
        <v>1779.8</v>
      </c>
      <c r="C14">
        <v>25</v>
      </c>
      <c r="D14">
        <f t="shared" si="0"/>
        <v>44495</v>
      </c>
      <c r="E14">
        <f t="shared" si="1"/>
        <v>625</v>
      </c>
      <c r="F14">
        <f t="shared" si="2"/>
        <v>3167688.04</v>
      </c>
    </row>
    <row r="15" spans="1:6" x14ac:dyDescent="0.25">
      <c r="A15">
        <v>14</v>
      </c>
      <c r="B15">
        <v>2336.75</v>
      </c>
      <c r="C15">
        <v>9.75</v>
      </c>
      <c r="D15">
        <f t="shared" si="0"/>
        <v>22783.3125</v>
      </c>
      <c r="E15">
        <f t="shared" si="1"/>
        <v>95.0625</v>
      </c>
      <c r="F15">
        <f t="shared" si="2"/>
        <v>5460400.5625</v>
      </c>
    </row>
    <row r="16" spans="1:6" x14ac:dyDescent="0.25">
      <c r="A16">
        <v>15</v>
      </c>
      <c r="B16">
        <v>1765.3</v>
      </c>
      <c r="C16">
        <v>22</v>
      </c>
      <c r="D16">
        <f t="shared" si="0"/>
        <v>38836.6</v>
      </c>
      <c r="E16">
        <f t="shared" si="1"/>
        <v>484</v>
      </c>
      <c r="F16">
        <f t="shared" si="2"/>
        <v>3116284.09</v>
      </c>
    </row>
    <row r="17" spans="1:11" x14ac:dyDescent="0.25">
      <c r="A17">
        <v>16</v>
      </c>
      <c r="B17">
        <v>2053.5</v>
      </c>
      <c r="C17">
        <v>18</v>
      </c>
      <c r="D17">
        <f t="shared" si="0"/>
        <v>36963</v>
      </c>
      <c r="E17">
        <f t="shared" si="1"/>
        <v>324</v>
      </c>
      <c r="F17">
        <f t="shared" si="2"/>
        <v>4216862.25</v>
      </c>
    </row>
    <row r="18" spans="1:11" x14ac:dyDescent="0.25">
      <c r="A18">
        <v>17</v>
      </c>
      <c r="B18">
        <v>2414.4</v>
      </c>
      <c r="C18">
        <v>6</v>
      </c>
      <c r="D18">
        <f t="shared" si="0"/>
        <v>14486.400000000001</v>
      </c>
      <c r="E18">
        <f t="shared" si="1"/>
        <v>36</v>
      </c>
      <c r="F18">
        <f t="shared" si="2"/>
        <v>5829327.3600000003</v>
      </c>
      <c r="J18" s="2" t="s">
        <v>8</v>
      </c>
      <c r="K18" s="2">
        <f>(E23-(C23^2/20))</f>
        <v>1106.5593749999998</v>
      </c>
    </row>
    <row r="19" spans="1:11" x14ac:dyDescent="0.25">
      <c r="A19">
        <v>18</v>
      </c>
      <c r="B19">
        <v>2200.5</v>
      </c>
      <c r="C19">
        <v>12.5</v>
      </c>
      <c r="D19">
        <f t="shared" si="0"/>
        <v>27506.25</v>
      </c>
      <c r="E19">
        <f t="shared" si="1"/>
        <v>156.25</v>
      </c>
      <c r="F19">
        <f t="shared" si="2"/>
        <v>4842200.25</v>
      </c>
      <c r="J19" s="2" t="s">
        <v>9</v>
      </c>
      <c r="K19" s="2">
        <f>D23-((C23*B23)/20)</f>
        <v>-41132.150624999893</v>
      </c>
    </row>
    <row r="20" spans="1:11" x14ac:dyDescent="0.25">
      <c r="A20">
        <v>19</v>
      </c>
      <c r="B20">
        <v>2654.2</v>
      </c>
      <c r="C20">
        <v>2</v>
      </c>
      <c r="D20">
        <f t="shared" si="0"/>
        <v>5308.4</v>
      </c>
      <c r="E20">
        <f t="shared" si="1"/>
        <v>4</v>
      </c>
      <c r="F20">
        <f t="shared" si="2"/>
        <v>7044777.6399999987</v>
      </c>
    </row>
    <row r="21" spans="1:11" x14ac:dyDescent="0.25">
      <c r="A21">
        <v>20</v>
      </c>
      <c r="B21">
        <v>1753.7</v>
      </c>
      <c r="C21">
        <v>21.5</v>
      </c>
      <c r="D21">
        <f t="shared" si="0"/>
        <v>37704.550000000003</v>
      </c>
      <c r="E21">
        <f t="shared" si="1"/>
        <v>462.25</v>
      </c>
      <c r="F21">
        <f t="shared" si="2"/>
        <v>3075463.69</v>
      </c>
    </row>
    <row r="22" spans="1:11" x14ac:dyDescent="0.25">
      <c r="J22" s="3" t="s">
        <v>10</v>
      </c>
      <c r="K22" s="3">
        <f>(K19/K18)</f>
        <v>-37.171209746426754</v>
      </c>
    </row>
    <row r="23" spans="1:11" x14ac:dyDescent="0.25">
      <c r="A23" s="4" t="s">
        <v>7</v>
      </c>
      <c r="B23">
        <f>SUM(B2:B21)</f>
        <v>42626.45</v>
      </c>
      <c r="C23">
        <f t="shared" ref="C23:F23" si="3">SUM(C2:C21)</f>
        <v>267.25</v>
      </c>
      <c r="D23">
        <f t="shared" si="3"/>
        <v>528463.78750000009</v>
      </c>
      <c r="E23">
        <f t="shared" si="3"/>
        <v>4677.6875</v>
      </c>
      <c r="F23">
        <f t="shared" si="3"/>
        <v>92546220.767499998</v>
      </c>
      <c r="J23" s="3" t="s">
        <v>11</v>
      </c>
      <c r="K23" s="3">
        <f>B24-K22*C24</f>
        <v>2628.0227902366273</v>
      </c>
    </row>
    <row r="24" spans="1:11" x14ac:dyDescent="0.25">
      <c r="A24" s="4" t="s">
        <v>6</v>
      </c>
      <c r="B24">
        <f>AVERAGE('[1]The Rocket propellant Data'!$B$24)</f>
        <v>2131.3224999999998</v>
      </c>
      <c r="C24">
        <f>AVERAGE('[1]The Rocket propellant Data'!$C$24)</f>
        <v>13.362500000000001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Rocket propellant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2024-02-16T04:28:54Z</dcterms:created>
  <dcterms:modified xsi:type="dcterms:W3CDTF">2024-02-16T09:05:11Z</dcterms:modified>
</cp:coreProperties>
</file>