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1B59D2CE-466D-433A-83B3-83EAB23F96AE}" xr6:coauthVersionLast="36" xr6:coauthVersionMax="36" xr10:uidLastSave="{00000000-0000-0000-0000-000000000000}"/>
  <bookViews>
    <workbookView xWindow="0" yWindow="0" windowWidth="20490" windowHeight="7550" firstSheet="1" activeTab="6" xr2:uid="{256EAA6B-B91E-406F-BC11-CD7D8142A86A}"/>
  </bookViews>
  <sheets>
    <sheet name="RSTKJIHG_Macleod2013" sheetId="3" r:id="rId1"/>
    <sheet name="Med_West_Blanco2006" sheetId="2" r:id="rId2"/>
    <sheet name="SouthAfrica_Plon2020" sheetId="4" r:id="rId3"/>
    <sheet name="Hawai_Clarke1998" sheetId="5" r:id="rId4"/>
    <sheet name="WMed_Wurtz1992" sheetId="6" r:id="rId5"/>
    <sheet name="BoB_Spitz2011" sheetId="8" r:id="rId6"/>
    <sheet name="Canary_Fernandez2009" sheetId="9" r:id="rId7"/>
    <sheet name="South-Africa_Plon2020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5" l="1"/>
  <c r="G18" i="5"/>
  <c r="G19" i="5"/>
  <c r="G20" i="5"/>
  <c r="G16" i="5"/>
  <c r="G15" i="5"/>
  <c r="G13" i="5"/>
  <c r="G10" i="5"/>
  <c r="G8" i="5"/>
  <c r="G7" i="5"/>
  <c r="G6" i="5"/>
  <c r="G5" i="5"/>
  <c r="G4" i="5"/>
  <c r="Q3" i="7" l="1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" i="7"/>
  <c r="G3" i="5" l="1"/>
  <c r="G2" i="5"/>
</calcChain>
</file>

<file path=xl/sharedStrings.xml><?xml version="1.0" encoding="utf-8"?>
<sst xmlns="http://schemas.openxmlformats.org/spreadsheetml/2006/main" count="258" uniqueCount="143">
  <si>
    <t>Species</t>
  </si>
  <si>
    <t>Family</t>
  </si>
  <si>
    <t>%N</t>
  </si>
  <si>
    <t>%W</t>
  </si>
  <si>
    <t>Sepia spp.</t>
  </si>
  <si>
    <t>Sepiidae</t>
  </si>
  <si>
    <t>Loliginidae</t>
  </si>
  <si>
    <t>Ancistroteuthis lichtensteini</t>
  </si>
  <si>
    <t>Onychoteuthidae</t>
  </si>
  <si>
    <t>Histioteuthis bonellii</t>
  </si>
  <si>
    <t>Histioteuthidae</t>
  </si>
  <si>
    <t>Histioteuthis reversa</t>
  </si>
  <si>
    <t>Brachioteuthis riisei</t>
  </si>
  <si>
    <t>Brachioteuthidae</t>
  </si>
  <si>
    <t>Todarodes sagitattus</t>
  </si>
  <si>
    <t>Ommastrephidae</t>
  </si>
  <si>
    <t>Chiroteuthis veranii</t>
  </si>
  <si>
    <t>Chiroteuthidae</t>
  </si>
  <si>
    <t>Mastigoteuthidae</t>
  </si>
  <si>
    <t>Cranchiidae</t>
  </si>
  <si>
    <t>Galiteuthis armata</t>
  </si>
  <si>
    <t>Octopodidae</t>
  </si>
  <si>
    <t>Gadidae</t>
  </si>
  <si>
    <t>Merlangius merlangus</t>
  </si>
  <si>
    <t>Trisopterus sp.</t>
  </si>
  <si>
    <t>%O</t>
  </si>
  <si>
    <t>Todaropsis eblanae</t>
  </si>
  <si>
    <t>Illex coindetti</t>
  </si>
  <si>
    <t>Ommastrephes bartramii</t>
  </si>
  <si>
    <t>Onychoteuthis banksii</t>
  </si>
  <si>
    <t>Mastigoteuthis sp.</t>
  </si>
  <si>
    <t>Megalocranchia sp.</t>
  </si>
  <si>
    <t>Abraliopsis pfefferi</t>
  </si>
  <si>
    <t>Enoploteuthidae</t>
  </si>
  <si>
    <t>Ancistrocheirus lesueurii</t>
  </si>
  <si>
    <t>Loligo vulgaris</t>
  </si>
  <si>
    <t>Heteroteuthis dispar</t>
  </si>
  <si>
    <t>Sepiolidae</t>
  </si>
  <si>
    <t>Sepiola sp.</t>
  </si>
  <si>
    <t>Sepia officinalis</t>
  </si>
  <si>
    <t>Argonautidae</t>
  </si>
  <si>
    <t>Argonauta argo</t>
  </si>
  <si>
    <t>Ocythoe tuberculata</t>
  </si>
  <si>
    <t>Eledone cirrhosa</t>
  </si>
  <si>
    <t>Octopus vulgaris</t>
  </si>
  <si>
    <t>Octopus macropus</t>
  </si>
  <si>
    <t>Octopus salutti</t>
  </si>
  <si>
    <t>Ascidiacea</t>
  </si>
  <si>
    <t>Pyrosoma atlanticum</t>
  </si>
  <si>
    <t>colony und.</t>
  </si>
  <si>
    <t>Pyrosomidae</t>
  </si>
  <si>
    <t>Salpa fusiformis</t>
  </si>
  <si>
    <t>Iasis zonaria</t>
  </si>
  <si>
    <t>Salpidae</t>
  </si>
  <si>
    <t>Isopoda</t>
  </si>
  <si>
    <t>Isopoda und.</t>
  </si>
  <si>
    <t>fish und.</t>
  </si>
  <si>
    <t>Bryozoa und.</t>
  </si>
  <si>
    <t>Sepiola atlantica</t>
  </si>
  <si>
    <t>Rossia macrosoma</t>
  </si>
  <si>
    <t>Loligo sp.</t>
  </si>
  <si>
    <t>Illex coindetti/Todaropsis eblanae</t>
  </si>
  <si>
    <t>Crustacea und.</t>
  </si>
  <si>
    <t>TOTAL CEPHALOPODS</t>
  </si>
  <si>
    <t>Melanogrammus aeglefinus</t>
  </si>
  <si>
    <t>TOTAL FISH</t>
  </si>
  <si>
    <t>&lt;0,1</t>
  </si>
  <si>
    <t>Order</t>
  </si>
  <si>
    <t>Oegosida</t>
  </si>
  <si>
    <t>Chiroteuthis sp</t>
  </si>
  <si>
    <t>Chiroteuthis veranyi</t>
  </si>
  <si>
    <t>Cranchia scabra</t>
  </si>
  <si>
    <t>Lycoteuthis lorigera</t>
  </si>
  <si>
    <t>Onykia sp</t>
  </si>
  <si>
    <t>Teuthowenia pellucida</t>
  </si>
  <si>
    <t>Octopoda</t>
  </si>
  <si>
    <t>Opistoteuthis sp</t>
  </si>
  <si>
    <t>Genus</t>
  </si>
  <si>
    <t>Enoploteuthis A</t>
  </si>
  <si>
    <t>Enoploteuthis B</t>
  </si>
  <si>
    <t>Abraliopsis A</t>
  </si>
  <si>
    <t>Abraliopsis B</t>
  </si>
  <si>
    <t>Abraliopsis C</t>
  </si>
  <si>
    <t>Abraliopsis D</t>
  </si>
  <si>
    <t>Megalocranchia fisheri A</t>
  </si>
  <si>
    <t>Megalocranchia B</t>
  </si>
  <si>
    <t>Onychoteuthis</t>
  </si>
  <si>
    <t>Ancistrocheirus alessandrini</t>
  </si>
  <si>
    <t>Chiroteuthis</t>
  </si>
  <si>
    <t>Valbyteuthis</t>
  </si>
  <si>
    <t>Ommastrephes bartrami</t>
  </si>
  <si>
    <t>Neoteuthis</t>
  </si>
  <si>
    <t>Argonauta</t>
  </si>
  <si>
    <t>Histioteuthis A</t>
  </si>
  <si>
    <t>Brachioteuthis</t>
  </si>
  <si>
    <t>Octopoteuthis</t>
  </si>
  <si>
    <t>Pyroteuthis addulux</t>
  </si>
  <si>
    <t>Pholidoteuthis boschmai</t>
  </si>
  <si>
    <t>Bathyteuthis abyssicola</t>
  </si>
  <si>
    <t>Lycoteuthis diadema</t>
  </si>
  <si>
    <t>Enoploteuthis</t>
  </si>
  <si>
    <t>Abraliopsis</t>
  </si>
  <si>
    <t>Megalocranchia fisheri</t>
  </si>
  <si>
    <t>Megalocranchia</t>
  </si>
  <si>
    <t>%N_MM</t>
  </si>
  <si>
    <t>%W_MM</t>
  </si>
  <si>
    <t>%W_MF</t>
  </si>
  <si>
    <t>%W_IM</t>
  </si>
  <si>
    <t>%W_IF</t>
  </si>
  <si>
    <t>Chiroteuthis sp.</t>
  </si>
  <si>
    <t>Onykia sp.</t>
  </si>
  <si>
    <t>%O_MM</t>
  </si>
  <si>
    <t>%N_MF</t>
  </si>
  <si>
    <t>%O_MF</t>
  </si>
  <si>
    <t>%N_IM</t>
  </si>
  <si>
    <t>%O_IM</t>
  </si>
  <si>
    <t>%N_IF</t>
  </si>
  <si>
    <t>%O_IF</t>
  </si>
  <si>
    <t>Brachioteuthis sp.</t>
  </si>
  <si>
    <t>Loligo reynaudii</t>
  </si>
  <si>
    <t>Octopoteuthis rugosa</t>
  </si>
  <si>
    <t>Octopoteuthis sp</t>
  </si>
  <si>
    <t>Todarodes angolensis</t>
  </si>
  <si>
    <t>Enteroctopus magnificus</t>
  </si>
  <si>
    <t>Vampyroteuthis infernalis</t>
  </si>
  <si>
    <t>Vampyromorpha</t>
  </si>
  <si>
    <t>Taningia danae</t>
  </si>
  <si>
    <t>Sepiida</t>
  </si>
  <si>
    <t>%W_mean_mature</t>
  </si>
  <si>
    <t>%W_mean_imma</t>
  </si>
  <si>
    <t>%W_all</t>
  </si>
  <si>
    <t>Unknown</t>
  </si>
  <si>
    <t>Taxa</t>
  </si>
  <si>
    <t>Cephalopod</t>
  </si>
  <si>
    <t>85.7</t>
  </si>
  <si>
    <t>94.6</t>
  </si>
  <si>
    <t>5.4</t>
  </si>
  <si>
    <t>14.3</t>
  </si>
  <si>
    <t>species</t>
  </si>
  <si>
    <t>family</t>
  </si>
  <si>
    <t>Enoploteuthis sp</t>
  </si>
  <si>
    <t>Taonius pavo</t>
  </si>
  <si>
    <t>Histioteuthis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</si>
</sst>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75FC-5296-4423-80DD-15DEBE603A02}">
  <dimension ref="A1:E14"/>
  <sheetViews>
    <sheetView workbookViewId="0">
      <selection activeCell="C6" sqref="C6"/>
    </sheetView>
  </sheetViews>
  <sheetFormatPr baseColWidth="10" defaultRowHeight="14.5" x14ac:dyDescent="0.35"/>
  <cols>
    <col min="1" max="1" width="31.81640625" bestFit="1" customWidth="1"/>
    <col min="2" max="2" width="16.54296875" bestFit="1" customWidth="1"/>
  </cols>
  <sheetData>
    <row r="1" spans="1:5" x14ac:dyDescent="0.35">
      <c r="A1" t="s">
        <v>0</v>
      </c>
      <c r="B1" t="s">
        <v>1</v>
      </c>
      <c r="C1" t="s">
        <v>25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>
        <v>9.1</v>
      </c>
      <c r="D2">
        <v>0.1</v>
      </c>
      <c r="E2" t="s">
        <v>66</v>
      </c>
    </row>
    <row r="3" spans="1:5" x14ac:dyDescent="0.35">
      <c r="A3" t="s">
        <v>58</v>
      </c>
      <c r="B3" t="s">
        <v>37</v>
      </c>
      <c r="C3">
        <v>9.1</v>
      </c>
      <c r="D3">
        <v>0.6</v>
      </c>
      <c r="E3">
        <v>0.2</v>
      </c>
    </row>
    <row r="4" spans="1:5" x14ac:dyDescent="0.35">
      <c r="A4" t="s">
        <v>59</v>
      </c>
      <c r="B4" t="s">
        <v>37</v>
      </c>
      <c r="C4">
        <v>9.1</v>
      </c>
      <c r="D4">
        <v>15.7</v>
      </c>
      <c r="E4">
        <v>0.2</v>
      </c>
    </row>
    <row r="5" spans="1:5" x14ac:dyDescent="0.35">
      <c r="A5" t="s">
        <v>60</v>
      </c>
      <c r="B5" t="s">
        <v>6</v>
      </c>
      <c r="C5">
        <v>45.5</v>
      </c>
      <c r="D5">
        <v>5.2</v>
      </c>
      <c r="E5">
        <v>7.6</v>
      </c>
    </row>
    <row r="6" spans="1:5" x14ac:dyDescent="0.35">
      <c r="A6" t="s">
        <v>61</v>
      </c>
      <c r="B6" t="s">
        <v>15</v>
      </c>
      <c r="D6">
        <v>1</v>
      </c>
      <c r="E6">
        <v>0.4</v>
      </c>
    </row>
    <row r="7" spans="1:5" x14ac:dyDescent="0.35">
      <c r="A7" t="s">
        <v>14</v>
      </c>
      <c r="B7" t="s">
        <v>15</v>
      </c>
      <c r="C7">
        <v>9.1</v>
      </c>
      <c r="D7">
        <v>0.1</v>
      </c>
    </row>
    <row r="8" spans="1:5" x14ac:dyDescent="0.35">
      <c r="A8" t="s">
        <v>43</v>
      </c>
      <c r="B8" t="s">
        <v>21</v>
      </c>
      <c r="C8">
        <v>100</v>
      </c>
      <c r="D8">
        <v>74.3</v>
      </c>
      <c r="E8">
        <v>89.5</v>
      </c>
    </row>
    <row r="9" spans="1:5" x14ac:dyDescent="0.35">
      <c r="A9" t="s">
        <v>63</v>
      </c>
      <c r="C9">
        <v>100</v>
      </c>
      <c r="D9">
        <v>98.4</v>
      </c>
      <c r="E9">
        <v>98.5</v>
      </c>
    </row>
    <row r="10" spans="1:5" x14ac:dyDescent="0.35">
      <c r="A10" t="s">
        <v>64</v>
      </c>
      <c r="B10" t="s">
        <v>22</v>
      </c>
      <c r="C10">
        <v>9.1</v>
      </c>
      <c r="D10">
        <v>0.6</v>
      </c>
      <c r="E10">
        <v>1.1000000000000001</v>
      </c>
    </row>
    <row r="11" spans="1:5" x14ac:dyDescent="0.35">
      <c r="A11" t="s">
        <v>23</v>
      </c>
      <c r="B11" t="s">
        <v>22</v>
      </c>
      <c r="C11">
        <v>9.1</v>
      </c>
      <c r="D11">
        <v>0.1</v>
      </c>
      <c r="E11">
        <v>0.2</v>
      </c>
    </row>
    <row r="12" spans="1:5" x14ac:dyDescent="0.35">
      <c r="A12" t="s">
        <v>24</v>
      </c>
      <c r="B12" t="s">
        <v>22</v>
      </c>
      <c r="C12">
        <v>9.1</v>
      </c>
      <c r="D12">
        <v>0.6</v>
      </c>
      <c r="E12">
        <v>0.2</v>
      </c>
    </row>
    <row r="13" spans="1:5" x14ac:dyDescent="0.35">
      <c r="A13" t="s">
        <v>65</v>
      </c>
      <c r="C13">
        <v>9.1</v>
      </c>
      <c r="D13">
        <v>1.3</v>
      </c>
      <c r="E13">
        <v>1.5</v>
      </c>
    </row>
    <row r="14" spans="1:5" x14ac:dyDescent="0.35">
      <c r="A14" t="s">
        <v>62</v>
      </c>
      <c r="C14">
        <v>9.1</v>
      </c>
      <c r="D1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399-DE01-4DEA-BDFF-2BF9D47ADA5D}">
  <dimension ref="A1:D33"/>
  <sheetViews>
    <sheetView workbookViewId="0">
      <selection activeCell="B14" sqref="B14"/>
    </sheetView>
  </sheetViews>
  <sheetFormatPr baseColWidth="10" defaultRowHeight="14.5" x14ac:dyDescent="0.35"/>
  <cols>
    <col min="1" max="1" width="28" bestFit="1" customWidth="1"/>
    <col min="2" max="2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14</v>
      </c>
      <c r="B2" t="s">
        <v>15</v>
      </c>
      <c r="C2">
        <v>6.2</v>
      </c>
      <c r="D2">
        <v>50</v>
      </c>
    </row>
    <row r="3" spans="1:4" x14ac:dyDescent="0.35">
      <c r="A3" t="s">
        <v>26</v>
      </c>
      <c r="B3" t="s">
        <v>15</v>
      </c>
      <c r="C3">
        <v>2.6</v>
      </c>
      <c r="D3">
        <v>14.3</v>
      </c>
    </row>
    <row r="4" spans="1:4" x14ac:dyDescent="0.35">
      <c r="A4" t="s">
        <v>27</v>
      </c>
      <c r="B4" t="s">
        <v>15</v>
      </c>
      <c r="C4">
        <v>5.3</v>
      </c>
      <c r="D4">
        <v>28.6</v>
      </c>
    </row>
    <row r="5" spans="1:4" x14ac:dyDescent="0.35">
      <c r="A5" t="s">
        <v>28</v>
      </c>
      <c r="B5" t="s">
        <v>15</v>
      </c>
      <c r="C5">
        <v>0.5</v>
      </c>
      <c r="D5">
        <v>14.3</v>
      </c>
    </row>
    <row r="6" spans="1:4" x14ac:dyDescent="0.35">
      <c r="A6" t="s">
        <v>11</v>
      </c>
      <c r="B6" t="s">
        <v>10</v>
      </c>
      <c r="C6">
        <v>5.0999999999999996</v>
      </c>
      <c r="D6">
        <v>50</v>
      </c>
    </row>
    <row r="7" spans="1:4" x14ac:dyDescent="0.35">
      <c r="A7" t="s">
        <v>9</v>
      </c>
      <c r="B7" t="s">
        <v>10</v>
      </c>
      <c r="C7">
        <v>8.4</v>
      </c>
      <c r="D7">
        <v>35.700000000000003</v>
      </c>
    </row>
    <row r="8" spans="1:4" x14ac:dyDescent="0.35">
      <c r="A8" t="s">
        <v>7</v>
      </c>
      <c r="B8" t="s">
        <v>8</v>
      </c>
      <c r="C8">
        <v>7.3</v>
      </c>
      <c r="D8">
        <v>50</v>
      </c>
    </row>
    <row r="9" spans="1:4" x14ac:dyDescent="0.35">
      <c r="A9" t="s">
        <v>29</v>
      </c>
      <c r="B9" t="s">
        <v>8</v>
      </c>
      <c r="C9">
        <v>3.5</v>
      </c>
      <c r="D9">
        <v>28.6</v>
      </c>
    </row>
    <row r="10" spans="1:4" x14ac:dyDescent="0.35">
      <c r="A10" t="s">
        <v>30</v>
      </c>
      <c r="B10" t="s">
        <v>18</v>
      </c>
      <c r="C10">
        <v>3.9</v>
      </c>
      <c r="D10">
        <v>35.700000000000003</v>
      </c>
    </row>
    <row r="11" spans="1:4" x14ac:dyDescent="0.35">
      <c r="A11" t="s">
        <v>31</v>
      </c>
      <c r="B11" t="s">
        <v>19</v>
      </c>
      <c r="C11">
        <v>0.3</v>
      </c>
      <c r="D11">
        <v>7.1</v>
      </c>
    </row>
    <row r="12" spans="1:4" x14ac:dyDescent="0.35">
      <c r="A12" t="s">
        <v>20</v>
      </c>
      <c r="B12" t="s">
        <v>19</v>
      </c>
      <c r="C12">
        <v>0.7</v>
      </c>
      <c r="D12">
        <v>7.1</v>
      </c>
    </row>
    <row r="13" spans="1:4" x14ac:dyDescent="0.35">
      <c r="A13" t="s">
        <v>32</v>
      </c>
      <c r="B13" t="s">
        <v>33</v>
      </c>
      <c r="C13">
        <v>1.1000000000000001</v>
      </c>
      <c r="D13">
        <v>7.1</v>
      </c>
    </row>
    <row r="14" spans="1:4" x14ac:dyDescent="0.35">
      <c r="A14" t="s">
        <v>34</v>
      </c>
      <c r="B14" t="s">
        <v>33</v>
      </c>
      <c r="C14">
        <v>2.2000000000000002</v>
      </c>
      <c r="D14">
        <v>21.4</v>
      </c>
    </row>
    <row r="15" spans="1:4" x14ac:dyDescent="0.35">
      <c r="A15" t="s">
        <v>12</v>
      </c>
      <c r="B15" t="s">
        <v>13</v>
      </c>
      <c r="C15">
        <v>1.2</v>
      </c>
      <c r="D15">
        <v>28.6</v>
      </c>
    </row>
    <row r="16" spans="1:4" x14ac:dyDescent="0.35">
      <c r="A16" t="s">
        <v>16</v>
      </c>
      <c r="B16" t="s">
        <v>17</v>
      </c>
      <c r="C16">
        <v>0.4</v>
      </c>
      <c r="D16">
        <v>21.4</v>
      </c>
    </row>
    <row r="17" spans="1:4" x14ac:dyDescent="0.35">
      <c r="A17" t="s">
        <v>35</v>
      </c>
      <c r="B17" t="s">
        <v>6</v>
      </c>
      <c r="C17">
        <v>0.3</v>
      </c>
      <c r="D17">
        <v>7.1</v>
      </c>
    </row>
    <row r="18" spans="1:4" x14ac:dyDescent="0.35">
      <c r="A18" t="s">
        <v>36</v>
      </c>
      <c r="B18" t="s">
        <v>37</v>
      </c>
      <c r="C18">
        <v>0.3</v>
      </c>
      <c r="D18">
        <v>14.3</v>
      </c>
    </row>
    <row r="19" spans="1:4" x14ac:dyDescent="0.35">
      <c r="A19" t="s">
        <v>38</v>
      </c>
      <c r="B19" t="s">
        <v>37</v>
      </c>
      <c r="C19">
        <v>0.3</v>
      </c>
      <c r="D19">
        <v>7.1</v>
      </c>
    </row>
    <row r="20" spans="1:4" x14ac:dyDescent="0.35">
      <c r="A20" t="s">
        <v>39</v>
      </c>
      <c r="B20" t="s">
        <v>5</v>
      </c>
      <c r="C20">
        <v>0.7</v>
      </c>
      <c r="D20">
        <v>21.4</v>
      </c>
    </row>
    <row r="21" spans="1:4" x14ac:dyDescent="0.35">
      <c r="A21" t="s">
        <v>41</v>
      </c>
      <c r="B21" t="s">
        <v>40</v>
      </c>
      <c r="C21">
        <v>45.5</v>
      </c>
      <c r="D21">
        <v>78.599999999999994</v>
      </c>
    </row>
    <row r="22" spans="1:4" x14ac:dyDescent="0.35">
      <c r="A22" s="1" t="s">
        <v>42</v>
      </c>
      <c r="B22" t="s">
        <v>40</v>
      </c>
      <c r="C22">
        <v>1.5</v>
      </c>
      <c r="D22">
        <v>21.4</v>
      </c>
    </row>
    <row r="23" spans="1:4" x14ac:dyDescent="0.35">
      <c r="A23" t="s">
        <v>43</v>
      </c>
      <c r="B23" t="s">
        <v>21</v>
      </c>
      <c r="C23">
        <v>1.8</v>
      </c>
      <c r="D23">
        <v>28.6</v>
      </c>
    </row>
    <row r="24" spans="1:4" x14ac:dyDescent="0.35">
      <c r="A24" t="s">
        <v>44</v>
      </c>
      <c r="B24" t="s">
        <v>21</v>
      </c>
      <c r="C24">
        <v>0.7</v>
      </c>
      <c r="D24">
        <v>14.3</v>
      </c>
    </row>
    <row r="25" spans="1:4" x14ac:dyDescent="0.35">
      <c r="A25" t="s">
        <v>45</v>
      </c>
      <c r="B25" t="s">
        <v>21</v>
      </c>
      <c r="C25">
        <v>0.3</v>
      </c>
      <c r="D25">
        <v>7.1</v>
      </c>
    </row>
    <row r="26" spans="1:4" x14ac:dyDescent="0.35">
      <c r="A26" t="s">
        <v>46</v>
      </c>
      <c r="B26" t="s">
        <v>21</v>
      </c>
      <c r="C26">
        <v>0.1</v>
      </c>
      <c r="D26">
        <v>7.1</v>
      </c>
    </row>
    <row r="27" spans="1:4" x14ac:dyDescent="0.35">
      <c r="A27" t="s">
        <v>49</v>
      </c>
      <c r="B27" s="2" t="s">
        <v>47</v>
      </c>
      <c r="D27">
        <v>7.1</v>
      </c>
    </row>
    <row r="28" spans="1:4" x14ac:dyDescent="0.35">
      <c r="A28" t="s">
        <v>48</v>
      </c>
      <c r="B28" t="s">
        <v>50</v>
      </c>
      <c r="D28">
        <v>7.1</v>
      </c>
    </row>
    <row r="29" spans="1:4" x14ac:dyDescent="0.35">
      <c r="A29" t="s">
        <v>51</v>
      </c>
      <c r="B29" t="s">
        <v>53</v>
      </c>
      <c r="D29">
        <v>7.1</v>
      </c>
    </row>
    <row r="30" spans="1:4" x14ac:dyDescent="0.35">
      <c r="A30" t="s">
        <v>52</v>
      </c>
      <c r="B30" t="s">
        <v>53</v>
      </c>
      <c r="D30">
        <v>7.1</v>
      </c>
    </row>
    <row r="31" spans="1:4" x14ac:dyDescent="0.35">
      <c r="A31" t="s">
        <v>55</v>
      </c>
      <c r="B31" t="s">
        <v>54</v>
      </c>
      <c r="D31">
        <v>7.1</v>
      </c>
    </row>
    <row r="32" spans="1:4" x14ac:dyDescent="0.35">
      <c r="A32" t="s">
        <v>56</v>
      </c>
      <c r="D32">
        <v>7.1</v>
      </c>
    </row>
    <row r="33" spans="1:4" x14ac:dyDescent="0.35">
      <c r="A33" t="s">
        <v>57</v>
      </c>
      <c r="D33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1F2F-BAAB-4203-86A3-BDFF93A3415E}">
  <dimension ref="A1:E11"/>
  <sheetViews>
    <sheetView workbookViewId="0">
      <selection activeCell="F16" sqref="F16"/>
    </sheetView>
  </sheetViews>
  <sheetFormatPr baseColWidth="10" defaultRowHeight="14.5" x14ac:dyDescent="0.35"/>
  <cols>
    <col min="1" max="1" width="22.1796875" bestFit="1" customWidth="1"/>
  </cols>
  <sheetData>
    <row r="1" spans="1:5" x14ac:dyDescent="0.35">
      <c r="A1" t="s">
        <v>0</v>
      </c>
      <c r="B1" t="s">
        <v>67</v>
      </c>
      <c r="C1" t="s">
        <v>2</v>
      </c>
      <c r="D1" t="s">
        <v>3</v>
      </c>
      <c r="E1" t="s">
        <v>25</v>
      </c>
    </row>
    <row r="2" spans="1:5" x14ac:dyDescent="0.35">
      <c r="A2" t="s">
        <v>34</v>
      </c>
      <c r="B2" t="s">
        <v>68</v>
      </c>
      <c r="C2">
        <v>8.5</v>
      </c>
      <c r="D2">
        <v>37.200000000000003</v>
      </c>
      <c r="E2">
        <v>75</v>
      </c>
    </row>
    <row r="3" spans="1:5" x14ac:dyDescent="0.35">
      <c r="A3" t="s">
        <v>69</v>
      </c>
      <c r="B3" t="s">
        <v>68</v>
      </c>
      <c r="C3">
        <v>1.4</v>
      </c>
      <c r="D3">
        <v>0.3</v>
      </c>
      <c r="E3">
        <v>25</v>
      </c>
    </row>
    <row r="4" spans="1:5" x14ac:dyDescent="0.35">
      <c r="A4" t="s">
        <v>70</v>
      </c>
      <c r="B4" t="s">
        <v>68</v>
      </c>
      <c r="C4">
        <v>11.3</v>
      </c>
      <c r="D4">
        <v>2.6</v>
      </c>
      <c r="E4">
        <v>25</v>
      </c>
    </row>
    <row r="5" spans="1:5" x14ac:dyDescent="0.35">
      <c r="A5" t="s">
        <v>71</v>
      </c>
      <c r="B5" t="s">
        <v>68</v>
      </c>
      <c r="C5">
        <v>1.4</v>
      </c>
      <c r="D5">
        <v>0.1</v>
      </c>
      <c r="E5">
        <v>25</v>
      </c>
    </row>
    <row r="6" spans="1:5" x14ac:dyDescent="0.35">
      <c r="A6" t="s">
        <v>72</v>
      </c>
      <c r="B6" t="s">
        <v>68</v>
      </c>
      <c r="C6">
        <v>39.4</v>
      </c>
      <c r="D6">
        <v>11.2</v>
      </c>
      <c r="E6">
        <v>75</v>
      </c>
    </row>
    <row r="7" spans="1:5" x14ac:dyDescent="0.35">
      <c r="A7" t="s">
        <v>73</v>
      </c>
      <c r="B7" t="s">
        <v>68</v>
      </c>
      <c r="C7">
        <v>4.2</v>
      </c>
      <c r="D7">
        <v>1.4</v>
      </c>
      <c r="E7">
        <v>50</v>
      </c>
    </row>
    <row r="8" spans="1:5" x14ac:dyDescent="0.35">
      <c r="A8" t="s">
        <v>28</v>
      </c>
      <c r="B8" t="s">
        <v>68</v>
      </c>
      <c r="C8">
        <v>1.4</v>
      </c>
      <c r="D8">
        <v>9.1999999999999993</v>
      </c>
      <c r="E8">
        <v>25</v>
      </c>
    </row>
    <row r="9" spans="1:5" x14ac:dyDescent="0.35">
      <c r="A9" t="s">
        <v>74</v>
      </c>
      <c r="B9" t="s">
        <v>68</v>
      </c>
      <c r="C9">
        <v>19.7</v>
      </c>
      <c r="D9">
        <v>8.8000000000000007</v>
      </c>
      <c r="E9">
        <v>50</v>
      </c>
    </row>
    <row r="10" spans="1:5" x14ac:dyDescent="0.35">
      <c r="A10" t="s">
        <v>44</v>
      </c>
      <c r="B10" t="s">
        <v>75</v>
      </c>
      <c r="C10">
        <v>9.9</v>
      </c>
      <c r="D10">
        <v>25.2</v>
      </c>
      <c r="E10">
        <v>25</v>
      </c>
    </row>
    <row r="11" spans="1:5" x14ac:dyDescent="0.35">
      <c r="A11" t="s">
        <v>76</v>
      </c>
      <c r="B11" t="s">
        <v>75</v>
      </c>
      <c r="C11">
        <v>2.8</v>
      </c>
      <c r="D11">
        <v>4.0999999999999996</v>
      </c>
      <c r="E1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B584-D496-4D40-AF47-266AD36B034E}">
  <dimension ref="A1:G24"/>
  <sheetViews>
    <sheetView workbookViewId="0">
      <selection activeCell="A17" sqref="A17"/>
    </sheetView>
  </sheetViews>
  <sheetFormatPr baseColWidth="10" defaultRowHeight="14.5" x14ac:dyDescent="0.35"/>
  <cols>
    <col min="1" max="1" width="24.90625" bestFit="1" customWidth="1"/>
    <col min="2" max="2" width="13.36328125" bestFit="1" customWidth="1"/>
    <col min="5" max="5" width="24.90625" customWidth="1"/>
    <col min="6" max="6" width="14.1796875" bestFit="1" customWidth="1"/>
  </cols>
  <sheetData>
    <row r="1" spans="1:7" x14ac:dyDescent="0.35">
      <c r="A1" t="s">
        <v>0</v>
      </c>
      <c r="B1" t="s">
        <v>77</v>
      </c>
      <c r="C1" t="s">
        <v>2</v>
      </c>
      <c r="D1" t="s">
        <v>3</v>
      </c>
      <c r="E1" t="s">
        <v>0</v>
      </c>
      <c r="F1" t="s">
        <v>77</v>
      </c>
      <c r="G1" t="s">
        <v>3</v>
      </c>
    </row>
    <row r="2" spans="1:7" x14ac:dyDescent="0.35">
      <c r="A2" t="s">
        <v>78</v>
      </c>
      <c r="C2">
        <v>20.68</v>
      </c>
      <c r="D2">
        <v>14.86</v>
      </c>
      <c r="F2" t="s">
        <v>100</v>
      </c>
      <c r="G2">
        <f>D2+D3</f>
        <v>21.66</v>
      </c>
    </row>
    <row r="3" spans="1:7" x14ac:dyDescent="0.35">
      <c r="A3" t="s">
        <v>79</v>
      </c>
      <c r="C3">
        <v>15.42</v>
      </c>
      <c r="D3">
        <v>6.8</v>
      </c>
      <c r="F3" t="s">
        <v>101</v>
      </c>
      <c r="G3">
        <f>D4+D5+D6+D7</f>
        <v>3.51</v>
      </c>
    </row>
    <row r="4" spans="1:7" x14ac:dyDescent="0.35">
      <c r="A4" t="s">
        <v>80</v>
      </c>
      <c r="C4">
        <v>17.87</v>
      </c>
      <c r="D4">
        <v>1.84</v>
      </c>
      <c r="E4" t="s">
        <v>102</v>
      </c>
      <c r="G4">
        <f>D8</f>
        <v>12.29</v>
      </c>
    </row>
    <row r="5" spans="1:7" x14ac:dyDescent="0.35">
      <c r="A5" t="s">
        <v>81</v>
      </c>
      <c r="C5">
        <v>3.41</v>
      </c>
      <c r="D5">
        <v>1.45</v>
      </c>
      <c r="F5" t="s">
        <v>103</v>
      </c>
      <c r="G5">
        <f>D9</f>
        <v>2.88</v>
      </c>
    </row>
    <row r="6" spans="1:7" x14ac:dyDescent="0.35">
      <c r="A6" t="s">
        <v>82</v>
      </c>
      <c r="C6">
        <v>1.41</v>
      </c>
      <c r="D6">
        <v>7.0000000000000007E-2</v>
      </c>
      <c r="F6" t="s">
        <v>86</v>
      </c>
      <c r="G6">
        <f>D10</f>
        <v>8</v>
      </c>
    </row>
    <row r="7" spans="1:7" x14ac:dyDescent="0.35">
      <c r="A7" t="s">
        <v>83</v>
      </c>
      <c r="C7">
        <v>0.89</v>
      </c>
      <c r="D7">
        <v>0.15</v>
      </c>
      <c r="E7" t="s">
        <v>87</v>
      </c>
      <c r="G7">
        <f>D11</f>
        <v>15.71</v>
      </c>
    </row>
    <row r="8" spans="1:7" x14ac:dyDescent="0.35">
      <c r="A8" t="s">
        <v>84</v>
      </c>
      <c r="C8">
        <v>17.79</v>
      </c>
      <c r="D8">
        <v>12.29</v>
      </c>
      <c r="F8" t="s">
        <v>88</v>
      </c>
      <c r="G8">
        <f>D12</f>
        <v>0.34</v>
      </c>
    </row>
    <row r="9" spans="1:7" x14ac:dyDescent="0.35">
      <c r="A9" t="s">
        <v>85</v>
      </c>
      <c r="C9">
        <v>3.34</v>
      </c>
      <c r="D9">
        <v>2.88</v>
      </c>
      <c r="F9" t="s">
        <v>89</v>
      </c>
      <c r="G9">
        <v>0</v>
      </c>
    </row>
    <row r="10" spans="1:7" x14ac:dyDescent="0.35">
      <c r="B10" t="s">
        <v>86</v>
      </c>
      <c r="C10">
        <v>3.19</v>
      </c>
      <c r="D10">
        <v>8</v>
      </c>
      <c r="E10" t="s">
        <v>90</v>
      </c>
      <c r="G10">
        <f>D14</f>
        <v>31.97</v>
      </c>
    </row>
    <row r="11" spans="1:7" x14ac:dyDescent="0.35">
      <c r="A11" t="s">
        <v>87</v>
      </c>
      <c r="C11">
        <v>4.08</v>
      </c>
      <c r="D11">
        <v>15.71</v>
      </c>
      <c r="F11" t="s">
        <v>91</v>
      </c>
      <c r="G11">
        <v>0.12</v>
      </c>
    </row>
    <row r="12" spans="1:7" x14ac:dyDescent="0.35">
      <c r="B12" t="s">
        <v>88</v>
      </c>
      <c r="C12">
        <v>1.63</v>
      </c>
      <c r="D12">
        <v>0.34</v>
      </c>
      <c r="F12" t="s">
        <v>92</v>
      </c>
      <c r="G12">
        <v>7.0000000000000007E-2</v>
      </c>
    </row>
    <row r="13" spans="1:7" x14ac:dyDescent="0.35">
      <c r="B13" t="s">
        <v>89</v>
      </c>
      <c r="C13">
        <v>7.0000000000000007E-2</v>
      </c>
      <c r="D13">
        <v>0</v>
      </c>
      <c r="E13" t="s">
        <v>93</v>
      </c>
      <c r="G13">
        <f>D17</f>
        <v>0.28999999999999998</v>
      </c>
    </row>
    <row r="14" spans="1:7" x14ac:dyDescent="0.35">
      <c r="A14" t="s">
        <v>90</v>
      </c>
      <c r="C14">
        <v>1.26</v>
      </c>
      <c r="D14">
        <v>31.97</v>
      </c>
      <c r="F14" t="s">
        <v>94</v>
      </c>
      <c r="G14">
        <v>0.06</v>
      </c>
    </row>
    <row r="15" spans="1:7" x14ac:dyDescent="0.35">
      <c r="B15" t="s">
        <v>91</v>
      </c>
      <c r="C15">
        <v>0.96</v>
      </c>
      <c r="D15">
        <v>0.12</v>
      </c>
      <c r="F15" t="s">
        <v>95</v>
      </c>
      <c r="G15">
        <f>D19</f>
        <v>0.87</v>
      </c>
    </row>
    <row r="16" spans="1:7" x14ac:dyDescent="0.35">
      <c r="B16" t="s">
        <v>92</v>
      </c>
      <c r="C16">
        <v>0.89</v>
      </c>
      <c r="D16">
        <v>7.0000000000000007E-2</v>
      </c>
      <c r="E16" t="s">
        <v>96</v>
      </c>
      <c r="G16">
        <f>D20</f>
        <v>0.04</v>
      </c>
    </row>
    <row r="17" spans="1:7" x14ac:dyDescent="0.35">
      <c r="A17" t="s">
        <v>93</v>
      </c>
      <c r="C17">
        <v>0.74</v>
      </c>
      <c r="D17">
        <v>0.28999999999999998</v>
      </c>
      <c r="E17" t="s">
        <v>97</v>
      </c>
      <c r="G17">
        <f t="shared" ref="G17:G20" si="0">D21</f>
        <v>0.45</v>
      </c>
    </row>
    <row r="18" spans="1:7" x14ac:dyDescent="0.35">
      <c r="B18" t="s">
        <v>94</v>
      </c>
      <c r="C18">
        <v>0.52</v>
      </c>
      <c r="D18">
        <v>0.06</v>
      </c>
      <c r="E18" t="s">
        <v>98</v>
      </c>
      <c r="G18">
        <f t="shared" si="0"/>
        <v>0.01</v>
      </c>
    </row>
    <row r="19" spans="1:7" x14ac:dyDescent="0.35">
      <c r="B19" t="s">
        <v>95</v>
      </c>
      <c r="C19">
        <v>0.44</v>
      </c>
      <c r="D19">
        <v>0.87</v>
      </c>
      <c r="E19" t="s">
        <v>99</v>
      </c>
      <c r="G19">
        <f t="shared" si="0"/>
        <v>0.02</v>
      </c>
    </row>
    <row r="20" spans="1:7" x14ac:dyDescent="0.35">
      <c r="A20" t="s">
        <v>96</v>
      </c>
      <c r="C20">
        <v>0.37</v>
      </c>
      <c r="D20">
        <v>0.04</v>
      </c>
      <c r="E20" t="s">
        <v>131</v>
      </c>
      <c r="G20">
        <f t="shared" si="0"/>
        <v>1.71</v>
      </c>
    </row>
    <row r="21" spans="1:7" x14ac:dyDescent="0.35">
      <c r="A21" t="s">
        <v>97</v>
      </c>
      <c r="C21">
        <v>0.15</v>
      </c>
      <c r="D21">
        <v>0.45</v>
      </c>
    </row>
    <row r="22" spans="1:7" x14ac:dyDescent="0.35">
      <c r="A22" t="s">
        <v>98</v>
      </c>
      <c r="C22">
        <v>7.0000000000000007E-2</v>
      </c>
      <c r="D22">
        <v>0.01</v>
      </c>
    </row>
    <row r="23" spans="1:7" x14ac:dyDescent="0.35">
      <c r="A23" t="s">
        <v>99</v>
      </c>
      <c r="C23">
        <v>7.0000000000000007E-2</v>
      </c>
      <c r="D23">
        <v>0.02</v>
      </c>
    </row>
    <row r="24" spans="1:7" x14ac:dyDescent="0.35">
      <c r="A24" t="s">
        <v>131</v>
      </c>
      <c r="C24">
        <v>1.48</v>
      </c>
      <c r="D24">
        <v>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6014-D32E-436D-9876-267A3C3077DB}">
  <dimension ref="A1:C6"/>
  <sheetViews>
    <sheetView workbookViewId="0">
      <selection activeCell="A4" sqref="A4:B4"/>
    </sheetView>
  </sheetViews>
  <sheetFormatPr baseColWidth="10" defaultRowHeight="14.5" x14ac:dyDescent="0.35"/>
  <cols>
    <col min="1" max="1" width="25.36328125" bestFit="1" customWidth="1"/>
    <col min="2" max="2" width="15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7</v>
      </c>
      <c r="B2" t="s">
        <v>8</v>
      </c>
      <c r="C2">
        <v>4.9000000000000004</v>
      </c>
    </row>
    <row r="3" spans="1:3" x14ac:dyDescent="0.35">
      <c r="A3" t="s">
        <v>9</v>
      </c>
      <c r="B3" t="s">
        <v>10</v>
      </c>
      <c r="C3">
        <v>1.2</v>
      </c>
    </row>
    <row r="4" spans="1:3" x14ac:dyDescent="0.35">
      <c r="A4" t="s">
        <v>11</v>
      </c>
      <c r="B4" t="s">
        <v>10</v>
      </c>
      <c r="C4">
        <v>80.599999999999994</v>
      </c>
    </row>
    <row r="5" spans="1:3" x14ac:dyDescent="0.35">
      <c r="A5" t="s">
        <v>14</v>
      </c>
      <c r="B5" t="s">
        <v>15</v>
      </c>
      <c r="C5">
        <v>13.2</v>
      </c>
    </row>
    <row r="6" spans="1:3" x14ac:dyDescent="0.35">
      <c r="A6" t="s">
        <v>36</v>
      </c>
      <c r="B6" t="s">
        <v>10</v>
      </c>
      <c r="C6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D0B3-E5D7-4F7D-A280-D1A2A98472C8}">
  <dimension ref="A1:D3"/>
  <sheetViews>
    <sheetView workbookViewId="0">
      <selection activeCell="E15" sqref="E15"/>
    </sheetView>
  </sheetViews>
  <sheetFormatPr baseColWidth="10" defaultRowHeight="14.5" x14ac:dyDescent="0.35"/>
  <sheetData>
    <row r="1" spans="1:4" x14ac:dyDescent="0.35">
      <c r="A1" t="s">
        <v>0</v>
      </c>
      <c r="B1" t="s">
        <v>132</v>
      </c>
      <c r="C1" t="s">
        <v>2</v>
      </c>
      <c r="D1" t="s">
        <v>3</v>
      </c>
    </row>
    <row r="2" spans="1:4" x14ac:dyDescent="0.35">
      <c r="A2" t="s">
        <v>4</v>
      </c>
      <c r="B2" t="s">
        <v>133</v>
      </c>
      <c r="C2" t="s">
        <v>134</v>
      </c>
      <c r="D2" t="s">
        <v>135</v>
      </c>
    </row>
    <row r="3" spans="1:4" x14ac:dyDescent="0.35">
      <c r="A3" t="s">
        <v>21</v>
      </c>
      <c r="C3" t="s">
        <v>137</v>
      </c>
      <c r="D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C3F4-1933-4DBF-BDDC-61219C7925F7}">
  <dimension ref="A1:C5"/>
  <sheetViews>
    <sheetView tabSelected="1" workbookViewId="0">
      <selection activeCell="E8" sqref="E8"/>
    </sheetView>
  </sheetViews>
  <sheetFormatPr baseColWidth="10" defaultRowHeight="14.5" x14ac:dyDescent="0.35"/>
  <cols>
    <col min="1" max="1" width="17.81640625" bestFit="1" customWidth="1"/>
    <col min="2" max="2" width="15.08984375" customWidth="1"/>
  </cols>
  <sheetData>
    <row r="1" spans="1:3" x14ac:dyDescent="0.35">
      <c r="A1" t="s">
        <v>138</v>
      </c>
      <c r="B1" t="s">
        <v>139</v>
      </c>
      <c r="C1" t="s">
        <v>3</v>
      </c>
    </row>
    <row r="2" spans="1:3" x14ac:dyDescent="0.35">
      <c r="B2" t="s">
        <v>37</v>
      </c>
      <c r="C2">
        <v>29.38</v>
      </c>
    </row>
    <row r="3" spans="1:3" x14ac:dyDescent="0.35">
      <c r="A3" t="s">
        <v>140</v>
      </c>
      <c r="B3" t="s">
        <v>33</v>
      </c>
      <c r="C3">
        <v>10.01</v>
      </c>
    </row>
    <row r="4" spans="1:3" x14ac:dyDescent="0.35">
      <c r="A4" t="s">
        <v>141</v>
      </c>
      <c r="B4" t="s">
        <v>19</v>
      </c>
      <c r="C4">
        <v>34.82</v>
      </c>
    </row>
    <row r="5" spans="1:3" x14ac:dyDescent="0.35">
      <c r="A5" t="s">
        <v>142</v>
      </c>
      <c r="B5" t="s">
        <v>10</v>
      </c>
      <c r="C5">
        <v>16.05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BEE-67F4-451B-8663-CD84B3AB563F}">
  <dimension ref="A1:Q20"/>
  <sheetViews>
    <sheetView workbookViewId="0">
      <selection activeCell="R17" sqref="R17"/>
    </sheetView>
  </sheetViews>
  <sheetFormatPr baseColWidth="10" defaultRowHeight="14.5" x14ac:dyDescent="0.35"/>
  <cols>
    <col min="1" max="1" width="23.26953125" bestFit="1" customWidth="1"/>
    <col min="2" max="2" width="15.08984375" bestFit="1" customWidth="1"/>
  </cols>
  <sheetData>
    <row r="1" spans="1:17" x14ac:dyDescent="0.35">
      <c r="A1" t="s">
        <v>0</v>
      </c>
      <c r="B1" t="s">
        <v>67</v>
      </c>
      <c r="C1" t="s">
        <v>104</v>
      </c>
      <c r="D1" t="s">
        <v>105</v>
      </c>
      <c r="E1" t="s">
        <v>111</v>
      </c>
      <c r="F1" t="s">
        <v>112</v>
      </c>
      <c r="G1" t="s">
        <v>106</v>
      </c>
      <c r="H1" t="s">
        <v>113</v>
      </c>
      <c r="I1" t="s">
        <v>114</v>
      </c>
      <c r="J1" t="s">
        <v>107</v>
      </c>
      <c r="K1" t="s">
        <v>115</v>
      </c>
      <c r="L1" t="s">
        <v>116</v>
      </c>
      <c r="M1" t="s">
        <v>108</v>
      </c>
      <c r="N1" t="s">
        <v>117</v>
      </c>
      <c r="O1" t="s">
        <v>128</v>
      </c>
      <c r="P1" t="s">
        <v>129</v>
      </c>
      <c r="Q1" t="s">
        <v>130</v>
      </c>
    </row>
    <row r="2" spans="1:17" x14ac:dyDescent="0.35">
      <c r="A2" t="s">
        <v>34</v>
      </c>
      <c r="B2" t="s">
        <v>68</v>
      </c>
      <c r="C2">
        <v>8.5</v>
      </c>
      <c r="D2">
        <v>37.200000000000003</v>
      </c>
      <c r="E2">
        <v>75</v>
      </c>
      <c r="F2">
        <v>4.5999999999999996</v>
      </c>
      <c r="G2">
        <v>10.199999999999999</v>
      </c>
      <c r="H2">
        <v>25</v>
      </c>
      <c r="I2">
        <v>2.5</v>
      </c>
      <c r="J2">
        <v>8.4</v>
      </c>
      <c r="K2">
        <v>10</v>
      </c>
      <c r="L2">
        <v>1</v>
      </c>
      <c r="M2">
        <v>1.2</v>
      </c>
      <c r="N2">
        <v>20</v>
      </c>
      <c r="O2">
        <f>(D2+F2)/2</f>
        <v>20.900000000000002</v>
      </c>
      <c r="P2">
        <f>(J2+M2)/2</f>
        <v>4.8</v>
      </c>
      <c r="Q2">
        <f>(D2+G2+J2+M2)/4</f>
        <v>14.250000000000002</v>
      </c>
    </row>
    <row r="3" spans="1:17" x14ac:dyDescent="0.35">
      <c r="A3" t="s">
        <v>118</v>
      </c>
      <c r="B3" t="s">
        <v>68</v>
      </c>
      <c r="F3">
        <v>0.5</v>
      </c>
      <c r="G3">
        <v>0</v>
      </c>
      <c r="H3">
        <v>12.5</v>
      </c>
      <c r="L3">
        <v>17.2</v>
      </c>
      <c r="M3">
        <v>2.87</v>
      </c>
      <c r="N3">
        <v>20</v>
      </c>
      <c r="O3">
        <f t="shared" ref="O3:O20" si="0">(D3+F3)/2</f>
        <v>0.25</v>
      </c>
      <c r="P3">
        <f t="shared" ref="P3:P20" si="1">(J3+M3)/2</f>
        <v>1.4350000000000001</v>
      </c>
      <c r="Q3">
        <f t="shared" ref="Q3:Q20" si="2">(D3+G3+J3+M3)/4</f>
        <v>0.71750000000000003</v>
      </c>
    </row>
    <row r="4" spans="1:17" x14ac:dyDescent="0.35">
      <c r="A4" t="s">
        <v>109</v>
      </c>
      <c r="B4" t="s">
        <v>68</v>
      </c>
      <c r="C4">
        <v>1.4</v>
      </c>
      <c r="D4">
        <v>0.3</v>
      </c>
      <c r="E4">
        <v>25</v>
      </c>
      <c r="O4">
        <f t="shared" si="0"/>
        <v>0.15</v>
      </c>
      <c r="P4">
        <f t="shared" si="1"/>
        <v>0</v>
      </c>
      <c r="Q4">
        <f t="shared" si="2"/>
        <v>7.4999999999999997E-2</v>
      </c>
    </row>
    <row r="5" spans="1:17" x14ac:dyDescent="0.35">
      <c r="A5" t="s">
        <v>70</v>
      </c>
      <c r="B5" t="s">
        <v>68</v>
      </c>
      <c r="C5">
        <v>11.3</v>
      </c>
      <c r="D5">
        <v>2.6</v>
      </c>
      <c r="E5">
        <v>25</v>
      </c>
      <c r="F5">
        <v>2.1</v>
      </c>
      <c r="G5">
        <v>0.7</v>
      </c>
      <c r="H5">
        <v>37.5</v>
      </c>
      <c r="I5">
        <v>0.8</v>
      </c>
      <c r="J5">
        <v>0.1</v>
      </c>
      <c r="K5">
        <v>10</v>
      </c>
      <c r="L5">
        <v>12.1</v>
      </c>
      <c r="M5">
        <v>5.84</v>
      </c>
      <c r="N5">
        <v>20</v>
      </c>
      <c r="O5">
        <f t="shared" si="0"/>
        <v>2.35</v>
      </c>
      <c r="P5">
        <f t="shared" si="1"/>
        <v>2.9699999999999998</v>
      </c>
      <c r="Q5">
        <f t="shared" si="2"/>
        <v>2.31</v>
      </c>
    </row>
    <row r="6" spans="1:17" x14ac:dyDescent="0.35">
      <c r="A6" t="s">
        <v>71</v>
      </c>
      <c r="B6" t="s">
        <v>68</v>
      </c>
      <c r="C6">
        <v>1.4</v>
      </c>
      <c r="D6">
        <v>0.1</v>
      </c>
      <c r="E6">
        <v>25</v>
      </c>
      <c r="F6">
        <v>3.6</v>
      </c>
      <c r="G6">
        <v>0.9</v>
      </c>
      <c r="H6">
        <v>25</v>
      </c>
      <c r="L6">
        <v>24.2</v>
      </c>
      <c r="M6">
        <v>17.010000000000002</v>
      </c>
      <c r="N6">
        <v>60</v>
      </c>
      <c r="O6">
        <f t="shared" si="0"/>
        <v>1.85</v>
      </c>
      <c r="P6">
        <f t="shared" si="1"/>
        <v>8.5050000000000008</v>
      </c>
      <c r="Q6">
        <f t="shared" si="2"/>
        <v>4.5025000000000004</v>
      </c>
    </row>
    <row r="7" spans="1:17" x14ac:dyDescent="0.35">
      <c r="A7" t="s">
        <v>119</v>
      </c>
      <c r="B7" t="s">
        <v>68</v>
      </c>
      <c r="F7">
        <v>29.4</v>
      </c>
      <c r="G7">
        <v>32</v>
      </c>
      <c r="H7">
        <v>50</v>
      </c>
      <c r="I7">
        <v>41.8</v>
      </c>
      <c r="J7">
        <v>57</v>
      </c>
      <c r="K7">
        <v>60</v>
      </c>
      <c r="L7">
        <v>3</v>
      </c>
      <c r="M7">
        <v>11.19</v>
      </c>
      <c r="N7">
        <v>40</v>
      </c>
      <c r="O7">
        <f t="shared" si="0"/>
        <v>14.7</v>
      </c>
      <c r="P7">
        <f t="shared" si="1"/>
        <v>34.094999999999999</v>
      </c>
      <c r="Q7">
        <f t="shared" si="2"/>
        <v>25.047499999999999</v>
      </c>
    </row>
    <row r="8" spans="1:17" x14ac:dyDescent="0.35">
      <c r="A8" t="s">
        <v>72</v>
      </c>
      <c r="B8" t="s">
        <v>68</v>
      </c>
      <c r="C8">
        <v>39.4</v>
      </c>
      <c r="D8">
        <v>11.2</v>
      </c>
      <c r="E8">
        <v>75</v>
      </c>
      <c r="F8">
        <v>48.5</v>
      </c>
      <c r="G8">
        <v>11.3</v>
      </c>
      <c r="H8">
        <v>62.5</v>
      </c>
      <c r="I8">
        <v>42.6</v>
      </c>
      <c r="J8">
        <v>11</v>
      </c>
      <c r="K8">
        <v>60</v>
      </c>
      <c r="L8">
        <v>24.2</v>
      </c>
      <c r="M8">
        <v>16</v>
      </c>
      <c r="N8">
        <v>40</v>
      </c>
      <c r="O8">
        <f t="shared" si="0"/>
        <v>29.85</v>
      </c>
      <c r="P8">
        <f t="shared" si="1"/>
        <v>13.5</v>
      </c>
      <c r="Q8">
        <f t="shared" si="2"/>
        <v>12.375</v>
      </c>
    </row>
    <row r="9" spans="1:17" x14ac:dyDescent="0.35">
      <c r="A9" t="s">
        <v>126</v>
      </c>
      <c r="B9" t="s">
        <v>68</v>
      </c>
      <c r="I9">
        <v>0.8</v>
      </c>
      <c r="J9">
        <v>0.4</v>
      </c>
      <c r="K9">
        <v>10</v>
      </c>
      <c r="O9">
        <f t="shared" si="0"/>
        <v>0</v>
      </c>
      <c r="P9">
        <f t="shared" si="1"/>
        <v>0.2</v>
      </c>
      <c r="Q9">
        <f t="shared" si="2"/>
        <v>0.1</v>
      </c>
    </row>
    <row r="10" spans="1:17" x14ac:dyDescent="0.35">
      <c r="A10" t="s">
        <v>110</v>
      </c>
      <c r="B10" t="s">
        <v>68</v>
      </c>
      <c r="C10">
        <v>4.2</v>
      </c>
      <c r="D10">
        <v>1.4</v>
      </c>
      <c r="E10">
        <v>50</v>
      </c>
      <c r="F10">
        <v>0.5</v>
      </c>
      <c r="G10">
        <v>0.2</v>
      </c>
      <c r="H10">
        <v>12.5</v>
      </c>
      <c r="O10">
        <f t="shared" si="0"/>
        <v>0.95</v>
      </c>
      <c r="P10">
        <f t="shared" si="1"/>
        <v>0</v>
      </c>
      <c r="Q10">
        <f t="shared" si="2"/>
        <v>0.39999999999999997</v>
      </c>
    </row>
    <row r="11" spans="1:17" x14ac:dyDescent="0.35">
      <c r="A11" t="s">
        <v>120</v>
      </c>
      <c r="B11" t="s">
        <v>68</v>
      </c>
      <c r="F11">
        <v>0.5</v>
      </c>
      <c r="G11">
        <v>0.8</v>
      </c>
      <c r="H11">
        <v>12.5</v>
      </c>
      <c r="O11">
        <f t="shared" si="0"/>
        <v>0.25</v>
      </c>
      <c r="P11">
        <f t="shared" si="1"/>
        <v>0</v>
      </c>
      <c r="Q11">
        <f t="shared" si="2"/>
        <v>0.2</v>
      </c>
    </row>
    <row r="12" spans="1:17" x14ac:dyDescent="0.35">
      <c r="A12" t="s">
        <v>121</v>
      </c>
      <c r="B12" t="s">
        <v>68</v>
      </c>
      <c r="F12">
        <v>1.5</v>
      </c>
      <c r="G12">
        <v>2.2000000000000002</v>
      </c>
      <c r="H12">
        <v>12.5</v>
      </c>
      <c r="L12">
        <v>7.1</v>
      </c>
      <c r="M12">
        <v>32.54</v>
      </c>
      <c r="N12">
        <v>40</v>
      </c>
      <c r="O12">
        <f t="shared" si="0"/>
        <v>0.75</v>
      </c>
      <c r="P12">
        <f t="shared" si="1"/>
        <v>16.27</v>
      </c>
      <c r="Q12">
        <f t="shared" si="2"/>
        <v>8.6850000000000005</v>
      </c>
    </row>
    <row r="13" spans="1:17" x14ac:dyDescent="0.35">
      <c r="A13" t="s">
        <v>28</v>
      </c>
      <c r="B13" t="s">
        <v>68</v>
      </c>
      <c r="C13">
        <v>1.4</v>
      </c>
      <c r="D13">
        <v>9.1999999999999993</v>
      </c>
      <c r="E13">
        <v>25</v>
      </c>
      <c r="O13">
        <f t="shared" si="0"/>
        <v>4.5999999999999996</v>
      </c>
      <c r="P13">
        <f t="shared" si="1"/>
        <v>0</v>
      </c>
      <c r="Q13">
        <f t="shared" si="2"/>
        <v>2.2999999999999998</v>
      </c>
    </row>
    <row r="14" spans="1:17" x14ac:dyDescent="0.35">
      <c r="A14" t="s">
        <v>74</v>
      </c>
      <c r="B14" t="s">
        <v>68</v>
      </c>
      <c r="C14">
        <v>19.7</v>
      </c>
      <c r="D14">
        <v>8.8000000000000007</v>
      </c>
      <c r="E14">
        <v>50</v>
      </c>
      <c r="F14">
        <v>0.5</v>
      </c>
      <c r="G14">
        <v>0.2</v>
      </c>
      <c r="H14">
        <v>12.5</v>
      </c>
      <c r="I14">
        <v>4.9000000000000004</v>
      </c>
      <c r="J14">
        <v>2</v>
      </c>
      <c r="K14">
        <v>10</v>
      </c>
      <c r="L14">
        <v>1</v>
      </c>
      <c r="M14">
        <v>2.41</v>
      </c>
      <c r="N14">
        <v>20</v>
      </c>
      <c r="O14">
        <f t="shared" si="0"/>
        <v>4.6500000000000004</v>
      </c>
      <c r="P14">
        <f t="shared" si="1"/>
        <v>2.2050000000000001</v>
      </c>
      <c r="Q14">
        <f t="shared" si="2"/>
        <v>3.3525</v>
      </c>
    </row>
    <row r="15" spans="1:17" x14ac:dyDescent="0.35">
      <c r="A15" t="s">
        <v>122</v>
      </c>
      <c r="B15" t="s">
        <v>68</v>
      </c>
      <c r="F15">
        <v>0.5</v>
      </c>
      <c r="G15">
        <v>1.5</v>
      </c>
      <c r="H15">
        <v>12.5</v>
      </c>
      <c r="O15">
        <f t="shared" si="0"/>
        <v>0.25</v>
      </c>
      <c r="P15">
        <f t="shared" si="1"/>
        <v>0</v>
      </c>
      <c r="Q15">
        <f t="shared" si="2"/>
        <v>0.375</v>
      </c>
    </row>
    <row r="16" spans="1:17" x14ac:dyDescent="0.35">
      <c r="A16" t="s">
        <v>44</v>
      </c>
      <c r="B16" t="s">
        <v>75</v>
      </c>
      <c r="C16">
        <v>9.9</v>
      </c>
      <c r="D16">
        <v>25.2</v>
      </c>
      <c r="E16">
        <v>25</v>
      </c>
      <c r="O16">
        <f t="shared" si="0"/>
        <v>12.6</v>
      </c>
      <c r="P16">
        <f t="shared" si="1"/>
        <v>0</v>
      </c>
      <c r="Q16">
        <f t="shared" si="2"/>
        <v>6.3</v>
      </c>
    </row>
    <row r="17" spans="1:17" x14ac:dyDescent="0.35">
      <c r="A17" t="s">
        <v>123</v>
      </c>
      <c r="B17" t="s">
        <v>75</v>
      </c>
      <c r="F17">
        <v>3.1</v>
      </c>
      <c r="G17">
        <v>38.299999999999997</v>
      </c>
      <c r="H17">
        <v>37.5</v>
      </c>
      <c r="I17">
        <v>2.5</v>
      </c>
      <c r="J17">
        <v>18.899999999999999</v>
      </c>
      <c r="K17">
        <v>20</v>
      </c>
      <c r="O17">
        <f t="shared" si="0"/>
        <v>1.55</v>
      </c>
      <c r="P17">
        <f t="shared" si="1"/>
        <v>9.4499999999999993</v>
      </c>
      <c r="Q17">
        <f t="shared" si="2"/>
        <v>14.299999999999999</v>
      </c>
    </row>
    <row r="18" spans="1:17" x14ac:dyDescent="0.35">
      <c r="A18" t="s">
        <v>76</v>
      </c>
      <c r="B18" t="s">
        <v>75</v>
      </c>
      <c r="C18">
        <v>2.8</v>
      </c>
      <c r="D18">
        <v>4.0999999999999996</v>
      </c>
      <c r="E18">
        <v>25</v>
      </c>
      <c r="F18">
        <v>2.1</v>
      </c>
      <c r="G18">
        <v>0.8</v>
      </c>
      <c r="H18">
        <v>12.5</v>
      </c>
      <c r="I18">
        <v>1.6</v>
      </c>
      <c r="J18">
        <v>1.1000000000000001</v>
      </c>
      <c r="K18">
        <v>10</v>
      </c>
      <c r="O18">
        <f t="shared" si="0"/>
        <v>3.0999999999999996</v>
      </c>
      <c r="P18">
        <f t="shared" si="1"/>
        <v>0.55000000000000004</v>
      </c>
      <c r="Q18">
        <f t="shared" si="2"/>
        <v>1.5</v>
      </c>
    </row>
    <row r="19" spans="1:17" x14ac:dyDescent="0.35">
      <c r="A19" t="s">
        <v>124</v>
      </c>
      <c r="B19" t="s">
        <v>125</v>
      </c>
      <c r="F19">
        <v>2.6</v>
      </c>
      <c r="G19">
        <v>0.9</v>
      </c>
      <c r="H19">
        <v>25</v>
      </c>
      <c r="I19">
        <v>0.8</v>
      </c>
      <c r="J19">
        <v>0.2</v>
      </c>
      <c r="K19">
        <v>10</v>
      </c>
      <c r="O19">
        <f t="shared" si="0"/>
        <v>1.3</v>
      </c>
      <c r="P19">
        <f t="shared" si="1"/>
        <v>0.1</v>
      </c>
      <c r="Q19">
        <f t="shared" si="2"/>
        <v>0.27500000000000002</v>
      </c>
    </row>
    <row r="20" spans="1:17" x14ac:dyDescent="0.35">
      <c r="A20" t="s">
        <v>4</v>
      </c>
      <c r="B20" t="s">
        <v>127</v>
      </c>
      <c r="L20">
        <v>5.0999999999999996</v>
      </c>
      <c r="M20">
        <v>0.1</v>
      </c>
      <c r="N20">
        <v>20</v>
      </c>
      <c r="O20">
        <f t="shared" si="0"/>
        <v>0</v>
      </c>
      <c r="P20">
        <f t="shared" si="1"/>
        <v>0.05</v>
      </c>
      <c r="Q20">
        <f t="shared" si="2"/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RSTKJIHG_Macleod2013</vt:lpstr>
      <vt:lpstr>Med_West_Blanco2006</vt:lpstr>
      <vt:lpstr>SouthAfrica_Plon2020</vt:lpstr>
      <vt:lpstr>Hawai_Clarke1998</vt:lpstr>
      <vt:lpstr>WMed_Wurtz1992</vt:lpstr>
      <vt:lpstr>BoB_Spitz2011</vt:lpstr>
      <vt:lpstr>Canary_Fernandez2009</vt:lpstr>
      <vt:lpstr>South-Africa_Plon2020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2021-01-06T08:47:28Z</dcterms:created>
  <dcterms:modified xsi:type="dcterms:W3CDTF">2021-06-02T15:04:20Z</dcterms:modified>
</cp:coreProperties>
</file>