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visibility="veryHidden" xWindow="-120" yWindow="-465" windowWidth="3825" windowHeight="7080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E31" i="2"/>
  <c r="D31" i="2"/>
  <c r="C31" i="2"/>
  <c r="E23" i="2"/>
  <c r="D23" i="2"/>
  <c r="C23" i="2"/>
  <c r="L15" i="2"/>
  <c r="K15" i="2"/>
  <c r="L14" i="2"/>
  <c r="K14" i="2"/>
  <c r="H13" i="2" s="1"/>
  <c r="L13" i="2"/>
  <c r="K13" i="2"/>
  <c r="H15" i="2" s="1"/>
  <c r="L12" i="2"/>
  <c r="K12" i="2"/>
  <c r="H14" i="2" s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K3" i="1"/>
  <c r="J3" i="1"/>
  <c r="I3" i="1"/>
  <c r="H3" i="1"/>
  <c r="G3" i="1"/>
  <c r="F3" i="1"/>
  <c r="E3" i="1"/>
  <c r="D3" i="1"/>
  <c r="C3" i="1"/>
  <c r="B3" i="1"/>
  <c r="H29" i="2" l="1"/>
  <c r="P3" i="1" s="1"/>
  <c r="I21" i="2"/>
  <c r="I29" i="2"/>
  <c r="H21" i="2"/>
  <c r="H12" i="2"/>
  <c r="H20" i="2" l="1"/>
  <c r="N3" i="1" s="1"/>
  <c r="H28" i="2"/>
  <c r="L3" i="1" s="1"/>
  <c r="I20" i="2"/>
  <c r="O3" i="1" s="1"/>
  <c r="I28" i="2"/>
  <c r="S3" i="1"/>
  <c r="Q3" i="1"/>
  <c r="R3" i="1" l="1"/>
  <c r="M3" i="1"/>
</calcChain>
</file>

<file path=xl/sharedStrings.xml><?xml version="1.0" encoding="utf-8"?>
<sst xmlns="http://schemas.openxmlformats.org/spreadsheetml/2006/main" count="209" uniqueCount="87">
  <si>
    <t>Design Table for: GenericEndplate</t>
  </si>
  <si>
    <t/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</si>
  <si>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</si>
  <si>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</si>
  <si>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</si>
  <si>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</si>
  <si>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</si>
  <si>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</si>
  <si>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</si>
  <si>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</si>
  <si>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</si>
  <si>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</si>
  <si>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</si>
  <si>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</si>
  <si>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</si>
  <si>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</si>
  <si>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</si>
  <si>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</si>
  <si>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</si>
  <si>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</si>
  <si>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</si>
  <si>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</si>
  <si>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</si>
  <si>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</si>
  <si>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</si>
  <si>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</si>
  <si>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</si>
  <si>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</si>
  <si>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</si>
  <si>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</si>
  <si>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</si>
  <si>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</si>
  <si>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</si>
  <si>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</si>
  <si>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</si>
  <si>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</si>
  <si>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</si>
  <si>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</si>
  <si>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</si>
  <si>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</si>
  <si>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</si>
  <si>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</si>
  <si>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</si>
  <si>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</si>
  <si>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</si>
  <si>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</si>
  <si>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</si>
  <si>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</si>
  <si>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BleedingEdge</t>
  </si>
  <si>
    <t>Release</t>
  </si>
  <si>
    <t>Sundeep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</si>
  <si>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</si>
  <si>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</si>
  <si>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</si>
  <si>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</si>
  <si>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</si>
  <si>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</si>
  <si>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</si>
  <si>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</si>
  <si>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</si>
  <si>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</si>
  <si>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</si>
  <si>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</si>
  <si>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</si>
  <si>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</si>
  <si>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</si>
  <si>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</si>
  <si>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</si>
  <si>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</si>
  <si>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</si>
  <si>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</si>
  <si>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</si>
  <si>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</si>
  <si>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</si>
  <si>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N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</si>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</sst>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">
      <calculatedColumnFormula>$C$20/(SUM($C$20:$E$20))</calculatedColumnFormula>
    </tableColumn>
    <tableColumn id="3" name="Right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"/>
    <tableColumn id="3" name="Botto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Right"/>
    <tableColumn id="5" name="BottomLef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topLeftCell="Q2" zoomScale="64" zoomScaleNormal="64" workbookViewId="0">
      <selection activeCell="A2" sqref="A2"/>
    </sheetView>
  </sheetViews>
  <sheetFormatPr defaultRowHeight="15" x14ac:dyDescent="0.25"/>
  <cols>
    <col min="1" max="1" width="31.7109375" style="1" bestFit="1" customWidth="1"/>
    <col min="2" max="3" width="5.7109375" style="27" customWidth="1"/>
    <col min="4" max="4" width="5.7109375" style="29" customWidth="1"/>
    <col min="5" max="5" width="5.7109375" style="33" customWidth="1"/>
    <col min="6" max="6" width="5.7109375" style="31" customWidth="1"/>
    <col min="7" max="8" width="5.7109375" style="33" customWidth="1"/>
    <col min="9" max="10" width="5.7109375" style="31" customWidth="1"/>
    <col min="11" max="11" width="5.7109375" style="33" customWidth="1"/>
    <col min="12" max="13" width="5.7109375" style="13" customWidth="1"/>
    <col min="14" max="15" width="5.7109375" style="2" customWidth="1"/>
    <col min="16" max="17" width="5.7109375" style="15" customWidth="1"/>
    <col min="18" max="19" width="5.7109375" style="2" customWidth="1"/>
    <col min="20" max="23" width="3.7109375" style="11" customWidth="1"/>
    <col min="24" max="27" width="3.7109375" style="9" customWidth="1"/>
    <col min="28" max="31" width="5.7109375" style="7" customWidth="1"/>
    <col min="32" max="35" width="5.7109375" style="9" customWidth="1"/>
    <col min="36" max="36" width="5.7109375" style="7" customWidth="1"/>
    <col min="37" max="39" width="3.7109375" style="7" customWidth="1"/>
  </cols>
  <sheetData>
    <row r="1" spans="1:39" x14ac:dyDescent="0.25">
      <c r="A1" s="1" t="s">
        <v>0</v>
      </c>
    </row>
    <row r="2" spans="1:39" s="5" customFormat="1" ht="208.5" x14ac:dyDescent="0.25">
      <c r="A2" s="3"/>
      <c r="B2" s="28" t="s">
        <v>3</v>
      </c>
      <c r="C2" s="28" t="s">
        <v>4</v>
      </c>
      <c r="D2" s="30" t="s">
        <v>5</v>
      </c>
      <c r="E2" s="34" t="s">
        <v>6</v>
      </c>
      <c r="F2" s="32" t="s">
        <v>7</v>
      </c>
      <c r="G2" s="34" t="s">
        <v>8</v>
      </c>
      <c r="H2" s="34" t="s">
        <v>9</v>
      </c>
      <c r="I2" s="32" t="s">
        <v>10</v>
      </c>
      <c r="J2" s="32" t="s">
        <v>11</v>
      </c>
      <c r="K2" s="34" t="s">
        <v>12</v>
      </c>
      <c r="L2" s="14" t="s">
        <v>13</v>
      </c>
      <c r="M2" s="14" t="s">
        <v>14</v>
      </c>
      <c r="N2" s="4" t="s">
        <v>15</v>
      </c>
      <c r="O2" s="4" t="s">
        <v>16</v>
      </c>
      <c r="P2" s="16" t="s">
        <v>17</v>
      </c>
      <c r="Q2" s="16" t="s">
        <v>18</v>
      </c>
      <c r="R2" s="4" t="s">
        <v>19</v>
      </c>
      <c r="S2" s="4" t="s">
        <v>20</v>
      </c>
      <c r="T2" s="12" t="s">
        <v>61</v>
      </c>
      <c r="U2" s="12" t="s">
        <v>62</v>
      </c>
      <c r="V2" s="12" t="s">
        <v>63</v>
      </c>
      <c r="W2" s="12" t="s">
        <v>64</v>
      </c>
      <c r="X2" s="10" t="s">
        <v>67</v>
      </c>
      <c r="Y2" s="10" t="s">
        <v>68</v>
      </c>
      <c r="Z2" s="10" t="s">
        <v>65</v>
      </c>
      <c r="AA2" s="10" t="s">
        <v>66</v>
      </c>
      <c r="AB2" s="8" t="s">
        <v>53</v>
      </c>
      <c r="AC2" s="8" t="s">
        <v>54</v>
      </c>
      <c r="AD2" s="8" t="s">
        <v>52</v>
      </c>
      <c r="AE2" s="8" t="s">
        <v>51</v>
      </c>
      <c r="AF2" s="10" t="s">
        <v>57</v>
      </c>
      <c r="AG2" s="10" t="s">
        <v>58</v>
      </c>
      <c r="AH2" s="10" t="s">
        <v>56</v>
      </c>
      <c r="AI2" s="10" t="s">
        <v>55</v>
      </c>
      <c r="AJ2" s="8" t="s">
        <v>59</v>
      </c>
      <c r="AK2" s="8" t="s">
        <v>60</v>
      </c>
      <c r="AL2" s="8" t="s">
        <v>78</v>
      </c>
      <c r="AM2" s="8" t="s">
        <v>79</v>
      </c>
    </row>
    <row r="3" spans="1:39" x14ac:dyDescent="0.25">
      <c r="A3" s="1" t="s">
        <v>2</v>
      </c>
      <c r="B3" s="27">
        <f>Default!C5</f>
        <v>5</v>
      </c>
      <c r="C3" s="27">
        <f>Default!C6</f>
        <v>5</v>
      </c>
      <c r="D3" s="29">
        <f>Default!C12</f>
        <v>29</v>
      </c>
      <c r="E3" s="33">
        <f>Default!D12</f>
        <v>16.661000000000001</v>
      </c>
      <c r="F3" s="31">
        <f>Default!C13</f>
        <v>31.961639757568001</v>
      </c>
      <c r="G3" s="33">
        <f>Default!D13</f>
        <v>23.1122562152533</v>
      </c>
      <c r="H3" s="33">
        <f>Default!D15</f>
        <v>17.8176571752177</v>
      </c>
      <c r="I3" s="31">
        <f>Default!C15</f>
        <v>27.290290946736999</v>
      </c>
      <c r="J3" s="31">
        <f>Default!C15</f>
        <v>27.290290946736999</v>
      </c>
      <c r="K3" s="33">
        <f>Default!D15</f>
        <v>17.8176571752177</v>
      </c>
      <c r="L3" s="13">
        <f>Default!H28</f>
        <v>24.52081639321608</v>
      </c>
      <c r="M3" s="13">
        <f>Default!I28</f>
        <v>24.52081639321608</v>
      </c>
      <c r="N3" s="2">
        <f>Default!H20</f>
        <v>24.52081639321608</v>
      </c>
      <c r="O3" s="2">
        <f>Default!I20</f>
        <v>24.52081639321608</v>
      </c>
      <c r="P3" s="15">
        <f>Default!H29</f>
        <v>21.256254133659954</v>
      </c>
      <c r="Q3" s="15">
        <f>Default!I29</f>
        <v>21.256254133659954</v>
      </c>
      <c r="R3" s="2">
        <f>Default!I28</f>
        <v>24.52081639321608</v>
      </c>
      <c r="S3" s="2">
        <f>Default!I29</f>
        <v>21.256254133659954</v>
      </c>
      <c r="T3" s="17" t="s">
        <v>77</v>
      </c>
      <c r="U3" s="17" t="s">
        <v>77</v>
      </c>
      <c r="V3" s="17" t="s">
        <v>77</v>
      </c>
      <c r="W3" s="17" t="s">
        <v>77</v>
      </c>
      <c r="X3" s="26" t="str">
        <f>Default!I36</f>
        <v>U</v>
      </c>
      <c r="Y3" s="26" t="str">
        <f>Default!J36</f>
        <v>S</v>
      </c>
      <c r="Z3" s="26" t="str">
        <f>Default!K36</f>
        <v>S</v>
      </c>
      <c r="AA3" s="26" t="str">
        <f>Default!L36</f>
        <v>S</v>
      </c>
      <c r="AB3" s="7" t="str">
        <f>Default!I37</f>
        <v>S</v>
      </c>
      <c r="AC3" s="7" t="str">
        <f>Default!J37</f>
        <v>S</v>
      </c>
      <c r="AD3" s="7" t="str">
        <f>Default!K37</f>
        <v>U</v>
      </c>
      <c r="AE3" s="7" t="str">
        <f>Default!L37</f>
        <v>S</v>
      </c>
      <c r="AF3" s="9" t="str">
        <f>Default!I38</f>
        <v>S</v>
      </c>
      <c r="AG3" s="9" t="str">
        <f>Default!J38</f>
        <v>S</v>
      </c>
      <c r="AH3" s="9" t="str">
        <f>Default!K38</f>
        <v>S</v>
      </c>
      <c r="AI3" s="9" t="str">
        <f>Default!L38</f>
        <v>U</v>
      </c>
      <c r="AJ3" s="7" t="str">
        <f>Default!I39</f>
        <v>S</v>
      </c>
      <c r="AK3" s="7" t="str">
        <f>Default!J39</f>
        <v>U</v>
      </c>
      <c r="AL3" s="7" t="str">
        <f>Default!K39</f>
        <v>S</v>
      </c>
      <c r="AM3" s="7" t="str">
        <f>Default!L39</f>
        <v>S</v>
      </c>
    </row>
    <row r="4" spans="1:39" x14ac:dyDescent="0.25">
      <c r="A4" s="1" t="s">
        <v>48</v>
      </c>
      <c r="B4" s="27">
        <v>5</v>
      </c>
      <c r="C4" s="27">
        <v>5</v>
      </c>
      <c r="D4" s="29">
        <v>26.763999999999999</v>
      </c>
      <c r="E4" s="33">
        <v>16.661000000000001</v>
      </c>
      <c r="F4" s="31">
        <v>31.961639757568001</v>
      </c>
      <c r="G4" s="33">
        <v>23.1122562152533</v>
      </c>
      <c r="H4" s="33">
        <v>17.8176571752177</v>
      </c>
      <c r="I4" s="31">
        <v>27.290290946736999</v>
      </c>
      <c r="J4" s="31">
        <v>27.290290946736999</v>
      </c>
      <c r="K4" s="33">
        <v>17.8176571752177</v>
      </c>
      <c r="L4" s="13">
        <v>23.631570313258479</v>
      </c>
      <c r="M4" s="13">
        <v>23.631570313258479</v>
      </c>
      <c r="N4" s="2">
        <v>23.631570313258479</v>
      </c>
      <c r="O4" s="2">
        <v>23.631570313258479</v>
      </c>
      <c r="P4" s="15">
        <v>21.256254133659954</v>
      </c>
      <c r="Q4" s="15">
        <v>21.256254133659954</v>
      </c>
      <c r="R4" s="2">
        <v>23.631570313258479</v>
      </c>
      <c r="S4" s="2">
        <v>21.256254133659954</v>
      </c>
      <c r="T4" s="17" t="s">
        <v>77</v>
      </c>
      <c r="U4" s="17" t="s">
        <v>77</v>
      </c>
      <c r="V4" s="17" t="s">
        <v>77</v>
      </c>
      <c r="W4" s="17" t="s">
        <v>77</v>
      </c>
      <c r="X4" s="19" t="s">
        <v>77</v>
      </c>
      <c r="Y4" s="19" t="s">
        <v>77</v>
      </c>
      <c r="Z4" s="19" t="s">
        <v>77</v>
      </c>
      <c r="AA4" s="19" t="s">
        <v>77</v>
      </c>
      <c r="AB4" s="18" t="s">
        <v>77</v>
      </c>
      <c r="AC4" s="18" t="s">
        <v>77</v>
      </c>
      <c r="AD4" s="18" t="s">
        <v>77</v>
      </c>
      <c r="AE4" s="18" t="s">
        <v>77</v>
      </c>
      <c r="AF4" s="19" t="s">
        <v>77</v>
      </c>
      <c r="AG4" s="19" t="s">
        <v>77</v>
      </c>
      <c r="AH4" s="19" t="s">
        <v>77</v>
      </c>
      <c r="AI4" s="19" t="s">
        <v>77</v>
      </c>
      <c r="AJ4" s="18" t="s">
        <v>77</v>
      </c>
      <c r="AK4" s="18" t="s">
        <v>77</v>
      </c>
      <c r="AL4" s="18" t="s">
        <v>77</v>
      </c>
      <c r="AM4" s="18" t="s">
        <v>77</v>
      </c>
    </row>
    <row r="5" spans="1:39" x14ac:dyDescent="0.25">
      <c r="A5" s="1" t="s">
        <v>49</v>
      </c>
      <c r="B5" s="27">
        <v>5</v>
      </c>
      <c r="C5" s="27">
        <v>5</v>
      </c>
      <c r="D5" s="29">
        <v>26.763999999999999</v>
      </c>
      <c r="E5" s="33">
        <v>16.661000000000001</v>
      </c>
      <c r="F5" s="31">
        <v>31.961639757568001</v>
      </c>
      <c r="G5" s="33">
        <v>23.1122562152533</v>
      </c>
      <c r="H5" s="33">
        <v>17.8176571752177</v>
      </c>
      <c r="I5" s="31">
        <v>27.290290946736999</v>
      </c>
      <c r="J5" s="31">
        <v>27.290290946736999</v>
      </c>
      <c r="K5" s="33">
        <v>17.8176571752177</v>
      </c>
      <c r="L5" s="13">
        <v>23.631570313258479</v>
      </c>
      <c r="M5" s="13">
        <v>23.631570313258479</v>
      </c>
      <c r="N5" s="2">
        <v>23.631570313258479</v>
      </c>
      <c r="O5" s="2">
        <v>23.631570313258479</v>
      </c>
      <c r="P5" s="15">
        <v>21.256254133659954</v>
      </c>
      <c r="Q5" s="15">
        <v>21.256254133659954</v>
      </c>
      <c r="R5" s="2">
        <v>23.631570313258479</v>
      </c>
      <c r="S5" s="2">
        <v>21.256254133659954</v>
      </c>
      <c r="T5" s="17" t="s">
        <v>77</v>
      </c>
      <c r="U5" s="17" t="s">
        <v>77</v>
      </c>
      <c r="V5" s="17" t="s">
        <v>77</v>
      </c>
      <c r="W5" s="17" t="s">
        <v>77</v>
      </c>
      <c r="X5" s="19" t="s">
        <v>77</v>
      </c>
      <c r="Y5" s="19" t="s">
        <v>77</v>
      </c>
      <c r="Z5" s="19" t="s">
        <v>77</v>
      </c>
      <c r="AA5" s="19" t="s">
        <v>77</v>
      </c>
      <c r="AB5" s="18" t="s">
        <v>77</v>
      </c>
      <c r="AC5" s="18" t="s">
        <v>77</v>
      </c>
      <c r="AD5" s="18" t="s">
        <v>77</v>
      </c>
      <c r="AE5" s="18" t="s">
        <v>77</v>
      </c>
      <c r="AF5" s="19" t="s">
        <v>77</v>
      </c>
      <c r="AG5" s="19" t="s">
        <v>77</v>
      </c>
      <c r="AH5" s="19" t="s">
        <v>77</v>
      </c>
      <c r="AI5" s="19" t="s">
        <v>77</v>
      </c>
      <c r="AJ5" s="18" t="s">
        <v>77</v>
      </c>
      <c r="AK5" s="18" t="s">
        <v>77</v>
      </c>
      <c r="AL5" s="18" t="s">
        <v>77</v>
      </c>
      <c r="AM5" s="18" t="s">
        <v>77</v>
      </c>
    </row>
    <row r="6" spans="1:39" x14ac:dyDescent="0.25">
      <c r="A6" s="1" t="s">
        <v>50</v>
      </c>
      <c r="B6" s="27">
        <v>5</v>
      </c>
      <c r="C6" s="27">
        <v>5</v>
      </c>
      <c r="D6" s="29">
        <v>26.763999999999999</v>
      </c>
      <c r="E6" s="33">
        <v>16.661000000000001</v>
      </c>
      <c r="F6" s="31">
        <v>31.961639757568001</v>
      </c>
      <c r="G6" s="33">
        <v>23.1122562152533</v>
      </c>
      <c r="H6" s="33">
        <v>17.8176571752177</v>
      </c>
      <c r="I6" s="31">
        <v>27.290290946736999</v>
      </c>
      <c r="J6" s="31">
        <v>27.290290946736999</v>
      </c>
      <c r="K6" s="33">
        <v>17.8176571752177</v>
      </c>
      <c r="L6" s="13">
        <v>23.631570313258479</v>
      </c>
      <c r="M6" s="13">
        <v>23.631570313258479</v>
      </c>
      <c r="N6" s="2">
        <v>23.631570313258479</v>
      </c>
      <c r="O6" s="2">
        <v>23.631570313258479</v>
      </c>
      <c r="P6" s="15">
        <v>21.256254133659954</v>
      </c>
      <c r="Q6" s="15">
        <v>21.256254133659954</v>
      </c>
      <c r="R6" s="2">
        <v>23.631570313258479</v>
      </c>
      <c r="S6" s="2">
        <v>21.256254133659954</v>
      </c>
      <c r="T6" s="17" t="s">
        <v>77</v>
      </c>
      <c r="U6" s="17" t="s">
        <v>77</v>
      </c>
      <c r="V6" s="17" t="s">
        <v>77</v>
      </c>
      <c r="W6" s="17" t="s">
        <v>77</v>
      </c>
      <c r="X6" s="19" t="s">
        <v>77</v>
      </c>
      <c r="Y6" s="19" t="s">
        <v>77</v>
      </c>
      <c r="Z6" s="19" t="s">
        <v>77</v>
      </c>
      <c r="AA6" s="19" t="s">
        <v>77</v>
      </c>
      <c r="AB6" s="18" t="s">
        <v>77</v>
      </c>
      <c r="AC6" s="18" t="s">
        <v>77</v>
      </c>
      <c r="AD6" s="18" t="s">
        <v>77</v>
      </c>
      <c r="AE6" s="18" t="s">
        <v>77</v>
      </c>
      <c r="AF6" s="19" t="s">
        <v>77</v>
      </c>
      <c r="AG6" s="19" t="s">
        <v>77</v>
      </c>
      <c r="AH6" s="19" t="s">
        <v>77</v>
      </c>
      <c r="AI6" s="19" t="s">
        <v>77</v>
      </c>
      <c r="AJ6" s="18" t="s">
        <v>77</v>
      </c>
      <c r="AK6" s="18" t="s">
        <v>77</v>
      </c>
      <c r="AL6" s="18" t="s">
        <v>77</v>
      </c>
      <c r="AM6" s="18" t="s">
        <v>77</v>
      </c>
    </row>
    <row r="7" spans="1:39" x14ac:dyDescent="0.25">
      <c r="A7" s="1" t="s">
        <v>1</v>
      </c>
    </row>
  </sheetData>
  <dataValidations count="23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6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6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6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6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6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6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6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6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6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6"/>
    <dataValidation showInputMessage="1" showErrorMessage="1" errorTitle="SOLIDWORKS Error:" error="The value you have entered is invalid.  Please enter a valid value before continuing." promptTitle="Top@RatioLeft" prompt="Enter a valid value for this parameter." sqref="L3:L6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6"/>
    <dataValidation showInputMessage="1" showErrorMessage="1" errorTitle="SOLIDWORKS Error:" error="The value you have entered is invalid.  Please enter a valid value before continuing." promptTitle="Left@RatioTop" prompt="Enter a valid value for this parameter." sqref="N3:N6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6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6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6"/>
    <dataValidation showInputMessage="1" showErrorMessage="1" errorTitle="SOLIDWORKS Error:" error="The value you have entered is invalid.  Please enter a valid value before continuing." promptTitle="Left@RatioBottom" prompt="Enter a valid value for this parameter." sqref="R3:R6 X3:AM3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S6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T4:AM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3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R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1" zoomScale="97" zoomScaleNormal="100" workbookViewId="0">
      <selection activeCell="E38" sqref="E38"/>
    </sheetView>
  </sheetViews>
  <sheetFormatPr defaultRowHeight="15" x14ac:dyDescent="0.25"/>
  <cols>
    <col min="2" max="2" width="26" style="2" customWidth="1"/>
    <col min="3" max="3" width="12.28515625" customWidth="1"/>
    <col min="4" max="4" width="13.28515625" bestFit="1" customWidth="1"/>
    <col min="5" max="5" width="13.85546875" customWidth="1"/>
    <col min="6" max="6" width="12.42578125" customWidth="1"/>
    <col min="7" max="7" width="12.140625" bestFit="1" customWidth="1"/>
    <col min="8" max="8" width="14.42578125" bestFit="1" customWidth="1"/>
    <col min="9" max="9" width="13.7109375" bestFit="1" customWidth="1"/>
    <col min="10" max="10" width="12.140625" customWidth="1"/>
    <col min="11" max="11" width="13.85546875" customWidth="1"/>
    <col min="12" max="12" width="14" customWidth="1"/>
  </cols>
  <sheetData>
    <row r="2" spans="2:12" ht="26.25" x14ac:dyDescent="0.4">
      <c r="B2" s="35" t="s">
        <v>21</v>
      </c>
    </row>
    <row r="4" spans="2:12" x14ac:dyDescent="0.25">
      <c r="B4" s="2" t="s">
        <v>22</v>
      </c>
      <c r="C4" t="s">
        <v>23</v>
      </c>
    </row>
    <row r="5" spans="2:12" x14ac:dyDescent="0.25">
      <c r="B5" s="2" t="s">
        <v>24</v>
      </c>
      <c r="C5" s="2">
        <v>5</v>
      </c>
    </row>
    <row r="6" spans="2:12" x14ac:dyDescent="0.25">
      <c r="B6" s="2" t="s">
        <v>25</v>
      </c>
      <c r="C6">
        <v>5</v>
      </c>
    </row>
    <row r="9" spans="2:12" ht="26.25" x14ac:dyDescent="0.4">
      <c r="B9" s="35" t="s">
        <v>26</v>
      </c>
      <c r="G9" t="s">
        <v>27</v>
      </c>
      <c r="J9" t="s">
        <v>45</v>
      </c>
    </row>
    <row r="11" spans="2:12" x14ac:dyDescent="0.25">
      <c r="B11" s="2" t="s">
        <v>28</v>
      </c>
      <c r="C11" t="s">
        <v>29</v>
      </c>
      <c r="D11" t="s">
        <v>30</v>
      </c>
      <c r="G11" t="s">
        <v>31</v>
      </c>
      <c r="H11" t="s">
        <v>32</v>
      </c>
      <c r="J11" t="s">
        <v>28</v>
      </c>
      <c r="K11" t="s">
        <v>46</v>
      </c>
      <c r="L11" t="s">
        <v>47</v>
      </c>
    </row>
    <row r="12" spans="2:12" x14ac:dyDescent="0.25">
      <c r="B12" s="2" t="s">
        <v>33</v>
      </c>
      <c r="C12" s="2">
        <v>29</v>
      </c>
      <c r="D12" s="2">
        <v>16.661000000000001</v>
      </c>
      <c r="G12" t="s">
        <v>42</v>
      </c>
      <c r="H12">
        <f>SQRT(($K$12-$K$13)^2+($L$12-$L$13)^2)</f>
        <v>61.3020409830402</v>
      </c>
      <c r="J12" t="s">
        <v>33</v>
      </c>
      <c r="K12">
        <f>-Table2[[#This Row],[Horizontal]]</f>
        <v>-29</v>
      </c>
      <c r="L12">
        <f>Table2[[#This Row],[Vertical]]</f>
        <v>16.661000000000001</v>
      </c>
    </row>
    <row r="13" spans="2:12" x14ac:dyDescent="0.25">
      <c r="B13" s="2" t="s">
        <v>34</v>
      </c>
      <c r="C13" s="2">
        <v>31.961639757568001</v>
      </c>
      <c r="D13" s="2">
        <v>23.1122562152533</v>
      </c>
      <c r="G13" t="s">
        <v>43</v>
      </c>
      <c r="H13">
        <f>SQRT(($K$14-$K$15)^2+($L$14-$L$15)^2)</f>
        <v>53.140635334149884</v>
      </c>
      <c r="J13" t="s">
        <v>34</v>
      </c>
      <c r="K13">
        <f>Table2[[#This Row],[Horizontal]]</f>
        <v>31.961639757568001</v>
      </c>
      <c r="L13">
        <f>Table2[[#This Row],[Vertical]]</f>
        <v>23.1122562152533</v>
      </c>
    </row>
    <row r="14" spans="2:12" x14ac:dyDescent="0.25">
      <c r="B14" s="2" t="s">
        <v>35</v>
      </c>
      <c r="C14" s="2">
        <v>24.984326698743299</v>
      </c>
      <c r="D14" s="2">
        <v>8.2629999999999999</v>
      </c>
      <c r="G14" t="s">
        <v>39</v>
      </c>
      <c r="H14">
        <f>SQRT(($K$12-$K$14)^2+($L$12-$L$14)^2)</f>
        <v>25.24542350728991</v>
      </c>
      <c r="J14" t="s">
        <v>35</v>
      </c>
      <c r="K14">
        <f>-Table2[[#This Row],[Horizontal]]</f>
        <v>-24.984326698743299</v>
      </c>
      <c r="L14">
        <f>-Table2[[#This Row],[Vertical]]</f>
        <v>-8.2629999999999999</v>
      </c>
    </row>
    <row r="15" spans="2:12" x14ac:dyDescent="0.25">
      <c r="B15" s="2" t="s">
        <v>36</v>
      </c>
      <c r="C15" s="2">
        <v>27.290290946736999</v>
      </c>
      <c r="D15" s="2">
        <v>17.8176571752177</v>
      </c>
      <c r="G15" t="s">
        <v>41</v>
      </c>
      <c r="H15">
        <f>SQRT(($K$13-$K$15)^2+($L$13-$L$15)^2)</f>
        <v>41.195622459964234</v>
      </c>
      <c r="J15" t="s">
        <v>36</v>
      </c>
      <c r="K15">
        <f>Table2[[#This Row],[Horizontal]]</f>
        <v>27.290290946736999</v>
      </c>
      <c r="L15">
        <f>-Table2[[#This Row],[Vertical]]</f>
        <v>-17.8176571752177</v>
      </c>
    </row>
    <row r="17" spans="2:9" ht="26.25" x14ac:dyDescent="0.4">
      <c r="B17" s="35" t="s">
        <v>37</v>
      </c>
    </row>
    <row r="19" spans="2:9" x14ac:dyDescent="0.25">
      <c r="B19" s="2" t="s">
        <v>38</v>
      </c>
      <c r="C19" t="s">
        <v>39</v>
      </c>
      <c r="D19" t="s">
        <v>40</v>
      </c>
      <c r="E19" t="s">
        <v>41</v>
      </c>
      <c r="G19" t="s">
        <v>31</v>
      </c>
      <c r="H19" t="s">
        <v>39</v>
      </c>
      <c r="I19" t="s">
        <v>41</v>
      </c>
    </row>
    <row r="20" spans="2:9" x14ac:dyDescent="0.25">
      <c r="B20" s="2" t="s">
        <v>42</v>
      </c>
      <c r="C20">
        <v>4</v>
      </c>
      <c r="D20">
        <v>2</v>
      </c>
      <c r="E20">
        <v>4</v>
      </c>
      <c r="G20" t="s">
        <v>42</v>
      </c>
      <c r="H20">
        <f>($C$20/(SUM($C$20:$E$20)))*$H$12</f>
        <v>24.52081639321608</v>
      </c>
      <c r="I20">
        <f>($E$20/(SUM($C$20:$E$20)))*$H$12</f>
        <v>24.52081639321608</v>
      </c>
    </row>
    <row r="21" spans="2:9" x14ac:dyDescent="0.25">
      <c r="B21" s="2" t="s">
        <v>43</v>
      </c>
      <c r="C21">
        <v>4</v>
      </c>
      <c r="D21">
        <v>2</v>
      </c>
      <c r="E21">
        <v>4</v>
      </c>
      <c r="G21" t="s">
        <v>43</v>
      </c>
      <c r="H21">
        <f>($C$21/(SUM($C$21:$E$21)))*$H$13</f>
        <v>21.256254133659954</v>
      </c>
      <c r="I21">
        <f>($E$21/(SUM($C$21:$E$21)))*$H$13</f>
        <v>21.256254133659954</v>
      </c>
    </row>
    <row r="23" spans="2:9" x14ac:dyDescent="0.25">
      <c r="B23" s="36" t="s">
        <v>76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.25" x14ac:dyDescent="0.4">
      <c r="B25" s="37" t="s">
        <v>44</v>
      </c>
    </row>
    <row r="27" spans="2:9" x14ac:dyDescent="0.25">
      <c r="B27" s="2" t="s">
        <v>38</v>
      </c>
      <c r="C27" t="s">
        <v>42</v>
      </c>
      <c r="D27" t="s">
        <v>40</v>
      </c>
      <c r="E27" t="s">
        <v>43</v>
      </c>
      <c r="G27" t="s">
        <v>31</v>
      </c>
      <c r="H27" t="s">
        <v>42</v>
      </c>
      <c r="I27" t="s">
        <v>43</v>
      </c>
    </row>
    <row r="28" spans="2:9" x14ac:dyDescent="0.25">
      <c r="B28" s="2" t="s">
        <v>39</v>
      </c>
      <c r="C28">
        <v>4</v>
      </c>
      <c r="D28">
        <v>2</v>
      </c>
      <c r="E28">
        <v>4</v>
      </c>
      <c r="G28" t="s">
        <v>39</v>
      </c>
      <c r="H28">
        <f>($C$28/(SUM($C$28:$E$28)))*$H$12</f>
        <v>24.52081639321608</v>
      </c>
      <c r="I28">
        <f>($E$28/(SUM($C$28:$E$28)))*$H$12</f>
        <v>24.52081639321608</v>
      </c>
    </row>
    <row r="29" spans="2:9" ht="13.5" customHeight="1" x14ac:dyDescent="0.25">
      <c r="B29" s="2" t="s">
        <v>41</v>
      </c>
      <c r="C29">
        <v>4</v>
      </c>
      <c r="D29">
        <v>2</v>
      </c>
      <c r="E29">
        <v>4</v>
      </c>
      <c r="G29" t="s">
        <v>41</v>
      </c>
      <c r="H29">
        <f>($C$29/(SUM($C$29:$E$29)))*$H$13</f>
        <v>21.256254133659954</v>
      </c>
      <c r="I29">
        <f>($E$29/(SUM($C$29:$E$29)))*$H$13</f>
        <v>21.256254133659954</v>
      </c>
    </row>
    <row r="30" spans="2:9" ht="13.5" customHeight="1" x14ac:dyDescent="0.25"/>
    <row r="31" spans="2:9" x14ac:dyDescent="0.25">
      <c r="B31" s="36" t="s">
        <v>76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.25" x14ac:dyDescent="0.4">
      <c r="B33" s="35" t="s">
        <v>69</v>
      </c>
    </row>
    <row r="34" spans="2:12" ht="18" customHeight="1" x14ac:dyDescent="0.25"/>
    <row r="35" spans="2:12" ht="18" customHeight="1" x14ac:dyDescent="0.25">
      <c r="B35" s="2" t="s">
        <v>75</v>
      </c>
      <c r="C35" t="s">
        <v>33</v>
      </c>
      <c r="D35" t="s">
        <v>34</v>
      </c>
      <c r="E35" t="s">
        <v>36</v>
      </c>
      <c r="F35" t="s">
        <v>35</v>
      </c>
      <c r="H35" t="s">
        <v>75</v>
      </c>
      <c r="I35" t="s">
        <v>33</v>
      </c>
      <c r="J35" t="s">
        <v>34</v>
      </c>
      <c r="K35" t="s">
        <v>36</v>
      </c>
      <c r="L35" t="s">
        <v>35</v>
      </c>
    </row>
    <row r="36" spans="2:12" ht="18" customHeight="1" x14ac:dyDescent="0.25">
      <c r="B36" s="2" t="s">
        <v>70</v>
      </c>
      <c r="C36" t="s">
        <v>73</v>
      </c>
      <c r="D36" t="s">
        <v>74</v>
      </c>
      <c r="E36" t="s">
        <v>74</v>
      </c>
      <c r="F36" t="s">
        <v>74</v>
      </c>
      <c r="H36" t="s">
        <v>70</v>
      </c>
      <c r="I36" t="str">
        <f>IF(C36="Y",$I$42,$J$42)</f>
        <v>U</v>
      </c>
      <c r="J36" t="str">
        <f>IF(D36="Y",$I$42,$J$42)</f>
        <v>S</v>
      </c>
      <c r="K36" t="str">
        <f>IF(E36="Y",$I$42,$J$42)</f>
        <v>S</v>
      </c>
      <c r="L36" t="str">
        <f>IF(F36="Y",$I$42,$J$42)</f>
        <v>S</v>
      </c>
    </row>
    <row r="37" spans="2:12" ht="18" customHeight="1" x14ac:dyDescent="0.25">
      <c r="B37" s="2" t="s">
        <v>72</v>
      </c>
      <c r="C37" t="s">
        <v>74</v>
      </c>
      <c r="D37" t="s">
        <v>74</v>
      </c>
      <c r="E37" t="s">
        <v>73</v>
      </c>
      <c r="F37" t="s">
        <v>74</v>
      </c>
      <c r="H37" t="s">
        <v>72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U</v>
      </c>
      <c r="L37" t="str">
        <f t="shared" ref="L37:L39" si="3">IF(F37="Y",$I$42,$J$42)</f>
        <v>S</v>
      </c>
    </row>
    <row r="38" spans="2:12" ht="18" customHeight="1" x14ac:dyDescent="0.25">
      <c r="B38" s="2" t="s">
        <v>71</v>
      </c>
      <c r="C38" t="s">
        <v>74</v>
      </c>
      <c r="D38" t="s">
        <v>74</v>
      </c>
      <c r="E38" t="s">
        <v>74</v>
      </c>
      <c r="F38" t="s">
        <v>73</v>
      </c>
      <c r="H38" t="s">
        <v>71</v>
      </c>
      <c r="I38" t="str">
        <f t="shared" si="2"/>
        <v>S</v>
      </c>
      <c r="J38" t="str">
        <f t="shared" si="2"/>
        <v>S</v>
      </c>
      <c r="K38" t="str">
        <f t="shared" si="2"/>
        <v>S</v>
      </c>
      <c r="L38" t="str">
        <f t="shared" si="3"/>
        <v>U</v>
      </c>
    </row>
    <row r="39" spans="2:12" ht="18" customHeight="1" x14ac:dyDescent="0.25">
      <c r="B39" s="2" t="s">
        <v>28</v>
      </c>
      <c r="C39" t="s">
        <v>74</v>
      </c>
      <c r="D39" t="s">
        <v>73</v>
      </c>
      <c r="E39" t="s">
        <v>74</v>
      </c>
      <c r="F39" t="s">
        <v>74</v>
      </c>
      <c r="H39" t="s">
        <v>28</v>
      </c>
      <c r="I39" t="str">
        <f t="shared" si="2"/>
        <v>S</v>
      </c>
      <c r="J39" t="str">
        <f t="shared" si="2"/>
        <v>U</v>
      </c>
      <c r="K39" t="str">
        <f t="shared" si="2"/>
        <v>S</v>
      </c>
      <c r="L39" t="str">
        <f t="shared" si="3"/>
        <v>S</v>
      </c>
    </row>
    <row r="40" spans="2:12" ht="18" customHeight="1" x14ac:dyDescent="0.25"/>
    <row r="41" spans="2:12" ht="18" customHeight="1" thickBot="1" x14ac:dyDescent="0.3">
      <c r="B41" s="36" t="s">
        <v>76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25">
      <c r="H42" s="20" t="s">
        <v>81</v>
      </c>
      <c r="I42" s="21" t="s">
        <v>77</v>
      </c>
      <c r="J42" s="21" t="s">
        <v>80</v>
      </c>
      <c r="K42" s="21" t="s">
        <v>82</v>
      </c>
      <c r="L42" s="22" t="s">
        <v>83</v>
      </c>
    </row>
    <row r="43" spans="2:12" ht="18" customHeight="1" thickBot="1" x14ac:dyDescent="0.3">
      <c r="H43" s="23" t="s">
        <v>86</v>
      </c>
      <c r="I43" s="24" t="s">
        <v>85</v>
      </c>
      <c r="J43" s="24" t="s">
        <v>84</v>
      </c>
      <c r="K43" s="24" t="s">
        <v>85</v>
      </c>
      <c r="L43" s="25" t="s">
        <v>84</v>
      </c>
    </row>
    <row r="44" spans="2:12" ht="18" customHeight="1" x14ac:dyDescent="0.25"/>
    <row r="45" spans="2:12" ht="18" customHeight="1" x14ac:dyDescent="0.25"/>
    <row r="46" spans="2:12" ht="18" customHeight="1" x14ac:dyDescent="0.25"/>
    <row r="47" spans="2:12" ht="18" customHeight="1" x14ac:dyDescent="0.25"/>
    <row r="48" spans="2:12" ht="18" customHeight="1" x14ac:dyDescent="0.25"/>
    <row r="52" spans="9:9" x14ac:dyDescent="0.25">
      <c r="I52" t="s">
        <v>77</v>
      </c>
    </row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VishakhKumar</cp:lastModifiedBy>
  <dcterms:created xsi:type="dcterms:W3CDTF">2017-01-22T04:29:23Z</dcterms:created>
  <dcterms:modified xsi:type="dcterms:W3CDTF">2017-01-22T23:23:16Z</dcterms:modified>
</cp:coreProperties>
</file>