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xp1655\Documents\GitHub\Systematic_lit_review\R\"/>
    </mc:Choice>
  </mc:AlternateContent>
  <xr:revisionPtr revIDLastSave="0" documentId="13_ncr:1_{586A8B2D-5738-4F71-93CA-CF4055F2E0B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I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H2" i="1"/>
  <c r="Q6" i="1"/>
  <c r="Q36" i="1"/>
  <c r="Q37" i="1"/>
  <c r="Q89" i="1"/>
  <c r="Q90" i="1"/>
  <c r="Q91" i="1"/>
  <c r="Q92" i="1"/>
  <c r="Q93" i="1"/>
  <c r="Q94" i="1"/>
  <c r="P3" i="1"/>
  <c r="Q3" i="1" s="1"/>
  <c r="P4" i="1"/>
  <c r="Q4" i="1" s="1"/>
  <c r="P5" i="1"/>
  <c r="Q5" i="1" s="1"/>
  <c r="P6" i="1"/>
  <c r="P7" i="1"/>
  <c r="Q7" i="1" s="1"/>
  <c r="P8" i="1"/>
  <c r="Q8" i="1" s="1"/>
  <c r="P9" i="1"/>
  <c r="Q9" i="1" s="1"/>
  <c r="P10" i="1"/>
  <c r="Q10" i="1" s="1"/>
  <c r="P11" i="1"/>
  <c r="Q11" i="1" s="1"/>
  <c r="P12" i="1"/>
  <c r="Q12" i="1" s="1"/>
  <c r="P13" i="1"/>
  <c r="Q13" i="1" s="1"/>
  <c r="P14" i="1"/>
  <c r="Q14" i="1" s="1"/>
  <c r="P15" i="1"/>
  <c r="Q15" i="1" s="1"/>
  <c r="P16" i="1"/>
  <c r="Q16" i="1" s="1"/>
  <c r="P17" i="1"/>
  <c r="Q17" i="1" s="1"/>
  <c r="P18" i="1"/>
  <c r="Q18" i="1" s="1"/>
  <c r="P19" i="1"/>
  <c r="Q19" i="1" s="1"/>
  <c r="P20" i="1"/>
  <c r="Q20" i="1" s="1"/>
  <c r="P21" i="1"/>
  <c r="Q21" i="1" s="1"/>
  <c r="P22" i="1"/>
  <c r="Q22" i="1" s="1"/>
  <c r="P23" i="1"/>
  <c r="Q23" i="1" s="1"/>
  <c r="P24" i="1"/>
  <c r="Q24" i="1" s="1"/>
  <c r="P25" i="1"/>
  <c r="Q25" i="1" s="1"/>
  <c r="P26" i="1"/>
  <c r="Q26" i="1" s="1"/>
  <c r="P27" i="1"/>
  <c r="Q27" i="1" s="1"/>
  <c r="P28" i="1"/>
  <c r="Q28" i="1" s="1"/>
  <c r="P29" i="1"/>
  <c r="Q29" i="1" s="1"/>
  <c r="P30" i="1"/>
  <c r="Q30" i="1" s="1"/>
  <c r="P31" i="1"/>
  <c r="Q31" i="1" s="1"/>
  <c r="P32" i="1"/>
  <c r="Q32" i="1" s="1"/>
  <c r="P33" i="1"/>
  <c r="Q33" i="1" s="1"/>
  <c r="P34" i="1"/>
  <c r="Q34" i="1" s="1"/>
  <c r="P35" i="1"/>
  <c r="Q35" i="1" s="1"/>
  <c r="P36" i="1"/>
  <c r="P37" i="1"/>
  <c r="P38" i="1"/>
  <c r="Q38" i="1" s="1"/>
  <c r="P39" i="1"/>
  <c r="Q39" i="1" s="1"/>
  <c r="P40" i="1"/>
  <c r="Q40" i="1" s="1"/>
  <c r="P41" i="1"/>
  <c r="Q41" i="1" s="1"/>
  <c r="P42" i="1"/>
  <c r="Q42" i="1" s="1"/>
  <c r="P43" i="1"/>
  <c r="Q43" i="1" s="1"/>
  <c r="P44" i="1"/>
  <c r="Q44" i="1" s="1"/>
  <c r="P45" i="1"/>
  <c r="Q45" i="1" s="1"/>
  <c r="P46" i="1"/>
  <c r="Q46" i="1" s="1"/>
  <c r="P47" i="1"/>
  <c r="Q47" i="1" s="1"/>
  <c r="P48" i="1"/>
  <c r="Q48" i="1" s="1"/>
  <c r="P49" i="1"/>
  <c r="Q49" i="1" s="1"/>
  <c r="P50" i="1"/>
  <c r="Q50" i="1" s="1"/>
  <c r="P51" i="1"/>
  <c r="Q51" i="1" s="1"/>
  <c r="P52" i="1"/>
  <c r="Q52" i="1" s="1"/>
  <c r="P53" i="1"/>
  <c r="Q53" i="1" s="1"/>
  <c r="P54" i="1"/>
  <c r="Q54" i="1" s="1"/>
  <c r="P55" i="1"/>
  <c r="Q55" i="1" s="1"/>
  <c r="P56" i="1"/>
  <c r="Q56" i="1" s="1"/>
  <c r="P57" i="1"/>
  <c r="Q57" i="1" s="1"/>
  <c r="P58" i="1"/>
  <c r="Q58" i="1" s="1"/>
  <c r="P59" i="1"/>
  <c r="Q59" i="1" s="1"/>
  <c r="P60" i="1"/>
  <c r="Q60" i="1" s="1"/>
  <c r="P61" i="1"/>
  <c r="Q61" i="1" s="1"/>
  <c r="P62" i="1"/>
  <c r="Q62" i="1" s="1"/>
  <c r="P63" i="1"/>
  <c r="Q63" i="1" s="1"/>
  <c r="P64" i="1"/>
  <c r="Q64" i="1" s="1"/>
  <c r="P65" i="1"/>
  <c r="Q65" i="1" s="1"/>
  <c r="P66" i="1"/>
  <c r="Q66" i="1" s="1"/>
  <c r="P67" i="1"/>
  <c r="Q67" i="1" s="1"/>
  <c r="P68" i="1"/>
  <c r="Q68" i="1" s="1"/>
  <c r="P69" i="1"/>
  <c r="Q69" i="1" s="1"/>
  <c r="P70" i="1"/>
  <c r="Q70" i="1" s="1"/>
  <c r="P71" i="1"/>
  <c r="Q71" i="1" s="1"/>
  <c r="P72" i="1"/>
  <c r="Q72" i="1" s="1"/>
  <c r="P73" i="1"/>
  <c r="Q73" i="1" s="1"/>
  <c r="P74" i="1"/>
  <c r="Q74" i="1" s="1"/>
  <c r="P75" i="1"/>
  <c r="Q75" i="1" s="1"/>
  <c r="P76" i="1"/>
  <c r="Q76" i="1" s="1"/>
  <c r="P77" i="1"/>
  <c r="Q77" i="1" s="1"/>
  <c r="P78" i="1"/>
  <c r="Q78" i="1" s="1"/>
  <c r="P79" i="1"/>
  <c r="Q79" i="1" s="1"/>
  <c r="P80" i="1"/>
  <c r="Q80" i="1" s="1"/>
  <c r="P81" i="1"/>
  <c r="Q81" i="1" s="1"/>
  <c r="P82" i="1"/>
  <c r="Q82" i="1" s="1"/>
  <c r="P83" i="1"/>
  <c r="Q83" i="1" s="1"/>
  <c r="P84" i="1"/>
  <c r="Q84" i="1" s="1"/>
  <c r="P85" i="1"/>
  <c r="Q85" i="1" s="1"/>
  <c r="P86" i="1"/>
  <c r="Q86" i="1" s="1"/>
  <c r="P87" i="1"/>
  <c r="Q87" i="1" s="1"/>
  <c r="P88" i="1"/>
  <c r="Q88" i="1" s="1"/>
  <c r="P89" i="1"/>
  <c r="P90" i="1"/>
  <c r="P91" i="1"/>
  <c r="P92" i="1"/>
  <c r="P93" i="1"/>
  <c r="P94" i="1"/>
  <c r="P95" i="1"/>
  <c r="Q95" i="1" s="1"/>
  <c r="P96" i="1"/>
  <c r="Q96" i="1" s="1"/>
  <c r="O2" i="1"/>
  <c r="P2" i="1" s="1"/>
  <c r="N2" i="1"/>
  <c r="P98" i="1" l="1"/>
  <c r="Q2" i="1"/>
  <c r="Q98" i="1" s="1"/>
  <c r="L98" i="1" l="1"/>
</calcChain>
</file>

<file path=xl/sharedStrings.xml><?xml version="1.0" encoding="utf-8"?>
<sst xmlns="http://schemas.openxmlformats.org/spreadsheetml/2006/main" count="108" uniqueCount="55">
  <si>
    <t>unweighted_ST</t>
  </si>
  <si>
    <t>Score</t>
  </si>
  <si>
    <t>McPhee 2018 ( QF )</t>
  </si>
  <si>
    <t>Morse 2007 ( GL )</t>
  </si>
  <si>
    <t>Marchetta 2012 ( BIC )</t>
  </si>
  <si>
    <t>Marchetta 2012 ( BRA )</t>
  </si>
  <si>
    <t>Marchetta 2012 ( BRD )</t>
  </si>
  <si>
    <t>Akagi 2009 ( EF )</t>
  </si>
  <si>
    <t>Klein 2001 ( EE )</t>
  </si>
  <si>
    <t>Klein 2001 ( EF )</t>
  </si>
  <si>
    <t>Bamman 2000 ( TS )</t>
  </si>
  <si>
    <t>Maden-Wilkinson 2020 ( QF )</t>
  </si>
  <si>
    <t>Kubo 2006 ( VL )</t>
  </si>
  <si>
    <t>Erskine 2011 ( QF )</t>
  </si>
  <si>
    <t>Kawakami 1994 ( BIC )</t>
  </si>
  <si>
    <t>Kawakami 1994 ( BRA )</t>
  </si>
  <si>
    <t>Kawakami 1994 ( BRD )</t>
  </si>
  <si>
    <t>Kawakami 1994 ( EF )</t>
  </si>
  <si>
    <t>Kawakami 1994 ( EE )</t>
  </si>
  <si>
    <t>Erskine 2010 ( QF )</t>
  </si>
  <si>
    <t>Erskine 2009 ( QF )</t>
  </si>
  <si>
    <t>Erskine 2010b ( QF )</t>
  </si>
  <si>
    <t>Maganaris 2001 ( SOL )</t>
  </si>
  <si>
    <t>Maganaris 2001 ( TA )</t>
  </si>
  <si>
    <t>O'Brien 2010 ( QF )</t>
  </si>
  <si>
    <t>Fukunaga 1996 ( TS )</t>
  </si>
  <si>
    <t>Fukunaga 1996 ( PF )</t>
  </si>
  <si>
    <t>Fukunaga 1996 ( DF )</t>
  </si>
  <si>
    <t>Binder-Markey 2023 ( GRA )</t>
  </si>
  <si>
    <t>Narici 1996 ( GM )</t>
  </si>
  <si>
    <t>Reeves 2004 ( VL )</t>
  </si>
  <si>
    <t>Morse 2008 ( GL )</t>
  </si>
  <si>
    <t>Morse 2005 ( GL )</t>
  </si>
  <si>
    <t>Nygaard 1983 ( BIC )</t>
  </si>
  <si>
    <t>Valamatos 2018 ( VL )</t>
  </si>
  <si>
    <t>Gorgey 2006 ( QF )</t>
  </si>
  <si>
    <t>Sims 2018 ( VL )</t>
  </si>
  <si>
    <t>Aagaard 2001 ( QF )</t>
  </si>
  <si>
    <t>Narici 1992 ( VL )</t>
  </si>
  <si>
    <t>Narici 1992 ( VI )</t>
  </si>
  <si>
    <t>Narici 1992 ( VM )</t>
  </si>
  <si>
    <t>Narici 1992 ( RF )</t>
  </si>
  <si>
    <t>Dowling 1994 ( EF )</t>
  </si>
  <si>
    <t>Klitgaard 1990 ( EF )</t>
  </si>
  <si>
    <t>studyID</t>
  </si>
  <si>
    <t>max score</t>
  </si>
  <si>
    <t>min score</t>
  </si>
  <si>
    <t>Normalized score</t>
  </si>
  <si>
    <t>Linear weighting</t>
  </si>
  <si>
    <t>Weighted arithmetic mean</t>
  </si>
  <si>
    <t xml:space="preserve">weighted_ST </t>
  </si>
  <si>
    <t>Linear Weighting</t>
  </si>
  <si>
    <t>Score x ST</t>
  </si>
  <si>
    <t>weights</t>
  </si>
  <si>
    <t>Weighted arithmetic mean2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</si>
</sst>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8"/>
  <sheetViews>
    <sheetView tabSelected="1" workbookViewId="0">
      <selection activeCell="P2" sqref="P2"/>
    </sheetView>
  </sheetViews>
  <sheetFormatPr defaultRowHeight="15" x14ac:dyDescent="0.25"/>
  <cols>
    <col min="1" max="1" width="24.140625" customWidth="1"/>
    <col min="2" max="2" width="15.85546875" customWidth="1"/>
    <col min="3" max="3" width="12.7109375" customWidth="1"/>
    <col min="4" max="4" width="19.28515625" customWidth="1"/>
    <col min="7" max="7" width="24.140625" customWidth="1"/>
    <col min="8" max="8" width="18" customWidth="1"/>
    <col min="9" max="9" width="21.140625" customWidth="1"/>
    <col min="10" max="10" width="23.7109375" customWidth="1"/>
    <col min="14" max="14" width="11.28515625" customWidth="1"/>
    <col min="15" max="15" width="14.42578125" customWidth="1"/>
    <col min="16" max="16" width="25.42578125" customWidth="1"/>
    <col min="18" max="18" width="27" customWidth="1"/>
  </cols>
  <sheetData>
    <row r="1" spans="1:18" s="1" customFormat="1" ht="37.5" customHeight="1" x14ac:dyDescent="0.25">
      <c r="A1" s="1" t="s">
        <v>44</v>
      </c>
      <c r="B1" s="1" t="s">
        <v>0</v>
      </c>
      <c r="C1" s="1" t="s">
        <v>1</v>
      </c>
      <c r="D1" s="1" t="s">
        <v>50</v>
      </c>
      <c r="E1" s="1" t="s">
        <v>53</v>
      </c>
      <c r="G1" s="2" t="s">
        <v>52</v>
      </c>
      <c r="H1" s="1" t="s">
        <v>51</v>
      </c>
      <c r="I1" s="2" t="s">
        <v>49</v>
      </c>
      <c r="J1" s="2" t="s">
        <v>54</v>
      </c>
      <c r="N1" s="1" t="s">
        <v>45</v>
      </c>
      <c r="O1" s="1" t="s">
        <v>46</v>
      </c>
      <c r="P1" s="1" t="s">
        <v>47</v>
      </c>
      <c r="R1" s="1" t="s">
        <v>48</v>
      </c>
    </row>
    <row r="2" spans="1:18" x14ac:dyDescent="0.25">
      <c r="A2" t="s">
        <v>2</v>
      </c>
      <c r="B2">
        <v>29</v>
      </c>
      <c r="C2">
        <v>21</v>
      </c>
      <c r="D2">
        <v>19.64516129032258</v>
      </c>
      <c r="E2">
        <f>C2/31</f>
        <v>0.67741935483870963</v>
      </c>
      <c r="G2">
        <f>(C2*B2)</f>
        <v>609</v>
      </c>
      <c r="H2">
        <f>AVERAGE(D2:D96)</f>
        <v>17.21880305602717</v>
      </c>
      <c r="I2">
        <f>(SUM(G2:G96))/SUM(C2:C96)</f>
        <v>30.364895209580837</v>
      </c>
      <c r="J2">
        <f>(SUM(D2:D96))/SUM(E2:E96)</f>
        <v>30.36489520958084</v>
      </c>
      <c r="N2">
        <f>MAX(C2:C96)</f>
        <v>27</v>
      </c>
      <c r="O2">
        <f>MIN(C2:C96)</f>
        <v>9</v>
      </c>
      <c r="P2">
        <f>(C2-O2)/(31-O2)</f>
        <v>0.54545454545454541</v>
      </c>
      <c r="Q2">
        <f>P2*D2</f>
        <v>10.715542521994134</v>
      </c>
    </row>
    <row r="3" spans="1:18" x14ac:dyDescent="0.25">
      <c r="A3" t="s">
        <v>2</v>
      </c>
      <c r="B3">
        <v>32</v>
      </c>
      <c r="C3">
        <v>21</v>
      </c>
      <c r="D3">
        <v>21.677419354838712</v>
      </c>
      <c r="E3">
        <f t="shared" ref="E3:E66" si="0">C3/31</f>
        <v>0.67741935483870963</v>
      </c>
      <c r="G3">
        <f>(C3*B3)</f>
        <v>672</v>
      </c>
      <c r="P3">
        <f>(C3-O3)/(31-O3)</f>
        <v>0.67741935483870963</v>
      </c>
      <c r="Q3">
        <f>P3*D3</f>
        <v>14.684703433922998</v>
      </c>
    </row>
    <row r="4" spans="1:18" x14ac:dyDescent="0.25">
      <c r="A4" t="s">
        <v>2</v>
      </c>
      <c r="B4">
        <v>24</v>
      </c>
      <c r="C4">
        <v>21</v>
      </c>
      <c r="D4">
        <v>16.258064516129028</v>
      </c>
      <c r="E4">
        <f t="shared" si="0"/>
        <v>0.67741935483870963</v>
      </c>
      <c r="G4">
        <f>(C4*B4)</f>
        <v>504</v>
      </c>
      <c r="P4">
        <f>(C4-O4)/(31-O4)</f>
        <v>0.67741935483870963</v>
      </c>
      <c r="Q4">
        <f>P4*D4</f>
        <v>11.013527575442245</v>
      </c>
    </row>
    <row r="5" spans="1:18" x14ac:dyDescent="0.25">
      <c r="A5" t="s">
        <v>2</v>
      </c>
      <c r="B5">
        <v>27</v>
      </c>
      <c r="C5">
        <v>21</v>
      </c>
      <c r="D5">
        <v>18.29032258064516</v>
      </c>
      <c r="E5">
        <f t="shared" si="0"/>
        <v>0.67741935483870963</v>
      </c>
      <c r="G5">
        <f>(C5*B5)</f>
        <v>567</v>
      </c>
      <c r="P5">
        <f>(C5-O5)/(31-O5)</f>
        <v>0.67741935483870963</v>
      </c>
      <c r="Q5">
        <f>P5*D5</f>
        <v>12.390218522372527</v>
      </c>
    </row>
    <row r="6" spans="1:18" x14ac:dyDescent="0.25">
      <c r="A6" t="s">
        <v>3</v>
      </c>
      <c r="B6">
        <v>8.9</v>
      </c>
      <c r="C6">
        <v>21</v>
      </c>
      <c r="D6">
        <v>6.0290322580645164</v>
      </c>
      <c r="E6">
        <f t="shared" si="0"/>
        <v>0.67741935483870963</v>
      </c>
      <c r="G6">
        <f>(C6*B6)</f>
        <v>186.9</v>
      </c>
      <c r="P6">
        <f>(C6-O6)/(31-O6)</f>
        <v>0.67741935483870963</v>
      </c>
      <c r="Q6">
        <f>P6*D6</f>
        <v>4.0841831425598336</v>
      </c>
    </row>
    <row r="7" spans="1:18" x14ac:dyDescent="0.25">
      <c r="A7" t="s">
        <v>3</v>
      </c>
      <c r="B7">
        <v>11.2</v>
      </c>
      <c r="C7">
        <v>21</v>
      </c>
      <c r="D7">
        <v>7.5870967741935473</v>
      </c>
      <c r="E7">
        <f t="shared" si="0"/>
        <v>0.67741935483870963</v>
      </c>
      <c r="G7">
        <f>(C7*B7)</f>
        <v>235.2</v>
      </c>
      <c r="P7">
        <f>(C7-O7)/(31-O7)</f>
        <v>0.67741935483870963</v>
      </c>
      <c r="Q7">
        <f>P7*D7</f>
        <v>5.139646201873048</v>
      </c>
    </row>
    <row r="8" spans="1:18" x14ac:dyDescent="0.25">
      <c r="A8" t="s">
        <v>3</v>
      </c>
      <c r="B8">
        <v>9.8000000000000007</v>
      </c>
      <c r="C8">
        <v>21</v>
      </c>
      <c r="D8">
        <v>6.6387096774193548</v>
      </c>
      <c r="E8">
        <f t="shared" si="0"/>
        <v>0.67741935483870963</v>
      </c>
      <c r="G8">
        <f>(C8*B8)</f>
        <v>205.8</v>
      </c>
      <c r="P8">
        <f>(C8-O8)/(31-O8)</f>
        <v>0.67741935483870963</v>
      </c>
      <c r="Q8">
        <f>P8*D8</f>
        <v>4.4971904266389178</v>
      </c>
    </row>
    <row r="9" spans="1:18" x14ac:dyDescent="0.25">
      <c r="A9" t="s">
        <v>3</v>
      </c>
      <c r="B9">
        <v>9.5</v>
      </c>
      <c r="C9">
        <v>21</v>
      </c>
      <c r="D9">
        <v>6.4354838709677411</v>
      </c>
      <c r="E9">
        <f t="shared" si="0"/>
        <v>0.67741935483870963</v>
      </c>
      <c r="G9">
        <f>(C9*B9)</f>
        <v>199.5</v>
      </c>
      <c r="P9">
        <f>(C9-O9)/(31-O9)</f>
        <v>0.67741935483870963</v>
      </c>
      <c r="Q9">
        <f>P9*D9</f>
        <v>4.3595213319458885</v>
      </c>
    </row>
    <row r="10" spans="1:18" x14ac:dyDescent="0.25">
      <c r="A10" t="s">
        <v>4</v>
      </c>
      <c r="B10">
        <v>53.406999999999996</v>
      </c>
      <c r="C10">
        <v>15</v>
      </c>
      <c r="D10">
        <v>25.84209677419355</v>
      </c>
      <c r="E10">
        <f t="shared" si="0"/>
        <v>0.4838709677419355</v>
      </c>
      <c r="G10">
        <f>(C10*B10)</f>
        <v>801.1049999999999</v>
      </c>
      <c r="P10">
        <f>(C10-O10)/(31-O10)</f>
        <v>0.4838709677419355</v>
      </c>
      <c r="Q10">
        <f>P10*D10</f>
        <v>12.504240374609783</v>
      </c>
    </row>
    <row r="11" spans="1:18" x14ac:dyDescent="0.25">
      <c r="A11" t="s">
        <v>5</v>
      </c>
      <c r="B11">
        <v>56.51</v>
      </c>
      <c r="C11">
        <v>15</v>
      </c>
      <c r="D11">
        <v>27.343548387096771</v>
      </c>
      <c r="E11">
        <f t="shared" si="0"/>
        <v>0.4838709677419355</v>
      </c>
      <c r="G11">
        <f>(C11*B11)</f>
        <v>847.65</v>
      </c>
      <c r="P11">
        <f>(C11-O11)/(31-O11)</f>
        <v>0.4838709677419355</v>
      </c>
      <c r="Q11">
        <f>P11*D11</f>
        <v>13.230749219562954</v>
      </c>
    </row>
    <row r="12" spans="1:18" x14ac:dyDescent="0.25">
      <c r="A12" t="s">
        <v>6</v>
      </c>
      <c r="B12">
        <v>53.451999999999998</v>
      </c>
      <c r="C12">
        <v>15</v>
      </c>
      <c r="D12">
        <v>25.863870967741931</v>
      </c>
      <c r="E12">
        <f t="shared" si="0"/>
        <v>0.4838709677419355</v>
      </c>
      <c r="G12">
        <f>(C12*B12)</f>
        <v>801.78</v>
      </c>
      <c r="P12">
        <f>(C12-O12)/(31-O12)</f>
        <v>0.4838709677419355</v>
      </c>
      <c r="Q12">
        <f>P12*D12</f>
        <v>12.514776274713839</v>
      </c>
    </row>
    <row r="13" spans="1:18" x14ac:dyDescent="0.25">
      <c r="A13" t="s">
        <v>4</v>
      </c>
      <c r="B13">
        <v>50.475999999999999</v>
      </c>
      <c r="C13">
        <v>15</v>
      </c>
      <c r="D13">
        <v>24.423870967741941</v>
      </c>
      <c r="E13">
        <f t="shared" si="0"/>
        <v>0.4838709677419355</v>
      </c>
      <c r="G13">
        <f>(C13*B13)</f>
        <v>757.14</v>
      </c>
      <c r="P13">
        <f>(C13-O13)/(31-O13)</f>
        <v>0.4838709677419355</v>
      </c>
      <c r="Q13">
        <f>P13*D13</f>
        <v>11.818002081165455</v>
      </c>
    </row>
    <row r="14" spans="1:18" x14ac:dyDescent="0.25">
      <c r="A14" t="s">
        <v>5</v>
      </c>
      <c r="B14">
        <v>53.408999999999999</v>
      </c>
      <c r="C14">
        <v>15</v>
      </c>
      <c r="D14">
        <v>25.843064516129029</v>
      </c>
      <c r="E14">
        <f t="shared" si="0"/>
        <v>0.4838709677419355</v>
      </c>
      <c r="G14">
        <f>(C14*B14)</f>
        <v>801.13499999999999</v>
      </c>
      <c r="P14">
        <f>(C14-O14)/(31-O14)</f>
        <v>0.4838709677419355</v>
      </c>
      <c r="Q14">
        <f>P14*D14</f>
        <v>12.504708636836627</v>
      </c>
    </row>
    <row r="15" spans="1:18" x14ac:dyDescent="0.25">
      <c r="A15" t="s">
        <v>6</v>
      </c>
      <c r="B15">
        <v>50.518999999999998</v>
      </c>
      <c r="C15">
        <v>15</v>
      </c>
      <c r="D15">
        <v>24.444677419354839</v>
      </c>
      <c r="E15">
        <f t="shared" si="0"/>
        <v>0.4838709677419355</v>
      </c>
      <c r="G15">
        <f>(C15*B15)</f>
        <v>757.78499999999997</v>
      </c>
      <c r="P15">
        <f>(C15-O15)/(31-O15)</f>
        <v>0.4838709677419355</v>
      </c>
      <c r="Q15">
        <f>P15*D15</f>
        <v>11.828069719042665</v>
      </c>
    </row>
    <row r="16" spans="1:18" x14ac:dyDescent="0.25">
      <c r="A16" t="s">
        <v>7</v>
      </c>
      <c r="B16">
        <v>14.7</v>
      </c>
      <c r="C16">
        <v>9</v>
      </c>
      <c r="D16">
        <v>4.2677419354838708</v>
      </c>
      <c r="E16">
        <f t="shared" si="0"/>
        <v>0.29032258064516131</v>
      </c>
      <c r="G16">
        <f>(C16*B16)</f>
        <v>132.29999999999998</v>
      </c>
      <c r="P16">
        <f>(C16-O16)/(31-O16)</f>
        <v>0.29032258064516131</v>
      </c>
      <c r="Q16">
        <f>P16*D16</f>
        <v>1.2390218522372529</v>
      </c>
    </row>
    <row r="17" spans="1:17" x14ac:dyDescent="0.25">
      <c r="A17" t="s">
        <v>7</v>
      </c>
      <c r="B17">
        <v>14.7</v>
      </c>
      <c r="C17">
        <v>9</v>
      </c>
      <c r="D17">
        <v>4.2677419354838708</v>
      </c>
      <c r="E17">
        <f t="shared" si="0"/>
        <v>0.29032258064516131</v>
      </c>
      <c r="G17">
        <f>(C17*B17)</f>
        <v>132.29999999999998</v>
      </c>
      <c r="P17">
        <f>(C17-O17)/(31-O17)</f>
        <v>0.29032258064516131</v>
      </c>
      <c r="Q17">
        <f>P17*D17</f>
        <v>1.2390218522372529</v>
      </c>
    </row>
    <row r="18" spans="1:17" x14ac:dyDescent="0.25">
      <c r="A18" t="s">
        <v>7</v>
      </c>
      <c r="B18">
        <v>13.4</v>
      </c>
      <c r="C18">
        <v>9</v>
      </c>
      <c r="D18">
        <v>3.890322580645162</v>
      </c>
      <c r="E18">
        <f t="shared" si="0"/>
        <v>0.29032258064516131</v>
      </c>
      <c r="G18">
        <f>(C18*B18)</f>
        <v>120.60000000000001</v>
      </c>
      <c r="P18">
        <f>(C18-O18)/(31-O18)</f>
        <v>0.29032258064516131</v>
      </c>
      <c r="Q18">
        <f>P18*D18</f>
        <v>1.1294484911550471</v>
      </c>
    </row>
    <row r="19" spans="1:17" x14ac:dyDescent="0.25">
      <c r="A19" t="s">
        <v>7</v>
      </c>
      <c r="B19">
        <v>13.1</v>
      </c>
      <c r="C19">
        <v>9</v>
      </c>
      <c r="D19">
        <v>3.8032258064516129</v>
      </c>
      <c r="E19">
        <f t="shared" si="0"/>
        <v>0.29032258064516131</v>
      </c>
      <c r="G19">
        <f>(C19*B19)</f>
        <v>117.89999999999999</v>
      </c>
      <c r="P19">
        <f>(C19-O19)/(31-O19)</f>
        <v>0.29032258064516131</v>
      </c>
      <c r="Q19">
        <f>P19*D19</f>
        <v>1.104162330905307</v>
      </c>
    </row>
    <row r="20" spans="1:17" x14ac:dyDescent="0.25">
      <c r="A20" t="s">
        <v>8</v>
      </c>
      <c r="B20">
        <v>5.5</v>
      </c>
      <c r="C20">
        <v>16</v>
      </c>
      <c r="D20">
        <v>2.838709677419355</v>
      </c>
      <c r="E20">
        <f t="shared" si="0"/>
        <v>0.5161290322580645</v>
      </c>
      <c r="G20">
        <f>(C20*B20)</f>
        <v>88</v>
      </c>
      <c r="P20">
        <f>(C20-O20)/(31-O20)</f>
        <v>0.5161290322580645</v>
      </c>
      <c r="Q20">
        <f>P20*D20</f>
        <v>1.4651404786680542</v>
      </c>
    </row>
    <row r="21" spans="1:17" x14ac:dyDescent="0.25">
      <c r="A21" t="s">
        <v>9</v>
      </c>
      <c r="B21">
        <v>16.5</v>
      </c>
      <c r="C21">
        <v>15</v>
      </c>
      <c r="D21">
        <v>7.9838709677419359</v>
      </c>
      <c r="E21">
        <f t="shared" si="0"/>
        <v>0.4838709677419355</v>
      </c>
      <c r="G21">
        <f>(C21*B21)</f>
        <v>247.5</v>
      </c>
      <c r="P21">
        <f>(C21-O21)/(31-O21)</f>
        <v>0.4838709677419355</v>
      </c>
      <c r="Q21">
        <f>P21*D21</f>
        <v>3.8631633714880338</v>
      </c>
    </row>
    <row r="22" spans="1:17" x14ac:dyDescent="0.25">
      <c r="A22" t="s">
        <v>8</v>
      </c>
      <c r="B22">
        <v>10.3</v>
      </c>
      <c r="C22">
        <v>16</v>
      </c>
      <c r="D22">
        <v>5.3161290322580648</v>
      </c>
      <c r="E22">
        <f t="shared" si="0"/>
        <v>0.5161290322580645</v>
      </c>
      <c r="G22">
        <f>(C22*B22)</f>
        <v>164.8</v>
      </c>
      <c r="P22">
        <f>(C22-O22)/(31-O22)</f>
        <v>0.5161290322580645</v>
      </c>
      <c r="Q22">
        <f>P22*D22</f>
        <v>2.7438085327783561</v>
      </c>
    </row>
    <row r="23" spans="1:17" x14ac:dyDescent="0.25">
      <c r="A23" t="s">
        <v>9</v>
      </c>
      <c r="B23">
        <v>10.5</v>
      </c>
      <c r="C23">
        <v>15</v>
      </c>
      <c r="D23">
        <v>5.080645161290323</v>
      </c>
      <c r="E23">
        <f t="shared" si="0"/>
        <v>0.4838709677419355</v>
      </c>
      <c r="G23">
        <f>(C23*B23)</f>
        <v>157.5</v>
      </c>
      <c r="P23">
        <f>(C23-O23)/(31-O23)</f>
        <v>0.4838709677419355</v>
      </c>
      <c r="Q23">
        <f>P23*D23</f>
        <v>2.4583766909469307</v>
      </c>
    </row>
    <row r="24" spans="1:17" x14ac:dyDescent="0.25">
      <c r="A24" t="s">
        <v>8</v>
      </c>
      <c r="B24">
        <v>5.0999999999999996</v>
      </c>
      <c r="C24">
        <v>16</v>
      </c>
      <c r="D24">
        <v>2.6322580645161291</v>
      </c>
      <c r="E24">
        <f t="shared" si="0"/>
        <v>0.5161290322580645</v>
      </c>
      <c r="G24">
        <f>(C24*B24)</f>
        <v>81.599999999999994</v>
      </c>
      <c r="P24">
        <f>(C24-O24)/(31-O24)</f>
        <v>0.5161290322580645</v>
      </c>
      <c r="Q24">
        <f>P24*D24</f>
        <v>1.3585848074921956</v>
      </c>
    </row>
    <row r="25" spans="1:17" x14ac:dyDescent="0.25">
      <c r="A25" t="s">
        <v>9</v>
      </c>
      <c r="B25">
        <v>14.3</v>
      </c>
      <c r="C25">
        <v>15</v>
      </c>
      <c r="D25">
        <v>6.9193548387096779</v>
      </c>
      <c r="E25">
        <f t="shared" si="0"/>
        <v>0.4838709677419355</v>
      </c>
      <c r="G25">
        <f>(C25*B25)</f>
        <v>214.5</v>
      </c>
      <c r="P25">
        <f>(C25-O25)/(31-O25)</f>
        <v>0.4838709677419355</v>
      </c>
      <c r="Q25">
        <f>P25*D25</f>
        <v>3.3480749219562957</v>
      </c>
    </row>
    <row r="26" spans="1:17" x14ac:dyDescent="0.25">
      <c r="A26" t="s">
        <v>8</v>
      </c>
      <c r="B26">
        <v>9.5</v>
      </c>
      <c r="C26">
        <v>16</v>
      </c>
      <c r="D26">
        <v>4.903225806451613</v>
      </c>
      <c r="E26">
        <f t="shared" si="0"/>
        <v>0.5161290322580645</v>
      </c>
      <c r="G26">
        <f>(C26*B26)</f>
        <v>152</v>
      </c>
      <c r="P26">
        <f>(C26-O26)/(31-O26)</f>
        <v>0.5161290322580645</v>
      </c>
      <c r="Q26">
        <f>P26*D26</f>
        <v>2.5306971904266389</v>
      </c>
    </row>
    <row r="27" spans="1:17" x14ac:dyDescent="0.25">
      <c r="A27" t="s">
        <v>10</v>
      </c>
      <c r="B27">
        <v>1.97</v>
      </c>
      <c r="C27">
        <v>12</v>
      </c>
      <c r="D27">
        <v>0.76258064516129032</v>
      </c>
      <c r="E27">
        <f t="shared" si="0"/>
        <v>0.38709677419354838</v>
      </c>
      <c r="G27">
        <f>(C27*B27)</f>
        <v>23.64</v>
      </c>
      <c r="P27">
        <f>(C27-O27)/(31-O27)</f>
        <v>0.38709677419354838</v>
      </c>
      <c r="Q27">
        <f>P27*D27</f>
        <v>0.29519250780437045</v>
      </c>
    </row>
    <row r="28" spans="1:17" x14ac:dyDescent="0.25">
      <c r="A28" t="s">
        <v>10</v>
      </c>
      <c r="B28">
        <v>1.87</v>
      </c>
      <c r="C28">
        <v>12</v>
      </c>
      <c r="D28">
        <v>0.72387096774193549</v>
      </c>
      <c r="E28">
        <f t="shared" si="0"/>
        <v>0.38709677419354838</v>
      </c>
      <c r="G28">
        <f>(C28*B28)</f>
        <v>22.44</v>
      </c>
      <c r="P28">
        <f>(C28-O28)/(31-O28)</f>
        <v>0.38709677419354838</v>
      </c>
      <c r="Q28">
        <f>P28*D28</f>
        <v>0.28020811654526534</v>
      </c>
    </row>
    <row r="29" spans="1:17" x14ac:dyDescent="0.25">
      <c r="A29" t="s">
        <v>11</v>
      </c>
      <c r="B29">
        <v>33.299999999999997</v>
      </c>
      <c r="C29">
        <v>21</v>
      </c>
      <c r="D29">
        <v>22.558064516129029</v>
      </c>
      <c r="E29">
        <f t="shared" si="0"/>
        <v>0.67741935483870963</v>
      </c>
      <c r="G29">
        <f>(C29*B29)</f>
        <v>699.3</v>
      </c>
      <c r="P29">
        <f>(C29-O29)/(31-O29)</f>
        <v>0.67741935483870963</v>
      </c>
      <c r="Q29">
        <f>P29*D29</f>
        <v>15.281269510926116</v>
      </c>
    </row>
    <row r="30" spans="1:17" x14ac:dyDescent="0.25">
      <c r="A30" t="s">
        <v>11</v>
      </c>
      <c r="B30">
        <v>36.1</v>
      </c>
      <c r="C30">
        <v>21</v>
      </c>
      <c r="D30">
        <v>24.454838709677421</v>
      </c>
      <c r="E30">
        <f t="shared" si="0"/>
        <v>0.67741935483870963</v>
      </c>
      <c r="G30">
        <f>(C30*B30)</f>
        <v>758.1</v>
      </c>
      <c r="P30">
        <f>(C30-O30)/(31-O30)</f>
        <v>0.67741935483870963</v>
      </c>
      <c r="Q30">
        <f>P30*D30</f>
        <v>16.566181061394381</v>
      </c>
    </row>
    <row r="31" spans="1:17" x14ac:dyDescent="0.25">
      <c r="A31" t="s">
        <v>12</v>
      </c>
      <c r="B31">
        <v>23.1</v>
      </c>
      <c r="C31">
        <v>22</v>
      </c>
      <c r="D31">
        <v>16.393548387096779</v>
      </c>
      <c r="E31">
        <f t="shared" si="0"/>
        <v>0.70967741935483875</v>
      </c>
      <c r="G31">
        <f>(C31*B31)</f>
        <v>508.20000000000005</v>
      </c>
      <c r="P31">
        <f>(C31-O31)/(31-O31)</f>
        <v>0.70967741935483875</v>
      </c>
      <c r="Q31">
        <f>P31*D31</f>
        <v>11.634131113423521</v>
      </c>
    </row>
    <row r="32" spans="1:17" x14ac:dyDescent="0.25">
      <c r="A32" t="s">
        <v>12</v>
      </c>
      <c r="B32">
        <v>23.9</v>
      </c>
      <c r="C32">
        <v>22</v>
      </c>
      <c r="D32">
        <v>16.961290322580641</v>
      </c>
      <c r="E32">
        <f t="shared" si="0"/>
        <v>0.70967741935483875</v>
      </c>
      <c r="G32">
        <f>(C32*B32)</f>
        <v>525.79999999999995</v>
      </c>
      <c r="P32">
        <f>(C32-O32)/(31-O32)</f>
        <v>0.70967741935483875</v>
      </c>
      <c r="Q32">
        <f>P32*D32</f>
        <v>12.03704474505723</v>
      </c>
    </row>
    <row r="33" spans="1:17" x14ac:dyDescent="0.25">
      <c r="A33" t="s">
        <v>12</v>
      </c>
      <c r="B33">
        <v>23.8</v>
      </c>
      <c r="C33">
        <v>22</v>
      </c>
      <c r="D33">
        <v>16.890322580645162</v>
      </c>
      <c r="E33">
        <f t="shared" si="0"/>
        <v>0.70967741935483875</v>
      </c>
      <c r="G33">
        <f>(C33*B33)</f>
        <v>523.6</v>
      </c>
      <c r="P33">
        <f>(C33-O33)/(31-O33)</f>
        <v>0.70967741935483875</v>
      </c>
      <c r="Q33">
        <f>P33*D33</f>
        <v>11.986680541103018</v>
      </c>
    </row>
    <row r="34" spans="1:17" x14ac:dyDescent="0.25">
      <c r="A34" t="s">
        <v>12</v>
      </c>
      <c r="B34">
        <v>25.1</v>
      </c>
      <c r="C34">
        <v>22</v>
      </c>
      <c r="D34">
        <v>17.812903225806451</v>
      </c>
      <c r="E34">
        <f t="shared" si="0"/>
        <v>0.70967741935483875</v>
      </c>
      <c r="G34">
        <f>(C34*B34)</f>
        <v>552.20000000000005</v>
      </c>
      <c r="P34">
        <f>(C34-O34)/(31-O34)</f>
        <v>0.70967741935483875</v>
      </c>
      <c r="Q34">
        <f>P34*D34</f>
        <v>12.641415192507806</v>
      </c>
    </row>
    <row r="35" spans="1:17" x14ac:dyDescent="0.25">
      <c r="A35" t="s">
        <v>13</v>
      </c>
      <c r="B35">
        <v>25.9</v>
      </c>
      <c r="C35">
        <v>18</v>
      </c>
      <c r="D35">
        <v>15.03870967741936</v>
      </c>
      <c r="E35">
        <f t="shared" si="0"/>
        <v>0.58064516129032262</v>
      </c>
      <c r="G35">
        <f>(C35*B35)</f>
        <v>466.2</v>
      </c>
      <c r="P35">
        <f>(C35-O35)/(31-O35)</f>
        <v>0.58064516129032262</v>
      </c>
      <c r="Q35">
        <f>P35*D35</f>
        <v>8.7321540062434995</v>
      </c>
    </row>
    <row r="36" spans="1:17" x14ac:dyDescent="0.25">
      <c r="A36" t="s">
        <v>13</v>
      </c>
      <c r="B36">
        <v>30.3</v>
      </c>
      <c r="C36">
        <v>18</v>
      </c>
      <c r="D36">
        <v>17.593548387096771</v>
      </c>
      <c r="E36">
        <f t="shared" si="0"/>
        <v>0.58064516129032262</v>
      </c>
      <c r="G36">
        <f>(C36*B36)</f>
        <v>545.4</v>
      </c>
      <c r="P36">
        <f>(C36-O36)/(31-O36)</f>
        <v>0.58064516129032262</v>
      </c>
      <c r="Q36">
        <f>P36*D36</f>
        <v>10.215608740894901</v>
      </c>
    </row>
    <row r="37" spans="1:17" x14ac:dyDescent="0.25">
      <c r="A37" t="s">
        <v>14</v>
      </c>
      <c r="B37">
        <v>72.3</v>
      </c>
      <c r="C37">
        <v>15</v>
      </c>
      <c r="D37">
        <v>34.983870967741943</v>
      </c>
      <c r="E37">
        <f t="shared" si="0"/>
        <v>0.4838709677419355</v>
      </c>
      <c r="G37">
        <f>(C37*B37)</f>
        <v>1084.5</v>
      </c>
      <c r="P37">
        <f>(C37-O37)/(31-O37)</f>
        <v>0.4838709677419355</v>
      </c>
      <c r="Q37">
        <f>P37*D37</f>
        <v>16.927679500520295</v>
      </c>
    </row>
    <row r="38" spans="1:17" x14ac:dyDescent="0.25">
      <c r="A38" t="s">
        <v>15</v>
      </c>
      <c r="B38">
        <v>72.3</v>
      </c>
      <c r="C38">
        <v>15</v>
      </c>
      <c r="D38">
        <v>34.983870967741943</v>
      </c>
      <c r="E38">
        <f t="shared" si="0"/>
        <v>0.4838709677419355</v>
      </c>
      <c r="G38">
        <f>(C38*B38)</f>
        <v>1084.5</v>
      </c>
      <c r="P38">
        <f>(C38-O38)/(31-O38)</f>
        <v>0.4838709677419355</v>
      </c>
      <c r="Q38">
        <f>P38*D38</f>
        <v>16.927679500520295</v>
      </c>
    </row>
    <row r="39" spans="1:17" x14ac:dyDescent="0.25">
      <c r="A39" t="s">
        <v>16</v>
      </c>
      <c r="B39">
        <v>71.900000000000006</v>
      </c>
      <c r="C39">
        <v>15</v>
      </c>
      <c r="D39">
        <v>34.790322580645167</v>
      </c>
      <c r="E39">
        <f t="shared" si="0"/>
        <v>0.4838709677419355</v>
      </c>
      <c r="G39">
        <f>(C39*B39)</f>
        <v>1078.5</v>
      </c>
      <c r="P39">
        <f>(C39-O39)/(31-O39)</f>
        <v>0.4838709677419355</v>
      </c>
      <c r="Q39">
        <f>P39*D39</f>
        <v>16.834027055150887</v>
      </c>
    </row>
    <row r="40" spans="1:17" x14ac:dyDescent="0.25">
      <c r="A40" t="s">
        <v>17</v>
      </c>
      <c r="B40">
        <v>72.7</v>
      </c>
      <c r="C40">
        <v>17</v>
      </c>
      <c r="D40">
        <v>39.86774193548387</v>
      </c>
      <c r="E40">
        <f t="shared" si="0"/>
        <v>0.54838709677419351</v>
      </c>
      <c r="G40">
        <f>(C40*B40)</f>
        <v>1235.9000000000001</v>
      </c>
      <c r="P40">
        <f>(C40-O40)/(31-O40)</f>
        <v>0.54838709677419351</v>
      </c>
      <c r="Q40">
        <f>P40*D40</f>
        <v>21.862955254942765</v>
      </c>
    </row>
    <row r="41" spans="1:17" x14ac:dyDescent="0.25">
      <c r="A41" t="s">
        <v>18</v>
      </c>
      <c r="B41">
        <v>65.400000000000006</v>
      </c>
      <c r="C41">
        <v>18</v>
      </c>
      <c r="D41">
        <v>37.974193548387113</v>
      </c>
      <c r="E41">
        <f t="shared" si="0"/>
        <v>0.58064516129032262</v>
      </c>
      <c r="G41">
        <f>(C41*B41)</f>
        <v>1177.2</v>
      </c>
      <c r="P41">
        <f>(C41-O41)/(31-O41)</f>
        <v>0.58064516129032262</v>
      </c>
      <c r="Q41">
        <f>P41*D41</f>
        <v>22.049531737773165</v>
      </c>
    </row>
    <row r="42" spans="1:17" x14ac:dyDescent="0.25">
      <c r="A42" t="s">
        <v>19</v>
      </c>
      <c r="B42">
        <v>25.6</v>
      </c>
      <c r="C42">
        <v>18</v>
      </c>
      <c r="D42">
        <v>14.86451612903226</v>
      </c>
      <c r="E42">
        <f t="shared" si="0"/>
        <v>0.58064516129032262</v>
      </c>
      <c r="G42">
        <f>(C42*B42)</f>
        <v>460.8</v>
      </c>
      <c r="P42">
        <f>(C42-O42)/(31-O42)</f>
        <v>0.58064516129032262</v>
      </c>
      <c r="Q42">
        <f>P42*D42</f>
        <v>8.6310093652445392</v>
      </c>
    </row>
    <row r="43" spans="1:17" x14ac:dyDescent="0.25">
      <c r="A43" t="s">
        <v>19</v>
      </c>
      <c r="B43">
        <v>29.8</v>
      </c>
      <c r="C43">
        <v>18</v>
      </c>
      <c r="D43">
        <v>17.303225806451611</v>
      </c>
      <c r="E43">
        <f t="shared" si="0"/>
        <v>0.58064516129032262</v>
      </c>
      <c r="G43">
        <f>(C43*B43)</f>
        <v>536.4</v>
      </c>
      <c r="P43">
        <f>(C43-O43)/(31-O43)</f>
        <v>0.58064516129032262</v>
      </c>
      <c r="Q43">
        <f>P43*D43</f>
        <v>10.047034339229969</v>
      </c>
    </row>
    <row r="44" spans="1:17" x14ac:dyDescent="0.25">
      <c r="A44" t="s">
        <v>20</v>
      </c>
      <c r="B44">
        <v>29.1</v>
      </c>
      <c r="C44">
        <v>18</v>
      </c>
      <c r="D44">
        <v>16.896774193548389</v>
      </c>
      <c r="E44">
        <f t="shared" si="0"/>
        <v>0.58064516129032262</v>
      </c>
      <c r="G44">
        <f>(C44*B44)</f>
        <v>523.80000000000007</v>
      </c>
      <c r="P44">
        <f>(C44-O44)/(31-O44)</f>
        <v>0.58064516129032262</v>
      </c>
      <c r="Q44">
        <f>P44*D44</f>
        <v>9.8110301768990649</v>
      </c>
    </row>
    <row r="45" spans="1:17" x14ac:dyDescent="0.25">
      <c r="A45" t="s">
        <v>21</v>
      </c>
      <c r="B45">
        <v>29.5</v>
      </c>
      <c r="C45">
        <v>24</v>
      </c>
      <c r="D45">
        <v>22.838709677419359</v>
      </c>
      <c r="E45">
        <f t="shared" si="0"/>
        <v>0.77419354838709675</v>
      </c>
      <c r="G45">
        <f>(C45*B45)</f>
        <v>708</v>
      </c>
      <c r="P45">
        <f>(C45-O45)/(31-O45)</f>
        <v>0.77419354838709675</v>
      </c>
      <c r="Q45">
        <f>P45*D45</f>
        <v>17.681581685744021</v>
      </c>
    </row>
    <row r="46" spans="1:17" x14ac:dyDescent="0.25">
      <c r="A46" t="s">
        <v>21</v>
      </c>
      <c r="B46">
        <v>35.5</v>
      </c>
      <c r="C46">
        <v>24</v>
      </c>
      <c r="D46">
        <v>27.483870967741939</v>
      </c>
      <c r="E46">
        <f t="shared" si="0"/>
        <v>0.77419354838709675</v>
      </c>
      <c r="G46">
        <f>(C46*B46)</f>
        <v>852</v>
      </c>
      <c r="P46">
        <f>(C46-O46)/(31-O46)</f>
        <v>0.77419354838709675</v>
      </c>
      <c r="Q46">
        <f>P46*D46</f>
        <v>21.277835587929243</v>
      </c>
    </row>
    <row r="47" spans="1:17" x14ac:dyDescent="0.25">
      <c r="A47" t="s">
        <v>13</v>
      </c>
      <c r="B47">
        <v>26.5</v>
      </c>
      <c r="C47">
        <v>24</v>
      </c>
      <c r="D47">
        <v>20.516129032258061</v>
      </c>
      <c r="E47">
        <f t="shared" si="0"/>
        <v>0.77419354838709675</v>
      </c>
      <c r="G47">
        <f>(C47*B47)</f>
        <v>636</v>
      </c>
      <c r="P47">
        <f>(C47-O47)/(31-O47)</f>
        <v>0.77419354838709675</v>
      </c>
      <c r="Q47">
        <f>P47*D47</f>
        <v>15.883454734651401</v>
      </c>
    </row>
    <row r="48" spans="1:17" x14ac:dyDescent="0.25">
      <c r="A48" t="s">
        <v>22</v>
      </c>
      <c r="B48">
        <v>15</v>
      </c>
      <c r="C48">
        <v>23</v>
      </c>
      <c r="D48">
        <v>11.12903225806452</v>
      </c>
      <c r="E48">
        <f t="shared" si="0"/>
        <v>0.74193548387096775</v>
      </c>
      <c r="G48">
        <f>(C48*B48)</f>
        <v>345</v>
      </c>
      <c r="P48">
        <f>(C48-O48)/(31-O48)</f>
        <v>0.74193548387096775</v>
      </c>
      <c r="Q48">
        <f>P48*D48</f>
        <v>8.2570239334027082</v>
      </c>
    </row>
    <row r="49" spans="1:17" x14ac:dyDescent="0.25">
      <c r="A49" t="s">
        <v>22</v>
      </c>
      <c r="B49">
        <v>10.4</v>
      </c>
      <c r="C49">
        <v>15</v>
      </c>
      <c r="D49">
        <v>5.032258064516129</v>
      </c>
      <c r="E49">
        <f t="shared" si="0"/>
        <v>0.4838709677419355</v>
      </c>
      <c r="G49">
        <f>(C49*B49)</f>
        <v>156</v>
      </c>
      <c r="P49">
        <f>(C49-O49)/(31-O49)</f>
        <v>0.4838709677419355</v>
      </c>
      <c r="Q49">
        <f>P49*D49</f>
        <v>2.4349635796045788</v>
      </c>
    </row>
    <row r="50" spans="1:17" x14ac:dyDescent="0.25">
      <c r="A50" t="s">
        <v>23</v>
      </c>
      <c r="B50">
        <v>15.5</v>
      </c>
      <c r="C50">
        <v>23</v>
      </c>
      <c r="D50">
        <v>11.5</v>
      </c>
      <c r="E50">
        <f t="shared" si="0"/>
        <v>0.74193548387096775</v>
      </c>
      <c r="G50">
        <f>(C50*B50)</f>
        <v>356.5</v>
      </c>
      <c r="P50">
        <f>(C50-O50)/(31-O50)</f>
        <v>0.74193548387096775</v>
      </c>
      <c r="Q50">
        <f>P50*D50</f>
        <v>8.5322580645161299</v>
      </c>
    </row>
    <row r="51" spans="1:17" x14ac:dyDescent="0.25">
      <c r="A51" t="s">
        <v>23</v>
      </c>
      <c r="B51">
        <v>65.8</v>
      </c>
      <c r="C51">
        <v>15</v>
      </c>
      <c r="D51">
        <v>31.838709677419359</v>
      </c>
      <c r="E51">
        <f t="shared" si="0"/>
        <v>0.4838709677419355</v>
      </c>
      <c r="G51">
        <f>(C51*B51)</f>
        <v>987</v>
      </c>
      <c r="P51">
        <f>(C51-O51)/(31-O51)</f>
        <v>0.4838709677419355</v>
      </c>
      <c r="Q51">
        <f>P51*D51</f>
        <v>15.405827263267433</v>
      </c>
    </row>
    <row r="52" spans="1:17" x14ac:dyDescent="0.25">
      <c r="A52" t="s">
        <v>13</v>
      </c>
      <c r="B52">
        <v>30.8</v>
      </c>
      <c r="C52">
        <v>24</v>
      </c>
      <c r="D52">
        <v>23.845161290322579</v>
      </c>
      <c r="E52">
        <f t="shared" si="0"/>
        <v>0.77419354838709675</v>
      </c>
      <c r="G52">
        <f>(C52*B52)</f>
        <v>739.2</v>
      </c>
      <c r="P52">
        <f>(C52-O52)/(31-O52)</f>
        <v>0.77419354838709675</v>
      </c>
      <c r="Q52">
        <f>P52*D52</f>
        <v>18.460770031217482</v>
      </c>
    </row>
    <row r="53" spans="1:17" x14ac:dyDescent="0.25">
      <c r="A53" t="s">
        <v>20</v>
      </c>
      <c r="B53">
        <v>30.3</v>
      </c>
      <c r="C53">
        <v>24</v>
      </c>
      <c r="D53">
        <v>23.458064516129031</v>
      </c>
      <c r="E53">
        <f t="shared" si="0"/>
        <v>0.77419354838709675</v>
      </c>
      <c r="G53">
        <f>(C53*B53)</f>
        <v>727.2</v>
      </c>
      <c r="P53">
        <f>(C53-O53)/(31-O53)</f>
        <v>0.77419354838709675</v>
      </c>
      <c r="Q53">
        <f>P53*D53</f>
        <v>18.161082206035378</v>
      </c>
    </row>
    <row r="54" spans="1:17" x14ac:dyDescent="0.25">
      <c r="A54" t="s">
        <v>24</v>
      </c>
      <c r="B54">
        <v>55.02</v>
      </c>
      <c r="C54">
        <v>24</v>
      </c>
      <c r="D54">
        <v>42.596129032258062</v>
      </c>
      <c r="E54">
        <f t="shared" si="0"/>
        <v>0.77419354838709675</v>
      </c>
      <c r="G54">
        <f>(C54*B54)</f>
        <v>1320.48</v>
      </c>
      <c r="P54">
        <f>(C54-O54)/(31-O54)</f>
        <v>0.77419354838709675</v>
      </c>
      <c r="Q54">
        <f>P54*D54</f>
        <v>32.977648283038498</v>
      </c>
    </row>
    <row r="55" spans="1:17" x14ac:dyDescent="0.25">
      <c r="A55" t="s">
        <v>24</v>
      </c>
      <c r="B55">
        <v>57.3</v>
      </c>
      <c r="C55">
        <v>24</v>
      </c>
      <c r="D55">
        <v>44.361290322580643</v>
      </c>
      <c r="E55">
        <f t="shared" si="0"/>
        <v>0.77419354838709675</v>
      </c>
      <c r="G55">
        <f>(C55*B55)</f>
        <v>1375.1999999999998</v>
      </c>
      <c r="P55">
        <f>(C55-O55)/(31-O55)</f>
        <v>0.77419354838709675</v>
      </c>
      <c r="Q55">
        <f>P55*D55</f>
        <v>34.344224765868887</v>
      </c>
    </row>
    <row r="56" spans="1:17" x14ac:dyDescent="0.25">
      <c r="A56" t="s">
        <v>24</v>
      </c>
      <c r="B56">
        <v>54.06</v>
      </c>
      <c r="C56">
        <v>24</v>
      </c>
      <c r="D56">
        <v>41.85290322580645</v>
      </c>
      <c r="E56">
        <f t="shared" si="0"/>
        <v>0.77419354838709675</v>
      </c>
      <c r="G56">
        <f>(C56*B56)</f>
        <v>1297.44</v>
      </c>
      <c r="P56">
        <f>(C56-O56)/(31-O56)</f>
        <v>0.77419354838709675</v>
      </c>
      <c r="Q56">
        <f>P56*D56</f>
        <v>32.402247658688864</v>
      </c>
    </row>
    <row r="57" spans="1:17" x14ac:dyDescent="0.25">
      <c r="A57" t="s">
        <v>24</v>
      </c>
      <c r="B57">
        <v>59.77</v>
      </c>
      <c r="C57">
        <v>24</v>
      </c>
      <c r="D57">
        <v>46.273548387096767</v>
      </c>
      <c r="E57">
        <f t="shared" si="0"/>
        <v>0.77419354838709675</v>
      </c>
      <c r="G57">
        <f>(C57*B57)</f>
        <v>1434.48</v>
      </c>
      <c r="P57">
        <f>(C57-O57)/(31-O57)</f>
        <v>0.77419354838709675</v>
      </c>
      <c r="Q57">
        <f>P57*D57</f>
        <v>35.824682622268462</v>
      </c>
    </row>
    <row r="58" spans="1:17" x14ac:dyDescent="0.25">
      <c r="A58" t="s">
        <v>25</v>
      </c>
      <c r="B58">
        <v>10.8</v>
      </c>
      <c r="C58">
        <v>17</v>
      </c>
      <c r="D58">
        <v>5.9225806451612906</v>
      </c>
      <c r="E58">
        <f t="shared" si="0"/>
        <v>0.54838709677419351</v>
      </c>
      <c r="G58">
        <f>(C58*B58)</f>
        <v>183.60000000000002</v>
      </c>
      <c r="P58">
        <f>(C58-O58)/(31-O58)</f>
        <v>0.54838709677419351</v>
      </c>
      <c r="Q58">
        <f>P58*D58</f>
        <v>3.24786680541103</v>
      </c>
    </row>
    <row r="59" spans="1:17" x14ac:dyDescent="0.25">
      <c r="A59" t="s">
        <v>26</v>
      </c>
      <c r="B59">
        <v>8</v>
      </c>
      <c r="C59">
        <v>17</v>
      </c>
      <c r="D59">
        <v>4.387096774193548</v>
      </c>
      <c r="E59">
        <f t="shared" si="0"/>
        <v>0.54838709677419351</v>
      </c>
      <c r="G59">
        <f>(C59*B59)</f>
        <v>136</v>
      </c>
      <c r="P59">
        <f>(C59-O59)/(31-O59)</f>
        <v>0.54838709677419351</v>
      </c>
      <c r="Q59">
        <f>P59*D59</f>
        <v>2.4058272632674296</v>
      </c>
    </row>
    <row r="60" spans="1:17" x14ac:dyDescent="0.25">
      <c r="A60" t="s">
        <v>27</v>
      </c>
      <c r="B60">
        <v>24.5</v>
      </c>
      <c r="C60">
        <v>17</v>
      </c>
      <c r="D60">
        <v>13.43548387096774</v>
      </c>
      <c r="E60">
        <f t="shared" si="0"/>
        <v>0.54838709677419351</v>
      </c>
      <c r="G60">
        <f>(C60*B60)</f>
        <v>416.5</v>
      </c>
      <c r="P60">
        <f>(C60-O60)/(31-O60)</f>
        <v>0.54838709677419351</v>
      </c>
      <c r="Q60">
        <f>P60*D60</f>
        <v>7.367845993756502</v>
      </c>
    </row>
    <row r="61" spans="1:17" x14ac:dyDescent="0.25">
      <c r="A61" t="s">
        <v>28</v>
      </c>
      <c r="B61">
        <v>17.100000000000001</v>
      </c>
      <c r="C61">
        <v>27</v>
      </c>
      <c r="D61">
        <v>14.89354838709678</v>
      </c>
      <c r="E61">
        <f t="shared" si="0"/>
        <v>0.87096774193548387</v>
      </c>
      <c r="G61">
        <f>(C61*B61)</f>
        <v>461.70000000000005</v>
      </c>
      <c r="P61">
        <f>(C61-O61)/(31-O61)</f>
        <v>0.87096774193548387</v>
      </c>
      <c r="Q61">
        <f>P61*D61</f>
        <v>12.971800208116552</v>
      </c>
    </row>
    <row r="62" spans="1:17" x14ac:dyDescent="0.25">
      <c r="A62" t="s">
        <v>29</v>
      </c>
      <c r="B62">
        <v>13.3</v>
      </c>
      <c r="C62">
        <v>15</v>
      </c>
      <c r="D62">
        <v>6.4354838709677429</v>
      </c>
      <c r="E62">
        <f t="shared" si="0"/>
        <v>0.4838709677419355</v>
      </c>
      <c r="G62">
        <f>(C62*B62)</f>
        <v>199.5</v>
      </c>
      <c r="P62">
        <f>(C62-O62)/(31-O62)</f>
        <v>0.4838709677419355</v>
      </c>
      <c r="Q62">
        <f>P62*D62</f>
        <v>3.1139438085327789</v>
      </c>
    </row>
    <row r="63" spans="1:17" x14ac:dyDescent="0.25">
      <c r="A63" t="s">
        <v>30</v>
      </c>
      <c r="B63">
        <v>27</v>
      </c>
      <c r="C63">
        <v>19</v>
      </c>
      <c r="D63">
        <v>16.548387096774189</v>
      </c>
      <c r="E63">
        <f t="shared" si="0"/>
        <v>0.61290322580645162</v>
      </c>
      <c r="G63">
        <f>(C63*B63)</f>
        <v>513</v>
      </c>
      <c r="P63">
        <f>(C63-O63)/(31-O63)</f>
        <v>0.61290322580645162</v>
      </c>
      <c r="Q63">
        <f>P63*D63</f>
        <v>10.142559833506761</v>
      </c>
    </row>
    <row r="64" spans="1:17" x14ac:dyDescent="0.25">
      <c r="A64" t="s">
        <v>30</v>
      </c>
      <c r="B64">
        <v>32.1</v>
      </c>
      <c r="C64">
        <v>19</v>
      </c>
      <c r="D64">
        <v>19.674193548387102</v>
      </c>
      <c r="E64">
        <f t="shared" si="0"/>
        <v>0.61290322580645162</v>
      </c>
      <c r="G64">
        <f>(C64*B64)</f>
        <v>609.9</v>
      </c>
      <c r="P64">
        <f>(C64-O64)/(31-O64)</f>
        <v>0.61290322580645162</v>
      </c>
      <c r="Q64">
        <f>P64*D64</f>
        <v>12.058376690946934</v>
      </c>
    </row>
    <row r="65" spans="1:17" x14ac:dyDescent="0.25">
      <c r="A65" t="s">
        <v>30</v>
      </c>
      <c r="B65">
        <v>23.6</v>
      </c>
      <c r="C65">
        <v>19</v>
      </c>
      <c r="D65">
        <v>14.46451612903226</v>
      </c>
      <c r="E65">
        <f t="shared" si="0"/>
        <v>0.61290322580645162</v>
      </c>
      <c r="G65">
        <f>(C65*B65)</f>
        <v>448.40000000000003</v>
      </c>
      <c r="P65">
        <f>(C65-O65)/(31-O65)</f>
        <v>0.61290322580645162</v>
      </c>
      <c r="Q65">
        <f>P65*D65</f>
        <v>8.8653485952133213</v>
      </c>
    </row>
    <row r="66" spans="1:17" x14ac:dyDescent="0.25">
      <c r="A66" t="s">
        <v>30</v>
      </c>
      <c r="B66">
        <v>21.5</v>
      </c>
      <c r="C66">
        <v>19</v>
      </c>
      <c r="D66">
        <v>13.17741935483871</v>
      </c>
      <c r="E66">
        <f t="shared" si="0"/>
        <v>0.61290322580645162</v>
      </c>
      <c r="G66">
        <f>(C66*B66)</f>
        <v>408.5</v>
      </c>
      <c r="P66">
        <f>(C66-O66)/(31-O66)</f>
        <v>0.61290322580645162</v>
      </c>
      <c r="Q66">
        <f>P66*D66</f>
        <v>8.0764828303850162</v>
      </c>
    </row>
    <row r="67" spans="1:17" x14ac:dyDescent="0.25">
      <c r="A67" t="s">
        <v>31</v>
      </c>
      <c r="B67">
        <v>13.1</v>
      </c>
      <c r="C67">
        <v>19</v>
      </c>
      <c r="D67">
        <v>8.0290322580645164</v>
      </c>
      <c r="E67">
        <f t="shared" ref="E67:E96" si="1">C67/31</f>
        <v>0.61290322580645162</v>
      </c>
      <c r="G67">
        <f>(C67*B67)</f>
        <v>248.9</v>
      </c>
      <c r="P67">
        <f>(C67-O67)/(31-O67)</f>
        <v>0.61290322580645162</v>
      </c>
      <c r="Q67">
        <f>P67*D67</f>
        <v>4.9210197710718004</v>
      </c>
    </row>
    <row r="68" spans="1:17" x14ac:dyDescent="0.25">
      <c r="A68" t="s">
        <v>31</v>
      </c>
      <c r="B68">
        <v>15.9</v>
      </c>
      <c r="C68">
        <v>19</v>
      </c>
      <c r="D68">
        <v>9.7451612903225815</v>
      </c>
      <c r="E68">
        <f t="shared" si="1"/>
        <v>0.61290322580645162</v>
      </c>
      <c r="G68">
        <f>(C68*B68)</f>
        <v>302.10000000000002</v>
      </c>
      <c r="P68">
        <f>(C68-O68)/(31-O68)</f>
        <v>0.61290322580645162</v>
      </c>
      <c r="Q68">
        <f>P68*D68</f>
        <v>5.9728407908428727</v>
      </c>
    </row>
    <row r="69" spans="1:17" x14ac:dyDescent="0.25">
      <c r="A69" t="s">
        <v>32</v>
      </c>
      <c r="B69">
        <v>13.1</v>
      </c>
      <c r="C69">
        <v>21</v>
      </c>
      <c r="D69">
        <v>8.8741935483870957</v>
      </c>
      <c r="E69">
        <f t="shared" si="1"/>
        <v>0.67741935483870963</v>
      </c>
      <c r="G69">
        <f>(C69*B69)</f>
        <v>275.09999999999997</v>
      </c>
      <c r="P69">
        <f>(C69-O69)/(31-O69)</f>
        <v>0.67741935483870963</v>
      </c>
      <c r="Q69">
        <f>P69*D69</f>
        <v>6.0115504682622261</v>
      </c>
    </row>
    <row r="70" spans="1:17" x14ac:dyDescent="0.25">
      <c r="A70" t="s">
        <v>32</v>
      </c>
      <c r="B70">
        <v>9.1999999999999993</v>
      </c>
      <c r="C70">
        <v>21</v>
      </c>
      <c r="D70">
        <v>6.2322580645161283</v>
      </c>
      <c r="E70">
        <f t="shared" si="1"/>
        <v>0.67741935483870963</v>
      </c>
      <c r="G70">
        <f>(C70*B70)</f>
        <v>193.2</v>
      </c>
      <c r="P70">
        <f>(C70-O70)/(31-O70)</f>
        <v>0.67741935483870963</v>
      </c>
      <c r="Q70">
        <f>P70*D70</f>
        <v>4.2218522372528611</v>
      </c>
    </row>
    <row r="71" spans="1:17" x14ac:dyDescent="0.25">
      <c r="A71" t="s">
        <v>33</v>
      </c>
      <c r="B71">
        <v>35.6</v>
      </c>
      <c r="C71">
        <v>12</v>
      </c>
      <c r="D71">
        <v>13.78064516129032</v>
      </c>
      <c r="E71">
        <f t="shared" si="1"/>
        <v>0.38709677419354838</v>
      </c>
      <c r="G71">
        <f>(C71*B71)</f>
        <v>427.20000000000005</v>
      </c>
      <c r="P71">
        <f>(C71-O71)/(31-O71)</f>
        <v>0.38709677419354838</v>
      </c>
      <c r="Q71">
        <f>P71*D71</f>
        <v>5.3344432882414141</v>
      </c>
    </row>
    <row r="72" spans="1:17" x14ac:dyDescent="0.25">
      <c r="A72" t="s">
        <v>33</v>
      </c>
      <c r="B72">
        <v>29.9</v>
      </c>
      <c r="C72">
        <v>12</v>
      </c>
      <c r="D72">
        <v>11.5741935483871</v>
      </c>
      <c r="E72">
        <f t="shared" si="1"/>
        <v>0.38709677419354838</v>
      </c>
      <c r="G72">
        <f>(C72*B72)</f>
        <v>358.79999999999995</v>
      </c>
      <c r="P72">
        <f>(C72-O72)/(31-O72)</f>
        <v>0.38709677419354838</v>
      </c>
      <c r="Q72">
        <f>P72*D72</f>
        <v>4.4803329864724262</v>
      </c>
    </row>
    <row r="73" spans="1:17" x14ac:dyDescent="0.25">
      <c r="A73" t="s">
        <v>34</v>
      </c>
      <c r="B73">
        <v>31.8</v>
      </c>
      <c r="C73">
        <v>20</v>
      </c>
      <c r="D73">
        <v>20.516129032258061</v>
      </c>
      <c r="E73">
        <f t="shared" si="1"/>
        <v>0.64516129032258063</v>
      </c>
      <c r="G73">
        <f>(C73*B73)</f>
        <v>636</v>
      </c>
      <c r="P73">
        <f>(C73-O73)/(31-O73)</f>
        <v>0.64516129032258063</v>
      </c>
      <c r="Q73">
        <f>P73*D73</f>
        <v>13.236212278876168</v>
      </c>
    </row>
    <row r="74" spans="1:17" x14ac:dyDescent="0.25">
      <c r="A74" t="s">
        <v>34</v>
      </c>
      <c r="B74">
        <v>32.6</v>
      </c>
      <c r="C74">
        <v>20</v>
      </c>
      <c r="D74">
        <v>21.032258064516132</v>
      </c>
      <c r="E74">
        <f t="shared" si="1"/>
        <v>0.64516129032258063</v>
      </c>
      <c r="G74">
        <f>(C74*B74)</f>
        <v>652</v>
      </c>
      <c r="P74">
        <f>(C74-O74)/(31-O74)</f>
        <v>0.64516129032258063</v>
      </c>
      <c r="Q74">
        <f>P74*D74</f>
        <v>13.56919875130073</v>
      </c>
    </row>
    <row r="75" spans="1:17" x14ac:dyDescent="0.25">
      <c r="A75" t="s">
        <v>34</v>
      </c>
      <c r="B75">
        <v>31.6</v>
      </c>
      <c r="C75">
        <v>20</v>
      </c>
      <c r="D75">
        <v>20.387096774193552</v>
      </c>
      <c r="E75">
        <f t="shared" si="1"/>
        <v>0.64516129032258063</v>
      </c>
      <c r="G75">
        <f>(C75*B75)</f>
        <v>632</v>
      </c>
      <c r="P75">
        <f>(C75-O75)/(31-O75)</f>
        <v>0.64516129032258063</v>
      </c>
      <c r="Q75">
        <f>P75*D75</f>
        <v>13.152965660770032</v>
      </c>
    </row>
    <row r="76" spans="1:17" x14ac:dyDescent="0.25">
      <c r="A76" t="s">
        <v>34</v>
      </c>
      <c r="B76">
        <v>40</v>
      </c>
      <c r="C76">
        <v>20</v>
      </c>
      <c r="D76">
        <v>25.806451612903221</v>
      </c>
      <c r="E76">
        <f t="shared" si="1"/>
        <v>0.64516129032258063</v>
      </c>
      <c r="G76">
        <f>(C76*B76)</f>
        <v>800</v>
      </c>
      <c r="P76">
        <f>(C76-O76)/(31-O76)</f>
        <v>0.64516129032258063</v>
      </c>
      <c r="Q76">
        <f>P76*D76</f>
        <v>16.649323621227882</v>
      </c>
    </row>
    <row r="77" spans="1:17" x14ac:dyDescent="0.25">
      <c r="A77" t="s">
        <v>34</v>
      </c>
      <c r="B77">
        <v>36.200000000000003</v>
      </c>
      <c r="C77">
        <v>20</v>
      </c>
      <c r="D77">
        <v>23.35483870967742</v>
      </c>
      <c r="E77">
        <f t="shared" si="1"/>
        <v>0.64516129032258063</v>
      </c>
      <c r="G77">
        <f>(C77*B77)</f>
        <v>724</v>
      </c>
      <c r="P77">
        <f>(C77-O77)/(31-O77)</f>
        <v>0.64516129032258063</v>
      </c>
      <c r="Q77">
        <f>P77*D77</f>
        <v>15.067637877211238</v>
      </c>
    </row>
    <row r="78" spans="1:17" x14ac:dyDescent="0.25">
      <c r="A78" t="s">
        <v>34</v>
      </c>
      <c r="B78">
        <v>30.5</v>
      </c>
      <c r="C78">
        <v>20</v>
      </c>
      <c r="D78">
        <v>19.677419354838712</v>
      </c>
      <c r="E78">
        <f t="shared" si="1"/>
        <v>0.64516129032258063</v>
      </c>
      <c r="G78">
        <f>(C78*B78)</f>
        <v>610</v>
      </c>
      <c r="P78">
        <f>(C78-O78)/(31-O78)</f>
        <v>0.64516129032258063</v>
      </c>
      <c r="Q78">
        <f>P78*D78</f>
        <v>12.695109261186266</v>
      </c>
    </row>
    <row r="79" spans="1:17" x14ac:dyDescent="0.25">
      <c r="A79" t="s">
        <v>35</v>
      </c>
      <c r="B79">
        <v>25</v>
      </c>
      <c r="C79">
        <v>19</v>
      </c>
      <c r="D79">
        <v>15.32258064516129</v>
      </c>
      <c r="E79">
        <f t="shared" si="1"/>
        <v>0.61290322580645162</v>
      </c>
      <c r="G79">
        <f>(C79*B79)</f>
        <v>475</v>
      </c>
      <c r="P79">
        <f>(C79-O79)/(31-O79)</f>
        <v>0.61290322580645162</v>
      </c>
      <c r="Q79">
        <f>P79*D79</f>
        <v>9.3912591050988556</v>
      </c>
    </row>
    <row r="80" spans="1:17" x14ac:dyDescent="0.25">
      <c r="A80" t="s">
        <v>35</v>
      </c>
      <c r="B80">
        <v>20</v>
      </c>
      <c r="C80">
        <v>19</v>
      </c>
      <c r="D80">
        <v>12.25806451612903</v>
      </c>
      <c r="E80">
        <f t="shared" si="1"/>
        <v>0.61290322580645162</v>
      </c>
      <c r="G80">
        <f>(C80*B80)</f>
        <v>380</v>
      </c>
      <c r="P80">
        <f>(C80-O80)/(31-O80)</f>
        <v>0.61290322580645162</v>
      </c>
      <c r="Q80">
        <f>P80*D80</f>
        <v>7.5130072840790829</v>
      </c>
    </row>
    <row r="81" spans="1:17" x14ac:dyDescent="0.25">
      <c r="A81" t="s">
        <v>35</v>
      </c>
      <c r="B81">
        <v>17</v>
      </c>
      <c r="C81">
        <v>19</v>
      </c>
      <c r="D81">
        <v>10.41935483870968</v>
      </c>
      <c r="E81">
        <f t="shared" si="1"/>
        <v>0.61290322580645162</v>
      </c>
      <c r="G81">
        <f>(C81*B81)</f>
        <v>323</v>
      </c>
      <c r="P81">
        <f>(C81-O81)/(31-O81)</f>
        <v>0.61290322580645162</v>
      </c>
      <c r="Q81">
        <f>P81*D81</f>
        <v>6.3860561914672234</v>
      </c>
    </row>
    <row r="82" spans="1:17" x14ac:dyDescent="0.25">
      <c r="A82" t="s">
        <v>35</v>
      </c>
      <c r="B82">
        <v>26</v>
      </c>
      <c r="C82">
        <v>19</v>
      </c>
      <c r="D82">
        <v>15.93548387096774</v>
      </c>
      <c r="E82">
        <f t="shared" si="1"/>
        <v>0.61290322580645162</v>
      </c>
      <c r="G82">
        <f>(C82*B82)</f>
        <v>494</v>
      </c>
      <c r="P82">
        <f>(C82-O82)/(31-O82)</f>
        <v>0.61290322580645162</v>
      </c>
      <c r="Q82">
        <f>P82*D82</f>
        <v>9.7669094693028082</v>
      </c>
    </row>
    <row r="83" spans="1:17" x14ac:dyDescent="0.25">
      <c r="A83" t="s">
        <v>35</v>
      </c>
      <c r="B83">
        <v>20</v>
      </c>
      <c r="C83">
        <v>19</v>
      </c>
      <c r="D83">
        <v>12.25806451612903</v>
      </c>
      <c r="E83">
        <f t="shared" si="1"/>
        <v>0.61290322580645162</v>
      </c>
      <c r="G83">
        <f>(C83*B83)</f>
        <v>380</v>
      </c>
      <c r="P83">
        <f>(C83-O83)/(31-O83)</f>
        <v>0.61290322580645162</v>
      </c>
      <c r="Q83">
        <f>P83*D83</f>
        <v>7.5130072840790829</v>
      </c>
    </row>
    <row r="84" spans="1:17" x14ac:dyDescent="0.25">
      <c r="A84" t="s">
        <v>36</v>
      </c>
      <c r="B84">
        <v>23.6</v>
      </c>
      <c r="C84">
        <v>17</v>
      </c>
      <c r="D84">
        <v>12.941935483870971</v>
      </c>
      <c r="E84">
        <f t="shared" si="1"/>
        <v>0.54838709677419351</v>
      </c>
      <c r="G84">
        <f>(C84*B84)</f>
        <v>401.20000000000005</v>
      </c>
      <c r="P84">
        <f>(C84-O84)/(31-O84)</f>
        <v>0.54838709677419351</v>
      </c>
      <c r="Q84">
        <f>P84*D84</f>
        <v>7.0971904266389192</v>
      </c>
    </row>
    <row r="85" spans="1:17" x14ac:dyDescent="0.25">
      <c r="A85" t="s">
        <v>37</v>
      </c>
      <c r="B85">
        <v>42.6</v>
      </c>
      <c r="C85">
        <v>10</v>
      </c>
      <c r="D85">
        <v>13.74193548387097</v>
      </c>
      <c r="E85">
        <f t="shared" si="1"/>
        <v>0.32258064516129031</v>
      </c>
      <c r="G85">
        <f>(C85*B85)</f>
        <v>426</v>
      </c>
      <c r="P85">
        <f>(C85-O85)/(31-O85)</f>
        <v>0.32258064516129031</v>
      </c>
      <c r="Q85">
        <f>P85*D85</f>
        <v>4.4328824141519254</v>
      </c>
    </row>
    <row r="86" spans="1:17" x14ac:dyDescent="0.25">
      <c r="A86" t="s">
        <v>37</v>
      </c>
      <c r="B86">
        <v>45.3</v>
      </c>
      <c r="C86">
        <v>10</v>
      </c>
      <c r="D86">
        <v>14.61290322580645</v>
      </c>
      <c r="E86">
        <f t="shared" si="1"/>
        <v>0.32258064516129031</v>
      </c>
      <c r="G86">
        <f>(C86*B86)</f>
        <v>453</v>
      </c>
      <c r="P86">
        <f>(C86-O86)/(31-O86)</f>
        <v>0.32258064516129031</v>
      </c>
      <c r="Q86">
        <f>P86*D86</f>
        <v>4.7138397502601448</v>
      </c>
    </row>
    <row r="87" spans="1:17" x14ac:dyDescent="0.25">
      <c r="A87" t="s">
        <v>38</v>
      </c>
      <c r="B87">
        <v>23.7</v>
      </c>
      <c r="C87">
        <v>14</v>
      </c>
      <c r="D87">
        <v>10.703225806451609</v>
      </c>
      <c r="E87">
        <f t="shared" si="1"/>
        <v>0.45161290322580644</v>
      </c>
      <c r="G87">
        <f>(C87*B87)</f>
        <v>331.8</v>
      </c>
      <c r="P87">
        <f>(C87-O87)/(31-O87)</f>
        <v>0.45161290322580644</v>
      </c>
      <c r="Q87">
        <f>P87*D87</f>
        <v>4.8337148803329848</v>
      </c>
    </row>
    <row r="88" spans="1:17" x14ac:dyDescent="0.25">
      <c r="A88" t="s">
        <v>39</v>
      </c>
      <c r="B88">
        <v>24.1</v>
      </c>
      <c r="C88">
        <v>14</v>
      </c>
      <c r="D88">
        <v>10.88387096774194</v>
      </c>
      <c r="E88">
        <f t="shared" si="1"/>
        <v>0.45161290322580644</v>
      </c>
      <c r="G88">
        <f>(C88*B88)</f>
        <v>337.40000000000003</v>
      </c>
      <c r="P88">
        <f>(C88-O88)/(31-O88)</f>
        <v>0.45161290322580644</v>
      </c>
      <c r="Q88">
        <f>P88*D88</f>
        <v>4.9152965660770054</v>
      </c>
    </row>
    <row r="89" spans="1:17" x14ac:dyDescent="0.25">
      <c r="A89" t="s">
        <v>40</v>
      </c>
      <c r="B89">
        <v>27.9</v>
      </c>
      <c r="C89">
        <v>14</v>
      </c>
      <c r="D89">
        <v>12.6</v>
      </c>
      <c r="E89">
        <f t="shared" si="1"/>
        <v>0.45161290322580644</v>
      </c>
      <c r="G89">
        <f>(C89*B89)</f>
        <v>390.59999999999997</v>
      </c>
      <c r="P89">
        <f>(C89-O89)/(31-O89)</f>
        <v>0.45161290322580644</v>
      </c>
      <c r="Q89">
        <f>P89*D89</f>
        <v>5.6903225806451614</v>
      </c>
    </row>
    <row r="90" spans="1:17" x14ac:dyDescent="0.25">
      <c r="A90" t="s">
        <v>41</v>
      </c>
      <c r="B90">
        <v>24.3</v>
      </c>
      <c r="C90">
        <v>14</v>
      </c>
      <c r="D90">
        <v>10.974193548387101</v>
      </c>
      <c r="E90">
        <f t="shared" si="1"/>
        <v>0.45161290322580644</v>
      </c>
      <c r="G90">
        <f>(C90*B90)</f>
        <v>340.2</v>
      </c>
      <c r="P90">
        <f>(C90-O90)/(31-O90)</f>
        <v>0.45161290322580644</v>
      </c>
      <c r="Q90">
        <f>P90*D90</f>
        <v>4.9560874089490135</v>
      </c>
    </row>
    <row r="91" spans="1:17" x14ac:dyDescent="0.25">
      <c r="A91" t="s">
        <v>42</v>
      </c>
      <c r="B91">
        <v>69</v>
      </c>
      <c r="C91">
        <v>10</v>
      </c>
      <c r="D91">
        <v>22.258064516129028</v>
      </c>
      <c r="E91">
        <f t="shared" si="1"/>
        <v>0.32258064516129031</v>
      </c>
      <c r="G91">
        <f>(C91*B91)</f>
        <v>690</v>
      </c>
      <c r="P91">
        <f>(C91-O91)/(31-O91)</f>
        <v>0.32258064516129031</v>
      </c>
      <c r="Q91">
        <f>P91*D91</f>
        <v>7.1800208116545248</v>
      </c>
    </row>
    <row r="92" spans="1:17" x14ac:dyDescent="0.25">
      <c r="A92" t="s">
        <v>43</v>
      </c>
      <c r="B92">
        <v>65.400000000000006</v>
      </c>
      <c r="C92">
        <v>12</v>
      </c>
      <c r="D92">
        <v>25.316129032258061</v>
      </c>
      <c r="E92">
        <f t="shared" si="1"/>
        <v>0.38709677419354838</v>
      </c>
      <c r="G92">
        <f>(C92*B92)</f>
        <v>784.80000000000007</v>
      </c>
      <c r="P92">
        <f>(C92-O92)/(31-O92)</f>
        <v>0.38709677419354838</v>
      </c>
      <c r="Q92">
        <f>P92*D92</f>
        <v>9.7997918834547324</v>
      </c>
    </row>
    <row r="93" spans="1:17" x14ac:dyDescent="0.25">
      <c r="A93" t="s">
        <v>43</v>
      </c>
      <c r="B93">
        <v>60</v>
      </c>
      <c r="C93">
        <v>12</v>
      </c>
      <c r="D93">
        <v>23.2258064516129</v>
      </c>
      <c r="E93">
        <f t="shared" si="1"/>
        <v>0.38709677419354838</v>
      </c>
      <c r="G93">
        <f>(C93*B93)</f>
        <v>720</v>
      </c>
      <c r="P93">
        <f>(C93-O93)/(31-O93)</f>
        <v>0.38709677419354838</v>
      </c>
      <c r="Q93">
        <f>P93*D93</f>
        <v>8.9906347554630575</v>
      </c>
    </row>
    <row r="94" spans="1:17" x14ac:dyDescent="0.25">
      <c r="A94" t="s">
        <v>43</v>
      </c>
      <c r="B94">
        <v>60.7</v>
      </c>
      <c r="C94">
        <v>12</v>
      </c>
      <c r="D94">
        <v>23.49677419354839</v>
      </c>
      <c r="E94">
        <f t="shared" si="1"/>
        <v>0.38709677419354838</v>
      </c>
      <c r="G94">
        <f>(C94*B94)</f>
        <v>728.40000000000009</v>
      </c>
      <c r="P94">
        <f>(C94-O94)/(31-O94)</f>
        <v>0.38709677419354838</v>
      </c>
      <c r="Q94">
        <f>P94*D94</f>
        <v>9.0955254942767958</v>
      </c>
    </row>
    <row r="95" spans="1:17" x14ac:dyDescent="0.25">
      <c r="A95" t="s">
        <v>43</v>
      </c>
      <c r="B95">
        <v>62.4</v>
      </c>
      <c r="C95">
        <v>12</v>
      </c>
      <c r="D95">
        <v>24.154838709677421</v>
      </c>
      <c r="E95">
        <f t="shared" si="1"/>
        <v>0.38709677419354838</v>
      </c>
      <c r="G95">
        <f>(C95*B95)</f>
        <v>748.8</v>
      </c>
      <c r="P95">
        <f>(C95-O95)/(31-O95)</f>
        <v>0.38709677419354838</v>
      </c>
      <c r="Q95">
        <f>P95*D95</f>
        <v>9.350260145681581</v>
      </c>
    </row>
    <row r="96" spans="1:17" x14ac:dyDescent="0.25">
      <c r="A96" t="s">
        <v>43</v>
      </c>
      <c r="B96">
        <v>64.400000000000006</v>
      </c>
      <c r="C96">
        <v>12</v>
      </c>
      <c r="D96">
        <v>24.92903225806452</v>
      </c>
      <c r="E96">
        <f t="shared" si="1"/>
        <v>0.38709677419354838</v>
      </c>
      <c r="G96">
        <f>(C96*B96)</f>
        <v>772.80000000000007</v>
      </c>
      <c r="P96">
        <f>(C96-O96)/(31-O96)</f>
        <v>0.38709677419354838</v>
      </c>
      <c r="Q96">
        <f>P96*D96</f>
        <v>9.6499479708636855</v>
      </c>
    </row>
    <row r="98" spans="12:17" x14ac:dyDescent="0.25">
      <c r="L98">
        <f>Q98/P98</f>
        <v>17.920081388901114</v>
      </c>
      <c r="P98">
        <f>SUM(P2:P96)</f>
        <v>53.73900293255133</v>
      </c>
      <c r="Q98">
        <f>SUM(Q2:Q96)</f>
        <v>963.00730630971543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Persad, Lomas Shiva</cp:lastModifiedBy>
  <dcterms:created xsi:type="dcterms:W3CDTF">2024-04-15T13:20:03Z</dcterms:created>
  <dcterms:modified xsi:type="dcterms:W3CDTF">2024-04-16T15:15:45Z</dcterms:modified>
</cp:coreProperties>
</file>