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xr:revisionPtr revIDLastSave="0" documentId="8_{F46DD454-F548-436F-A734-0B4A6644700C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8" i="1" l="1"/>
  <c r="I18" i="1"/>
  <c r="J18" i="1" s="1"/>
  <c r="H18" i="1"/>
  <c r="G18" i="1"/>
  <c r="K17" i="1"/>
  <c r="I17" i="1"/>
  <c r="J17" i="1" s="1"/>
  <c r="H17" i="1"/>
  <c r="G17" i="1"/>
  <c r="K16" i="1"/>
  <c r="I16" i="1"/>
  <c r="J16" i="1" s="1"/>
  <c r="H16" i="1"/>
  <c r="G16" i="1"/>
  <c r="K15" i="1"/>
  <c r="I15" i="1"/>
  <c r="J15" i="1" s="1"/>
  <c r="H15" i="1"/>
  <c r="G15" i="1"/>
  <c r="K14" i="1"/>
  <c r="I14" i="1"/>
  <c r="J14" i="1" s="1"/>
  <c r="H14" i="1"/>
  <c r="G14" i="1"/>
  <c r="K13" i="1"/>
  <c r="I13" i="1"/>
  <c r="J13" i="1" s="1"/>
  <c r="H13" i="1"/>
  <c r="G13" i="1"/>
  <c r="K12" i="1"/>
  <c r="I12" i="1"/>
  <c r="J12" i="1" s="1"/>
  <c r="H12" i="1"/>
  <c r="G12" i="1"/>
  <c r="K11" i="1"/>
  <c r="I11" i="1"/>
  <c r="J11" i="1" s="1"/>
  <c r="H11" i="1"/>
  <c r="G11" i="1"/>
  <c r="K10" i="1"/>
  <c r="I10" i="1"/>
  <c r="J10" i="1" s="1"/>
  <c r="H10" i="1"/>
  <c r="G10" i="1"/>
  <c r="K9" i="1"/>
  <c r="I9" i="1"/>
  <c r="J9" i="1" s="1"/>
  <c r="H9" i="1"/>
  <c r="G9" i="1"/>
  <c r="K8" i="1"/>
  <c r="I8" i="1"/>
  <c r="J8" i="1" s="1"/>
  <c r="H8" i="1"/>
  <c r="G8" i="1"/>
  <c r="K7" i="1"/>
  <c r="I7" i="1"/>
  <c r="J7" i="1" s="1"/>
  <c r="H7" i="1"/>
  <c r="G7" i="1"/>
  <c r="K6" i="1"/>
  <c r="I6" i="1"/>
  <c r="J6" i="1" s="1"/>
  <c r="H6" i="1"/>
  <c r="G6" i="1"/>
  <c r="K5" i="1"/>
  <c r="I5" i="1"/>
  <c r="J5" i="1" s="1"/>
  <c r="H5" i="1"/>
  <c r="G5" i="1"/>
  <c r="K4" i="1"/>
  <c r="I4" i="1"/>
  <c r="J4" i="1" s="1"/>
  <c r="H4" i="1"/>
  <c r="G4" i="1"/>
  <c r="K3" i="1"/>
  <c r="I3" i="1"/>
  <c r="J3" i="1" s="1"/>
  <c r="H3" i="1"/>
  <c r="G3" i="1"/>
  <c r="K2" i="1"/>
  <c r="I2" i="1"/>
  <c r="J2" i="1" s="1"/>
  <c r="H2" i="1"/>
  <c r="G2" i="1"/>
</calcChain>
</file>

<file path=xl/sharedStrings.xml><?xml version="1.0" encoding="utf-8"?>
<sst xmlns="http://schemas.openxmlformats.org/spreadsheetml/2006/main" count="53" uniqueCount="48">
  <si>
    <t>Binary</t>
  </si>
  <si>
    <t>Total CPU</t>
  </si>
  <si>
    <t>Net FPGA</t>
  </si>
  <si>
    <t>Arguments Set</t>
  </si>
  <si>
    <t>Results Awaited</t>
  </si>
  <si>
    <t>Total FPGA</t>
  </si>
  <si>
    <t>Comms Share</t>
  </si>
  <si>
    <t>Efficiency</t>
  </si>
  <si>
    <t>Pipeline Overhead</t>
  </si>
  <si>
    <t>Improvement</t>
  </si>
  <si>
    <t xml:space="preserve">trenz_1024_bit_FSharpParallelAlgorithm </t>
  </si>
  <si>
    <t xml:space="preserve">trenz_1024_bit_Fix64Calculator </t>
  </si>
  <si>
    <t>Legend</t>
  </si>
  <si>
    <t xml:space="preserve">trenz_1024_bit_GenomeMatcher </t>
  </si>
  <si>
    <t xml:space="preserve">trenz_1024_bit_ImageProcessingAlgorithms </t>
  </si>
  <si>
    <t>Time in ms</t>
  </si>
  <si>
    <t xml:space="preserve">trenz_1024_bit_Loopback </t>
  </si>
  <si>
    <t>reported by hardware</t>
  </si>
  <si>
    <t xml:space="preserve">trenz_1024_bit_MemoryTest </t>
  </si>
  <si>
    <t>data upload into device</t>
  </si>
  <si>
    <t xml:space="preserve">trenz_1024_bit_MonteCarloPiEstimator </t>
  </si>
  <si>
    <t>from kernel scheduled to data returned</t>
  </si>
  <si>
    <t xml:space="preserve">trenz_1024_bit_ObjectOrientedShowcase </t>
  </si>
  <si>
    <t>duration in the communication service</t>
  </si>
  <si>
    <t xml:space="preserve">trenz_1024_bit_ParallelAlgorithm </t>
  </si>
  <si>
    <t>Percentage</t>
  </si>
  <si>
    <t xml:space="preserve">trenz_1024_bit_Posit32AdvancedCalculator </t>
  </si>
  <si>
    <t xml:space="preserve">Comms Share </t>
  </si>
  <si>
    <t>timeshare of data transfer (upload)</t>
  </si>
  <si>
    <t xml:space="preserve">trenz_1024_bit_Posit32Calculator </t>
  </si>
  <si>
    <t>timshare of processing (net over total)</t>
  </si>
  <si>
    <t xml:space="preserve">trenz_1024_bit_Posit32FusedCalculator </t>
  </si>
  <si>
    <t>Kernel Pipeline Overhead</t>
  </si>
  <si>
    <t>additional time from execution to response compared to Net FPGA</t>
  </si>
  <si>
    <t xml:space="preserve">trenz_1024_bit_PositCalculator </t>
  </si>
  <si>
    <t xml:space="preserve">Improvement </t>
  </si>
  <si>
    <t>total FPGA speedup over total CPU</t>
  </si>
  <si>
    <t xml:space="preserve">trenz_1024_bit_PrimeCalculator </t>
  </si>
  <si>
    <t>Improvement Colors</t>
  </si>
  <si>
    <t xml:space="preserve">trenz_1024_bit_RecursiveAlgorithms </t>
  </si>
  <si>
    <t>Green</t>
  </si>
  <si>
    <t>speed improvement, examples of beleficial use-case</t>
  </si>
  <si>
    <t xml:space="preserve">trenz_1024_bit_SimdCalculator </t>
  </si>
  <si>
    <t>Red</t>
  </si>
  <si>
    <t>speed loss, further investigation is advised</t>
  </si>
  <si>
    <t xml:space="preserve">trenz_1024_bit_UnumCalculator </t>
  </si>
  <si>
    <t>Grey</t>
  </si>
  <si>
    <t>the algorithm is so simple that CPU time is less than 1ms, invalid use-cases
where it will never be worth it due to the communication/infrastructure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</si>
</sst>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</font>
    <font>
      <b/>
      <sz val="10"/>
      <color rgb="FF00A933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u/>
      <sz val="10"/>
      <name val="Arial"/>
      <family val="2"/>
    </font>
    <font>
      <sz val="10"/>
      <color rgb="FF808080"/>
      <name val="Times New Roman"/>
      <family val="1"/>
    </font>
    <font>
      <sz val="10"/>
      <color rgb="FF808080"/>
      <name val="Arial"/>
      <family val="2"/>
    </font>
    <font>
      <sz val="10"/>
      <color rgb="FFFF383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auto="1"/>
      </bottom>
      <diagonal/>
    </border>
    <border>
      <left/>
      <right/>
      <top style="medium">
        <color rgb="FF000000"/>
      </top>
      <bottom style="hair">
        <color auto="1"/>
      </bottom>
      <diagonal/>
    </border>
    <border>
      <left/>
      <right style="medium">
        <color rgb="FF000000"/>
      </right>
      <top style="medium">
        <color rgb="FF000000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/>
      <right style="medium">
        <color rgb="FF000000"/>
      </right>
      <top style="hair">
        <color auto="1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/>
      <right style="medium">
        <color rgb="FF000000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hair">
        <color auto="1"/>
      </bottom>
      <diagonal/>
    </border>
    <border>
      <left/>
      <right style="medium">
        <color rgb="FF000000"/>
      </right>
      <top/>
      <bottom style="hair">
        <color auto="1"/>
      </bottom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0" fillId="3" borderId="0" xfId="0" applyFill="1" applyBorder="1"/>
    <xf numFmtId="10" fontId="0" fillId="3" borderId="0" xfId="0" applyNumberFormat="1" applyFill="1" applyBorder="1"/>
    <xf numFmtId="9" fontId="0" fillId="3" borderId="0" xfId="0" applyNumberFormat="1" applyFill="1" applyBorder="1"/>
    <xf numFmtId="0" fontId="6" fillId="0" borderId="0" xfId="0" applyFont="1" applyBorder="1"/>
    <xf numFmtId="10" fontId="6" fillId="0" borderId="0" xfId="0" applyNumberFormat="1" applyFont="1" applyBorder="1"/>
    <xf numFmtId="9" fontId="6" fillId="0" borderId="0" xfId="0" applyNumberFormat="1" applyFont="1" applyBorder="1"/>
    <xf numFmtId="0" fontId="3" fillId="3" borderId="0" xfId="0" applyFont="1" applyFill="1" applyBorder="1" applyAlignment="1">
      <alignment wrapText="1"/>
    </xf>
    <xf numFmtId="10" fontId="3" fillId="3" borderId="0" xfId="0" applyNumberFormat="1" applyFont="1" applyFill="1" applyBorder="1" applyAlignment="1">
      <alignment wrapText="1"/>
    </xf>
    <xf numFmtId="9" fontId="3" fillId="3" borderId="0" xfId="0" applyNumberFormat="1" applyFont="1" applyFill="1" applyBorder="1" applyAlignment="1">
      <alignment wrapText="1"/>
    </xf>
    <xf numFmtId="0" fontId="6" fillId="3" borderId="0" xfId="0" applyFont="1" applyFill="1" applyBorder="1"/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0" fontId="0" fillId="0" borderId="0" xfId="0" applyBorder="1"/>
    <xf numFmtId="10" fontId="0" fillId="0" borderId="0" xfId="0" applyNumberFormat="1" applyBorder="1"/>
    <xf numFmtId="9" fontId="0" fillId="0" borderId="0" xfId="0" applyNumberFormat="1" applyBorder="1"/>
    <xf numFmtId="0" fontId="3" fillId="0" borderId="0" xfId="0" applyFont="1" applyBorder="1" applyAlignment="1">
      <alignment wrapText="1"/>
    </xf>
    <xf numFmtId="10" fontId="3" fillId="0" borderId="0" xfId="0" applyNumberFormat="1" applyFont="1" applyBorder="1" applyAlignment="1">
      <alignment wrapText="1"/>
    </xf>
    <xf numFmtId="9" fontId="3" fillId="0" borderId="0" xfId="0" applyNumberFormat="1" applyFont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3" fillId="0" borderId="5" xfId="0" applyFont="1" applyBorder="1" applyAlignment="1">
      <alignment wrapText="1"/>
    </xf>
    <xf numFmtId="9" fontId="0" fillId="0" borderId="6" xfId="0" applyNumberFormat="1" applyBorder="1"/>
    <xf numFmtId="0" fontId="3" fillId="3" borderId="7" xfId="0" applyFont="1" applyFill="1" applyBorder="1" applyAlignment="1">
      <alignment wrapText="1"/>
    </xf>
    <xf numFmtId="9" fontId="0" fillId="3" borderId="8" xfId="0" applyNumberFormat="1" applyFill="1" applyBorder="1"/>
    <xf numFmtId="0" fontId="5" fillId="0" borderId="7" xfId="0" applyFont="1" applyBorder="1" applyAlignment="1">
      <alignment wrapText="1"/>
    </xf>
    <xf numFmtId="9" fontId="6" fillId="0" borderId="8" xfId="0" applyNumberFormat="1" applyFont="1" applyBorder="1"/>
    <xf numFmtId="0" fontId="5" fillId="3" borderId="7" xfId="0" applyFont="1" applyFill="1" applyBorder="1" applyAlignment="1">
      <alignment wrapText="1"/>
    </xf>
    <xf numFmtId="9" fontId="6" fillId="3" borderId="8" xfId="0" applyNumberFormat="1" applyFont="1" applyFill="1" applyBorder="1"/>
    <xf numFmtId="0" fontId="3" fillId="0" borderId="7" xfId="0" applyFont="1" applyBorder="1" applyAlignment="1">
      <alignment wrapText="1"/>
    </xf>
    <xf numFmtId="9" fontId="0" fillId="0" borderId="8" xfId="0" applyNumberFormat="1" applyBorder="1"/>
    <xf numFmtId="9" fontId="7" fillId="0" borderId="8" xfId="0" applyNumberFormat="1" applyFont="1" applyBorder="1"/>
    <xf numFmtId="0" fontId="3" fillId="0" borderId="9" xfId="0" applyFont="1" applyBorder="1" applyAlignment="1">
      <alignment wrapText="1"/>
    </xf>
    <xf numFmtId="0" fontId="0" fillId="0" borderId="10" xfId="0" applyBorder="1"/>
    <xf numFmtId="10" fontId="0" fillId="0" borderId="10" xfId="0" applyNumberFormat="1" applyBorder="1"/>
    <xf numFmtId="9" fontId="0" fillId="0" borderId="10" xfId="0" applyNumberFormat="1" applyBorder="1"/>
    <xf numFmtId="9" fontId="7" fillId="0" borderId="11" xfId="0" applyNumberFormat="1" applyFont="1" applyBorder="1"/>
    <xf numFmtId="0" fontId="0" fillId="2" borderId="12" xfId="0" applyFill="1" applyBorder="1"/>
    <xf numFmtId="0" fontId="2" fillId="2" borderId="13" xfId="0" applyFont="1" applyFill="1" applyBorder="1"/>
    <xf numFmtId="0" fontId="2" fillId="2" borderId="12" xfId="0" applyFont="1" applyFill="1" applyBorder="1"/>
    <xf numFmtId="0" fontId="0" fillId="0" borderId="13" xfId="0" applyFont="1" applyBorder="1"/>
    <xf numFmtId="0" fontId="0" fillId="0" borderId="6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</cellXfs>
  <cellStyles count="2">
    <cellStyle name="Green Text" xfId="1" xr:uid="{00000000-0005-0000-0000-000006000000}"/>
    <cellStyle name="Normal" xfId="0" builtinId="0"/>
  </cellStyles>
  <dxfs count="1">
    <dxf>
      <font>
        <b/>
        <color rgb="FF00A933"/>
      </font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Normal="100" workbookViewId="0">
      <selection activeCell="N18" sqref="N18:N19"/>
    </sheetView>
  </sheetViews>
  <sheetFormatPr defaultColWidth="11.5703125" defaultRowHeight="12.75"/>
  <cols>
    <col min="1" max="1" width="35.140625" customWidth="1"/>
    <col min="2" max="2" width="7.5703125" customWidth="1"/>
    <col min="3" max="3" width="9.140625" bestFit="1" customWidth="1"/>
    <col min="5" max="5" width="8.42578125" customWidth="1"/>
    <col min="6" max="6" width="7.85546875" customWidth="1"/>
    <col min="7" max="7" width="9" customWidth="1"/>
    <col min="8" max="8" width="10.28515625" customWidth="1"/>
    <col min="9" max="9" width="23.5703125" hidden="1" customWidth="1"/>
    <col min="10" max="10" width="10.140625" style="1" customWidth="1"/>
    <col min="11" max="11" width="13" customWidth="1"/>
    <col min="12" max="12" width="15.140625" customWidth="1"/>
    <col min="13" max="13" width="23.5703125" customWidth="1"/>
    <col min="14" max="14" width="64.7109375" customWidth="1"/>
  </cols>
  <sheetData>
    <row r="1" spans="1:14" s="2" customFormat="1" ht="24.6" customHeight="1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/>
      <c r="J1" s="25" t="s">
        <v>8</v>
      </c>
      <c r="K1" s="26" t="s">
        <v>9</v>
      </c>
    </row>
    <row r="2" spans="1:14">
      <c r="A2" s="27" t="s">
        <v>10</v>
      </c>
      <c r="B2" s="3">
        <v>41786</v>
      </c>
      <c r="C2" s="3">
        <v>209.79419999999999</v>
      </c>
      <c r="D2" s="3">
        <v>0</v>
      </c>
      <c r="E2" s="3">
        <v>204</v>
      </c>
      <c r="F2" s="3">
        <v>215</v>
      </c>
      <c r="G2" s="4">
        <f>D2/F2</f>
        <v>0</v>
      </c>
      <c r="H2" s="5">
        <f>C2/F2</f>
        <v>0.97578697674418602</v>
      </c>
      <c r="I2" s="5">
        <f>E2 / ROUND(C2,0) - 1</f>
        <v>-2.8571428571428581E-2</v>
      </c>
      <c r="J2" s="5">
        <f>IFERROR(IF(I2 &lt; 0, 0, I2),0)</f>
        <v>0</v>
      </c>
      <c r="K2" s="28">
        <f>B2/F2 - 1</f>
        <v>193.35348837209301</v>
      </c>
    </row>
    <row r="3" spans="1:14">
      <c r="A3" s="29" t="s">
        <v>11</v>
      </c>
      <c r="B3" s="6">
        <v>878</v>
      </c>
      <c r="C3" s="6">
        <v>769.23090000000002</v>
      </c>
      <c r="D3" s="6">
        <v>1</v>
      </c>
      <c r="E3" s="6">
        <v>770</v>
      </c>
      <c r="F3" s="6">
        <v>778</v>
      </c>
      <c r="G3" s="7">
        <f>D3/F3</f>
        <v>1.2853470437017994E-3</v>
      </c>
      <c r="H3" s="8">
        <f>C3/F3</f>
        <v>0.9887286632390746</v>
      </c>
      <c r="I3" s="8">
        <f>E3 / ROUND(C3,0) - 1</f>
        <v>1.3003901170351995E-3</v>
      </c>
      <c r="J3" s="8">
        <f>IFERROR(IF(I3 &lt; 0, 0, I3),0)</f>
        <v>1.3003901170351995E-3</v>
      </c>
      <c r="K3" s="30">
        <f>B3/F3 - 1</f>
        <v>0.12853470437017989</v>
      </c>
      <c r="M3" s="51" t="s">
        <v>12</v>
      </c>
      <c r="N3" s="52"/>
    </row>
    <row r="4" spans="1:14">
      <c r="A4" s="31" t="s">
        <v>13</v>
      </c>
      <c r="B4" s="9">
        <v>0</v>
      </c>
      <c r="C4" s="9">
        <v>0.15609999999999999</v>
      </c>
      <c r="D4" s="9">
        <v>0</v>
      </c>
      <c r="E4" s="9">
        <v>1</v>
      </c>
      <c r="F4" s="9">
        <v>3</v>
      </c>
      <c r="G4" s="10">
        <f>D4/F4</f>
        <v>0</v>
      </c>
      <c r="H4" s="11">
        <f>C4/F4</f>
        <v>5.2033333333333327E-2</v>
      </c>
      <c r="I4" s="11" t="e">
        <f>E4 / ROUND(C4,0) - 1</f>
        <v>#DIV/0!</v>
      </c>
      <c r="J4" s="11">
        <f>IFERROR(IF(I4 &lt; 0, 0, I4),0)</f>
        <v>0</v>
      </c>
      <c r="K4" s="32">
        <f>B4/F4 - 1</f>
        <v>-1</v>
      </c>
      <c r="M4" s="53"/>
      <c r="N4" s="54"/>
    </row>
    <row r="5" spans="1:14">
      <c r="A5" s="29" t="s">
        <v>14</v>
      </c>
      <c r="B5" s="12">
        <v>2780</v>
      </c>
      <c r="C5" s="12">
        <v>28.733799999999999</v>
      </c>
      <c r="D5" s="12">
        <v>13</v>
      </c>
      <c r="E5" s="12">
        <v>38</v>
      </c>
      <c r="F5" s="12">
        <v>56</v>
      </c>
      <c r="G5" s="13">
        <f>D5/F5</f>
        <v>0.23214285714285715</v>
      </c>
      <c r="H5" s="14">
        <f>C5/F5</f>
        <v>0.51310357142857144</v>
      </c>
      <c r="I5" s="14">
        <f>E5 / ROUND(C5,0) - 1</f>
        <v>0.31034482758620685</v>
      </c>
      <c r="J5" s="14">
        <f>IFERROR(IF(I5 &lt; 0, 0, I5),0)</f>
        <v>0.31034482758620685</v>
      </c>
      <c r="K5" s="30">
        <f>B5/F5 - 1</f>
        <v>48.642857142857146</v>
      </c>
      <c r="M5" s="43"/>
      <c r="N5" s="44" t="s">
        <v>15</v>
      </c>
    </row>
    <row r="6" spans="1:14">
      <c r="A6" s="31" t="s">
        <v>16</v>
      </c>
      <c r="B6" s="9">
        <v>0</v>
      </c>
      <c r="C6" s="9">
        <v>1E-4</v>
      </c>
      <c r="D6" s="9">
        <v>0</v>
      </c>
      <c r="E6" s="9">
        <v>1</v>
      </c>
      <c r="F6" s="9">
        <v>12</v>
      </c>
      <c r="G6" s="10">
        <f>D6/F6</f>
        <v>0</v>
      </c>
      <c r="H6" s="11">
        <f>C6/F6</f>
        <v>8.3333333333333337E-6</v>
      </c>
      <c r="I6" s="11" t="e">
        <f>E6 / ROUND(C6,0) - 1</f>
        <v>#DIV/0!</v>
      </c>
      <c r="J6" s="11">
        <f>IFERROR(IF(I6 &lt; 0, 0, I6),0)</f>
        <v>0</v>
      </c>
      <c r="K6" s="32">
        <f>B6/F6 - 1</f>
        <v>-1</v>
      </c>
      <c r="M6" s="45" t="s">
        <v>2</v>
      </c>
      <c r="N6" s="46" t="s">
        <v>17</v>
      </c>
    </row>
    <row r="7" spans="1:14">
      <c r="A7" s="33" t="s">
        <v>18</v>
      </c>
      <c r="B7" s="15">
        <v>0</v>
      </c>
      <c r="C7" s="15">
        <v>1E-4</v>
      </c>
      <c r="D7" s="15">
        <v>0</v>
      </c>
      <c r="E7" s="15">
        <v>0</v>
      </c>
      <c r="F7" s="15">
        <v>3</v>
      </c>
      <c r="G7" s="16">
        <f>D7/F7</f>
        <v>0</v>
      </c>
      <c r="H7" s="17">
        <f>C7/F7</f>
        <v>3.3333333333333335E-5</v>
      </c>
      <c r="I7" s="17" t="e">
        <f>E7 / ROUND(C7,0) - 1</f>
        <v>#DIV/0!</v>
      </c>
      <c r="J7" s="17">
        <f>IFERROR(IF(I7 &lt; 0, 0, I7),0)</f>
        <v>0</v>
      </c>
      <c r="K7" s="34">
        <f>B7/F7 - 1</f>
        <v>-1</v>
      </c>
      <c r="M7" s="45" t="s">
        <v>3</v>
      </c>
      <c r="N7" s="46" t="s">
        <v>19</v>
      </c>
    </row>
    <row r="8" spans="1:14">
      <c r="A8" s="35" t="s">
        <v>20</v>
      </c>
      <c r="B8" s="18">
        <v>3236</v>
      </c>
      <c r="C8" s="18">
        <v>31.1449</v>
      </c>
      <c r="D8" s="18">
        <v>1</v>
      </c>
      <c r="E8" s="18">
        <v>26</v>
      </c>
      <c r="F8" s="18">
        <v>37</v>
      </c>
      <c r="G8" s="19">
        <f>D8/F8</f>
        <v>2.7027027027027029E-2</v>
      </c>
      <c r="H8" s="20">
        <f>C8/F8</f>
        <v>0.84175405405405401</v>
      </c>
      <c r="I8" s="20">
        <f>E8 / ROUND(C8,0) - 1</f>
        <v>-0.16129032258064513</v>
      </c>
      <c r="J8" s="20">
        <f>IFERROR(IF(I8 &lt; 0, 0, I8),0)</f>
        <v>0</v>
      </c>
      <c r="K8" s="36">
        <f>B8/F8 - 1</f>
        <v>86.459459459459453</v>
      </c>
      <c r="M8" s="45" t="s">
        <v>4</v>
      </c>
      <c r="N8" s="46" t="s">
        <v>21</v>
      </c>
    </row>
    <row r="9" spans="1:14">
      <c r="A9" s="33" t="s">
        <v>22</v>
      </c>
      <c r="B9" s="15">
        <v>0</v>
      </c>
      <c r="C9" s="15">
        <v>8.9999999999999998E-4</v>
      </c>
      <c r="D9" s="15">
        <v>0</v>
      </c>
      <c r="E9" s="15">
        <v>1</v>
      </c>
      <c r="F9" s="15">
        <v>3</v>
      </c>
      <c r="G9" s="16">
        <f>D9/F9</f>
        <v>0</v>
      </c>
      <c r="H9" s="17">
        <f>C9/F9</f>
        <v>2.9999999999999997E-4</v>
      </c>
      <c r="I9" s="17" t="e">
        <f>E9 / ROUND(C9,0) - 1</f>
        <v>#DIV/0!</v>
      </c>
      <c r="J9" s="17">
        <f>IFERROR(IF(I9 &lt; 0, 0, I9),0)</f>
        <v>0</v>
      </c>
      <c r="K9" s="34">
        <f>B9/F9 - 1</f>
        <v>-1</v>
      </c>
      <c r="M9" s="45" t="s">
        <v>5</v>
      </c>
      <c r="N9" s="46" t="s">
        <v>23</v>
      </c>
    </row>
    <row r="10" spans="1:14">
      <c r="A10" s="35" t="s">
        <v>24</v>
      </c>
      <c r="B10" s="18">
        <v>66273</v>
      </c>
      <c r="C10" s="18">
        <v>209.79390000000001</v>
      </c>
      <c r="D10" s="18">
        <v>0</v>
      </c>
      <c r="E10" s="18">
        <v>210</v>
      </c>
      <c r="F10" s="18">
        <v>216</v>
      </c>
      <c r="G10" s="19">
        <f>D10/F10</f>
        <v>0</v>
      </c>
      <c r="H10" s="20">
        <f>C10/F10</f>
        <v>0.97126805555555562</v>
      </c>
      <c r="I10" s="20">
        <f>E10 / ROUND(C10,0) - 1</f>
        <v>0</v>
      </c>
      <c r="J10" s="20">
        <f>IFERROR(IF(I10 &lt; 0, 0, I10),0)</f>
        <v>0</v>
      </c>
      <c r="K10" s="36">
        <f>B10/F10 - 1</f>
        <v>305.81944444444446</v>
      </c>
      <c r="M10" s="43"/>
      <c r="N10" s="44" t="s">
        <v>25</v>
      </c>
    </row>
    <row r="11" spans="1:14">
      <c r="A11" s="33" t="s">
        <v>26</v>
      </c>
      <c r="B11" s="15">
        <v>0</v>
      </c>
      <c r="C11" s="15">
        <v>2.5499999999999998E-2</v>
      </c>
      <c r="D11" s="15">
        <v>1</v>
      </c>
      <c r="E11" s="15">
        <v>1</v>
      </c>
      <c r="F11" s="15">
        <v>3</v>
      </c>
      <c r="G11" s="16">
        <f>D11/F11</f>
        <v>0.33333333333333331</v>
      </c>
      <c r="H11" s="17">
        <f>C11/F11</f>
        <v>8.4999999999999989E-3</v>
      </c>
      <c r="I11" s="17" t="e">
        <f>E11 / ROUND(C11,0) - 1</f>
        <v>#DIV/0!</v>
      </c>
      <c r="J11" s="17">
        <f>IFERROR(IF(I11 &lt; 0, 0, I11),0)</f>
        <v>0</v>
      </c>
      <c r="K11" s="34">
        <f>B11/F11 - 1</f>
        <v>-1</v>
      </c>
      <c r="M11" s="45" t="s">
        <v>27</v>
      </c>
      <c r="N11" s="46" t="s">
        <v>28</v>
      </c>
    </row>
    <row r="12" spans="1:14">
      <c r="A12" s="35" t="s">
        <v>29</v>
      </c>
      <c r="B12" s="21">
        <v>113</v>
      </c>
      <c r="C12" s="21">
        <v>521.68129999999996</v>
      </c>
      <c r="D12" s="21">
        <v>1</v>
      </c>
      <c r="E12" s="21">
        <v>521</v>
      </c>
      <c r="F12" s="21">
        <v>532</v>
      </c>
      <c r="G12" s="22">
        <f>D12/F12</f>
        <v>1.8796992481203006E-3</v>
      </c>
      <c r="H12" s="23">
        <f>C12/F12</f>
        <v>0.98060394736842094</v>
      </c>
      <c r="I12" s="23">
        <f>E12 / ROUND(C12,0) - 1</f>
        <v>-1.9157088122605526E-3</v>
      </c>
      <c r="J12" s="23">
        <f>IFERROR(IF(I12 &lt; 0, 0, I12),0)</f>
        <v>0</v>
      </c>
      <c r="K12" s="37">
        <f>B12/F12 - 1</f>
        <v>-0.78759398496240607</v>
      </c>
      <c r="M12" s="45" t="s">
        <v>7</v>
      </c>
      <c r="N12" s="46" t="s">
        <v>30</v>
      </c>
    </row>
    <row r="13" spans="1:14">
      <c r="A13" s="29" t="s">
        <v>31</v>
      </c>
      <c r="B13" s="6">
        <v>82</v>
      </c>
      <c r="C13" s="6">
        <v>44.447699999999998</v>
      </c>
      <c r="D13" s="6">
        <v>1</v>
      </c>
      <c r="E13" s="6">
        <v>42</v>
      </c>
      <c r="F13" s="6">
        <v>50</v>
      </c>
      <c r="G13" s="7">
        <f>D13/F13</f>
        <v>0.02</v>
      </c>
      <c r="H13" s="8">
        <f>C13/F13</f>
        <v>0.88895399999999991</v>
      </c>
      <c r="I13" s="8">
        <f>E13 / ROUND(C13,0) - 1</f>
        <v>-4.5454545454545414E-2</v>
      </c>
      <c r="J13" s="8">
        <f>IFERROR(IF(I13 &lt; 0, 0, I13),0)</f>
        <v>0</v>
      </c>
      <c r="K13" s="30">
        <f>B13/F13 - 1</f>
        <v>0.6399999999999999</v>
      </c>
      <c r="M13" s="45" t="s">
        <v>32</v>
      </c>
      <c r="N13" s="46" t="s">
        <v>33</v>
      </c>
    </row>
    <row r="14" spans="1:14">
      <c r="A14" s="35" t="s">
        <v>34</v>
      </c>
      <c r="B14" s="21">
        <v>46594</v>
      </c>
      <c r="C14" s="21">
        <v>6875.0092000000004</v>
      </c>
      <c r="D14" s="21">
        <v>1</v>
      </c>
      <c r="E14" s="21">
        <v>6881</v>
      </c>
      <c r="F14" s="21">
        <v>6904</v>
      </c>
      <c r="G14" s="22">
        <f>D14/F14</f>
        <v>1.4484356894553882E-4</v>
      </c>
      <c r="H14" s="23">
        <f>C14/F14</f>
        <v>0.99580086906141374</v>
      </c>
      <c r="I14" s="23">
        <f>E14 / ROUND(C14,0) - 1</f>
        <v>8.7272727272735828E-4</v>
      </c>
      <c r="J14" s="23">
        <f>IFERROR(IF(I14 &lt; 0, 0, I14),0)</f>
        <v>8.7272727272735828E-4</v>
      </c>
      <c r="K14" s="36">
        <f>B14/F14 - 1</f>
        <v>5.7488412514484359</v>
      </c>
      <c r="M14" s="45" t="s">
        <v>35</v>
      </c>
      <c r="N14" s="46" t="s">
        <v>36</v>
      </c>
    </row>
    <row r="15" spans="1:14">
      <c r="A15" s="33" t="s">
        <v>37</v>
      </c>
      <c r="B15" s="15">
        <v>0</v>
      </c>
      <c r="C15" s="15">
        <v>2.9999999999999997E-4</v>
      </c>
      <c r="D15" s="15">
        <v>0</v>
      </c>
      <c r="E15" s="15">
        <v>1</v>
      </c>
      <c r="F15" s="15">
        <v>6</v>
      </c>
      <c r="G15" s="16">
        <f>D15/F15</f>
        <v>0</v>
      </c>
      <c r="H15" s="17">
        <f>C15/F15</f>
        <v>4.9999999999999996E-5</v>
      </c>
      <c r="I15" s="17" t="e">
        <f>E15 / ROUND(C15,0) - 1</f>
        <v>#DIV/0!</v>
      </c>
      <c r="J15" s="17">
        <f>IFERROR(IF(I15 &lt; 0, 0, I15),0)</f>
        <v>0</v>
      </c>
      <c r="K15" s="34">
        <f>B15/F15 - 1</f>
        <v>-1</v>
      </c>
      <c r="M15" s="43"/>
      <c r="N15" s="44" t="s">
        <v>38</v>
      </c>
    </row>
    <row r="16" spans="1:14">
      <c r="A16" s="31" t="s">
        <v>39</v>
      </c>
      <c r="B16" s="9">
        <v>0</v>
      </c>
      <c r="C16" s="9">
        <v>5.9999999999999995E-4</v>
      </c>
      <c r="D16" s="9">
        <v>0</v>
      </c>
      <c r="E16" s="9">
        <v>1</v>
      </c>
      <c r="F16" s="9">
        <v>3</v>
      </c>
      <c r="G16" s="10">
        <f>D16/F16</f>
        <v>0</v>
      </c>
      <c r="H16" s="11">
        <f>C16/F16</f>
        <v>1.9999999999999998E-4</v>
      </c>
      <c r="I16" s="11" t="e">
        <f>E16 / ROUND(C16,0) - 1</f>
        <v>#DIV/0!</v>
      </c>
      <c r="J16" s="11">
        <f>IFERROR(IF(I16 &lt; 0, 0, I16),0)</f>
        <v>0</v>
      </c>
      <c r="K16" s="32">
        <f>B16/F16 - 1</f>
        <v>-1</v>
      </c>
      <c r="M16" s="45" t="s">
        <v>40</v>
      </c>
      <c r="N16" s="46" t="s">
        <v>41</v>
      </c>
    </row>
    <row r="17" spans="1:14">
      <c r="A17" s="33" t="s">
        <v>42</v>
      </c>
      <c r="B17" s="15">
        <v>0</v>
      </c>
      <c r="C17" s="15">
        <v>1.35E-2</v>
      </c>
      <c r="D17" s="15">
        <v>1</v>
      </c>
      <c r="E17" s="15">
        <v>1</v>
      </c>
      <c r="F17" s="15">
        <v>6</v>
      </c>
      <c r="G17" s="16">
        <f>D17/F17</f>
        <v>0.16666666666666666</v>
      </c>
      <c r="H17" s="17">
        <f>C17/F17</f>
        <v>2.2499999999999998E-3</v>
      </c>
      <c r="I17" s="17" t="e">
        <f>E17 / ROUND(C17,0) - 1</f>
        <v>#DIV/0!</v>
      </c>
      <c r="J17" s="17">
        <f>IFERROR(IF(I17 &lt; 0, 0, I17),0)</f>
        <v>0</v>
      </c>
      <c r="K17" s="34">
        <f>B17/F17 - 1</f>
        <v>-1</v>
      </c>
      <c r="M17" s="45" t="s">
        <v>43</v>
      </c>
      <c r="N17" s="46" t="s">
        <v>44</v>
      </c>
    </row>
    <row r="18" spans="1:14" ht="12.75" customHeight="1">
      <c r="A18" s="38" t="s">
        <v>45</v>
      </c>
      <c r="B18" s="39">
        <v>20</v>
      </c>
      <c r="C18" s="39">
        <v>4.7976999999999999</v>
      </c>
      <c r="D18" s="39">
        <v>1</v>
      </c>
      <c r="E18" s="39">
        <v>10</v>
      </c>
      <c r="F18" s="39">
        <v>51</v>
      </c>
      <c r="G18" s="40">
        <f>D18/F18</f>
        <v>1.9607843137254902E-2</v>
      </c>
      <c r="H18" s="41">
        <f>C18/F18</f>
        <v>9.4072549019607835E-2</v>
      </c>
      <c r="I18" s="41">
        <f>E18 / ROUND(C18,0) - 1</f>
        <v>1</v>
      </c>
      <c r="J18" s="41">
        <f>IFERROR(IF(I18 &lt; 0, 0, I18),0)</f>
        <v>1</v>
      </c>
      <c r="K18" s="42">
        <f>B18/F18 - 1</f>
        <v>-0.60784313725490202</v>
      </c>
      <c r="M18" s="49" t="s">
        <v>46</v>
      </c>
      <c r="N18" s="47" t="s">
        <v>47</v>
      </c>
    </row>
    <row r="19" spans="1:14">
      <c r="B19" s="18"/>
      <c r="C19" s="18"/>
      <c r="D19" s="18"/>
      <c r="E19" s="18"/>
      <c r="F19" s="18"/>
      <c r="G19" s="18"/>
      <c r="H19" s="18"/>
      <c r="I19" s="18"/>
      <c r="J19" s="18"/>
      <c r="M19" s="50"/>
      <c r="N19" s="48"/>
    </row>
  </sheetData>
  <mergeCells count="3">
    <mergeCell ref="M3:N4"/>
    <mergeCell ref="M18:M19"/>
    <mergeCell ref="N18:N19"/>
  </mergeCells>
  <conditionalFormatting sqref="K2:K18">
    <cfRule type="cellIs" dxfId="0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5</cp:revision>
  <dcterms:created xsi:type="dcterms:W3CDTF">2021-07-15T04:52:50Z</dcterms:created>
  <dcterms:modified xsi:type="dcterms:W3CDTF">2021-07-21T09:15:48Z</dcterms:modified>
  <cp:category/>
  <cp:contentStatus/>
</cp:coreProperties>
</file>