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ja\Dropbox\lectures\sta2503\2020\Excel\"/>
    </mc:Choice>
  </mc:AlternateContent>
  <xr:revisionPtr revIDLastSave="0" documentId="8_{1841CBC4-F205-4056-ADED-183F04D58CC4}" xr6:coauthVersionLast="45" xr6:coauthVersionMax="45" xr10:uidLastSave="{00000000-0000-0000-0000-000000000000}"/>
  <bookViews>
    <workbookView xWindow="-108" yWindow="492" windowWidth="23256" windowHeight="12576" xr2:uid="{31D3E261-3864-47E3-A640-055CEAF33BC7}"/>
  </bookViews>
  <sheets>
    <sheet name="Sheet1" sheetId="1" r:id="rId1"/>
    <sheet name="Sheet2" sheetId="2" r:id="rId2"/>
  </sheets>
  <definedNames>
    <definedName name="D0">Sheet1!$D$4</definedName>
    <definedName name="Dd">Sheet1!$E$5</definedName>
    <definedName name="Du">Sheet1!$E$3</definedName>
    <definedName name="qd">Sheet1!$B$7</definedName>
    <definedName name="S0">Sheet1!$B$4</definedName>
    <definedName name="Sd">Sheet1!$C$5</definedName>
    <definedName name="Su">Sheet1!$C$3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1" i="2"/>
  <c r="B9" i="2"/>
  <c r="F2" i="2"/>
  <c r="B17" i="2"/>
  <c r="B19" i="2" s="1"/>
  <c r="D19" i="2"/>
  <c r="D21" i="2" s="1"/>
  <c r="E17" i="2"/>
  <c r="E15" i="2"/>
  <c r="D16" i="2"/>
  <c r="B15" i="2"/>
  <c r="B2" i="2" s="1"/>
  <c r="B11" i="2"/>
  <c r="B23" i="2" s="1"/>
  <c r="F11" i="2"/>
  <c r="G12" i="2"/>
  <c r="G10" i="2"/>
  <c r="G19" i="1"/>
  <c r="G21" i="1"/>
  <c r="D19" i="1"/>
  <c r="G11" i="1"/>
  <c r="G9" i="1"/>
  <c r="F10" i="1"/>
  <c r="D11" i="1"/>
  <c r="D9" i="1"/>
  <c r="C10" i="1"/>
  <c r="B7" i="1"/>
  <c r="F13" i="1" s="1"/>
  <c r="B1" i="2" l="1"/>
  <c r="F20" i="1"/>
  <c r="C13" i="1"/>
  <c r="C14" i="1" s="1"/>
</calcChain>
</file>

<file path=xl/sharedStrings.xml><?xml version="1.0" encoding="utf-8"?>
<sst xmlns="http://schemas.openxmlformats.org/spreadsheetml/2006/main" count="38" uniqueCount="31">
  <si>
    <t>qb</t>
  </si>
  <si>
    <t>S/B</t>
  </si>
  <si>
    <t>q*Su/Bu+(1-qb)*Sd/Bd</t>
  </si>
  <si>
    <t>S</t>
  </si>
  <si>
    <t>B</t>
  </si>
  <si>
    <t>C</t>
  </si>
  <si>
    <t>C/B</t>
  </si>
  <si>
    <t>C is too cheap</t>
  </si>
  <si>
    <t>it should be about 14.04</t>
  </si>
  <si>
    <t>construct an arbitrage</t>
  </si>
  <si>
    <t>buy asset C (since it is too cheap)</t>
  </si>
  <si>
    <t>alpha</t>
  </si>
  <si>
    <t>beta</t>
  </si>
  <si>
    <t>arbitrage strategy is a self-financing strategy s.t.</t>
  </si>
  <si>
    <t>V_0 = 0</t>
  </si>
  <si>
    <t>V</t>
  </si>
  <si>
    <t>there is a t, s.t.</t>
  </si>
  <si>
    <t>P(V_t &gt;= 0) = 1</t>
  </si>
  <si>
    <t>P(V_t &gt; 0) &gt; 0</t>
  </si>
  <si>
    <t>never lose</t>
  </si>
  <si>
    <t>sometimes win</t>
  </si>
  <si>
    <t>costs nothing</t>
  </si>
  <si>
    <t>qb from C/B</t>
  </si>
  <si>
    <t>qb from S/B</t>
  </si>
  <si>
    <t>qc from S/C</t>
  </si>
  <si>
    <t>B/C</t>
  </si>
  <si>
    <t>qc from B/C</t>
  </si>
  <si>
    <t>qc/qb</t>
  </si>
  <si>
    <t>Cu/Bu*B0/C0</t>
  </si>
  <si>
    <t>(1-qc)/(1-qb)</t>
  </si>
  <si>
    <t>Cd/Bd*B0/C0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</si>
</sst>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B1CE-3317-47EB-A1BB-D65DED029958}">
  <dimension ref="A2:G27"/>
  <sheetViews>
    <sheetView tabSelected="1" zoomScale="170" zoomScaleNormal="170" workbookViewId="0"/>
  </sheetViews>
  <sheetFormatPr defaultRowHeight="14.4" x14ac:dyDescent="0.3"/>
  <cols>
    <col min="1" max="1" width="11.44140625" customWidth="1"/>
    <col min="2" max="5" width="9.77734375" customWidth="1"/>
    <col min="6" max="6" width="12" bestFit="1" customWidth="1"/>
  </cols>
  <sheetData>
    <row r="2" spans="1:7" x14ac:dyDescent="0.3">
      <c r="C2" t="s">
        <v>3</v>
      </c>
      <c r="E2" t="s">
        <v>4</v>
      </c>
      <c r="F2" t="s">
        <v>5</v>
      </c>
    </row>
    <row r="3" spans="1:7" x14ac:dyDescent="0.3">
      <c r="C3">
        <v>30</v>
      </c>
      <c r="E3">
        <v>20</v>
      </c>
      <c r="G3">
        <v>15</v>
      </c>
    </row>
    <row r="4" spans="1:7" x14ac:dyDescent="0.3">
      <c r="B4">
        <v>5</v>
      </c>
      <c r="D4">
        <v>10</v>
      </c>
      <c r="F4">
        <v>10</v>
      </c>
    </row>
    <row r="5" spans="1:7" x14ac:dyDescent="0.3">
      <c r="C5">
        <v>1</v>
      </c>
      <c r="E5">
        <v>5</v>
      </c>
      <c r="G5">
        <v>8</v>
      </c>
    </row>
    <row r="7" spans="1:7" x14ac:dyDescent="0.3">
      <c r="A7" t="s">
        <v>0</v>
      </c>
      <c r="B7" s="3">
        <f>(S0/D0-Sd/Dd)/(Su/Du-Sd/Dd)</f>
        <v>0.23076923076923075</v>
      </c>
    </row>
    <row r="8" spans="1:7" x14ac:dyDescent="0.3">
      <c r="F8" t="s">
        <v>6</v>
      </c>
    </row>
    <row r="9" spans="1:7" x14ac:dyDescent="0.3">
      <c r="D9">
        <f>Su/Du</f>
        <v>1.5</v>
      </c>
      <c r="G9">
        <f>G3/Du</f>
        <v>0.75</v>
      </c>
    </row>
    <row r="10" spans="1:7" x14ac:dyDescent="0.3">
      <c r="B10" t="s">
        <v>1</v>
      </c>
      <c r="C10">
        <f>S0/D0</f>
        <v>0.5</v>
      </c>
      <c r="F10">
        <f>F4/D0</f>
        <v>1</v>
      </c>
    </row>
    <row r="11" spans="1:7" x14ac:dyDescent="0.3">
      <c r="D11">
        <f>Sd/Dd</f>
        <v>0.2</v>
      </c>
      <c r="G11">
        <f>G5/Dd</f>
        <v>1.6</v>
      </c>
    </row>
    <row r="13" spans="1:7" x14ac:dyDescent="0.3">
      <c r="B13" s="4" t="s">
        <v>2</v>
      </c>
      <c r="C13">
        <f>D9*qd+D11*(1-qd)</f>
        <v>0.5</v>
      </c>
      <c r="F13">
        <f>G9*qd+G11*(1-qd)</f>
        <v>1.403846153846154</v>
      </c>
    </row>
    <row r="14" spans="1:7" x14ac:dyDescent="0.3">
      <c r="C14" s="1">
        <f>C13-C10</f>
        <v>0</v>
      </c>
    </row>
    <row r="15" spans="1:7" x14ac:dyDescent="0.3">
      <c r="F15" t="s">
        <v>7</v>
      </c>
    </row>
    <row r="16" spans="1:7" x14ac:dyDescent="0.3">
      <c r="F16" t="s">
        <v>8</v>
      </c>
    </row>
    <row r="18" spans="1:7" x14ac:dyDescent="0.3">
      <c r="A18" t="s">
        <v>9</v>
      </c>
      <c r="C18" t="s">
        <v>10</v>
      </c>
      <c r="F18" t="s">
        <v>15</v>
      </c>
    </row>
    <row r="19" spans="1:7" x14ac:dyDescent="0.3">
      <c r="B19" t="s">
        <v>3</v>
      </c>
      <c r="C19" t="s">
        <v>11</v>
      </c>
      <c r="D19">
        <f>-2*(1+D20)</f>
        <v>1.7999999999999998</v>
      </c>
      <c r="G19">
        <f>C3*$D$19+E3*$D$20+G3*$D$21</f>
        <v>30.999999999999993</v>
      </c>
    </row>
    <row r="20" spans="1:7" x14ac:dyDescent="0.3">
      <c r="B20" t="s">
        <v>4</v>
      </c>
      <c r="C20" t="s">
        <v>12</v>
      </c>
      <c r="D20">
        <v>-1.9</v>
      </c>
      <c r="F20">
        <f>S0*$D$19+D0*$D$20+F4*$D$21</f>
        <v>0</v>
      </c>
    </row>
    <row r="21" spans="1:7" x14ac:dyDescent="0.3">
      <c r="B21" t="s">
        <v>5</v>
      </c>
      <c r="D21">
        <v>1</v>
      </c>
      <c r="G21">
        <f>C5*$D$19+E5*$D$20+G5*$D$21</f>
        <v>0.29999999999999982</v>
      </c>
    </row>
    <row r="23" spans="1:7" x14ac:dyDescent="0.3">
      <c r="C23" t="s">
        <v>13</v>
      </c>
    </row>
    <row r="24" spans="1:7" x14ac:dyDescent="0.3">
      <c r="C24" s="5" t="s">
        <v>14</v>
      </c>
      <c r="E24" t="s">
        <v>21</v>
      </c>
    </row>
    <row r="25" spans="1:7" x14ac:dyDescent="0.3">
      <c r="C25" t="s">
        <v>16</v>
      </c>
    </row>
    <row r="26" spans="1:7" x14ac:dyDescent="0.3">
      <c r="C26" s="5" t="s">
        <v>17</v>
      </c>
      <c r="E26" t="s">
        <v>19</v>
      </c>
    </row>
    <row r="27" spans="1:7" x14ac:dyDescent="0.3">
      <c r="C27" s="5" t="s">
        <v>18</v>
      </c>
      <c r="E27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42DD-4D7E-4E88-9FAD-0EB36A52FD1C}">
  <dimension ref="A1:G23"/>
  <sheetViews>
    <sheetView zoomScale="180" zoomScaleNormal="180" workbookViewId="0">
      <selection activeCell="F5" sqref="F5"/>
    </sheetView>
  </sheetViews>
  <sheetFormatPr defaultRowHeight="14.4" x14ac:dyDescent="0.3"/>
  <cols>
    <col min="1" max="1" width="10.88671875" bestFit="1" customWidth="1"/>
    <col min="2" max="7" width="8.77734375" customWidth="1"/>
  </cols>
  <sheetData>
    <row r="1" spans="1:7" x14ac:dyDescent="0.3">
      <c r="A1" t="s">
        <v>27</v>
      </c>
      <c r="B1">
        <f>B15/B9</f>
        <v>0.53424657534246578</v>
      </c>
      <c r="D1" t="s">
        <v>28</v>
      </c>
      <c r="F1">
        <f>G4/E4*D5/F5</f>
        <v>0.53424657534246567</v>
      </c>
    </row>
    <row r="2" spans="1:7" x14ac:dyDescent="0.3">
      <c r="A2" t="s">
        <v>29</v>
      </c>
      <c r="B2">
        <f>(1-B15)/(1-B9)</f>
        <v>1.1397260273972603</v>
      </c>
      <c r="D2" t="s">
        <v>30</v>
      </c>
      <c r="F2">
        <f>G6/E6*D5/F5</f>
        <v>1.13972602739726</v>
      </c>
    </row>
    <row r="3" spans="1:7" x14ac:dyDescent="0.3">
      <c r="C3" t="s">
        <v>3</v>
      </c>
      <c r="E3" t="s">
        <v>4</v>
      </c>
      <c r="G3" t="s">
        <v>5</v>
      </c>
    </row>
    <row r="4" spans="1:7" x14ac:dyDescent="0.3">
      <c r="C4">
        <v>30</v>
      </c>
      <c r="E4">
        <v>20</v>
      </c>
      <c r="G4">
        <v>15</v>
      </c>
    </row>
    <row r="5" spans="1:7" x14ac:dyDescent="0.3">
      <c r="B5">
        <v>5</v>
      </c>
      <c r="D5">
        <v>10</v>
      </c>
      <c r="F5">
        <f>F11*D5</f>
        <v>14.03846153846154</v>
      </c>
    </row>
    <row r="6" spans="1:7" x14ac:dyDescent="0.3">
      <c r="C6">
        <v>1</v>
      </c>
      <c r="E6">
        <v>5</v>
      </c>
      <c r="G6">
        <v>8</v>
      </c>
    </row>
    <row r="9" spans="1:7" x14ac:dyDescent="0.3">
      <c r="A9" t="s">
        <v>23</v>
      </c>
      <c r="B9" s="2">
        <f>(B5/D5-C6/E6)/(C4/E4-C6/E6)</f>
        <v>0.23076923076923075</v>
      </c>
      <c r="F9" t="s">
        <v>6</v>
      </c>
    </row>
    <row r="10" spans="1:7" x14ac:dyDescent="0.3">
      <c r="G10">
        <f>G4/E4</f>
        <v>0.75</v>
      </c>
    </row>
    <row r="11" spans="1:7" x14ac:dyDescent="0.3">
      <c r="A11" t="s">
        <v>22</v>
      </c>
      <c r="B11" s="2">
        <f>(F5/D5-G6/E6)/(G4/E4-G6/E6)</f>
        <v>0.2307692307692307</v>
      </c>
      <c r="F11" s="3">
        <f>G10*B9+G12*(1-B9)</f>
        <v>1.403846153846154</v>
      </c>
    </row>
    <row r="12" spans="1:7" x14ac:dyDescent="0.3">
      <c r="G12">
        <f>G6/E6</f>
        <v>1.6</v>
      </c>
    </row>
    <row r="13" spans="1:7" x14ac:dyDescent="0.3">
      <c r="B13" s="2"/>
    </row>
    <row r="15" spans="1:7" x14ac:dyDescent="0.3">
      <c r="A15" t="s">
        <v>24</v>
      </c>
      <c r="B15">
        <f>(B5/F5-C6/G6)/(C4/G4-C6/G6)</f>
        <v>0.12328767123287671</v>
      </c>
      <c r="D15" t="s">
        <v>25</v>
      </c>
      <c r="E15">
        <f>E4/G4</f>
        <v>1.3333333333333333</v>
      </c>
    </row>
    <row r="16" spans="1:7" x14ac:dyDescent="0.3">
      <c r="D16">
        <f>D5/F5</f>
        <v>0.71232876712328763</v>
      </c>
    </row>
    <row r="17" spans="1:5" x14ac:dyDescent="0.3">
      <c r="A17" t="s">
        <v>26</v>
      </c>
      <c r="B17">
        <f>(D5/F5-E6/G6)/(E4/G4-E6/G6)</f>
        <v>0.12328767123287666</v>
      </c>
      <c r="E17">
        <f>E6/G6</f>
        <v>0.625</v>
      </c>
    </row>
    <row r="19" spans="1:5" x14ac:dyDescent="0.3">
      <c r="B19">
        <f>B17-B15</f>
        <v>0</v>
      </c>
      <c r="D19" s="6">
        <f>E15*B15+(1-B15)*E17</f>
        <v>0.71232876712328763</v>
      </c>
    </row>
    <row r="21" spans="1:5" x14ac:dyDescent="0.3">
      <c r="D21">
        <f>D19-D16</f>
        <v>0</v>
      </c>
    </row>
    <row r="23" spans="1:5" x14ac:dyDescent="0.3">
      <c r="B23">
        <f>B11/B15</f>
        <v>1.8717948717948714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Sheet2</vt:lpstr>
      <vt:lpstr>D0</vt:lpstr>
      <vt:lpstr>Dd</vt:lpstr>
      <vt:lpstr>Du</vt:lpstr>
      <vt:lpstr>qd</vt:lpstr>
      <vt:lpstr>S0</vt:lpstr>
      <vt:lpstr>Sd</vt:lpstr>
      <vt:lpstr>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Jaimungal</dc:creator>
  <cp:lastModifiedBy>Sebastian Jaimungal</cp:lastModifiedBy>
  <dcterms:created xsi:type="dcterms:W3CDTF">2020-09-16T19:38:09Z</dcterms:created>
  <dcterms:modified xsi:type="dcterms:W3CDTF">2020-09-17T12:18:25Z</dcterms:modified>
</cp:coreProperties>
</file>