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习\SJTU\2020-2021  SUMMER\供应链管理\ProblemSet\"/>
    </mc:Choice>
  </mc:AlternateContent>
  <xr:revisionPtr revIDLastSave="0" documentId="13_ncr:1_{9FD93397-2A72-493E-8993-4DCA46F8BD62}" xr6:coauthVersionLast="47" xr6:coauthVersionMax="47" xr10:uidLastSave="{00000000-0000-0000-0000-000000000000}"/>
  <bookViews>
    <workbookView xWindow="-120" yWindow="-120" windowWidth="20730" windowHeight="11160" xr2:uid="{7846B2D0-9868-46B8-AAC4-B34DB72509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J3" i="1"/>
  <c r="J4" i="1"/>
  <c r="J5" i="1"/>
  <c r="J2" i="1"/>
  <c r="N5" i="1"/>
  <c r="N3" i="1"/>
  <c r="N4" i="1"/>
  <c r="N2" i="1"/>
  <c r="I30" i="1"/>
  <c r="I28" i="1"/>
  <c r="I26" i="1"/>
  <c r="I25" i="1"/>
  <c r="I22" i="1"/>
  <c r="I20" i="1"/>
  <c r="I18" i="1"/>
  <c r="I17" i="1"/>
  <c r="I2" i="1"/>
  <c r="I13" i="1"/>
  <c r="I9" i="1"/>
  <c r="I11" i="1"/>
  <c r="I7" i="1"/>
  <c r="I3" i="1"/>
  <c r="I4" i="1"/>
  <c r="I5" i="1"/>
  <c r="H3" i="1"/>
  <c r="H4" i="1"/>
  <c r="H5" i="1"/>
  <c r="H2" i="1"/>
  <c r="M5" i="1"/>
  <c r="M4" i="1"/>
  <c r="M3" i="1"/>
  <c r="M2" i="1"/>
  <c r="G28" i="1"/>
  <c r="G30" i="1" s="1"/>
  <c r="G20" i="1"/>
  <c r="G22" i="1" s="1"/>
  <c r="G3" i="1"/>
  <c r="G4" i="1"/>
  <c r="G5" i="1"/>
  <c r="F2" i="1"/>
  <c r="G2" i="1" s="1"/>
  <c r="O4" i="1"/>
  <c r="O3" i="1"/>
  <c r="O2" i="1"/>
  <c r="O5" i="1" l="1"/>
  <c r="K5" i="1" s="1"/>
  <c r="K3" i="1"/>
  <c r="K4" i="1"/>
  <c r="G7" i="1"/>
  <c r="G11" i="1" s="1"/>
  <c r="K11" i="1"/>
  <c r="K9" i="1"/>
  <c r="K13" i="1"/>
  <c r="G13" i="1" l="1"/>
  <c r="G9" i="1"/>
</calcChain>
</file>

<file path=xl/sharedStrings.xml><?xml version="1.0" encoding="utf-8"?>
<sst xmlns="http://schemas.openxmlformats.org/spreadsheetml/2006/main" count="42" uniqueCount="20">
  <si>
    <t>total_ss</t>
    <phoneticPr fontId="1" type="noConversion"/>
  </si>
  <si>
    <t>gain</t>
    <phoneticPr fontId="1" type="noConversion"/>
  </si>
  <si>
    <t>salary</t>
    <phoneticPr fontId="1" type="noConversion"/>
  </si>
  <si>
    <t>having kids</t>
    <phoneticPr fontId="1" type="noConversion"/>
  </si>
  <si>
    <t>car owner</t>
    <phoneticPr fontId="1" type="noConversion"/>
  </si>
  <si>
    <t>home owner</t>
    <phoneticPr fontId="1" type="noConversion"/>
  </si>
  <si>
    <t>age</t>
    <phoneticPr fontId="1" type="noConversion"/>
  </si>
  <si>
    <t>yes</t>
    <phoneticPr fontId="1" type="noConversion"/>
  </si>
  <si>
    <t>no</t>
    <phoneticPr fontId="1" type="noConversion"/>
  </si>
  <si>
    <t>F0</t>
    <phoneticPr fontId="1" type="noConversion"/>
  </si>
  <si>
    <t>PR0</t>
    <phoneticPr fontId="1" type="noConversion"/>
  </si>
  <si>
    <t>F1</t>
    <phoneticPr fontId="1" type="noConversion"/>
  </si>
  <si>
    <t>PR1</t>
    <phoneticPr fontId="1" type="noConversion"/>
  </si>
  <si>
    <t>F2</t>
    <phoneticPr fontId="1" type="noConversion"/>
  </si>
  <si>
    <t>PR2</t>
    <phoneticPr fontId="1" type="noConversion"/>
  </si>
  <si>
    <t>car_owner_gain</t>
    <phoneticPr fontId="1" type="noConversion"/>
  </si>
  <si>
    <t>home_owner_gain</t>
    <phoneticPr fontId="1" type="noConversion"/>
  </si>
  <si>
    <t>having_kids_gain</t>
    <phoneticPr fontId="1" type="noConversion"/>
  </si>
  <si>
    <t>output0</t>
    <phoneticPr fontId="1" type="noConversion"/>
  </si>
  <si>
    <t>output1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</si>
</sst>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0087-7012-44FC-83AD-4700543C45CC}">
  <dimension ref="A1:O30"/>
  <sheetViews>
    <sheetView tabSelected="1" workbookViewId="0">
      <selection activeCell="M9" sqref="M9"/>
    </sheetView>
  </sheetViews>
  <sheetFormatPr defaultRowHeight="14.25" x14ac:dyDescent="0.2"/>
  <cols>
    <col min="2" max="2" width="11.625" customWidth="1"/>
    <col min="3" max="3" width="11.375" customWidth="1"/>
    <col min="4" max="4" width="11.625" customWidth="1"/>
    <col min="7" max="7" width="12.875" customWidth="1"/>
    <col min="9" max="9" width="12" customWidth="1"/>
    <col min="10" max="10" width="13.5" customWidth="1"/>
    <col min="11" max="11" width="11.625" bestFit="1" customWidth="1"/>
  </cols>
  <sheetData>
    <row r="1" spans="1:15" x14ac:dyDescent="0.2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M1" t="s">
        <v>18</v>
      </c>
      <c r="N1" t="s">
        <v>19</v>
      </c>
    </row>
    <row r="2" spans="1:15" x14ac:dyDescent="0.2">
      <c r="A2">
        <v>40</v>
      </c>
      <c r="B2" t="s">
        <v>7</v>
      </c>
      <c r="C2" t="s">
        <v>7</v>
      </c>
      <c r="D2" t="s">
        <v>7</v>
      </c>
      <c r="E2">
        <v>10000</v>
      </c>
      <c r="F2">
        <f>(E2+E3+E5+E4)/4</f>
        <v>5875</v>
      </c>
      <c r="G2">
        <f>E2-F2</f>
        <v>4125</v>
      </c>
      <c r="H2">
        <f>F2+0.1*M2</f>
        <v>6083.333333333333</v>
      </c>
      <c r="I2">
        <f>E2-H2</f>
        <v>3916.666666666667</v>
      </c>
      <c r="J2">
        <f>H2+0.1*N2</f>
        <v>6277.7777777777774</v>
      </c>
      <c r="K2">
        <f>E2-J2</f>
        <v>3722.2222222222226</v>
      </c>
      <c r="M2">
        <f>(G2+G4)/3</f>
        <v>2083.3333333333335</v>
      </c>
      <c r="N2">
        <f>(I2+I4)/3</f>
        <v>1944.4444444444446</v>
      </c>
      <c r="O2">
        <f>(I2+I4)/3</f>
        <v>1944.4444444444446</v>
      </c>
    </row>
    <row r="3" spans="1:15" x14ac:dyDescent="0.2">
      <c r="A3">
        <v>20</v>
      </c>
      <c r="B3" t="s">
        <v>8</v>
      </c>
      <c r="C3" t="s">
        <v>8</v>
      </c>
      <c r="D3" t="s">
        <v>8</v>
      </c>
      <c r="E3">
        <v>500</v>
      </c>
      <c r="F3">
        <v>5875</v>
      </c>
      <c r="G3">
        <f t="shared" ref="G3:G5" si="0">E3-F3</f>
        <v>-5375</v>
      </c>
      <c r="H3">
        <f t="shared" ref="H3:H5" si="1">F3+0.1*M3</f>
        <v>5606.25</v>
      </c>
      <c r="I3">
        <f t="shared" ref="I3:I5" si="2">E3-H3</f>
        <v>-5106.25</v>
      </c>
      <c r="J3">
        <f t="shared" ref="J3:J5" si="3">H3+0.1*N3</f>
        <v>5350.9375</v>
      </c>
      <c r="K3">
        <f t="shared" ref="K3:K5" si="4">E3-J3</f>
        <v>-4850.9375</v>
      </c>
      <c r="M3">
        <f>G3/2</f>
        <v>-2687.5</v>
      </c>
      <c r="N3">
        <f>I3/2</f>
        <v>-2553.125</v>
      </c>
      <c r="O3">
        <f>I3/2</f>
        <v>-2553.125</v>
      </c>
    </row>
    <row r="4" spans="1:15" x14ac:dyDescent="0.2">
      <c r="A4">
        <v>50</v>
      </c>
      <c r="B4" t="s">
        <v>7</v>
      </c>
      <c r="C4" t="s">
        <v>8</v>
      </c>
      <c r="D4" t="s">
        <v>7</v>
      </c>
      <c r="E4">
        <v>8000</v>
      </c>
      <c r="F4">
        <v>5875</v>
      </c>
      <c r="G4">
        <f t="shared" si="0"/>
        <v>2125</v>
      </c>
      <c r="H4">
        <f t="shared" si="1"/>
        <v>6083.333333333333</v>
      </c>
      <c r="I4">
        <f t="shared" si="2"/>
        <v>1916.666666666667</v>
      </c>
      <c r="J4">
        <f t="shared" si="3"/>
        <v>6277.7777777777774</v>
      </c>
      <c r="K4">
        <f t="shared" si="4"/>
        <v>1722.2222222222226</v>
      </c>
      <c r="M4">
        <f>(G2+G4)/3</f>
        <v>2083.3333333333335</v>
      </c>
      <c r="N4">
        <f>(I2+I4)/3</f>
        <v>1944.4444444444446</v>
      </c>
      <c r="O4">
        <f>(I4+I2)/3</f>
        <v>1944.4444444444446</v>
      </c>
    </row>
    <row r="5" spans="1:15" x14ac:dyDescent="0.2">
      <c r="A5">
        <v>30</v>
      </c>
      <c r="B5" t="s">
        <v>7</v>
      </c>
      <c r="C5" t="s">
        <v>8</v>
      </c>
      <c r="D5" t="s">
        <v>8</v>
      </c>
      <c r="E5">
        <v>5000</v>
      </c>
      <c r="F5">
        <v>5875</v>
      </c>
      <c r="G5">
        <f t="shared" si="0"/>
        <v>-875</v>
      </c>
      <c r="H5">
        <f t="shared" si="1"/>
        <v>5831.25</v>
      </c>
      <c r="I5">
        <f t="shared" si="2"/>
        <v>-831.25</v>
      </c>
      <c r="J5">
        <f t="shared" si="3"/>
        <v>5789.6875</v>
      </c>
      <c r="K5">
        <f t="shared" si="4"/>
        <v>-789.6875</v>
      </c>
      <c r="M5">
        <f>G5/2</f>
        <v>-437.5</v>
      </c>
      <c r="N5">
        <f>I5/2</f>
        <v>-415.625</v>
      </c>
      <c r="O5">
        <f>I5/2</f>
        <v>-415.625</v>
      </c>
    </row>
    <row r="6" spans="1:15" x14ac:dyDescent="0.2">
      <c r="G6" t="s">
        <v>0</v>
      </c>
      <c r="I6" t="s">
        <v>0</v>
      </c>
    </row>
    <row r="7" spans="1:15" x14ac:dyDescent="0.2">
      <c r="G7">
        <f>(G2+G3+G4+G5)^2/5</f>
        <v>0</v>
      </c>
      <c r="I7">
        <f>(I2+I3+I4+I5)^2/5</f>
        <v>2170.1388888888637</v>
      </c>
    </row>
    <row r="8" spans="1:15" x14ac:dyDescent="0.2">
      <c r="G8" t="s">
        <v>15</v>
      </c>
      <c r="I8" t="s">
        <v>15</v>
      </c>
      <c r="K8" t="s">
        <v>1</v>
      </c>
    </row>
    <row r="9" spans="1:15" x14ac:dyDescent="0.2">
      <c r="G9">
        <f>(G2)^2/2+(G3+G4+G5)^2/4-G7</f>
        <v>12761718.75</v>
      </c>
      <c r="I9">
        <f>(I2)^2/2+(I3+I4+I5)^2/4-I7</f>
        <v>11709743.923611112</v>
      </c>
      <c r="K9">
        <f>I9-I7</f>
        <v>11707573.784722224</v>
      </c>
    </row>
    <row r="10" spans="1:15" x14ac:dyDescent="0.2">
      <c r="G10" t="s">
        <v>16</v>
      </c>
      <c r="I10" t="s">
        <v>16</v>
      </c>
    </row>
    <row r="11" spans="1:15" x14ac:dyDescent="0.2">
      <c r="G11">
        <f>(G2+G4+G5)^2/4+(G3)^2/2-G7</f>
        <v>21667968.75</v>
      </c>
      <c r="I11">
        <f>(I2+I4+I5)^2/4+(I3)^2/2-I7</f>
        <v>19289933.810763892</v>
      </c>
      <c r="K11">
        <f>I11-I7</f>
        <v>19287763.671875004</v>
      </c>
    </row>
    <row r="12" spans="1:15" x14ac:dyDescent="0.2">
      <c r="G12" t="s">
        <v>17</v>
      </c>
      <c r="I12" t="s">
        <v>17</v>
      </c>
    </row>
    <row r="13" spans="1:15" x14ac:dyDescent="0.2">
      <c r="G13">
        <f>(G2+G4)^2/3+(G3+G5)^2/3-G7</f>
        <v>26041666.666666668</v>
      </c>
      <c r="I13">
        <f>(I2+I4)^2/3+(I3+I5)^2/3-I7</f>
        <v>23091724.537037041</v>
      </c>
      <c r="K13">
        <f>I13-I7</f>
        <v>23089554.398148153</v>
      </c>
    </row>
    <row r="17" spans="7:9" x14ac:dyDescent="0.2">
      <c r="G17">
        <v>4125</v>
      </c>
      <c r="I17">
        <f>E2-H2</f>
        <v>3916.666666666667</v>
      </c>
    </row>
    <row r="18" spans="7:9" x14ac:dyDescent="0.2">
      <c r="G18">
        <v>2125</v>
      </c>
      <c r="I18">
        <f>E4-H4</f>
        <v>1916.666666666667</v>
      </c>
    </row>
    <row r="19" spans="7:9" x14ac:dyDescent="0.2">
      <c r="G19" t="s">
        <v>0</v>
      </c>
      <c r="I19" t="s">
        <v>0</v>
      </c>
    </row>
    <row r="20" spans="7:9" x14ac:dyDescent="0.2">
      <c r="G20">
        <f>(G17+G18)^2/3</f>
        <v>13020833.333333334</v>
      </c>
      <c r="I20">
        <f>(I17+I18)^2/3</f>
        <v>11342592.592592595</v>
      </c>
    </row>
    <row r="21" spans="7:9" x14ac:dyDescent="0.2">
      <c r="G21" t="s">
        <v>1</v>
      </c>
      <c r="I21" t="s">
        <v>1</v>
      </c>
    </row>
    <row r="22" spans="7:9" x14ac:dyDescent="0.2">
      <c r="G22">
        <f>(G17)^2/2+(G18)^2/2-G20</f>
        <v>-2255208.333333334</v>
      </c>
      <c r="I22">
        <f>(I17)^2/2+(I18)^2/2-I20</f>
        <v>-1835648.1481481493</v>
      </c>
    </row>
    <row r="25" spans="7:9" x14ac:dyDescent="0.2">
      <c r="G25">
        <v>-875</v>
      </c>
      <c r="I25">
        <f>E3-H3</f>
        <v>-5106.25</v>
      </c>
    </row>
    <row r="26" spans="7:9" x14ac:dyDescent="0.2">
      <c r="G26">
        <v>-5375</v>
      </c>
      <c r="I26">
        <f>E5-H5</f>
        <v>-831.25</v>
      </c>
    </row>
    <row r="27" spans="7:9" x14ac:dyDescent="0.2">
      <c r="G27" t="s">
        <v>0</v>
      </c>
      <c r="I27" t="s">
        <v>0</v>
      </c>
    </row>
    <row r="28" spans="7:9" x14ac:dyDescent="0.2">
      <c r="G28">
        <f>(G25+G26)^2/3</f>
        <v>13020833.333333334</v>
      </c>
      <c r="I28">
        <f>(I25+I26)^2/3</f>
        <v>11751302.083333334</v>
      </c>
    </row>
    <row r="29" spans="7:9" x14ac:dyDescent="0.2">
      <c r="G29" t="s">
        <v>1</v>
      </c>
      <c r="I29" t="s">
        <v>1</v>
      </c>
    </row>
    <row r="30" spans="7:9" x14ac:dyDescent="0.2">
      <c r="G30">
        <f>(G25)^2/2+(G26)^2/2-G28</f>
        <v>1807291.666666666</v>
      </c>
      <c r="I30">
        <f>(I25)^2/2+(I26)^2/2-I28</f>
        <v>1631080.729166666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ZWK</dc:creator>
  <cp:lastModifiedBy>ZWK</cp:lastModifiedBy>
  <dcterms:created xsi:type="dcterms:W3CDTF">2021-06-07T07:21:36Z</dcterms:created>
  <dcterms:modified xsi:type="dcterms:W3CDTF">2021-06-07T11:56:16Z</dcterms:modified>
</cp:coreProperties>
</file>