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85" windowWidth="14805" windowHeight="7830" activeTab="1"/>
  </bookViews>
  <sheets>
    <sheet name="Cat" sheetId="7" r:id="rId1"/>
    <sheet name="Data" sheetId="4" r:id="rId2"/>
  </sheets>
  <calcPr calcId="152511"/>
</workbook>
</file>

<file path=xl/calcChain.xml><?xml version="1.0" encoding="utf-8"?>
<calcChain xmlns="http://schemas.openxmlformats.org/spreadsheetml/2006/main">
  <c r="H3" i="4" l="1"/>
  <c r="H4" i="4"/>
  <c r="H5" i="4"/>
  <c r="H6" i="4"/>
  <c r="H7" i="4"/>
  <c r="H8" i="4"/>
  <c r="H9" i="4"/>
  <c r="H10" i="4"/>
  <c r="H11" i="4"/>
  <c r="H12" i="4"/>
  <c r="H13" i="4"/>
  <c r="H2" i="4"/>
  <c r="G8" i="4"/>
  <c r="G9" i="4"/>
  <c r="G10" i="4"/>
  <c r="G11" i="4"/>
  <c r="G12" i="4"/>
  <c r="G13" i="4"/>
  <c r="G3" i="4"/>
  <c r="G4" i="4"/>
  <c r="G5" i="4"/>
  <c r="G6" i="4"/>
  <c r="G7" i="4"/>
  <c r="G2" i="4"/>
  <c r="F3" i="4"/>
  <c r="F4" i="4"/>
  <c r="F5" i="4"/>
  <c r="F6" i="4"/>
  <c r="F7" i="4"/>
  <c r="F8" i="4"/>
  <c r="F9" i="4"/>
  <c r="F10" i="4"/>
  <c r="F11" i="4"/>
  <c r="F12" i="4"/>
  <c r="F13" i="4"/>
  <c r="F2" i="4"/>
  <c r="E2" i="4"/>
  <c r="E13" i="4"/>
  <c r="E3" i="4"/>
  <c r="E4" i="4"/>
  <c r="E5" i="4"/>
  <c r="E6" i="4"/>
  <c r="E7" i="4"/>
  <c r="E8" i="4"/>
  <c r="E9" i="4"/>
  <c r="E10" i="4"/>
  <c r="E11" i="4"/>
  <c r="E12" i="4"/>
  <c r="B3" i="4" l="1"/>
  <c r="B4" i="4"/>
  <c r="B5" i="4"/>
  <c r="B6" i="4"/>
  <c r="B7" i="4"/>
  <c r="B8" i="4"/>
  <c r="B9" i="4"/>
  <c r="B10" i="4"/>
  <c r="B11" i="4"/>
  <c r="B12" i="4"/>
  <c r="B13" i="4"/>
  <c r="B2" i="4"/>
  <c r="C3" i="4" l="1"/>
  <c r="C2" i="4"/>
  <c r="C6" i="4"/>
  <c r="C5" i="4"/>
  <c r="C4" i="4"/>
</calcChain>
</file>

<file path=xl/sharedStrings.xml><?xml version="1.0" encoding="utf-8"?>
<sst xmlns="http://schemas.openxmlformats.org/spreadsheetml/2006/main" count="162" uniqueCount="108">
  <si>
    <t>RequestArea</t>
  </si>
  <si>
    <t>RootCause</t>
  </si>
  <si>
    <t>Summary</t>
  </si>
  <si>
    <t>Description</t>
  </si>
  <si>
    <t>QTUD.TMS.UD đang hoạt động</t>
  </si>
  <si>
    <t>QTUD.TMS.Phiên bản nâng cấp</t>
  </si>
  <si>
    <t>QTUD.TMS.Kiểm soát DL</t>
  </si>
  <si>
    <t>QTUD_Giai đoạn khảo sát, phân tích yêu cầu</t>
  </si>
  <si>
    <t>QTUD_Giai đoạn kiểm thử</t>
  </si>
  <si>
    <t>QTUD_Giai đoạn thiết kế</t>
  </si>
  <si>
    <t>QTUD_Giai đoạn triển khai</t>
  </si>
  <si>
    <t>STT</t>
  </si>
  <si>
    <t>QTUD_Quản lý người sử dụng ứng dụng</t>
  </si>
  <si>
    <t>Xử lý kết quả kiểm soát dữ liệu</t>
  </si>
  <si>
    <t>Định kỳ hàng tuần thu thập thông tin, kiểm tra phát hiện các lỗ hổng của mã nguồn và các công nghệ nền tảng đang được triển khai của các ứng dụng và đưa ra khuyến nghị cho Tổng cục Thuế nâng cấp kịp thời.</t>
  </si>
  <si>
    <t xml:space="preserve">QTUD.TMS.Quản lý NSD </t>
  </si>
  <si>
    <t>QTUD.TMS.QL mã nguồn và tài liệu</t>
  </si>
  <si>
    <t>Date</t>
  </si>
  <si>
    <t>CatId</t>
  </si>
  <si>
    <t>CatText</t>
  </si>
  <si>
    <t>Tư vấn và đề xuất các phương án xử lý sự cố kỹ thuật mức phức tạp (mức 2) khi được yêu cầu</t>
  </si>
  <si>
    <t>Yêu cầu quản lý người sử dụng ứng dụng</t>
  </si>
  <si>
    <t>Quản trị các môi trường ứng dụng (với các ứng dụng Nhóm B)</t>
  </si>
  <si>
    <t>Thực hiện quản trị môi trường kiểm thử (UAT) của các ứng dụng (nếu có)</t>
  </si>
  <si>
    <t>Thực hiện quản trị môi trường sản xuất (product)</t>
  </si>
  <si>
    <t>Đề xuất các yêu cầu về việc xây dựng các môi trường kiểm thử đối với các ứng dụng khi được yêu cầu; tham gia trong quá trình thực hiện xây dựng môi trường ứng dụng</t>
  </si>
  <si>
    <t>Xây dựng giải pháp và tham gia kiểm soát (check) dữ liệu đúng đắn và đầy đủ</t>
  </si>
  <si>
    <t>Quản lý mã nguồn và tài liệu của các phiên bản ứng dụng</t>
  </si>
  <si>
    <t>Thực hiện nâng cấp, triển khai các gói cài đặt của các ứng dụng khi có yêu cầu</t>
  </si>
  <si>
    <t>Định kỳ thực hiện đánh giá hoạt động của hệ thống theo yêu cầu của Tổng cục Thuế</t>
  </si>
  <si>
    <t>Căn cứ kết quả của báo cáo đánh giá hoạt động của hệ thống, đưa ra giải pháp cải tiến</t>
  </si>
  <si>
    <t>Tư vấn giải pháp quản lý người sử dụng ứng dụng:
- Phối hợp với Tổng cục Thuế xây dựng tiêu chuẩn, chính sách, quy định về quản lý người sử dụng đối với từng ứng dụng;</t>
  </si>
  <si>
    <t>QTUD_Thực hiện quản trị môi trường kiểm thử (UAT)</t>
  </si>
  <si>
    <t>Request Area</t>
  </si>
  <si>
    <t>QTUD_Thực hiện quản trị môi trường sản xuất (Product)</t>
  </si>
  <si>
    <t>QTUD.TMS.ĐGHĐ và XDGP cải tiến UD</t>
  </si>
  <si>
    <t xml:space="preserve">QTUD.TMS.Quản trị môi trường </t>
  </si>
  <si>
    <t>Nội dung: Hỗ trợ môi trường đào tạo cho Thanh Hóa.
Kết quả: Chuẩn bị môi trường, tạo user và phân quyền chức năng cho Thanh Hóa</t>
  </si>
  <si>
    <t>Nội dung: Kiểm tra đánh giá mức độ tăng trưởng của Audit log trong tuần.
Kết quả: Audit log tăng trưởng ở mức ổn định. Số lượng hiện tại: 34,151,258</t>
  </si>
  <si>
    <t>Number</t>
  </si>
  <si>
    <t>Content</t>
  </si>
  <si>
    <t>Công việc quản trị đối với các ứng dụng đang hoạt động</t>
  </si>
  <si>
    <t>1.1a</t>
  </si>
  <si>
    <t>Rà soát thiết kế ứng dụng, báo cáo kết quả rà soát trong đó đề xuất thay đổi về thiết kế hệ thống đảm bảo hệ thống vận hành tốt hơn.
Tham gia xây dựng, rà soát các tiêu chuẩn về thông số của ứng dụng</t>
  </si>
  <si>
    <t>1.1b</t>
  </si>
  <si>
    <t>Rà soát mã nguồn ứng dụng, báo cáo kết quả rà soát trong đó chỉ rõ những mã nguồn không đảm bảo chất lượng cho các ứng dụng Nhóm B, bao gồm:
- Gây tốn tài nguyên hệ thống;
- Không đảm bảo yêu cầu về hiệu năng của hệ thống;
- Không đảm bảo bảo mật;
- Các mã nguồn không đảm bảo do các nguyên nhân khác theo đề xuất của chuyên gia;</t>
  </si>
  <si>
    <t>1.1c</t>
  </si>
  <si>
    <t>- Đề xuất các phương án sửa đổi mã nguồn ứng dụng nhằm tối ưu hệ thống;</t>
  </si>
  <si>
    <t>Tư vấn và đề xuất các phương án xử lý sự cố kỹ thuật mức phức tạp (mức 2) khi được yêu cầu;</t>
  </si>
  <si>
    <t>1.3a</t>
  </si>
  <si>
    <t>Xây dựng quy trình vận hành ứng dụng, quản trị ứng dụng (nếu có)
- Phối hợp với Tổng cục Thuế xây dựng quy trình, công cụ vận hành và giám sát ứng dụng;</t>
  </si>
  <si>
    <t>1.3b</t>
  </si>
  <si>
    <t>- Đề xuất tổ chức vận hành ứng dụng;</t>
  </si>
  <si>
    <t>1.3c</t>
  </si>
  <si>
    <t>- Căn cứ vào các báo cáo đánh giá hoạt động hệ thống đồng thời đề xuất thay đổi tham số hệ thống để tối ưu hóa hoạt động;</t>
  </si>
  <si>
    <t>1.3d</t>
  </si>
  <si>
    <t>Hoàn thiện các quy trình quản trị ứng dụng nếu có phát sinh nâng cấp ứng dụng làm thay đổi quy trình quản trị</t>
  </si>
  <si>
    <t>1.3e</t>
  </si>
  <si>
    <t>Đọc check list vận hành hàng ngày</t>
  </si>
  <si>
    <t>1.3f</t>
  </si>
  <si>
    <t>Xử lý yêu cầu mức hai phát sinh từ check list (bao gồm xây dựng, phê duyệt giải pháp, công cụ khắc phục sự cố phát sinh trong quá trình vận hành)</t>
  </si>
  <si>
    <t>Công việc quản trị đối với các phiên bản nâng cấp ứng dụng</t>
  </si>
  <si>
    <t>2.1a</t>
  </si>
  <si>
    <t>Giai đoạn khảo sát, phân tích yêu cầu:
- Tham gia có ý kiến về các giải pháp của phiên bản ứng dụng được nâng cấp;</t>
  </si>
  <si>
    <t>2.1b</t>
  </si>
  <si>
    <t>Đưa ra tư vấn về yêu cầu phi chức năng</t>
  </si>
  <si>
    <t>Giai đoạn thiết kế:
- Kiểm tra tài liệu thiết kế hệ thống, đưa ra các tư vấn thiết kế, bao gồm: Thiết kế ứng dụng, mô hình triển khai;</t>
  </si>
  <si>
    <t>Giai đoạn kiểm thử:
Kiểm tra mã nguồn ứng dụng theo yêu cầu của Tổng cục Thuế:
- Kiểm soát lập trình đúng thiết kế;
- Kiểm soát các yêu cầu đảm bảo hiệu năng của chức năng và của ứng dụng không được phép vượt các ngưỡng theo quy định của Tổng cục Thuế;
- Đưa ra những yêu cầu chỉnh sửa theo thiết kế và những chỉnh sửa tối ưu ứng dụng;
- Kiểm tra ứng dụng bàn giao đáp ứng các yêu cầu về thiết kế đã phê duyệt;</t>
  </si>
  <si>
    <t>2.4a</t>
  </si>
  <si>
    <t>Giai đoạn triển khai:
Rà soát và đưa ra tư vấn sửa đổi quy trình triển khai ứng dụng, các bước thực hiện (checklist) kiểm tra trước và sau triển khai.</t>
  </si>
  <si>
    <t>2.4b</t>
  </si>
  <si>
    <t>Thực hiện nâng cấp các gói nâng cấp ứng dụng.</t>
  </si>
  <si>
    <t>- Tư vấn xây dựng quy trình giám sát người sử dụng;</t>
  </si>
  <si>
    <r>
      <t xml:space="preserve">Đánh giá hoạt động của hệ thống ứng dụng (định kỳ 3 tháng/lần) và đề xuất các giải pháp cải tiến ứng dụng </t>
    </r>
    <r>
      <rPr>
        <i/>
        <sz val="10"/>
        <color theme="1"/>
        <rFont val="Times New Roman"/>
        <family val="1"/>
      </rPr>
      <t>(công việc và thời gian cụ thể sẽ thực hiện theo yêu cầu của Tổng cục Thuế)</t>
    </r>
  </si>
  <si>
    <t>- Định kỳ thực hiện đánh giá hoạt động của hệ thống theo yêu cầu của Tổng cục Thuế;</t>
  </si>
  <si>
    <t>4.2</t>
  </si>
  <si>
    <t>- Căn cứ kết quả của báo cáo đánh giá hoạt động của hệ thống, đưa ra giải pháp cải tiến;</t>
  </si>
  <si>
    <t>Phối hợp cùng với cán bộ quản trị ứng dụng mức 1 để thực hiện xây dựng quy trình quản trị ứng dụng mức dữ liệu đối với ứng dụng Nhóm B:
- Cùng với Tổng cục Thuế xây dựng tiêu chí kiểm soát dữ liệu;</t>
  </si>
  <si>
    <t>- Cùng với Tổng cục Thuế xây dựng giải pháp kiểm soát dữ liệu;</t>
  </si>
  <si>
    <t>- Xử lý kết quả kiểm soát dữ liệu;</t>
  </si>
  <si>
    <t>7</t>
  </si>
  <si>
    <t>- Thực hiện quản lý mã nguồn và các tài liệu của các phiên bản ứng dụng</t>
  </si>
  <si>
    <t>- Kiểm soát bản mã nguồn và tài liệu đầy đủ (bản full) để đảm bảo triển khai khi có yêu cầu.</t>
  </si>
  <si>
    <t>Tổng số công việc thực hiện</t>
  </si>
  <si>
    <t>Số ngày công (theo bảng chấm công)</t>
  </si>
  <si>
    <t>Tóm tắt (Summary)</t>
  </si>
  <si>
    <t>Rà soát thiết kế ứng dụng, báo cáo kết quả rà soát trong đó đề xuất thay đổi về thiết kế hệ thống đảm bảo hệ thống vận hành tốt hơn định kỳ, khi hệ thống gặp lỗi hoặc theo yêu cầu của cán bộ quản lý</t>
  </si>
  <si>
    <t>Đề xuất các giải pháp sửa đổi mã nguồn nhằm tối ưu hệ thống</t>
  </si>
  <si>
    <t>Phối hợp với Tổng cục Thuế xây dựng quy trình, công cụ vận hành và giám sát ứng dụng khi tiếp nhận, nâng cấp hoặc theo yêu cầu của cán bộ quản lý</t>
  </si>
  <si>
    <t>Đề xuất tổ chức vận hành theo yêu cầu nâng cấp hoặc yêu cầu của cán bộ quản lý</t>
  </si>
  <si>
    <t>Căn cứ vào các báo cáo đánh giá hoạt động hệ thống đồng thời đề xuất thay đổi tham số hệ thống để tối ưu hóa hoạt động đáp ứng khi ứng dungjg xảy ra sự cố, tiêu tốn nhiều tài nguyên hoặc theo yêu cầu của cán bộ quản lý</t>
  </si>
  <si>
    <t>Xây dựng quy trình quản trị ứng dụng</t>
  </si>
  <si>
    <t>Xử lý yêu cầu mức hai phát sinh từ check list</t>
  </si>
  <si>
    <t>Tham gia có ý kiến về các giải pháp của phiên bản ứng dụng được nâng cấp đáp ứng yêu cầu ứng dụng, thông tư hoặc yêu cầu của cán bộ quản lý</t>
  </si>
  <si>
    <t>Kiểm tra tài liệu thiết kế hệ thống, đưa ra các tư vấn thiết kế, bao gồm: Thiết kế ứng dụng, mô hình triển khai</t>
  </si>
  <si>
    <t>Kiểm tra mã nguồn ứng dụng theo yêu cầu của Tổng cục Thuế</t>
  </si>
  <si>
    <t xml:space="preserve">Rà soát và đưa ra tư vấn sửa đổi quy trình triển khai ứng dụng, các bước thực hiện (checklist) kiểm tra trước và sau triển khai </t>
  </si>
  <si>
    <t>Thực hiện nâng cấp các gói nâng cấp ứng dụng</t>
  </si>
  <si>
    <t>Phối hợp với Tổng cục Thuế xây dựng tiêu chuẩn, chính sách, quy định về quản lý người sử dụng đối với từng ứng dụng</t>
  </si>
  <si>
    <t>Tư vấn xây dựng quy trình giám sát người sử dụng</t>
  </si>
  <si>
    <t>Cùng với Tổng cục Thuế xây dựng tiêu chí kiểm soát dữ liệu</t>
  </si>
  <si>
    <t>Cùng với Tổng cục Thuế xây dựng giải pháp kiểm soát dữ liệu</t>
  </si>
  <si>
    <t>Thực hiện quản lý mã nguồn và các tài liệu của các phiên bản ứng dụng.</t>
  </si>
  <si>
    <t>Kiểm soát bản mã nguồn và tài liệu đầy đủ (bản full) để đảm bảo triển khai khi có yêu cầu</t>
  </si>
  <si>
    <t>Root Cause</t>
  </si>
  <si>
    <t>Value</t>
  </si>
  <si>
    <t>Nội dung: NSD nttha.khh thuộc Phòng Nợ của Cục thuế tỉnh Khánh Hòa, user vào tổng quan tra cứu giao dịch của MST 4200486169  thì không ra dữ liệu.
Kết quả: Người sử dụng phân thiếu quyền chức năng chuẩn ZTMS_SAP_STANDARD
- kiểm tra và rà soát lại chức năng 2.9.9 Báo cáo kiểm soát để đáp ứng hỗ trợ lấy danh sách NNT đã hết thời hạn tạm ngừng kinh doanh nhưng chưa hoạt động trở lại theo các điều kiện trong hướng dẫn sử dụng. 
Do hiện tại chương trình đang lấy ngày kết thúc tạm ngừng kinh doanh nhỏ hơn ngày hiện tại, dẫn đến không đọc được dòng gia hạn tạm ngừng kinh doanh mới. 
Sửa ứng dụng: Chỉ lấy lên báo cáo kiểm soát NNT thỏa mã điều kiện sau: 
+ Ngày kết thúc tạm ngừng &lt; ngày hiện tại. 
+ Trạng thái NNT đang là 05- tạm ngừng kinh doanh</t>
  </si>
  <si>
    <t xml:space="preserve">Rà soát mã nguồn ứng dụng, báo cáo kết quả rà soát trong đó chỉ rõ những mã nguồn không đảm bảo chất lượng khi nâng cấp ứng dụng, hệ thống gặp lỗi logic, hiệu năng hoặc theo yêu cầu của cán bộ quản lý.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</si>
</sst>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color theme="1"/>
      <name val="Times New Roman"/>
      <family val="1"/>
    </font>
    <font>
      <b/>
      <sz val="10"/>
      <color theme="1"/>
      <name val="Times New Roman"/>
      <family val="1"/>
    </font>
    <font>
      <sz val="10"/>
      <color rgb="FF000000"/>
      <name val="Times New Roman"/>
      <family val="1"/>
    </font>
    <font>
      <b/>
      <sz val="10"/>
      <color theme="0"/>
      <name val="Times New Roman"/>
      <family val="1"/>
    </font>
    <font>
      <b/>
      <sz val="11"/>
      <color theme="1"/>
      <name val="Times New Roman"/>
      <family val="1"/>
    </font>
    <font>
      <i/>
      <sz val="10"/>
      <color theme="1"/>
      <name val="Times New Roman"/>
      <family val="1"/>
    </font>
    <font>
      <sz val="11"/>
      <color theme="1"/>
      <name val="Times New Roman"/>
      <family val="1"/>
    </font>
  </fonts>
  <fills count="5">
    <fill>
      <patternFill patternType="none"/>
    </fill>
    <fill>
      <patternFill patternType="gray125"/>
    </fill>
    <fill>
      <patternFill patternType="solid">
        <fgColor rgb="FF00B050"/>
        <bgColor indexed="64"/>
      </patternFill>
    </fill>
    <fill>
      <patternFill patternType="solid">
        <fgColor theme="4" tint="0.79998168889431442"/>
        <bgColor theme="4" tint="0.79998168889431442"/>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diagonal/>
    </border>
    <border>
      <left style="medium">
        <color indexed="64"/>
      </left>
      <right/>
      <top style="medium">
        <color indexed="64"/>
      </top>
      <bottom/>
      <diagonal/>
    </border>
    <border>
      <left style="medium">
        <color indexed="64"/>
      </left>
      <right style="thin">
        <color theme="4" tint="0.39997558519241921"/>
      </right>
      <top style="thin">
        <color theme="4" tint="0.39997558519241921"/>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theme="4" tint="0.39997558519241921"/>
      </right>
      <top style="thin">
        <color indexed="64"/>
      </top>
      <bottom/>
      <diagonal/>
    </border>
    <border>
      <left style="thin">
        <color indexed="64"/>
      </left>
      <right/>
      <top style="thin">
        <color theme="4" tint="0.39997558519241921"/>
      </top>
      <bottom/>
      <diagonal/>
    </border>
    <border>
      <left/>
      <right/>
      <top style="medium">
        <color indexed="64"/>
      </top>
      <bottom/>
      <diagonal/>
    </border>
    <border>
      <left/>
      <right/>
      <top style="thin">
        <color theme="4" tint="0.39997558519241921"/>
      </top>
      <bottom/>
      <diagonal/>
    </border>
    <border>
      <left style="thin">
        <color indexed="64"/>
      </left>
      <right/>
      <top style="thin">
        <color theme="4" tint="0.39997558519241921"/>
      </top>
      <bottom style="thin">
        <color theme="4" tint="0.39997558519241921"/>
      </bottom>
      <diagonal/>
    </border>
  </borders>
  <cellStyleXfs count="1">
    <xf numFmtId="0" fontId="0" fillId="0" borderId="0"/>
  </cellStyleXfs>
  <cellXfs count="67">
    <xf numFmtId="0" fontId="0" fillId="0" borderId="0" xfId="0"/>
    <xf numFmtId="0" fontId="1" fillId="0" borderId="0" xfId="0" applyFont="1"/>
    <xf numFmtId="0" fontId="2" fillId="2" borderId="1" xfId="0" applyFont="1" applyFill="1" applyBorder="1"/>
    <xf numFmtId="0" fontId="1" fillId="0" borderId="1" xfId="0" applyFont="1" applyBorder="1"/>
    <xf numFmtId="0" fontId="1" fillId="0" borderId="1" xfId="0" applyFont="1" applyBorder="1" applyAlignment="1">
      <alignment wrapText="1"/>
    </xf>
    <xf numFmtId="0" fontId="2" fillId="2" borderId="1" xfId="0" applyFont="1" applyFill="1" applyBorder="1" applyAlignment="1">
      <alignment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top"/>
    </xf>
    <xf numFmtId="0" fontId="3" fillId="0" borderId="1" xfId="0" applyFont="1" applyBorder="1" applyAlignment="1">
      <alignment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0" fillId="0" borderId="0" xfId="0" applyAlignment="1">
      <alignment wrapText="1"/>
    </xf>
    <xf numFmtId="0" fontId="7" fillId="4" borderId="0" xfId="0" applyFont="1" applyFill="1" applyAlignment="1">
      <alignment horizontal="left" vertical="center"/>
    </xf>
    <xf numFmtId="49" fontId="7" fillId="4" borderId="0" xfId="0" applyNumberFormat="1" applyFont="1" applyFill="1" applyAlignment="1">
      <alignment horizontal="left" vertical="center"/>
    </xf>
    <xf numFmtId="0" fontId="1" fillId="3" borderId="1" xfId="0" applyFont="1" applyFill="1" applyBorder="1" applyAlignment="1">
      <alignment horizontal="left" vertical="center"/>
    </xf>
    <xf numFmtId="0" fontId="0" fillId="3" borderId="6" xfId="0" applyFont="1" applyFill="1" applyBorder="1"/>
    <xf numFmtId="0" fontId="4" fillId="2" borderId="3" xfId="0" applyFont="1" applyFill="1" applyBorder="1" applyAlignment="1">
      <alignment horizontal="left" vertical="center"/>
    </xf>
    <xf numFmtId="49" fontId="4" fillId="2" borderId="3" xfId="0" applyNumberFormat="1" applyFont="1" applyFill="1" applyBorder="1" applyAlignment="1">
      <alignment horizontal="left" vertical="center"/>
    </xf>
    <xf numFmtId="0" fontId="4" fillId="2" borderId="3" xfId="0" applyFont="1" applyFill="1" applyBorder="1"/>
    <xf numFmtId="0" fontId="4" fillId="2" borderId="3" xfId="0" applyFont="1" applyFill="1" applyBorder="1" applyAlignment="1">
      <alignment wrapText="1"/>
    </xf>
    <xf numFmtId="0" fontId="4" fillId="2" borderId="7" xfId="0" applyFont="1" applyFill="1" applyBorder="1" applyAlignment="1">
      <alignment wrapText="1"/>
    </xf>
    <xf numFmtId="0" fontId="5" fillId="4" borderId="8" xfId="0" applyFont="1" applyFill="1" applyBorder="1" applyAlignment="1">
      <alignment horizontal="center" vertical="center" wrapText="1"/>
    </xf>
    <xf numFmtId="0" fontId="0" fillId="3" borderId="9" xfId="0" applyFont="1" applyFill="1" applyBorder="1"/>
    <xf numFmtId="0" fontId="1" fillId="0" borderId="10" xfId="0" applyFont="1" applyBorder="1" applyAlignment="1">
      <alignment horizontal="left" vertical="center"/>
    </xf>
    <xf numFmtId="49" fontId="1" fillId="0" borderId="10" xfId="0" applyNumberFormat="1" applyFont="1" applyBorder="1" applyAlignment="1">
      <alignment horizontal="left" vertical="center"/>
    </xf>
    <xf numFmtId="0" fontId="1" fillId="0" borderId="10" xfId="0" applyFont="1" applyBorder="1" applyAlignment="1">
      <alignment wrapText="1"/>
    </xf>
    <xf numFmtId="0" fontId="1" fillId="0" borderId="10" xfId="0" applyFont="1" applyBorder="1"/>
    <xf numFmtId="0" fontId="1" fillId="0" borderId="11" xfId="0" applyFont="1" applyBorder="1" applyAlignment="1">
      <alignment horizontal="left" vertical="center"/>
    </xf>
    <xf numFmtId="0" fontId="1" fillId="3" borderId="3" xfId="0" applyFont="1" applyFill="1" applyBorder="1" applyAlignment="1">
      <alignment horizontal="left" vertical="center"/>
    </xf>
    <xf numFmtId="49" fontId="1" fillId="3" borderId="3" xfId="0" applyNumberFormat="1" applyFont="1" applyFill="1" applyBorder="1" applyAlignment="1">
      <alignment horizontal="left" vertical="center"/>
    </xf>
    <xf numFmtId="0" fontId="1" fillId="3" borderId="3" xfId="0" applyFont="1" applyFill="1" applyBorder="1" applyAlignment="1">
      <alignment wrapText="1"/>
    </xf>
    <xf numFmtId="0" fontId="1" fillId="3" borderId="3" xfId="0" applyFont="1" applyFill="1" applyBorder="1"/>
    <xf numFmtId="0" fontId="1" fillId="3" borderId="11" xfId="0" applyFont="1" applyFill="1" applyBorder="1" applyAlignment="1">
      <alignment horizontal="left" vertical="center"/>
    </xf>
    <xf numFmtId="0" fontId="1" fillId="0" borderId="3" xfId="0" applyFont="1" applyBorder="1" applyAlignment="1">
      <alignment horizontal="left" vertical="center"/>
    </xf>
    <xf numFmtId="49" fontId="1" fillId="0" borderId="3" xfId="0" applyNumberFormat="1" applyFont="1" applyBorder="1" applyAlignment="1">
      <alignment horizontal="left" vertical="center"/>
    </xf>
    <xf numFmtId="0" fontId="1" fillId="0" borderId="3" xfId="0" applyFont="1" applyBorder="1"/>
    <xf numFmtId="0" fontId="1" fillId="0" borderId="3" xfId="0" applyFont="1" applyBorder="1" applyAlignment="1">
      <alignment wrapText="1"/>
    </xf>
    <xf numFmtId="0" fontId="0" fillId="0" borderId="12" xfId="0" applyFont="1" applyBorder="1"/>
    <xf numFmtId="0" fontId="1" fillId="3" borderId="10" xfId="0"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wrapText="1"/>
    </xf>
    <xf numFmtId="0" fontId="7" fillId="3" borderId="10" xfId="0" applyFont="1" applyFill="1" applyBorder="1" applyAlignment="1">
      <alignment wrapText="1"/>
    </xf>
    <xf numFmtId="0" fontId="1" fillId="3" borderId="10" xfId="0" applyFont="1" applyFill="1" applyBorder="1"/>
    <xf numFmtId="0" fontId="7" fillId="0" borderId="13" xfId="0" applyFont="1" applyBorder="1" applyAlignment="1">
      <alignment wrapText="1"/>
    </xf>
    <xf numFmtId="0" fontId="7" fillId="3" borderId="13" xfId="0" applyFont="1" applyFill="1" applyBorder="1" applyAlignment="1">
      <alignment wrapText="1"/>
    </xf>
    <xf numFmtId="0" fontId="0" fillId="3" borderId="12" xfId="0" applyFont="1" applyFill="1" applyBorder="1"/>
    <xf numFmtId="0" fontId="7" fillId="0" borderId="10" xfId="0" applyFont="1" applyBorder="1" applyAlignment="1">
      <alignment wrapText="1"/>
    </xf>
    <xf numFmtId="49" fontId="1" fillId="3" borderId="10" xfId="0" applyNumberFormat="1" applyFont="1" applyFill="1" applyBorder="1" applyAlignment="1">
      <alignment horizontal="left" vertical="center" wrapText="1"/>
    </xf>
    <xf numFmtId="0" fontId="1" fillId="3" borderId="10" xfId="0" applyFont="1" applyFill="1" applyBorder="1" applyAlignment="1">
      <alignment horizontal="left" vertical="center" wrapText="1"/>
    </xf>
    <xf numFmtId="49" fontId="1" fillId="0" borderId="3" xfId="0" applyNumberFormat="1" applyFont="1" applyBorder="1" applyAlignment="1">
      <alignment horizontal="left" vertical="center" wrapText="1"/>
    </xf>
    <xf numFmtId="0" fontId="1" fillId="0" borderId="3" xfId="0" applyFont="1" applyBorder="1" applyAlignment="1">
      <alignment horizontal="left" vertical="center" wrapText="1"/>
    </xf>
    <xf numFmtId="49" fontId="1" fillId="0" borderId="10" xfId="0" applyNumberFormat="1" applyFont="1" applyBorder="1" applyAlignment="1">
      <alignment horizontal="left" vertical="center" wrapText="1"/>
    </xf>
    <xf numFmtId="0" fontId="1" fillId="0" borderId="10" xfId="0" applyFont="1" applyBorder="1" applyAlignment="1">
      <alignment horizontal="left" vertical="center" wrapText="1"/>
    </xf>
    <xf numFmtId="49" fontId="1" fillId="3" borderId="3" xfId="0" applyNumberFormat="1"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0" borderId="10" xfId="0" applyFont="1" applyBorder="1" applyAlignment="1">
      <alignment horizontal="justify" vertical="center" wrapText="1"/>
    </xf>
    <xf numFmtId="0" fontId="0" fillId="0" borderId="14" xfId="0" applyFont="1" applyBorder="1"/>
    <xf numFmtId="0" fontId="1" fillId="3" borderId="3" xfId="0" applyFont="1" applyFill="1" applyBorder="1" applyAlignment="1">
      <alignment horizontal="justify" vertical="center" wrapText="1"/>
    </xf>
    <xf numFmtId="0" fontId="0" fillId="3" borderId="15" xfId="0" applyFont="1" applyFill="1" applyBorder="1"/>
    <xf numFmtId="0" fontId="1" fillId="0" borderId="3" xfId="0" applyFont="1" applyBorder="1" applyAlignment="1">
      <alignment horizontal="justify" vertical="center" wrapText="1"/>
    </xf>
    <xf numFmtId="0" fontId="0" fillId="0" borderId="15" xfId="0" applyFont="1" applyBorder="1"/>
    <xf numFmtId="0" fontId="1" fillId="3" borderId="2" xfId="0" applyFont="1" applyFill="1" applyBorder="1" applyAlignment="1">
      <alignment horizontal="left" vertical="center"/>
    </xf>
    <xf numFmtId="49" fontId="1" fillId="3" borderId="2" xfId="0" applyNumberFormat="1" applyFont="1" applyFill="1" applyBorder="1" applyAlignment="1">
      <alignment horizontal="left" vertical="center" wrapText="1"/>
    </xf>
    <xf numFmtId="0" fontId="1" fillId="3" borderId="2" xfId="0" applyFont="1" applyFill="1" applyBorder="1" applyAlignment="1">
      <alignment horizontal="justify" vertical="center" wrapText="1"/>
    </xf>
    <xf numFmtId="0" fontId="7" fillId="3" borderId="16" xfId="0" applyFont="1" applyFill="1" applyBorder="1" applyAlignment="1">
      <alignment wrapText="1"/>
    </xf>
    <xf numFmtId="0" fontId="1" fillId="3" borderId="2" xfId="0" applyFont="1" applyFill="1" applyBorder="1" applyAlignment="1">
      <alignment wrapText="1"/>
    </xf>
    <xf numFmtId="0" fontId="1" fillId="0" borderId="0" xfId="0" applyFon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D5" sqref="D5"/>
    </sheetView>
  </sheetViews>
  <sheetFormatPr defaultRowHeight="15" x14ac:dyDescent="0.25"/>
  <cols>
    <col min="1" max="1" width="6.7109375" bestFit="1" customWidth="1"/>
    <col min="2" max="2" width="9.5703125" bestFit="1" customWidth="1"/>
    <col min="3" max="3" width="63.42578125" customWidth="1"/>
    <col min="4" max="4" width="40.28515625" style="11" customWidth="1"/>
    <col min="5" max="5" width="26.42578125" bestFit="1" customWidth="1"/>
    <col min="6" max="6" width="24.140625" style="11" customWidth="1"/>
  </cols>
  <sheetData>
    <row r="1" spans="1:7" ht="15.75" thickBot="1" x14ac:dyDescent="0.3">
      <c r="A1" s="16" t="s">
        <v>11</v>
      </c>
      <c r="B1" s="17" t="s">
        <v>39</v>
      </c>
      <c r="C1" s="18" t="s">
        <v>40</v>
      </c>
      <c r="D1" s="19" t="s">
        <v>85</v>
      </c>
      <c r="E1" s="19" t="s">
        <v>33</v>
      </c>
      <c r="F1" s="19" t="s">
        <v>104</v>
      </c>
      <c r="G1" s="20" t="s">
        <v>105</v>
      </c>
    </row>
    <row r="2" spans="1:7" ht="15.75" thickBot="1" x14ac:dyDescent="0.3">
      <c r="A2" s="21">
        <v>1</v>
      </c>
      <c r="B2" s="21">
        <v>1</v>
      </c>
      <c r="C2" s="21" t="s">
        <v>41</v>
      </c>
      <c r="D2" s="21"/>
      <c r="E2" s="21"/>
      <c r="F2" s="21"/>
      <c r="G2" s="22">
        <v>0</v>
      </c>
    </row>
    <row r="3" spans="1:7" ht="64.5" x14ac:dyDescent="0.25">
      <c r="A3" s="23">
        <v>2</v>
      </c>
      <c r="B3" s="24" t="s">
        <v>42</v>
      </c>
      <c r="C3" s="25" t="s">
        <v>43</v>
      </c>
      <c r="D3" s="25" t="s">
        <v>86</v>
      </c>
      <c r="E3" s="26" t="s">
        <v>4</v>
      </c>
      <c r="F3" s="25" t="s">
        <v>34</v>
      </c>
      <c r="G3" s="27">
        <v>2</v>
      </c>
    </row>
    <row r="4" spans="1:7" ht="90" x14ac:dyDescent="0.25">
      <c r="A4" s="28">
        <v>3</v>
      </c>
      <c r="B4" s="29" t="s">
        <v>44</v>
      </c>
      <c r="C4" s="30" t="s">
        <v>45</v>
      </c>
      <c r="D4" s="30" t="s">
        <v>107</v>
      </c>
      <c r="E4" s="31" t="s">
        <v>4</v>
      </c>
      <c r="F4" s="30" t="s">
        <v>34</v>
      </c>
      <c r="G4" s="32">
        <v>3</v>
      </c>
    </row>
    <row r="5" spans="1:7" ht="26.25" x14ac:dyDescent="0.25">
      <c r="A5" s="33">
        <v>4</v>
      </c>
      <c r="B5" s="34" t="s">
        <v>46</v>
      </c>
      <c r="C5" s="35" t="s">
        <v>47</v>
      </c>
      <c r="D5" s="36" t="s">
        <v>87</v>
      </c>
      <c r="E5" s="35" t="s">
        <v>4</v>
      </c>
      <c r="F5" s="36" t="s">
        <v>34</v>
      </c>
      <c r="G5" s="27">
        <v>4</v>
      </c>
    </row>
    <row r="6" spans="1:7" ht="26.25" x14ac:dyDescent="0.25">
      <c r="A6" s="28">
        <v>5</v>
      </c>
      <c r="B6" s="29">
        <v>1.2</v>
      </c>
      <c r="C6" s="31" t="s">
        <v>48</v>
      </c>
      <c r="D6" s="30" t="s">
        <v>20</v>
      </c>
      <c r="E6" s="31" t="s">
        <v>4</v>
      </c>
      <c r="F6" s="30" t="s">
        <v>34</v>
      </c>
      <c r="G6" s="32">
        <v>5</v>
      </c>
    </row>
    <row r="7" spans="1:7" ht="39" x14ac:dyDescent="0.25">
      <c r="A7" s="33">
        <v>6</v>
      </c>
      <c r="B7" s="34" t="s">
        <v>49</v>
      </c>
      <c r="C7" s="36" t="s">
        <v>50</v>
      </c>
      <c r="D7" s="35" t="s">
        <v>88</v>
      </c>
      <c r="E7" s="35" t="s">
        <v>4</v>
      </c>
      <c r="F7" s="36" t="s">
        <v>34</v>
      </c>
      <c r="G7" s="27">
        <v>6</v>
      </c>
    </row>
    <row r="8" spans="1:7" ht="26.25" x14ac:dyDescent="0.25">
      <c r="A8" s="28">
        <v>7</v>
      </c>
      <c r="B8" s="29" t="s">
        <v>51</v>
      </c>
      <c r="C8" s="30" t="s">
        <v>52</v>
      </c>
      <c r="D8" s="31" t="s">
        <v>89</v>
      </c>
      <c r="E8" s="31" t="s">
        <v>4</v>
      </c>
      <c r="F8" s="30" t="s">
        <v>34</v>
      </c>
      <c r="G8" s="32">
        <v>7</v>
      </c>
    </row>
    <row r="9" spans="1:7" ht="26.25" x14ac:dyDescent="0.25">
      <c r="A9" s="33">
        <v>8</v>
      </c>
      <c r="B9" s="34" t="s">
        <v>53</v>
      </c>
      <c r="C9" s="35" t="s">
        <v>54</v>
      </c>
      <c r="D9" s="35" t="s">
        <v>90</v>
      </c>
      <c r="E9" s="35" t="s">
        <v>4</v>
      </c>
      <c r="F9" s="36" t="s">
        <v>34</v>
      </c>
      <c r="G9" s="27">
        <v>8</v>
      </c>
    </row>
    <row r="10" spans="1:7" ht="26.25" x14ac:dyDescent="0.25">
      <c r="A10" s="28">
        <v>9</v>
      </c>
      <c r="B10" s="29" t="s">
        <v>55</v>
      </c>
      <c r="C10" s="31" t="s">
        <v>56</v>
      </c>
      <c r="D10" s="31" t="s">
        <v>91</v>
      </c>
      <c r="E10" s="31" t="s">
        <v>4</v>
      </c>
      <c r="F10" s="30" t="s">
        <v>34</v>
      </c>
      <c r="G10" s="32">
        <v>9</v>
      </c>
    </row>
    <row r="11" spans="1:7" ht="26.25" x14ac:dyDescent="0.25">
      <c r="A11" s="33">
        <v>10</v>
      </c>
      <c r="B11" s="34" t="s">
        <v>57</v>
      </c>
      <c r="C11" s="35" t="s">
        <v>58</v>
      </c>
      <c r="D11" s="35" t="s">
        <v>58</v>
      </c>
      <c r="E11" s="35" t="s">
        <v>4</v>
      </c>
      <c r="F11" s="36" t="s">
        <v>34</v>
      </c>
      <c r="G11" s="27">
        <v>10</v>
      </c>
    </row>
    <row r="12" spans="1:7" ht="27" thickBot="1" x14ac:dyDescent="0.3">
      <c r="A12" s="28">
        <v>11</v>
      </c>
      <c r="B12" s="29" t="s">
        <v>59</v>
      </c>
      <c r="C12" s="31" t="s">
        <v>60</v>
      </c>
      <c r="D12" s="31" t="s">
        <v>92</v>
      </c>
      <c r="E12" s="31" t="s">
        <v>4</v>
      </c>
      <c r="F12" s="30" t="s">
        <v>34</v>
      </c>
      <c r="G12" s="32">
        <v>11</v>
      </c>
    </row>
    <row r="13" spans="1:7" ht="15.75" thickBot="1" x14ac:dyDescent="0.3">
      <c r="A13" s="21">
        <v>12</v>
      </c>
      <c r="B13" s="21">
        <v>2</v>
      </c>
      <c r="C13" s="21" t="s">
        <v>61</v>
      </c>
      <c r="D13" s="21"/>
      <c r="E13" s="21"/>
      <c r="F13" s="21"/>
      <c r="G13" s="37">
        <v>0</v>
      </c>
    </row>
    <row r="14" spans="1:7" ht="60" x14ac:dyDescent="0.25">
      <c r="A14" s="38">
        <v>13</v>
      </c>
      <c r="B14" s="39" t="s">
        <v>62</v>
      </c>
      <c r="C14" s="40" t="s">
        <v>63</v>
      </c>
      <c r="D14" s="41" t="s">
        <v>93</v>
      </c>
      <c r="E14" s="42" t="s">
        <v>5</v>
      </c>
      <c r="F14" s="40" t="s">
        <v>7</v>
      </c>
      <c r="G14" s="32">
        <v>13</v>
      </c>
    </row>
    <row r="15" spans="1:7" ht="26.25" x14ac:dyDescent="0.25">
      <c r="A15" s="33">
        <v>14</v>
      </c>
      <c r="B15" s="34" t="s">
        <v>64</v>
      </c>
      <c r="C15" s="35" t="s">
        <v>65</v>
      </c>
      <c r="D15" s="43" t="s">
        <v>65</v>
      </c>
      <c r="E15" s="35" t="s">
        <v>5</v>
      </c>
      <c r="F15" s="36" t="s">
        <v>7</v>
      </c>
      <c r="G15" s="27">
        <v>14</v>
      </c>
    </row>
    <row r="16" spans="1:7" ht="45" x14ac:dyDescent="0.25">
      <c r="A16" s="28">
        <v>15</v>
      </c>
      <c r="B16" s="29">
        <v>2.2000000000000002</v>
      </c>
      <c r="C16" s="30" t="s">
        <v>66</v>
      </c>
      <c r="D16" s="44" t="s">
        <v>94</v>
      </c>
      <c r="E16" s="31" t="s">
        <v>5</v>
      </c>
      <c r="F16" s="30" t="s">
        <v>9</v>
      </c>
      <c r="G16" s="32">
        <v>15</v>
      </c>
    </row>
    <row r="17" spans="1:7" ht="102.75" x14ac:dyDescent="0.25">
      <c r="A17" s="33">
        <v>16</v>
      </c>
      <c r="B17" s="34">
        <v>2.2999999999999998</v>
      </c>
      <c r="C17" s="36" t="s">
        <v>67</v>
      </c>
      <c r="D17" s="43" t="s">
        <v>95</v>
      </c>
      <c r="E17" s="35" t="s">
        <v>5</v>
      </c>
      <c r="F17" s="36" t="s">
        <v>8</v>
      </c>
      <c r="G17" s="27">
        <v>16</v>
      </c>
    </row>
    <row r="18" spans="1:7" ht="45" x14ac:dyDescent="0.25">
      <c r="A18" s="28">
        <v>17</v>
      </c>
      <c r="B18" s="29" t="s">
        <v>68</v>
      </c>
      <c r="C18" s="30" t="s">
        <v>69</v>
      </c>
      <c r="D18" s="44" t="s">
        <v>96</v>
      </c>
      <c r="E18" s="31" t="s">
        <v>5</v>
      </c>
      <c r="F18" s="30" t="s">
        <v>10</v>
      </c>
      <c r="G18" s="32">
        <v>17</v>
      </c>
    </row>
    <row r="19" spans="1:7" ht="30.75" thickBot="1" x14ac:dyDescent="0.3">
      <c r="A19" s="33">
        <v>18</v>
      </c>
      <c r="B19" s="34" t="s">
        <v>70</v>
      </c>
      <c r="C19" s="36" t="s">
        <v>71</v>
      </c>
      <c r="D19" s="43" t="s">
        <v>97</v>
      </c>
      <c r="E19" s="35" t="s">
        <v>5</v>
      </c>
      <c r="F19" s="36" t="s">
        <v>10</v>
      </c>
      <c r="G19" s="27">
        <v>18</v>
      </c>
    </row>
    <row r="20" spans="1:7" ht="15.75" thickBot="1" x14ac:dyDescent="0.3">
      <c r="A20" s="21">
        <v>19</v>
      </c>
      <c r="B20" s="21">
        <v>3</v>
      </c>
      <c r="C20" s="21" t="s">
        <v>21</v>
      </c>
      <c r="D20" s="21"/>
      <c r="E20" s="21"/>
      <c r="F20" s="21"/>
      <c r="G20" s="45">
        <v>0</v>
      </c>
    </row>
    <row r="21" spans="1:7" ht="45" x14ac:dyDescent="0.25">
      <c r="A21" s="23">
        <v>20</v>
      </c>
      <c r="B21" s="24">
        <v>3.1</v>
      </c>
      <c r="C21" s="25" t="s">
        <v>31</v>
      </c>
      <c r="D21" s="46" t="s">
        <v>98</v>
      </c>
      <c r="E21" s="26" t="s">
        <v>15</v>
      </c>
      <c r="F21" s="25" t="s">
        <v>12</v>
      </c>
      <c r="G21" s="27">
        <v>20</v>
      </c>
    </row>
    <row r="22" spans="1:7" ht="30.75" thickBot="1" x14ac:dyDescent="0.3">
      <c r="A22" s="28">
        <v>21</v>
      </c>
      <c r="B22" s="29">
        <v>3.2</v>
      </c>
      <c r="C22" s="30" t="s">
        <v>72</v>
      </c>
      <c r="D22" s="44" t="s">
        <v>99</v>
      </c>
      <c r="E22" s="31" t="s">
        <v>15</v>
      </c>
      <c r="F22" s="30" t="s">
        <v>12</v>
      </c>
      <c r="G22" s="32">
        <v>21</v>
      </c>
    </row>
    <row r="23" spans="1:7" ht="42" thickBot="1" x14ac:dyDescent="0.3">
      <c r="A23" s="21">
        <v>22</v>
      </c>
      <c r="B23" s="21">
        <v>4</v>
      </c>
      <c r="C23" s="21" t="s">
        <v>73</v>
      </c>
      <c r="D23" s="21"/>
      <c r="E23" s="21"/>
      <c r="F23" s="21"/>
      <c r="G23" s="37">
        <v>0</v>
      </c>
    </row>
    <row r="24" spans="1:7" ht="30" x14ac:dyDescent="0.25">
      <c r="A24" s="38">
        <v>23</v>
      </c>
      <c r="B24" s="47">
        <v>4.0999999999999996</v>
      </c>
      <c r="C24" s="48" t="s">
        <v>74</v>
      </c>
      <c r="D24" s="41" t="s">
        <v>29</v>
      </c>
      <c r="E24" s="42" t="s">
        <v>35</v>
      </c>
      <c r="F24" s="40" t="s">
        <v>34</v>
      </c>
      <c r="G24" s="32">
        <v>23</v>
      </c>
    </row>
    <row r="25" spans="1:7" ht="30.75" thickBot="1" x14ac:dyDescent="0.3">
      <c r="A25" s="33">
        <v>24</v>
      </c>
      <c r="B25" s="49" t="s">
        <v>75</v>
      </c>
      <c r="C25" s="50" t="s">
        <v>76</v>
      </c>
      <c r="D25" s="43" t="s">
        <v>30</v>
      </c>
      <c r="E25" s="35" t="s">
        <v>35</v>
      </c>
      <c r="F25" s="36" t="s">
        <v>34</v>
      </c>
      <c r="G25" s="27">
        <v>24</v>
      </c>
    </row>
    <row r="26" spans="1:7" ht="15.75" thickBot="1" x14ac:dyDescent="0.3">
      <c r="A26" s="21">
        <v>25</v>
      </c>
      <c r="B26" s="21">
        <v>5</v>
      </c>
      <c r="C26" s="21" t="s">
        <v>22</v>
      </c>
      <c r="D26" s="21"/>
      <c r="E26" s="21"/>
      <c r="F26" s="21"/>
      <c r="G26" s="45">
        <v>0</v>
      </c>
    </row>
    <row r="27" spans="1:7" ht="30" x14ac:dyDescent="0.25">
      <c r="A27" s="23">
        <v>26</v>
      </c>
      <c r="B27" s="51">
        <v>5.0999999999999996</v>
      </c>
      <c r="C27" s="52" t="s">
        <v>23</v>
      </c>
      <c r="D27" s="46" t="s">
        <v>23</v>
      </c>
      <c r="E27" s="26" t="s">
        <v>36</v>
      </c>
      <c r="F27" s="25" t="s">
        <v>32</v>
      </c>
      <c r="G27" s="27">
        <v>26</v>
      </c>
    </row>
    <row r="28" spans="1:7" ht="30" x14ac:dyDescent="0.25">
      <c r="A28" s="28">
        <v>27</v>
      </c>
      <c r="B28" s="53">
        <v>5.2</v>
      </c>
      <c r="C28" s="54" t="s">
        <v>24</v>
      </c>
      <c r="D28" s="44" t="s">
        <v>24</v>
      </c>
      <c r="E28" s="31" t="s">
        <v>36</v>
      </c>
      <c r="F28" s="30" t="s">
        <v>34</v>
      </c>
      <c r="G28" s="32">
        <v>27</v>
      </c>
    </row>
    <row r="29" spans="1:7" ht="60.75" thickBot="1" x14ac:dyDescent="0.3">
      <c r="A29" s="33">
        <v>28</v>
      </c>
      <c r="B29" s="49">
        <v>5.3</v>
      </c>
      <c r="C29" s="50" t="s">
        <v>25</v>
      </c>
      <c r="D29" s="43" t="s">
        <v>25</v>
      </c>
      <c r="E29" s="35" t="s">
        <v>36</v>
      </c>
      <c r="F29" s="36" t="s">
        <v>32</v>
      </c>
      <c r="G29" s="27">
        <v>28</v>
      </c>
    </row>
    <row r="30" spans="1:7" ht="29.25" thickBot="1" x14ac:dyDescent="0.3">
      <c r="A30" s="21">
        <v>29</v>
      </c>
      <c r="B30" s="21">
        <v>6</v>
      </c>
      <c r="C30" s="21" t="s">
        <v>26</v>
      </c>
      <c r="D30" s="21"/>
      <c r="E30" s="21"/>
      <c r="F30" s="21"/>
      <c r="G30" s="45">
        <v>0</v>
      </c>
    </row>
    <row r="31" spans="1:7" ht="39" x14ac:dyDescent="0.25">
      <c r="A31" s="23">
        <v>30</v>
      </c>
      <c r="B31" s="51">
        <v>6.1</v>
      </c>
      <c r="C31" s="25" t="s">
        <v>77</v>
      </c>
      <c r="D31" s="46" t="s">
        <v>100</v>
      </c>
      <c r="E31" s="26" t="s">
        <v>6</v>
      </c>
      <c r="F31" s="25" t="s">
        <v>34</v>
      </c>
      <c r="G31" s="27">
        <v>30</v>
      </c>
    </row>
    <row r="32" spans="1:7" ht="30" x14ac:dyDescent="0.25">
      <c r="A32" s="28">
        <v>31</v>
      </c>
      <c r="B32" s="53">
        <v>6.2</v>
      </c>
      <c r="C32" s="54" t="s">
        <v>78</v>
      </c>
      <c r="D32" s="44" t="s">
        <v>101</v>
      </c>
      <c r="E32" s="31" t="s">
        <v>6</v>
      </c>
      <c r="F32" s="30" t="s">
        <v>34</v>
      </c>
      <c r="G32" s="32">
        <v>31</v>
      </c>
    </row>
    <row r="33" spans="1:7" ht="27" thickBot="1" x14ac:dyDescent="0.3">
      <c r="A33" s="33">
        <v>32</v>
      </c>
      <c r="B33" s="49">
        <v>6.3</v>
      </c>
      <c r="C33" s="50" t="s">
        <v>79</v>
      </c>
      <c r="D33" s="43" t="s">
        <v>13</v>
      </c>
      <c r="E33" s="35" t="s">
        <v>6</v>
      </c>
      <c r="F33" s="36" t="s">
        <v>34</v>
      </c>
      <c r="G33" s="27">
        <v>32</v>
      </c>
    </row>
    <row r="34" spans="1:7" ht="15.75" thickBot="1" x14ac:dyDescent="0.3">
      <c r="A34" s="21">
        <v>33</v>
      </c>
      <c r="B34" s="21" t="s">
        <v>80</v>
      </c>
      <c r="C34" s="21" t="s">
        <v>27</v>
      </c>
      <c r="D34" s="21"/>
      <c r="E34" s="21"/>
      <c r="F34" s="21"/>
      <c r="G34" s="45">
        <v>0</v>
      </c>
    </row>
    <row r="35" spans="1:7" ht="30" x14ac:dyDescent="0.25">
      <c r="A35" s="23">
        <v>34</v>
      </c>
      <c r="B35" s="51">
        <v>7.1</v>
      </c>
      <c r="C35" s="55" t="s">
        <v>81</v>
      </c>
      <c r="D35" s="46" t="s">
        <v>102</v>
      </c>
      <c r="E35" s="56" t="s">
        <v>16</v>
      </c>
      <c r="F35" s="25" t="s">
        <v>34</v>
      </c>
      <c r="G35" s="27">
        <v>34</v>
      </c>
    </row>
    <row r="36" spans="1:7" ht="45" x14ac:dyDescent="0.25">
      <c r="A36" s="28">
        <v>35</v>
      </c>
      <c r="B36" s="53">
        <v>7.2</v>
      </c>
      <c r="C36" s="57" t="s">
        <v>82</v>
      </c>
      <c r="D36" s="44" t="s">
        <v>103</v>
      </c>
      <c r="E36" s="58" t="s">
        <v>16</v>
      </c>
      <c r="F36" s="30" t="s">
        <v>34</v>
      </c>
      <c r="G36" s="32">
        <v>35</v>
      </c>
    </row>
    <row r="37" spans="1:7" ht="30" x14ac:dyDescent="0.25">
      <c r="A37" s="33">
        <v>36</v>
      </c>
      <c r="B37" s="49">
        <v>7.3</v>
      </c>
      <c r="C37" s="59" t="s">
        <v>28</v>
      </c>
      <c r="D37" s="43" t="s">
        <v>28</v>
      </c>
      <c r="E37" s="60" t="s">
        <v>16</v>
      </c>
      <c r="F37" s="36" t="s">
        <v>34</v>
      </c>
      <c r="G37" s="27">
        <v>36</v>
      </c>
    </row>
    <row r="38" spans="1:7" ht="75.75" thickBot="1" x14ac:dyDescent="0.3">
      <c r="A38" s="61">
        <v>37</v>
      </c>
      <c r="B38" s="62">
        <v>7.4</v>
      </c>
      <c r="C38" s="63" t="s">
        <v>14</v>
      </c>
      <c r="D38" s="64" t="s">
        <v>14</v>
      </c>
      <c r="E38" s="15" t="s">
        <v>16</v>
      </c>
      <c r="F38" s="65" t="s">
        <v>34</v>
      </c>
      <c r="G38" s="14">
        <v>37</v>
      </c>
    </row>
    <row r="39" spans="1:7" ht="15.75" thickBot="1" x14ac:dyDescent="0.3">
      <c r="A39" s="12"/>
      <c r="B39" s="13"/>
      <c r="C39" s="9" t="s">
        <v>83</v>
      </c>
      <c r="D39" s="9"/>
      <c r="E39" s="9"/>
      <c r="F39" s="9"/>
    </row>
    <row r="40" spans="1:7" ht="15.75" thickBot="1" x14ac:dyDescent="0.3">
      <c r="A40" s="12"/>
      <c r="B40" s="13"/>
      <c r="C40" s="10" t="s">
        <v>84</v>
      </c>
      <c r="D40" s="9"/>
      <c r="E40" s="9"/>
      <c r="F4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zoomScale="85" zoomScaleNormal="85" workbookViewId="0">
      <selection activeCell="E6" sqref="E6"/>
    </sheetView>
  </sheetViews>
  <sheetFormatPr defaultRowHeight="12.75" x14ac:dyDescent="0.2"/>
  <cols>
    <col min="1" max="1" width="4.42578125" style="1" bestFit="1" customWidth="1"/>
    <col min="2" max="2" width="10.28515625" style="1" bestFit="1" customWidth="1"/>
    <col min="3" max="3" width="76.28515625" style="1" customWidth="1"/>
    <col min="4" max="4" width="6.42578125" style="1" customWidth="1"/>
    <col min="5" max="5" width="76.85546875" style="66" customWidth="1"/>
    <col min="6" max="6" width="17.42578125" style="1" customWidth="1"/>
    <col min="7" max="7" width="17.28515625" style="1" customWidth="1"/>
    <col min="8" max="8" width="22.42578125" style="1" customWidth="1"/>
    <col min="9" max="16384" width="9.140625" style="1"/>
  </cols>
  <sheetData>
    <row r="1" spans="1:8" x14ac:dyDescent="0.2">
      <c r="A1" s="6" t="s">
        <v>11</v>
      </c>
      <c r="B1" s="2" t="s">
        <v>17</v>
      </c>
      <c r="C1" s="7" t="s">
        <v>3</v>
      </c>
      <c r="D1" s="2" t="s">
        <v>18</v>
      </c>
      <c r="E1" s="5" t="s">
        <v>19</v>
      </c>
      <c r="F1" s="7" t="s">
        <v>2</v>
      </c>
      <c r="G1" s="7" t="s">
        <v>0</v>
      </c>
      <c r="H1" s="7" t="s">
        <v>1</v>
      </c>
    </row>
    <row r="2" spans="1:8" ht="51" x14ac:dyDescent="0.2">
      <c r="A2" s="3">
        <v>1</v>
      </c>
      <c r="B2" s="3" t="str">
        <f ca="1">TEXT(TODAY(),"dd/mm/yyyy")</f>
        <v>30/07/2018</v>
      </c>
      <c r="C2" s="4" t="str">
        <f ca="1">CONCATENATE("Nội dung: Đọc báo cáo đánh giá vận hành TMS_Training: Sáng-Chiều ngày ",B2,CHAR(10),"Kết quả: Chức năng ứng dụng TMS môi trường Training hoạt động ổn định, không có lỗi nào phát sinh")</f>
        <v>Nội dung: Đọc báo cáo đánh giá vận hành TMS_Training: Sáng-Chiều ngày 30/07/2018
Kết quả: Chức năng ứng dụng TMS môi trường Training hoạt động ổn định, không có lỗi nào phát sinh</v>
      </c>
      <c r="D2" s="3">
        <v>26</v>
      </c>
      <c r="E2" s="4" t="str">
        <f>VLOOKUP($D2,Cat!$A$3:$F$38,3,FALSE)</f>
        <v>Thực hiện quản trị môi trường kiểm thử (UAT) của các ứng dụng (nếu có)</v>
      </c>
      <c r="F2" s="4" t="str">
        <f>VLOOKUP($D2,Cat!$A$3:$F$38,4,FALSE)</f>
        <v>Thực hiện quản trị môi trường kiểm thử (UAT) của các ứng dụng (nếu có)</v>
      </c>
      <c r="G2" s="8" t="str">
        <f>VLOOKUP($D2,Cat!$A$3:$F$38,5,FALSE)</f>
        <v xml:space="preserve">QTUD.TMS.Quản trị môi trường </v>
      </c>
      <c r="H2" s="4" t="str">
        <f>VLOOKUP($D2,Cat!$A$3:$F$38,6,FALSE)</f>
        <v>QTUD_Thực hiện quản trị môi trường kiểm thử (UAT)</v>
      </c>
    </row>
    <row r="3" spans="1:8" ht="38.25" x14ac:dyDescent="0.2">
      <c r="A3" s="3">
        <v>2</v>
      </c>
      <c r="B3" s="3" t="str">
        <f t="shared" ref="B3:B13" ca="1" si="0">TEXT(TODAY(),"dd/mm/yyyy")</f>
        <v>30/07/2018</v>
      </c>
      <c r="C3" s="4" t="str">
        <f ca="1">CONCATENATE("Nội dung: Đọc báo cáo đánh giá vận hành TMS_Production: Sáng-Chiều ngày ",B3,CHAR(10),"Kết quả: Hệ thống TMS_Production hoạt động ổn định, không có lỗi nào phát sinh.")</f>
        <v>Nội dung: Đọc báo cáo đánh giá vận hành TMS_Production: Sáng-Chiều ngày 30/07/2018
Kết quả: Hệ thống TMS_Production hoạt động ổn định, không có lỗi nào phát sinh.</v>
      </c>
      <c r="D3" s="3">
        <v>10</v>
      </c>
      <c r="E3" s="4" t="str">
        <f>VLOOKUP(D3,Cat!$A$3:$F$38,3,FALSE)</f>
        <v>Đọc check list vận hành hàng ngày</v>
      </c>
      <c r="F3" s="4" t="str">
        <f>VLOOKUP($D3,Cat!$A$3:$F$38,4,FALSE)</f>
        <v>Đọc check list vận hành hàng ngày</v>
      </c>
      <c r="G3" s="8" t="str">
        <f>VLOOKUP($D3,Cat!$A$3:$F$38,5,FALSE)</f>
        <v>QTUD.TMS.UD đang hoạt động</v>
      </c>
      <c r="H3" s="4" t="str">
        <f>VLOOKUP($D3,Cat!$A$3:$F$38,6,FALSE)</f>
        <v>QTUD_Thực hiện quản trị môi trường sản xuất (Product)</v>
      </c>
    </row>
    <row r="4" spans="1:8" ht="38.25" x14ac:dyDescent="0.2">
      <c r="A4" s="3">
        <v>3</v>
      </c>
      <c r="B4" s="3" t="str">
        <f t="shared" ca="1" si="0"/>
        <v>30/07/2018</v>
      </c>
      <c r="C4" s="4" t="str">
        <f ca="1">CONCATENATE("Nội dung: Đọc checklist vận hành ứng dụng TMS ngày ",B4,CHAR(10),"Kết quả: Hệ thống TMS hoạt động ổn định.")</f>
        <v>Nội dung: Đọc checklist vận hành ứng dụng TMS ngày 30/07/2018
Kết quả: Hệ thống TMS hoạt động ổn định.</v>
      </c>
      <c r="D4" s="3">
        <v>10</v>
      </c>
      <c r="E4" s="4" t="str">
        <f>VLOOKUP(D4,Cat!$A$3:$F$38,3,FALSE)</f>
        <v>Đọc check list vận hành hàng ngày</v>
      </c>
      <c r="F4" s="4" t="str">
        <f>VLOOKUP($D4,Cat!$A$3:$F$38,4,FALSE)</f>
        <v>Đọc check list vận hành hàng ngày</v>
      </c>
      <c r="G4" s="8" t="str">
        <f>VLOOKUP($D4,Cat!$A$3:$F$38,5,FALSE)</f>
        <v>QTUD.TMS.UD đang hoạt động</v>
      </c>
      <c r="H4" s="4" t="str">
        <f>VLOOKUP($D4,Cat!$A$3:$F$38,6,FALSE)</f>
        <v>QTUD_Thực hiện quản trị môi trường sản xuất (Product)</v>
      </c>
    </row>
    <row r="5" spans="1:8" ht="38.25" x14ac:dyDescent="0.2">
      <c r="A5" s="3">
        <v>4</v>
      </c>
      <c r="B5" s="3" t="str">
        <f t="shared" ca="1" si="0"/>
        <v>30/07/2018</v>
      </c>
      <c r="C5" s="4" t="str">
        <f ca="1">CONCATENATE("Nội dung: Đọc báo cáo đánh giá vận hành TMS ngày ",B5,CHAR(10),"Kết quả: Hệ thống TMS hoạt động ổn định.")</f>
        <v>Nội dung: Đọc báo cáo đánh giá vận hành TMS ngày 30/07/2018
Kết quả: Hệ thống TMS hoạt động ổn định.</v>
      </c>
      <c r="D5" s="3">
        <v>10</v>
      </c>
      <c r="E5" s="4" t="str">
        <f>VLOOKUP(D5,Cat!$A$3:$F$38,3,FALSE)</f>
        <v>Đọc check list vận hành hàng ngày</v>
      </c>
      <c r="F5" s="4" t="str">
        <f>VLOOKUP($D5,Cat!$A$3:$F$38,4,FALSE)</f>
        <v>Đọc check list vận hành hàng ngày</v>
      </c>
      <c r="G5" s="8" t="str">
        <f>VLOOKUP($D5,Cat!$A$3:$F$38,5,FALSE)</f>
        <v>QTUD.TMS.UD đang hoạt động</v>
      </c>
      <c r="H5" s="4" t="str">
        <f>VLOOKUP($D5,Cat!$A$3:$F$38,6,FALSE)</f>
        <v>QTUD_Thực hiện quản trị môi trường sản xuất (Product)</v>
      </c>
    </row>
    <row r="6" spans="1:8" ht="89.25" x14ac:dyDescent="0.2">
      <c r="A6" s="3">
        <v>5</v>
      </c>
      <c r="B6" s="3" t="str">
        <f t="shared" ca="1" si="0"/>
        <v>30/07/2018</v>
      </c>
      <c r="C6" s="4" t="str">
        <f ca="1">CONCATENATE("Nội dung: Kiểm tra việc tạo user theo quy định ngày ",B6,CHAR(10),"Kết quả: Thông báo cho Hồng Lĩnh - Hà Tĩnh về các trường hợp tạo sai")</f>
        <v>Nội dung: Kiểm tra việc tạo user theo quy định ngày 30/07/2018
Kết quả: Thông báo cho Hồng Lĩnh - Hà Tĩnh về các trường hợp tạo sai</v>
      </c>
      <c r="D6" s="3">
        <v>20</v>
      </c>
      <c r="E6" s="4" t="str">
        <f>VLOOKUP(D6,Cat!$A$3:$F$38,3,FALSE)</f>
        <v>Tư vấn giải pháp quản lý người sử dụng ứng dụng:
- Phối hợp với Tổng cục Thuế xây dựng tiêu chuẩn, chính sách, quy định về quản lý người sử dụng đối với từng ứng dụng;</v>
      </c>
      <c r="F6" s="4" t="str">
        <f>VLOOKUP($D6,Cat!$A$3:$F$38,4,FALSE)</f>
        <v>Phối hợp với Tổng cục Thuế xây dựng tiêu chuẩn, chính sách, quy định về quản lý người sử dụng đối với từng ứng dụng</v>
      </c>
      <c r="G6" s="8" t="str">
        <f>VLOOKUP($D6,Cat!$A$3:$F$38,5,FALSE)</f>
        <v xml:space="preserve">QTUD.TMS.Quản lý NSD </v>
      </c>
      <c r="H6" s="4" t="str">
        <f>VLOOKUP($D6,Cat!$A$3:$F$38,6,FALSE)</f>
        <v>QTUD_Quản lý người sử dụng ứng dụng</v>
      </c>
    </row>
    <row r="7" spans="1:8" ht="140.25" x14ac:dyDescent="0.2">
      <c r="A7" s="3">
        <v>6</v>
      </c>
      <c r="B7" s="3" t="str">
        <f t="shared" ca="1" si="0"/>
        <v>30/07/2018</v>
      </c>
      <c r="C7" s="4" t="s">
        <v>106</v>
      </c>
      <c r="D7" s="3">
        <v>3</v>
      </c>
      <c r="E7" s="4" t="str">
        <f>VLOOKUP(D7,Cat!$A$3:$F$38,3,FALSE)</f>
        <v>Rà soát mã nguồn ứng dụng, báo cáo kết quả rà soát trong đó chỉ rõ những mã nguồn không đảm bảo chất lượng cho các ứng dụng Nhóm B, bao gồm:
- Gây tốn tài nguyên hệ thống;
- Không đảm bảo yêu cầu về hiệu năng của hệ thống;
- Không đảm bảo bảo mật;
- Các mã nguồn không đảm bảo do các nguyên nhân khác theo đề xuất của chuyên gia;</v>
      </c>
      <c r="F7" s="4" t="str">
        <f>VLOOKUP($D7,Cat!$A$3:$F$38,4,FALSE)</f>
        <v xml:space="preserve">Rà soát mã nguồn ứng dụng, báo cáo kết quả rà soát trong đó chỉ rõ những mã nguồn không đảm bảo chất lượng khi nâng cấp ứng dụng, hệ thống gặp lỗi logic, hiệu năng hoặc theo yêu cầu của cán bộ quản lý. </v>
      </c>
      <c r="G7" s="8" t="str">
        <f>VLOOKUP($D7,Cat!$A$3:$F$38,5,FALSE)</f>
        <v>QTUD.TMS.UD đang hoạt động</v>
      </c>
      <c r="H7" s="4" t="str">
        <f>VLOOKUP($D7,Cat!$A$3:$F$38,6,FALSE)</f>
        <v>QTUD_Thực hiện quản trị môi trường sản xuất (Product)</v>
      </c>
    </row>
    <row r="8" spans="1:8" ht="25.5" x14ac:dyDescent="0.2">
      <c r="A8" s="3">
        <v>7</v>
      </c>
      <c r="B8" s="3" t="str">
        <f t="shared" ca="1" si="0"/>
        <v>30/07/2018</v>
      </c>
      <c r="C8" s="4" t="s">
        <v>37</v>
      </c>
      <c r="D8" s="3"/>
      <c r="E8" s="4" t="e">
        <f>VLOOKUP(D8,Cat!$A$3:$F$38,3,FALSE)</f>
        <v>#N/A</v>
      </c>
      <c r="F8" s="4" t="e">
        <f>VLOOKUP($D8,Cat!$A$3:$F$38,4,FALSE)</f>
        <v>#N/A</v>
      </c>
      <c r="G8" s="8" t="e">
        <f>VLOOKUP($D8,Cat!$A$3:$F$38,5,FALSE)</f>
        <v>#N/A</v>
      </c>
      <c r="H8" s="4" t="e">
        <f>VLOOKUP($D8,Cat!$A$3:$F$38,6,FALSE)</f>
        <v>#N/A</v>
      </c>
    </row>
    <row r="9" spans="1:8" ht="25.5" x14ac:dyDescent="0.2">
      <c r="A9" s="3">
        <v>8</v>
      </c>
      <c r="B9" s="3" t="str">
        <f t="shared" ca="1" si="0"/>
        <v>30/07/2018</v>
      </c>
      <c r="C9" s="4" t="s">
        <v>38</v>
      </c>
      <c r="D9" s="3"/>
      <c r="E9" s="4" t="e">
        <f>VLOOKUP(D9,Cat!$A$3:$F$38,3,FALSE)</f>
        <v>#N/A</v>
      </c>
      <c r="F9" s="4" t="e">
        <f>VLOOKUP($D9,Cat!$A$3:$F$38,4,FALSE)</f>
        <v>#N/A</v>
      </c>
      <c r="G9" s="8" t="e">
        <f>VLOOKUP($D9,Cat!$A$3:$F$38,5,FALSE)</f>
        <v>#N/A</v>
      </c>
      <c r="H9" s="4" t="e">
        <f>VLOOKUP($D9,Cat!$A$3:$F$38,6,FALSE)</f>
        <v>#N/A</v>
      </c>
    </row>
    <row r="10" spans="1:8" x14ac:dyDescent="0.2">
      <c r="A10" s="3"/>
      <c r="B10" s="3" t="str">
        <f t="shared" ca="1" si="0"/>
        <v>30/07/2018</v>
      </c>
      <c r="C10" s="3"/>
      <c r="D10" s="3"/>
      <c r="E10" s="4" t="e">
        <f>VLOOKUP(D10,Cat!$A$3:$F$38,3,FALSE)</f>
        <v>#N/A</v>
      </c>
      <c r="F10" s="4" t="e">
        <f>VLOOKUP($D10,Cat!$A$3:$F$38,4,FALSE)</f>
        <v>#N/A</v>
      </c>
      <c r="G10" s="8" t="e">
        <f>VLOOKUP($D10,Cat!$A$3:$F$38,5,FALSE)</f>
        <v>#N/A</v>
      </c>
      <c r="H10" s="4" t="e">
        <f>VLOOKUP($D10,Cat!$A$3:$F$38,6,FALSE)</f>
        <v>#N/A</v>
      </c>
    </row>
    <row r="11" spans="1:8" x14ac:dyDescent="0.2">
      <c r="A11" s="3"/>
      <c r="B11" s="3" t="str">
        <f t="shared" ca="1" si="0"/>
        <v>30/07/2018</v>
      </c>
      <c r="C11" s="3"/>
      <c r="D11" s="3"/>
      <c r="E11" s="4" t="e">
        <f>VLOOKUP(D11,Cat!$A$3:$F$38,3,FALSE)</f>
        <v>#N/A</v>
      </c>
      <c r="F11" s="4" t="e">
        <f>VLOOKUP($D11,Cat!$A$3:$F$38,4,FALSE)</f>
        <v>#N/A</v>
      </c>
      <c r="G11" s="8" t="e">
        <f>VLOOKUP($D11,Cat!$A$3:$F$38,5,FALSE)</f>
        <v>#N/A</v>
      </c>
      <c r="H11" s="4" t="e">
        <f>VLOOKUP($D11,Cat!$A$3:$F$38,6,FALSE)</f>
        <v>#N/A</v>
      </c>
    </row>
    <row r="12" spans="1:8" x14ac:dyDescent="0.2">
      <c r="A12" s="3"/>
      <c r="B12" s="3" t="str">
        <f t="shared" ca="1" si="0"/>
        <v>30/07/2018</v>
      </c>
      <c r="C12" s="3"/>
      <c r="D12" s="3"/>
      <c r="E12" s="4" t="e">
        <f>VLOOKUP(D12,Cat!$A$3:$F$38,3,FALSE)</f>
        <v>#N/A</v>
      </c>
      <c r="F12" s="4" t="e">
        <f>VLOOKUP($D12,Cat!$A$3:$F$38,4,FALSE)</f>
        <v>#N/A</v>
      </c>
      <c r="G12" s="8" t="e">
        <f>VLOOKUP($D12,Cat!$A$3:$F$38,5,FALSE)</f>
        <v>#N/A</v>
      </c>
      <c r="H12" s="4" t="e">
        <f>VLOOKUP($D12,Cat!$A$3:$F$38,6,FALSE)</f>
        <v>#N/A</v>
      </c>
    </row>
    <row r="13" spans="1:8" x14ac:dyDescent="0.2">
      <c r="A13" s="3"/>
      <c r="B13" s="3" t="str">
        <f t="shared" ca="1" si="0"/>
        <v>30/07/2018</v>
      </c>
      <c r="C13" s="3"/>
      <c r="D13" s="3"/>
      <c r="E13" s="4" t="e">
        <f>VLOOKUP(D13,Cat!$A$3:$F$38,3,FALSE)</f>
        <v>#N/A</v>
      </c>
      <c r="F13" s="4" t="e">
        <f>VLOOKUP($D13,Cat!$A$3:$F$38,4,FALSE)</f>
        <v>#N/A</v>
      </c>
      <c r="G13" s="8" t="e">
        <f>VLOOKUP($D13,Cat!$A$3:$F$38,5,FALSE)</f>
        <v>#N/A</v>
      </c>
      <c r="H13" s="4" t="e">
        <f>VLOOKUP($D13,Cat!$A$3:$F$38,6,FALSE)</f>
        <v>#N/A</v>
      </c>
    </row>
  </sheetData>
  <conditionalFormatting sqref="F2:F13">
    <cfRule type="cellIs" dxfId="1" priority="2" operator="equal">
      <formula>0</formula>
    </cfRule>
  </conditionalFormatting>
  <conditionalFormatting sqref="F1:F1048576">
    <cfRule type="cellIs" dxfId="0" priority="1" operator="equal">
      <formula>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Cat!$C$3:$C$38</xm:f>
          </x14:formula1>
          <xm:sqref>E2:E21</xm:sqref>
        </x14:dataValidation>
        <x14:dataValidation type="list" allowBlank="1" showInputMessage="1" showErrorMessage="1">
          <x14:formula1>
            <xm:f>Cat!$A$3:$A$38</xm:f>
          </x14:formula1>
          <xm:sqref>D2:D9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2018-07-30T15:14:24Z</dcterms:modified>
</cp:coreProperties>
</file>