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0F15B19C-1BFE-4F6E-AC96-AB6B22718C4A}" xr6:coauthVersionLast="47" xr6:coauthVersionMax="47" xr10:uidLastSave="{00000000-0000-0000-0000-000000000000}"/>
  <bookViews>
    <workbookView xWindow="-30828" yWindow="-3480" windowWidth="30936" windowHeight="16776" xr2:uid="{BF2D5214-47D8-422B-A1E7-82BF7A3AAE11}"/>
  </bookViews>
  <sheets>
    <sheet name="Sheet1" sheetId="1" r:id="rId1"/>
  </sheets>
  <definedNames>
    <definedName name="_xlnm._FilterDatabase" localSheetId="0">Sheet1!$A$1:$J$163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33" i="1"/>
  <c r="G33" i="1" s="1"/>
  <c r="J33" i="1" s="1"/>
  <c r="D34" i="1"/>
  <c r="G34" i="1" s="1"/>
  <c r="J34" i="1" s="1"/>
  <c r="D35" i="1"/>
  <c r="G35" i="1" s="1"/>
  <c r="J35" i="1" s="1"/>
  <c r="D36" i="1"/>
  <c r="G36" i="1" s="1"/>
  <c r="J36" i="1" s="1"/>
  <c r="D37" i="1"/>
  <c r="G37" i="1" s="1"/>
  <c r="J37" i="1" s="1"/>
  <c r="D38" i="1"/>
  <c r="G38" i="1" s="1"/>
  <c r="J38" i="1" s="1"/>
  <c r="D39" i="1"/>
  <c r="G39" i="1" s="1"/>
  <c r="J39" i="1" s="1"/>
  <c r="D40" i="1"/>
  <c r="G40" i="1" s="1"/>
  <c r="J40" i="1" s="1"/>
  <c r="D41" i="1"/>
  <c r="G41" i="1" s="1"/>
  <c r="J41" i="1" s="1"/>
  <c r="D42" i="1"/>
  <c r="G42" i="1" s="1"/>
  <c r="J42" i="1" s="1"/>
  <c r="D43" i="1"/>
  <c r="G43" i="1" s="1"/>
  <c r="J43" i="1" s="1"/>
  <c r="D44" i="1"/>
  <c r="G44" i="1" s="1"/>
  <c r="J44" i="1" s="1"/>
  <c r="D45" i="1"/>
  <c r="G45" i="1" s="1"/>
  <c r="J45" i="1" s="1"/>
  <c r="D46" i="1"/>
  <c r="G46" i="1" s="1"/>
  <c r="J46" i="1" s="1"/>
  <c r="D102" i="1"/>
  <c r="G102" i="1" s="1"/>
  <c r="J102" i="1" s="1"/>
  <c r="D2" i="1"/>
  <c r="G48" i="1" l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H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H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47" i="1"/>
  <c r="J47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2" i="1"/>
  <c r="H70" i="1" l="1"/>
  <c r="H93" i="1"/>
  <c r="H69" i="1"/>
  <c r="H100" i="1"/>
  <c r="H90" i="1"/>
  <c r="H82" i="1"/>
  <c r="H74" i="1"/>
  <c r="H66" i="1"/>
  <c r="H58" i="1"/>
  <c r="H50" i="1"/>
  <c r="H71" i="1"/>
  <c r="H48" i="1"/>
  <c r="H47" i="1"/>
  <c r="H54" i="1"/>
  <c r="H85" i="1"/>
  <c r="H61" i="1"/>
  <c r="H92" i="1"/>
  <c r="H68" i="1"/>
  <c r="H59" i="1"/>
  <c r="H97" i="1"/>
  <c r="H89" i="1"/>
  <c r="H73" i="1"/>
  <c r="H65" i="1"/>
  <c r="H79" i="1"/>
  <c r="H67" i="1"/>
  <c r="H62" i="1"/>
  <c r="H101" i="1"/>
  <c r="H77" i="1"/>
  <c r="H53" i="1"/>
  <c r="H84" i="1"/>
  <c r="H60" i="1"/>
  <c r="H96" i="1"/>
  <c r="H80" i="1"/>
  <c r="H72" i="1"/>
  <c r="H83" i="1"/>
  <c r="H94" i="1"/>
  <c r="H56" i="1"/>
  <c r="H49" i="1"/>
  <c r="H55" i="1"/>
  <c r="H64" i="1"/>
  <c r="H76" i="1"/>
  <c r="H99" i="1"/>
  <c r="H86" i="1"/>
  <c r="H98" i="1"/>
  <c r="H52" i="1"/>
  <c r="H51" i="1"/>
  <c r="H57" i="1"/>
  <c r="H91" i="1"/>
  <c r="H63" i="1"/>
  <c r="H78" i="1"/>
  <c r="H75" i="1"/>
  <c r="H81" i="1"/>
  <c r="H102" i="1"/>
  <c r="H88" i="1"/>
  <c r="H153" i="1"/>
  <c r="H161" i="1"/>
  <c r="H145" i="1"/>
  <c r="H121" i="1"/>
  <c r="H136" i="1"/>
  <c r="H112" i="1"/>
  <c r="H162" i="1"/>
  <c r="H154" i="1"/>
  <c r="H146" i="1"/>
  <c r="H138" i="1"/>
  <c r="H130" i="1"/>
  <c r="H122" i="1"/>
  <c r="H114" i="1"/>
  <c r="H106" i="1"/>
  <c r="H113" i="1"/>
  <c r="H128" i="1"/>
  <c r="H151" i="1"/>
  <c r="H119" i="1"/>
  <c r="H111" i="1"/>
  <c r="H104" i="1"/>
  <c r="H135" i="1"/>
  <c r="H150" i="1"/>
  <c r="H142" i="1"/>
  <c r="H134" i="1"/>
  <c r="H126" i="1"/>
  <c r="H118" i="1"/>
  <c r="H110" i="1"/>
  <c r="H105" i="1"/>
  <c r="H152" i="1"/>
  <c r="H143" i="1"/>
  <c r="H157" i="1"/>
  <c r="H141" i="1"/>
  <c r="H133" i="1"/>
  <c r="H125" i="1"/>
  <c r="H117" i="1"/>
  <c r="H109" i="1"/>
  <c r="H137" i="1"/>
  <c r="H144" i="1"/>
  <c r="H127" i="1"/>
  <c r="H158" i="1"/>
  <c r="H149" i="1"/>
  <c r="H156" i="1"/>
  <c r="H148" i="1"/>
  <c r="H140" i="1"/>
  <c r="H132" i="1"/>
  <c r="H124" i="1"/>
  <c r="H116" i="1"/>
  <c r="H108" i="1"/>
  <c r="H129" i="1"/>
  <c r="H160" i="1"/>
  <c r="H120" i="1"/>
  <c r="H159" i="1"/>
  <c r="H163" i="1"/>
  <c r="H155" i="1"/>
  <c r="H147" i="1"/>
  <c r="H139" i="1"/>
  <c r="H131" i="1"/>
  <c r="H123" i="1"/>
  <c r="H115" i="1"/>
  <c r="H107" i="1"/>
  <c r="H103" i="1"/>
  <c r="J2" i="1"/>
  <c r="I158" i="1"/>
  <c r="I150" i="1"/>
  <c r="I156" i="1"/>
  <c r="I152" i="1"/>
  <c r="I151" i="1"/>
  <c r="I157" i="1"/>
  <c r="I149" i="1"/>
  <c r="I163" i="1"/>
  <c r="I155" i="1"/>
  <c r="I161" i="1"/>
  <c r="I153" i="1"/>
  <c r="I159" i="1"/>
  <c r="I162" i="1"/>
  <c r="I154" i="1"/>
  <c r="I160" i="1"/>
  <c r="I81" i="1"/>
  <c r="I73" i="1"/>
  <c r="I65" i="1"/>
  <c r="I57" i="1"/>
  <c r="I49" i="1"/>
  <c r="I41" i="1"/>
  <c r="I33" i="1"/>
  <c r="I80" i="1"/>
  <c r="I72" i="1"/>
  <c r="I64" i="1"/>
  <c r="I56" i="1"/>
  <c r="I48" i="1"/>
  <c r="I40" i="1"/>
  <c r="I82" i="1"/>
  <c r="I74" i="1"/>
  <c r="I66" i="1"/>
  <c r="I58" i="1"/>
  <c r="I50" i="1"/>
  <c r="I42" i="1"/>
  <c r="I34" i="1"/>
  <c r="I137" i="1"/>
  <c r="I113" i="1"/>
  <c r="I136" i="1"/>
  <c r="I128" i="1"/>
  <c r="I97" i="1"/>
  <c r="I127" i="1"/>
  <c r="I96" i="1"/>
  <c r="I143" i="1"/>
  <c r="I98" i="1"/>
  <c r="I89" i="1"/>
  <c r="I135" i="1"/>
  <c r="I111" i="1"/>
  <c r="I105" i="1"/>
  <c r="I119" i="1"/>
  <c r="I104" i="1"/>
  <c r="I139" i="1"/>
  <c r="I131" i="1"/>
  <c r="I115" i="1"/>
  <c r="I100" i="1"/>
  <c r="I92" i="1"/>
  <c r="I146" i="1"/>
  <c r="I138" i="1"/>
  <c r="I130" i="1"/>
  <c r="I122" i="1"/>
  <c r="I114" i="1"/>
  <c r="I107" i="1"/>
  <c r="I99" i="1"/>
  <c r="I91" i="1"/>
  <c r="I19" i="1"/>
  <c r="I10" i="1"/>
  <c r="I16" i="1"/>
  <c r="I8" i="1"/>
  <c r="I25" i="1"/>
  <c r="I17" i="1"/>
  <c r="I9" i="1"/>
  <c r="I32" i="1"/>
  <c r="I23" i="1"/>
  <c r="I27" i="1"/>
  <c r="I18" i="1"/>
  <c r="I11" i="1"/>
  <c r="I26" i="1"/>
  <c r="I28" i="1"/>
  <c r="I20" i="1"/>
  <c r="I12" i="1"/>
  <c r="I4" i="1"/>
  <c r="I3" i="1"/>
  <c r="I2" i="1"/>
  <c r="I88" i="1"/>
  <c r="I79" i="1"/>
  <c r="I63" i="1"/>
  <c r="I47" i="1"/>
  <c r="I90" i="1"/>
  <c r="I106" i="1"/>
  <c r="I24" i="1"/>
  <c r="I145" i="1"/>
  <c r="I87" i="1"/>
  <c r="I71" i="1"/>
  <c r="I55" i="1"/>
  <c r="I39" i="1"/>
  <c r="I129" i="1"/>
  <c r="I121" i="1"/>
  <c r="I144" i="1"/>
  <c r="I112" i="1"/>
  <c r="I120" i="1"/>
  <c r="I148" i="1"/>
  <c r="I123" i="1"/>
  <c r="I103" i="1"/>
  <c r="I141" i="1"/>
  <c r="I133" i="1"/>
  <c r="I125" i="1"/>
  <c r="I117" i="1"/>
  <c r="I109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142" i="1"/>
  <c r="I126" i="1"/>
  <c r="I118" i="1"/>
  <c r="I95" i="1"/>
  <c r="I31" i="1"/>
  <c r="I7" i="1"/>
  <c r="I140" i="1"/>
  <c r="I132" i="1"/>
  <c r="I124" i="1"/>
  <c r="I116" i="1"/>
  <c r="I108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147" i="1"/>
  <c r="I134" i="1"/>
  <c r="I110" i="1"/>
  <c r="I15" i="1"/>
  <c r="I84" i="1"/>
  <c r="I76" i="1"/>
  <c r="I68" i="1"/>
  <c r="I60" i="1"/>
  <c r="I52" i="1"/>
  <c r="I44" i="1"/>
  <c r="I36" i="1"/>
  <c r="I83" i="1"/>
  <c r="I75" i="1"/>
  <c r="I67" i="1"/>
  <c r="I59" i="1"/>
  <c r="I51" i="1"/>
  <c r="I43" i="1"/>
  <c r="I35" i="1"/>
  <c r="H9" i="1" l="1"/>
  <c r="H2" i="1"/>
  <c r="H10" i="1"/>
  <c r="H3" i="1"/>
  <c r="H30" i="1"/>
  <c r="H8" i="1"/>
  <c r="H4" i="1"/>
  <c r="H12" i="1"/>
  <c r="H5" i="1"/>
  <c r="H23" i="1"/>
  <c r="H32" i="1"/>
  <c r="H20" i="1"/>
  <c r="H13" i="1"/>
  <c r="H31" i="1"/>
  <c r="H45" i="1"/>
  <c r="H37" i="1"/>
  <c r="H39" i="1"/>
  <c r="H33" i="1"/>
  <c r="H41" i="1"/>
  <c r="H46" i="1"/>
  <c r="H40" i="1"/>
  <c r="H35" i="1"/>
  <c r="H36" i="1"/>
  <c r="H44" i="1"/>
  <c r="H38" i="1"/>
  <c r="H42" i="1"/>
  <c r="H43" i="1"/>
  <c r="H34" i="1"/>
  <c r="H24" i="1"/>
  <c r="H21" i="1"/>
  <c r="H17" i="1"/>
  <c r="H25" i="1"/>
  <c r="H7" i="1"/>
  <c r="H15" i="1"/>
  <c r="H6" i="1"/>
  <c r="H29" i="1"/>
  <c r="H18" i="1"/>
  <c r="H26" i="1"/>
  <c r="H16" i="1"/>
  <c r="H11" i="1"/>
  <c r="H28" i="1"/>
  <c r="H22" i="1"/>
  <c r="H14" i="1"/>
  <c r="H19" i="1"/>
  <c r="H27" i="1"/>
</calcChain>
</file>

<file path=xl/sharedStrings.xml><?xml version="1.0" encoding="utf-8"?>
<sst xmlns="http://schemas.openxmlformats.org/spreadsheetml/2006/main" count="334" uniqueCount="175">
  <si>
    <t>Player</t>
  </si>
  <si>
    <t>Aaron Judge</t>
  </si>
  <si>
    <t>Adley Rutschman</t>
  </si>
  <si>
    <t>Alex Bregman</t>
  </si>
  <si>
    <t>Austin Riley</t>
  </si>
  <si>
    <t>Bo Bichette</t>
  </si>
  <si>
    <t>Bobby Witt Jr.</t>
  </si>
  <si>
    <t>Bryce Harper</t>
  </si>
  <si>
    <t>Christian Yelich</t>
  </si>
  <si>
    <t>Clayton Kershaw</t>
  </si>
  <si>
    <t>Cody Bellinger</t>
  </si>
  <si>
    <t>Corbin Carroll</t>
  </si>
  <si>
    <t>Corey Seager</t>
  </si>
  <si>
    <t>Fernando Tatis</t>
  </si>
  <si>
    <t>Freddie Freeman</t>
  </si>
  <si>
    <t>Jose Altuve</t>
  </si>
  <si>
    <t>Juan Soto</t>
  </si>
  <si>
    <t>Justin Verlander</t>
  </si>
  <si>
    <t>Luis Robert</t>
  </si>
  <si>
    <t>Manny Machado</t>
  </si>
  <si>
    <t>Max Scherzer</t>
  </si>
  <si>
    <t>Mike Trout</t>
  </si>
  <si>
    <t>Mookie Betts</t>
  </si>
  <si>
    <t>Paul Goldschmidt</t>
  </si>
  <si>
    <t>Pete Alonso</t>
  </si>
  <si>
    <t>Rafael Devers</t>
  </si>
  <si>
    <t>Randy Arozarena</t>
  </si>
  <si>
    <t>Ronald Acuna Jr.</t>
  </si>
  <si>
    <t>Shohei Ohtani</t>
  </si>
  <si>
    <t>Trea Turner</t>
  </si>
  <si>
    <t>Yordan Alvarez</t>
  </si>
  <si>
    <t>Paul Skenes</t>
  </si>
  <si>
    <t>Anthony Davis</t>
  </si>
  <si>
    <t>Anthony Edwards</t>
  </si>
  <si>
    <t>Chet Holmgren</t>
  </si>
  <si>
    <t>Chris Paul</t>
  </si>
  <si>
    <t>Damian Lillard</t>
  </si>
  <si>
    <t>DeAaron Fox</t>
  </si>
  <si>
    <t>DeMar DeRozan</t>
  </si>
  <si>
    <t>Devin Booker</t>
  </si>
  <si>
    <t>Domantas Sabonis</t>
  </si>
  <si>
    <t>Donovan Mitchell</t>
  </si>
  <si>
    <t>Giannis Antetokounmpo</t>
  </si>
  <si>
    <t>Ja Morant</t>
  </si>
  <si>
    <t>Jalen Brunson</t>
  </si>
  <si>
    <t>Jalen Green</t>
  </si>
  <si>
    <t>James Harden</t>
  </si>
  <si>
    <t>Jaylen Brown</t>
  </si>
  <si>
    <t>Jayson Tatum</t>
  </si>
  <si>
    <t>Jimmy Butler</t>
  </si>
  <si>
    <t>Joel Embiid</t>
  </si>
  <si>
    <t>Karl-Anthony Towns</t>
  </si>
  <si>
    <t>Kawhi Leonard</t>
  </si>
  <si>
    <t>Kevin Durant</t>
  </si>
  <si>
    <t>Kyrie Irving</t>
  </si>
  <si>
    <t>LeBron James</t>
  </si>
  <si>
    <t>Luka Doncic</t>
  </si>
  <si>
    <t>Nikola Jokic</t>
  </si>
  <si>
    <t>Paolo Banchero</t>
  </si>
  <si>
    <t>Russell Westbrook</t>
  </si>
  <si>
    <t>Shai Gilgeous-Alexander</t>
  </si>
  <si>
    <t>Stephen Curry</t>
  </si>
  <si>
    <t>Trae Young</t>
  </si>
  <si>
    <t>Tyrese Haliburton</t>
  </si>
  <si>
    <t>Tyrese Maxey</t>
  </si>
  <si>
    <t>Victor Wembanyama</t>
  </si>
  <si>
    <t>Zion Williamson</t>
  </si>
  <si>
    <t>Draymond Green</t>
  </si>
  <si>
    <t>Klay Thompson</t>
  </si>
  <si>
    <t>Rudy Gobert</t>
  </si>
  <si>
    <t>Julius Randle</t>
  </si>
  <si>
    <t>Marcus Smart</t>
  </si>
  <si>
    <t>Pascal Siakam</t>
  </si>
  <si>
    <t>Bam Adebayo</t>
  </si>
  <si>
    <t>Jarrett Allen</t>
  </si>
  <si>
    <t>Brandon Ingram</t>
  </si>
  <si>
    <t>Jamal Murray</t>
  </si>
  <si>
    <t>Kristaps Porzingis</t>
  </si>
  <si>
    <t>Lauri Markkanen</t>
  </si>
  <si>
    <t>Jaren Jackson</t>
  </si>
  <si>
    <t>Darius Garland</t>
  </si>
  <si>
    <t>Tyler Herro</t>
  </si>
  <si>
    <t>Desmond Bane</t>
  </si>
  <si>
    <t>Scottie Barnes</t>
  </si>
  <si>
    <t>Josh Giddey</t>
  </si>
  <si>
    <t>Lamelo Ball</t>
  </si>
  <si>
    <t>Cade Cunningham</t>
  </si>
  <si>
    <t>Aaron Rodgers</t>
  </si>
  <si>
    <t>AJ Brown</t>
  </si>
  <si>
    <t>Amari Cooper</t>
  </si>
  <si>
    <t>Baker Mayfield</t>
  </si>
  <si>
    <t>Brock Purdy</t>
  </si>
  <si>
    <t>CeeDee Lamb</t>
  </si>
  <si>
    <t>Christian McCaffrey</t>
  </si>
  <si>
    <t>CJ Stroud</t>
  </si>
  <si>
    <t>Cooper Kupp</t>
  </si>
  <si>
    <t>Dak Prescott</t>
  </si>
  <si>
    <t>Dalvin Cook</t>
  </si>
  <si>
    <t>Daniel Jones</t>
  </si>
  <si>
    <t>Davante Adams</t>
  </si>
  <si>
    <t>Deandre Hopkins</t>
  </si>
  <si>
    <t>Deebo Samuel</t>
  </si>
  <si>
    <t>Derek Carr</t>
  </si>
  <si>
    <t>Derrick Henry</t>
  </si>
  <si>
    <t>Deshaun Watson</t>
  </si>
  <si>
    <t>Desmond Ridder</t>
  </si>
  <si>
    <t>Devin Singletary</t>
  </si>
  <si>
    <t>DJ Moore</t>
  </si>
  <si>
    <t>DK Metcalf</t>
  </si>
  <si>
    <t>Ezekiel Elliott</t>
  </si>
  <si>
    <t>Gardner Minshew</t>
  </si>
  <si>
    <t>Geno Smith</t>
  </si>
  <si>
    <t>George Kittle</t>
  </si>
  <si>
    <t>Jalen Hurts</t>
  </si>
  <si>
    <t>JaMarr Chase</t>
  </si>
  <si>
    <t>Jameis Winston</t>
  </si>
  <si>
    <t>James Conner</t>
  </si>
  <si>
    <t>Jared Goff</t>
  </si>
  <si>
    <t>Jaylen Waddle</t>
  </si>
  <si>
    <t>Jimmy Garoppolo</t>
  </si>
  <si>
    <t>Joe Burrow</t>
  </si>
  <si>
    <t>Joe Mixon</t>
  </si>
  <si>
    <t>Jonathan Taylor</t>
  </si>
  <si>
    <t>Jordan Love</t>
  </si>
  <si>
    <t>Josh Allen</t>
  </si>
  <si>
    <t>Josh Jacobs</t>
  </si>
  <si>
    <t>Justin Fields</t>
  </si>
  <si>
    <t>Justin Herbert</t>
  </si>
  <si>
    <t>Justin Jefferson</t>
  </si>
  <si>
    <t>Kenny Pickett</t>
  </si>
  <si>
    <t>Kirk Cousins</t>
  </si>
  <si>
    <t>Kyler Murray</t>
  </si>
  <si>
    <t>Lamar Jackson</t>
  </si>
  <si>
    <t>Matthew Stafford</t>
  </si>
  <si>
    <t>Mike Evans</t>
  </si>
  <si>
    <t>Nick Bosa</t>
  </si>
  <si>
    <t>Nick Chubb</t>
  </si>
  <si>
    <t>Patrick Mahomes</t>
  </si>
  <si>
    <t>Russell Wilson</t>
  </si>
  <si>
    <t>Saquon Barkley</t>
  </si>
  <si>
    <t>TJ Watt</t>
  </si>
  <si>
    <t>Tony Pollard</t>
  </si>
  <si>
    <t>Travis Kelce</t>
  </si>
  <si>
    <t>Trevor Lawrence</t>
  </si>
  <si>
    <t>Tua Tagovailoa</t>
  </si>
  <si>
    <t>Tyreek Hill</t>
  </si>
  <si>
    <t>Jayden Daniels</t>
  </si>
  <si>
    <t>Puka Nacua</t>
  </si>
  <si>
    <t>Sport</t>
  </si>
  <si>
    <t>Baseball</t>
  </si>
  <si>
    <t>Basketball</t>
  </si>
  <si>
    <t>Football</t>
  </si>
  <si>
    <t>Rookie Year</t>
  </si>
  <si>
    <t>Years Pro</t>
  </si>
  <si>
    <t>Career</t>
  </si>
  <si>
    <t>Career Avg</t>
  </si>
  <si>
    <t>Current Season</t>
  </si>
  <si>
    <t>Fundamental Rank</t>
  </si>
  <si>
    <t>Fundamental Change</t>
  </si>
  <si>
    <t>Carlos Correa</t>
  </si>
  <si>
    <t>Elly De La Cruz</t>
  </si>
  <si>
    <t>Francisco Lindor</t>
  </si>
  <si>
    <t>Gunnar Henderson</t>
  </si>
  <si>
    <t>Jacob deGrom</t>
  </si>
  <si>
    <t>Jarren Duran</t>
  </si>
  <si>
    <t>Jazz Chisholm Jr.</t>
  </si>
  <si>
    <t>Jose Ramirez</t>
  </si>
  <si>
    <t>Ketel Marte</t>
  </si>
  <si>
    <t>Luis Arraez</t>
  </si>
  <si>
    <t>Matt Chapman</t>
  </si>
  <si>
    <t>Nolan Arenado</t>
  </si>
  <si>
    <t>Ozzie Albies</t>
  </si>
  <si>
    <t>Vladimir Guerrero Jr.</t>
  </si>
  <si>
    <t>Paul George</t>
  </si>
  <si>
    <t>Fundamental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</si>
</sst>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56B-4C3A-4426-98AE-7713BCE4B18C}">
  <dimension ref="A1:K163"/>
  <sheetViews>
    <sheetView tabSelected="1" workbookViewId="0">
      <selection activeCell="H2" sqref="H2"/>
    </sheetView>
  </sheetViews>
  <sheetFormatPr defaultRowHeight="15" x14ac:dyDescent="0.25"/>
  <cols>
    <col min="1" max="1" width="22.85546875" bestFit="1" customWidth="1"/>
    <col min="4" max="4" width="9.42578125" bestFit="1" customWidth="1"/>
    <col min="5" max="5" width="19" style="2" bestFit="1" customWidth="1"/>
    <col min="6" max="6" width="18.42578125" style="1" customWidth="1"/>
    <col min="7" max="7" width="17.140625" style="2" customWidth="1"/>
    <col min="8" max="8" width="20.42578125" style="1" customWidth="1"/>
    <col min="9" max="9" width="19.28515625" customWidth="1"/>
    <col min="10" max="10" width="17.140625" style="2" customWidth="1"/>
  </cols>
  <sheetData>
    <row r="1" spans="1:11" x14ac:dyDescent="0.25">
      <c r="A1" t="s">
        <v>0</v>
      </c>
      <c r="B1" t="s">
        <v>148</v>
      </c>
      <c r="C1" t="s">
        <v>152</v>
      </c>
      <c r="D1" t="s">
        <v>153</v>
      </c>
      <c r="E1" s="2" t="s">
        <v>156</v>
      </c>
      <c r="F1" s="1" t="s">
        <v>154</v>
      </c>
      <c r="G1" s="2" t="s">
        <v>155</v>
      </c>
      <c r="H1" s="1" t="s">
        <v>157</v>
      </c>
      <c r="I1" t="s">
        <v>158</v>
      </c>
      <c r="J1" s="2" t="s">
        <v>174</v>
      </c>
    </row>
    <row r="2" spans="1:11" x14ac:dyDescent="0.25">
      <c r="A2" t="s">
        <v>1</v>
      </c>
      <c r="B2" t="s">
        <v>149</v>
      </c>
      <c r="C2">
        <v>2016</v>
      </c>
      <c r="D2" s="3">
        <f t="shared" ref="D2:D33" ca="1" si="0">YEAR(TODAY()) - C2</f>
        <v>9</v>
      </c>
      <c r="E2" s="2">
        <v>7</v>
      </c>
      <c r="F2" s="1">
        <v>59.5</v>
      </c>
      <c r="G2" s="2">
        <f t="shared" ref="G2:G46" ca="1" si="1">F2/D2</f>
        <v>6.6111111111111107</v>
      </c>
      <c r="H2" s="2">
        <f ca="1">_xlfn.PERCENTRANK.INC($J$2:$J$46,J2)*100</f>
        <v>100</v>
      </c>
      <c r="I2" s="5">
        <f ca="1">(E2/G2)-1</f>
        <v>5.8823529411764719E-2</v>
      </c>
      <c r="J2" s="2">
        <f ca="1">(G2*0.7)+(E2*0.3)</f>
        <v>6.7277777777777779</v>
      </c>
      <c r="K2" s="6"/>
    </row>
    <row r="3" spans="1:11" x14ac:dyDescent="0.25">
      <c r="A3" t="s">
        <v>2</v>
      </c>
      <c r="B3" t="s">
        <v>149</v>
      </c>
      <c r="C3">
        <v>2022</v>
      </c>
      <c r="D3" s="3">
        <f t="shared" ca="1" si="0"/>
        <v>3</v>
      </c>
      <c r="E3" s="2">
        <v>1.7</v>
      </c>
      <c r="F3" s="1">
        <v>14.9</v>
      </c>
      <c r="G3" s="2">
        <f t="shared" ca="1" si="1"/>
        <v>4.9666666666666668</v>
      </c>
      <c r="H3" s="2">
        <f ca="1">_xlfn.PERCENTRANK.INC($J$2:$J$46,J3)*100</f>
        <v>56.8</v>
      </c>
      <c r="I3" s="5">
        <f ca="1">(E3/G3)-1</f>
        <v>-0.65771812080536907</v>
      </c>
      <c r="J3" s="2">
        <f t="shared" ref="J3:J66" ca="1" si="2">(G3*0.7)+(E3*0.3)</f>
        <v>3.9866666666666664</v>
      </c>
    </row>
    <row r="4" spans="1:11" x14ac:dyDescent="0.25">
      <c r="A4" t="s">
        <v>3</v>
      </c>
      <c r="B4" t="s">
        <v>149</v>
      </c>
      <c r="C4">
        <v>2016</v>
      </c>
      <c r="D4" s="3">
        <f t="shared" ca="1" si="0"/>
        <v>9</v>
      </c>
      <c r="E4" s="2">
        <v>3.9</v>
      </c>
      <c r="F4" s="1">
        <v>43.5</v>
      </c>
      <c r="G4" s="2">
        <f t="shared" ca="1" si="1"/>
        <v>4.833333333333333</v>
      </c>
      <c r="H4" s="2">
        <f ca="1">_xlfn.PERCENTRANK.INC($J$2:$J$46,J4)*100</f>
        <v>70.399999999999991</v>
      </c>
      <c r="I4" s="5">
        <f ca="1">(E4/G4)-1</f>
        <v>-0.19310344827586201</v>
      </c>
      <c r="J4" s="2">
        <f t="shared" ca="1" si="2"/>
        <v>4.5533333333333328</v>
      </c>
    </row>
    <row r="5" spans="1:11" x14ac:dyDescent="0.25">
      <c r="A5" t="s">
        <v>4</v>
      </c>
      <c r="B5" t="s">
        <v>149</v>
      </c>
      <c r="C5">
        <v>2019</v>
      </c>
      <c r="D5" s="3">
        <f t="shared" ca="1" si="0"/>
        <v>6</v>
      </c>
      <c r="E5" s="2">
        <v>1.3</v>
      </c>
      <c r="F5" s="1">
        <v>22.6</v>
      </c>
      <c r="G5" s="2">
        <f t="shared" ca="1" si="1"/>
        <v>3.7666666666666671</v>
      </c>
      <c r="H5" s="2">
        <f ca="1">_xlfn.PERCENTRANK.INC($J$2:$J$46,J5)*100</f>
        <v>15.9</v>
      </c>
      <c r="I5" s="5">
        <f ca="1">(E5/G5)-1</f>
        <v>-0.65486725663716816</v>
      </c>
      <c r="J5" s="2">
        <f t="shared" ca="1" si="2"/>
        <v>3.0266666666666668</v>
      </c>
    </row>
    <row r="6" spans="1:11" x14ac:dyDescent="0.25">
      <c r="A6" t="s">
        <v>5</v>
      </c>
      <c r="B6" t="s">
        <v>149</v>
      </c>
      <c r="C6">
        <v>2019</v>
      </c>
      <c r="D6" s="3">
        <f t="shared" ca="1" si="0"/>
        <v>6</v>
      </c>
      <c r="E6" s="2">
        <v>2.5</v>
      </c>
      <c r="F6" s="1">
        <v>20</v>
      </c>
      <c r="G6" s="2">
        <f t="shared" ca="1" si="1"/>
        <v>3.3333333333333335</v>
      </c>
      <c r="H6" s="2">
        <f ca="1">_xlfn.PERCENTRANK.INC($J$2:$J$46,J6)*100</f>
        <v>18.099999999999998</v>
      </c>
      <c r="I6" s="5">
        <f ca="1">(E6/G6)-1</f>
        <v>-0.25</v>
      </c>
      <c r="J6" s="2">
        <f t="shared" ca="1" si="2"/>
        <v>3.0833333333333335</v>
      </c>
    </row>
    <row r="7" spans="1:11" x14ac:dyDescent="0.25">
      <c r="A7" t="s">
        <v>6</v>
      </c>
      <c r="B7" t="s">
        <v>149</v>
      </c>
      <c r="C7">
        <v>2022</v>
      </c>
      <c r="D7" s="3">
        <f t="shared" ca="1" si="0"/>
        <v>3</v>
      </c>
      <c r="E7" s="2">
        <v>5.5</v>
      </c>
      <c r="F7" s="1">
        <v>20.100000000000001</v>
      </c>
      <c r="G7" s="2">
        <f t="shared" ca="1" si="1"/>
        <v>6.7</v>
      </c>
      <c r="H7" s="2">
        <f ca="1">_xlfn.PERCENTRANK.INC($J$2:$J$46,J7)*100</f>
        <v>95.399999999999991</v>
      </c>
      <c r="I7" s="5">
        <f ca="1">(E7/G7)-1</f>
        <v>-0.17910447761194037</v>
      </c>
      <c r="J7" s="2">
        <f t="shared" ca="1" si="2"/>
        <v>6.34</v>
      </c>
    </row>
    <row r="8" spans="1:11" x14ac:dyDescent="0.25">
      <c r="A8" t="s">
        <v>7</v>
      </c>
      <c r="B8" t="s">
        <v>149</v>
      </c>
      <c r="C8">
        <v>2012</v>
      </c>
      <c r="D8" s="3">
        <f t="shared" ca="1" si="0"/>
        <v>13</v>
      </c>
      <c r="E8" s="2">
        <v>2.8</v>
      </c>
      <c r="F8" s="1">
        <v>53.7</v>
      </c>
      <c r="G8" s="2">
        <f t="shared" ca="1" si="1"/>
        <v>4.1307692307692312</v>
      </c>
      <c r="H8" s="2">
        <f ca="1">_xlfn.PERCENTRANK.INC($J$2:$J$46,J8)*100</f>
        <v>47.699999999999996</v>
      </c>
      <c r="I8" s="5">
        <f ca="1">(E8/G8)-1</f>
        <v>-0.32216014897579159</v>
      </c>
      <c r="J8" s="2">
        <f t="shared" ca="1" si="2"/>
        <v>3.7315384615384617</v>
      </c>
    </row>
    <row r="9" spans="1:11" x14ac:dyDescent="0.25">
      <c r="A9" t="s">
        <v>8</v>
      </c>
      <c r="B9" t="s">
        <v>149</v>
      </c>
      <c r="C9">
        <v>2013</v>
      </c>
      <c r="D9" s="3">
        <f t="shared" ca="1" si="0"/>
        <v>12</v>
      </c>
      <c r="E9" s="2">
        <v>2.7</v>
      </c>
      <c r="F9" s="1">
        <v>44.7</v>
      </c>
      <c r="G9" s="2">
        <f t="shared" ca="1" si="1"/>
        <v>3.7250000000000001</v>
      </c>
      <c r="H9" s="2">
        <f ca="1">_xlfn.PERCENTRANK.INC($J$2:$J$46,J9)*100</f>
        <v>27.200000000000003</v>
      </c>
      <c r="I9" s="5">
        <f ca="1">(E9/G9)-1</f>
        <v>-0.27516778523489926</v>
      </c>
      <c r="J9" s="2">
        <f t="shared" ca="1" si="2"/>
        <v>3.4175</v>
      </c>
    </row>
    <row r="10" spans="1:11" x14ac:dyDescent="0.25">
      <c r="A10" t="s">
        <v>9</v>
      </c>
      <c r="B10" t="s">
        <v>149</v>
      </c>
      <c r="C10">
        <v>2008</v>
      </c>
      <c r="D10" s="3">
        <f t="shared" ca="1" si="0"/>
        <v>17</v>
      </c>
      <c r="E10" s="2">
        <v>1.4</v>
      </c>
      <c r="F10" s="4">
        <v>80.599999999999994</v>
      </c>
      <c r="G10" s="2">
        <f t="shared" ca="1" si="1"/>
        <v>4.7411764705882353</v>
      </c>
      <c r="H10" s="2">
        <f ca="1">_xlfn.PERCENTRANK.INC($J$2:$J$46,J10)*100</f>
        <v>52.2</v>
      </c>
      <c r="I10" s="5">
        <f ca="1">(E10/G10)-1</f>
        <v>-0.70471464019851116</v>
      </c>
      <c r="J10" s="2">
        <f t="shared" ca="1" si="2"/>
        <v>3.7388235294117647</v>
      </c>
    </row>
    <row r="11" spans="1:11" x14ac:dyDescent="0.25">
      <c r="A11" t="s">
        <v>10</v>
      </c>
      <c r="B11" t="s">
        <v>149</v>
      </c>
      <c r="C11">
        <v>2017</v>
      </c>
      <c r="D11" s="3">
        <f t="shared" ca="1" si="0"/>
        <v>8</v>
      </c>
      <c r="E11" s="2">
        <v>3.7</v>
      </c>
      <c r="F11" s="1">
        <v>29.1</v>
      </c>
      <c r="G11" s="2">
        <f t="shared" ca="1" si="1"/>
        <v>3.6375000000000002</v>
      </c>
      <c r="H11" s="2">
        <f ca="1">_xlfn.PERCENTRANK.INC($J$2:$J$46,J11)*100</f>
        <v>40.9</v>
      </c>
      <c r="I11" s="5">
        <f ca="1">(E11/G11)-1</f>
        <v>1.7182130584192379E-2</v>
      </c>
      <c r="J11" s="2">
        <f t="shared" ca="1" si="2"/>
        <v>3.65625</v>
      </c>
    </row>
    <row r="12" spans="1:11" x14ac:dyDescent="0.25">
      <c r="A12" t="s">
        <v>11</v>
      </c>
      <c r="B12" t="s">
        <v>149</v>
      </c>
      <c r="C12">
        <v>2022</v>
      </c>
      <c r="D12" s="3">
        <f t="shared" ca="1" si="0"/>
        <v>3</v>
      </c>
      <c r="E12" s="2">
        <v>3.8</v>
      </c>
      <c r="F12" s="1">
        <v>13.6</v>
      </c>
      <c r="G12" s="2">
        <f t="shared" ca="1" si="1"/>
        <v>4.5333333333333332</v>
      </c>
      <c r="H12" s="2">
        <f ca="1">_xlfn.PERCENTRANK.INC($J$2:$J$46,J12)*100</f>
        <v>63.6</v>
      </c>
      <c r="I12" s="5">
        <f ca="1">(E12/G12)-1</f>
        <v>-0.16176470588235292</v>
      </c>
      <c r="J12" s="2">
        <f t="shared" ca="1" si="2"/>
        <v>4.3133333333333326</v>
      </c>
    </row>
    <row r="13" spans="1:11" x14ac:dyDescent="0.25">
      <c r="A13" t="s">
        <v>12</v>
      </c>
      <c r="B13" t="s">
        <v>149</v>
      </c>
      <c r="C13">
        <v>2015</v>
      </c>
      <c r="D13" s="3">
        <f t="shared" ca="1" si="0"/>
        <v>10</v>
      </c>
      <c r="E13" s="2">
        <v>5.6</v>
      </c>
      <c r="F13" s="1">
        <v>42.4</v>
      </c>
      <c r="G13" s="2">
        <f t="shared" ca="1" si="1"/>
        <v>4.24</v>
      </c>
      <c r="H13" s="2">
        <f ca="1">_xlfn.PERCENTRANK.INC($J$2:$J$46,J13)*100</f>
        <v>72.7</v>
      </c>
      <c r="I13" s="5">
        <f ca="1">(E13/G13)-1</f>
        <v>0.320754716981132</v>
      </c>
      <c r="J13" s="2">
        <f t="shared" ca="1" si="2"/>
        <v>4.6479999999999997</v>
      </c>
    </row>
    <row r="14" spans="1:11" x14ac:dyDescent="0.25">
      <c r="A14" t="s">
        <v>13</v>
      </c>
      <c r="B14" t="s">
        <v>149</v>
      </c>
      <c r="C14">
        <v>2019</v>
      </c>
      <c r="D14" s="3">
        <f t="shared" ca="1" si="0"/>
        <v>6</v>
      </c>
      <c r="E14" s="2">
        <v>5.5</v>
      </c>
      <c r="F14" s="1">
        <v>26.7</v>
      </c>
      <c r="G14" s="2">
        <f t="shared" ca="1" si="1"/>
        <v>4.45</v>
      </c>
      <c r="H14" s="2">
        <f ca="1">_xlfn.PERCENTRANK.INC($J$2:$J$46,J14)*100</f>
        <v>77.2</v>
      </c>
      <c r="I14" s="5">
        <f ca="1">(E14/G14)-1</f>
        <v>0.23595505617977519</v>
      </c>
      <c r="J14" s="2">
        <f t="shared" ca="1" si="2"/>
        <v>4.7649999999999997</v>
      </c>
    </row>
    <row r="15" spans="1:11" x14ac:dyDescent="0.25">
      <c r="A15" t="s">
        <v>14</v>
      </c>
      <c r="B15" t="s">
        <v>149</v>
      </c>
      <c r="C15">
        <v>2010</v>
      </c>
      <c r="D15" s="3">
        <f t="shared" ca="1" si="0"/>
        <v>15</v>
      </c>
      <c r="E15" s="2">
        <v>2.5</v>
      </c>
      <c r="F15" s="1">
        <v>63.3</v>
      </c>
      <c r="G15" s="2">
        <f t="shared" ca="1" si="1"/>
        <v>4.22</v>
      </c>
      <c r="H15" s="2">
        <f ca="1">_xlfn.PERCENTRANK.INC($J$2:$J$46,J15)*100</f>
        <v>45.4</v>
      </c>
      <c r="I15" s="5">
        <f ca="1">(E15/G15)-1</f>
        <v>-0.40758293838862558</v>
      </c>
      <c r="J15" s="2">
        <f t="shared" ca="1" si="2"/>
        <v>3.7039999999999997</v>
      </c>
    </row>
    <row r="16" spans="1:11" x14ac:dyDescent="0.25">
      <c r="A16" t="s">
        <v>15</v>
      </c>
      <c r="B16" t="s">
        <v>149</v>
      </c>
      <c r="C16">
        <v>2011</v>
      </c>
      <c r="D16" s="3">
        <f t="shared" ca="1" si="0"/>
        <v>14</v>
      </c>
      <c r="E16" s="2">
        <v>0.9</v>
      </c>
      <c r="F16" s="1">
        <v>53.8</v>
      </c>
      <c r="G16" s="2">
        <f t="shared" ca="1" si="1"/>
        <v>3.8428571428571425</v>
      </c>
      <c r="H16" s="2">
        <f ca="1">_xlfn.PERCENTRANK.INC($J$2:$J$46,J16)*100</f>
        <v>13.600000000000001</v>
      </c>
      <c r="I16" s="5">
        <f ca="1">(E16/G16)-1</f>
        <v>-0.76579925650557623</v>
      </c>
      <c r="J16" s="2">
        <f t="shared" ca="1" si="2"/>
        <v>2.9599999999999995</v>
      </c>
    </row>
    <row r="17" spans="1:10" x14ac:dyDescent="0.25">
      <c r="A17" t="s">
        <v>16</v>
      </c>
      <c r="B17" t="s">
        <v>149</v>
      </c>
      <c r="C17">
        <v>2018</v>
      </c>
      <c r="D17" s="3">
        <f t="shared" ca="1" si="0"/>
        <v>7</v>
      </c>
      <c r="E17" s="2">
        <v>4.3</v>
      </c>
      <c r="F17" s="1">
        <v>40.700000000000003</v>
      </c>
      <c r="G17" s="2">
        <f t="shared" ca="1" si="1"/>
        <v>5.8142857142857149</v>
      </c>
      <c r="H17" s="2">
        <f ca="1">_xlfn.PERCENTRANK.INC($J$2:$J$46,J17)*100</f>
        <v>86.3</v>
      </c>
      <c r="I17" s="5">
        <f ca="1">(E17/G17)-1</f>
        <v>-0.2604422604422606</v>
      </c>
      <c r="J17" s="2">
        <f t="shared" ca="1" si="2"/>
        <v>5.36</v>
      </c>
    </row>
    <row r="18" spans="1:10" x14ac:dyDescent="0.25">
      <c r="A18" t="s">
        <v>17</v>
      </c>
      <c r="B18" t="s">
        <v>149</v>
      </c>
      <c r="C18">
        <v>2005</v>
      </c>
      <c r="D18" s="3">
        <f t="shared" ca="1" si="0"/>
        <v>20</v>
      </c>
      <c r="E18" s="2">
        <v>-0.3</v>
      </c>
      <c r="F18" s="1">
        <v>80.2</v>
      </c>
      <c r="G18" s="2">
        <f t="shared" ca="1" si="1"/>
        <v>4.01</v>
      </c>
      <c r="H18" s="2">
        <f ca="1">_xlfn.PERCENTRANK.INC($J$2:$J$46,J18)*100</f>
        <v>11.3</v>
      </c>
      <c r="I18" s="5">
        <f ca="1">(E18/G18)-1</f>
        <v>-1.0748129675810474</v>
      </c>
      <c r="J18" s="2">
        <f t="shared" ca="1" si="2"/>
        <v>2.7169999999999996</v>
      </c>
    </row>
    <row r="19" spans="1:10" x14ac:dyDescent="0.25">
      <c r="A19" t="s">
        <v>18</v>
      </c>
      <c r="B19" t="s">
        <v>149</v>
      </c>
      <c r="C19">
        <v>2020</v>
      </c>
      <c r="D19" s="3">
        <f t="shared" ca="1" si="0"/>
        <v>5</v>
      </c>
      <c r="E19" s="2">
        <v>1.2</v>
      </c>
      <c r="F19" s="1">
        <v>15.6</v>
      </c>
      <c r="G19" s="2">
        <f t="shared" ca="1" si="1"/>
        <v>3.12</v>
      </c>
      <c r="H19" s="2">
        <f ca="1">_xlfn.PERCENTRANK.INC($J$2:$J$46,J19)*100</f>
        <v>4.5</v>
      </c>
      <c r="I19" s="5">
        <f ca="1">(E19/G19)-1</f>
        <v>-0.61538461538461542</v>
      </c>
      <c r="J19" s="2">
        <f t="shared" ca="1" si="2"/>
        <v>2.5439999999999996</v>
      </c>
    </row>
    <row r="20" spans="1:10" x14ac:dyDescent="0.25">
      <c r="A20" t="s">
        <v>19</v>
      </c>
      <c r="B20" t="s">
        <v>149</v>
      </c>
      <c r="C20">
        <v>2012</v>
      </c>
      <c r="D20" s="3">
        <f t="shared" ca="1" si="0"/>
        <v>13</v>
      </c>
      <c r="E20" s="2">
        <v>4</v>
      </c>
      <c r="F20" s="1">
        <v>61.6</v>
      </c>
      <c r="G20" s="2">
        <f t="shared" ca="1" si="1"/>
        <v>4.7384615384615385</v>
      </c>
      <c r="H20" s="2">
        <f ca="1">_xlfn.PERCENTRANK.INC($J$2:$J$46,J20)*100</f>
        <v>68.100000000000009</v>
      </c>
      <c r="I20" s="5">
        <f ca="1">(E20/G20)-1</f>
        <v>-0.1558441558441559</v>
      </c>
      <c r="J20" s="2">
        <f t="shared" ca="1" si="2"/>
        <v>4.516923076923077</v>
      </c>
    </row>
    <row r="21" spans="1:10" x14ac:dyDescent="0.25">
      <c r="A21" t="s">
        <v>20</v>
      </c>
      <c r="B21" t="s">
        <v>149</v>
      </c>
      <c r="C21">
        <v>2008</v>
      </c>
      <c r="D21" s="3">
        <f t="shared" ca="1" si="0"/>
        <v>17</v>
      </c>
      <c r="E21" s="2">
        <v>1.4</v>
      </c>
      <c r="F21" s="1">
        <v>76.7</v>
      </c>
      <c r="G21" s="2">
        <f t="shared" ca="1" si="1"/>
        <v>4.5117647058823529</v>
      </c>
      <c r="H21" s="2">
        <f ca="1">_xlfn.PERCENTRANK.INC($J$2:$J$46,J21)*100</f>
        <v>36.299999999999997</v>
      </c>
      <c r="I21" s="5">
        <f ca="1">(E21/G21)-1</f>
        <v>-0.68970013037809652</v>
      </c>
      <c r="J21" s="2">
        <f t="shared" ca="1" si="2"/>
        <v>3.578235294117647</v>
      </c>
    </row>
    <row r="22" spans="1:10" x14ac:dyDescent="0.25">
      <c r="A22" t="s">
        <v>21</v>
      </c>
      <c r="B22" t="s">
        <v>149</v>
      </c>
      <c r="C22">
        <v>2011</v>
      </c>
      <c r="D22" s="3">
        <f t="shared" ca="1" si="0"/>
        <v>14</v>
      </c>
      <c r="E22" s="2">
        <v>1.5</v>
      </c>
      <c r="F22" s="1">
        <v>87.4</v>
      </c>
      <c r="G22" s="2">
        <f t="shared" ca="1" si="1"/>
        <v>6.2428571428571429</v>
      </c>
      <c r="H22" s="2">
        <f ca="1">_xlfn.PERCENTRANK.INC($J$2:$J$46,J22)*100</f>
        <v>79.5</v>
      </c>
      <c r="I22" s="5">
        <f ca="1">(E22/G22)-1</f>
        <v>-0.7597254004576659</v>
      </c>
      <c r="J22" s="2">
        <f t="shared" ca="1" si="2"/>
        <v>4.82</v>
      </c>
    </row>
    <row r="23" spans="1:10" x14ac:dyDescent="0.25">
      <c r="A23" t="s">
        <v>22</v>
      </c>
      <c r="B23" t="s">
        <v>149</v>
      </c>
      <c r="C23">
        <v>2014</v>
      </c>
      <c r="D23" s="3">
        <f t="shared" ca="1" si="0"/>
        <v>11</v>
      </c>
      <c r="E23" s="2">
        <v>2.9</v>
      </c>
      <c r="F23" s="1">
        <v>73.2</v>
      </c>
      <c r="G23" s="2">
        <f t="shared" ca="1" si="1"/>
        <v>6.6545454545454552</v>
      </c>
      <c r="H23" s="2">
        <f ca="1">_xlfn.PERCENTRANK.INC($J$2:$J$46,J23)*100</f>
        <v>88.6</v>
      </c>
      <c r="I23" s="5">
        <f ca="1">(E23/G23)-1</f>
        <v>-0.56420765027322406</v>
      </c>
      <c r="J23" s="2">
        <f t="shared" ca="1" si="2"/>
        <v>5.5281818181818183</v>
      </c>
    </row>
    <row r="24" spans="1:10" x14ac:dyDescent="0.25">
      <c r="A24" t="s">
        <v>23</v>
      </c>
      <c r="B24" t="s">
        <v>149</v>
      </c>
      <c r="C24">
        <v>2011</v>
      </c>
      <c r="D24" s="3">
        <f t="shared" ca="1" si="0"/>
        <v>14</v>
      </c>
      <c r="E24" s="2">
        <v>1.5</v>
      </c>
      <c r="F24" s="1">
        <v>64.099999999999994</v>
      </c>
      <c r="G24" s="2">
        <f t="shared" ca="1" si="1"/>
        <v>4.5785714285714283</v>
      </c>
      <c r="H24" s="2">
        <f ca="1">_xlfn.PERCENTRANK.INC($J$2:$J$46,J24)*100</f>
        <v>38.6</v>
      </c>
      <c r="I24" s="5">
        <f ca="1">(E24/G24)-1</f>
        <v>-0.67238689547581898</v>
      </c>
      <c r="J24" s="2">
        <f t="shared" ca="1" si="2"/>
        <v>3.6549999999999994</v>
      </c>
    </row>
    <row r="25" spans="1:10" x14ac:dyDescent="0.25">
      <c r="A25" t="s">
        <v>24</v>
      </c>
      <c r="B25" t="s">
        <v>149</v>
      </c>
      <c r="C25">
        <v>2019</v>
      </c>
      <c r="D25" s="3">
        <f t="shared" ca="1" si="0"/>
        <v>6</v>
      </c>
      <c r="E25" s="2">
        <v>2.9</v>
      </c>
      <c r="F25" s="1">
        <v>22.8</v>
      </c>
      <c r="G25" s="2">
        <f t="shared" ca="1" si="1"/>
        <v>3.8000000000000003</v>
      </c>
      <c r="H25" s="2">
        <f ca="1">_xlfn.PERCENTRANK.INC($J$2:$J$46,J25)*100</f>
        <v>34</v>
      </c>
      <c r="I25" s="5">
        <f ca="1">(E25/G25)-1</f>
        <v>-0.23684210526315796</v>
      </c>
      <c r="J25" s="2">
        <f t="shared" ca="1" si="2"/>
        <v>3.5300000000000002</v>
      </c>
    </row>
    <row r="26" spans="1:10" x14ac:dyDescent="0.25">
      <c r="A26" t="s">
        <v>25</v>
      </c>
      <c r="B26" t="s">
        <v>149</v>
      </c>
      <c r="C26">
        <v>2017</v>
      </c>
      <c r="D26" s="3">
        <f t="shared" ca="1" si="0"/>
        <v>8</v>
      </c>
      <c r="E26" s="2">
        <v>2.9</v>
      </c>
      <c r="F26" s="1">
        <v>25.5</v>
      </c>
      <c r="G26" s="2">
        <f t="shared" ca="1" si="1"/>
        <v>3.1875</v>
      </c>
      <c r="H26" s="2">
        <f ca="1">_xlfn.PERCENTRANK.INC($J$2:$J$46,J26)*100</f>
        <v>20.399999999999999</v>
      </c>
      <c r="I26" s="5">
        <f ca="1">(E26/G26)-1</f>
        <v>-9.0196078431372562E-2</v>
      </c>
      <c r="J26" s="2">
        <f t="shared" ca="1" si="2"/>
        <v>3.1012499999999998</v>
      </c>
    </row>
    <row r="27" spans="1:10" x14ac:dyDescent="0.25">
      <c r="A27" t="s">
        <v>26</v>
      </c>
      <c r="B27" t="s">
        <v>149</v>
      </c>
      <c r="C27">
        <v>2019</v>
      </c>
      <c r="D27" s="3">
        <f t="shared" ca="1" si="0"/>
        <v>6</v>
      </c>
      <c r="E27" s="2">
        <v>4</v>
      </c>
      <c r="F27" s="1">
        <v>17</v>
      </c>
      <c r="G27" s="2">
        <f t="shared" ca="1" si="1"/>
        <v>2.8333333333333335</v>
      </c>
      <c r="H27" s="2">
        <f ca="1">_xlfn.PERCENTRANK.INC($J$2:$J$46,J27)*100</f>
        <v>22.7</v>
      </c>
      <c r="I27" s="5">
        <f ca="1">(E27/G27)-1</f>
        <v>0.41176470588235281</v>
      </c>
      <c r="J27" s="2">
        <f t="shared" ca="1" si="2"/>
        <v>3.1833333333333336</v>
      </c>
    </row>
    <row r="28" spans="1:10" x14ac:dyDescent="0.25">
      <c r="A28" t="s">
        <v>27</v>
      </c>
      <c r="B28" t="s">
        <v>149</v>
      </c>
      <c r="C28">
        <v>2018</v>
      </c>
      <c r="D28" s="3">
        <f t="shared" ca="1" si="0"/>
        <v>7</v>
      </c>
      <c r="E28" s="2">
        <v>2.1</v>
      </c>
      <c r="F28" s="1">
        <v>27.7</v>
      </c>
      <c r="G28" s="2">
        <f t="shared" ca="1" si="1"/>
        <v>3.9571428571428569</v>
      </c>
      <c r="H28" s="2">
        <f ca="1">_xlfn.PERCENTRANK.INC($J$2:$J$46,J28)*100</f>
        <v>25</v>
      </c>
      <c r="I28" s="5">
        <f ca="1">(E28/G28)-1</f>
        <v>-0.46931407942238257</v>
      </c>
      <c r="J28" s="2">
        <f t="shared" ca="1" si="2"/>
        <v>3.3999999999999995</v>
      </c>
    </row>
    <row r="29" spans="1:10" x14ac:dyDescent="0.25">
      <c r="A29" t="s">
        <v>28</v>
      </c>
      <c r="B29" t="s">
        <v>149</v>
      </c>
      <c r="C29">
        <v>2018</v>
      </c>
      <c r="D29" s="3">
        <f t="shared" ca="1" si="0"/>
        <v>7</v>
      </c>
      <c r="E29" s="2">
        <v>5.7</v>
      </c>
      <c r="F29" s="1">
        <v>49.6</v>
      </c>
      <c r="G29" s="2">
        <f t="shared" ca="1" si="1"/>
        <v>7.0857142857142863</v>
      </c>
      <c r="H29" s="2">
        <f ca="1">_xlfn.PERCENTRANK.INC($J$2:$J$46,J29)*100</f>
        <v>97.7</v>
      </c>
      <c r="I29" s="5">
        <f ca="1">(E29/G29)-1</f>
        <v>-0.19556451612903225</v>
      </c>
      <c r="J29" s="2">
        <f t="shared" ca="1" si="2"/>
        <v>6.67</v>
      </c>
    </row>
    <row r="30" spans="1:10" x14ac:dyDescent="0.25">
      <c r="A30" t="s">
        <v>29</v>
      </c>
      <c r="B30" t="s">
        <v>149</v>
      </c>
      <c r="C30">
        <v>2015</v>
      </c>
      <c r="D30" s="3">
        <f t="shared" ca="1" si="0"/>
        <v>10</v>
      </c>
      <c r="E30" s="2">
        <v>4.4000000000000004</v>
      </c>
      <c r="F30" s="1">
        <v>40.799999999999997</v>
      </c>
      <c r="G30" s="2">
        <f t="shared" ca="1" si="1"/>
        <v>4.08</v>
      </c>
      <c r="H30" s="2">
        <f ca="1">_xlfn.PERCENTRANK.INC($J$2:$J$46,J30)*100</f>
        <v>59</v>
      </c>
      <c r="I30" s="5">
        <f ca="1">(E30/G30)-1</f>
        <v>7.8431372549019773E-2</v>
      </c>
      <c r="J30" s="2">
        <f t="shared" ca="1" si="2"/>
        <v>4.1760000000000002</v>
      </c>
    </row>
    <row r="31" spans="1:10" x14ac:dyDescent="0.25">
      <c r="A31" t="s">
        <v>30</v>
      </c>
      <c r="B31" t="s">
        <v>149</v>
      </c>
      <c r="C31">
        <v>2019</v>
      </c>
      <c r="D31" s="3">
        <f t="shared" ca="1" si="0"/>
        <v>6</v>
      </c>
      <c r="E31" s="2">
        <v>-0.4</v>
      </c>
      <c r="F31" s="1">
        <v>23.2</v>
      </c>
      <c r="G31" s="2">
        <f t="shared" ca="1" si="1"/>
        <v>3.8666666666666667</v>
      </c>
      <c r="H31" s="2">
        <f ca="1">_xlfn.PERCENTRANK.INC($J$2:$J$46,J31)*100</f>
        <v>6.8000000000000007</v>
      </c>
      <c r="I31" s="5">
        <f ca="1">(E31/G31)-1</f>
        <v>-1.103448275862069</v>
      </c>
      <c r="J31" s="2">
        <f t="shared" ca="1" si="2"/>
        <v>2.5866666666666664</v>
      </c>
    </row>
    <row r="32" spans="1:10" x14ac:dyDescent="0.25">
      <c r="A32" t="s">
        <v>31</v>
      </c>
      <c r="B32" t="s">
        <v>149</v>
      </c>
      <c r="C32">
        <v>2023</v>
      </c>
      <c r="D32" s="3">
        <f t="shared" ca="1" si="0"/>
        <v>2</v>
      </c>
      <c r="E32" s="2">
        <v>5.9</v>
      </c>
      <c r="F32" s="1">
        <v>11.7</v>
      </c>
      <c r="G32" s="2">
        <f t="shared" ca="1" si="1"/>
        <v>5.85</v>
      </c>
      <c r="H32" s="2">
        <f ca="1">_xlfn.PERCENTRANK.INC($J$2:$J$46,J32)*100</f>
        <v>90.9</v>
      </c>
      <c r="I32" s="5">
        <f ca="1">(E32/G32)-1</f>
        <v>8.5470085470087387E-3</v>
      </c>
      <c r="J32" s="2">
        <f t="shared" ca="1" si="2"/>
        <v>5.8650000000000002</v>
      </c>
    </row>
    <row r="33" spans="1:11" x14ac:dyDescent="0.25">
      <c r="A33" t="s">
        <v>159</v>
      </c>
      <c r="B33" t="s">
        <v>149</v>
      </c>
      <c r="C33">
        <v>2015</v>
      </c>
      <c r="D33" s="3">
        <f t="shared" ca="1" si="0"/>
        <v>10</v>
      </c>
      <c r="E33" s="2">
        <v>0.9</v>
      </c>
      <c r="F33" s="1">
        <v>45.2</v>
      </c>
      <c r="G33" s="2">
        <f t="shared" ca="1" si="1"/>
        <v>4.5200000000000005</v>
      </c>
      <c r="H33" s="2">
        <f ca="1">_xlfn.PERCENTRANK.INC($J$2:$J$46,J33)*100</f>
        <v>29.5</v>
      </c>
      <c r="I33" s="5">
        <f ca="1">(E33/G33)-1</f>
        <v>-0.80088495575221241</v>
      </c>
      <c r="J33" s="2">
        <f t="shared" ca="1" si="2"/>
        <v>3.4340000000000002</v>
      </c>
    </row>
    <row r="34" spans="1:11" x14ac:dyDescent="0.25">
      <c r="A34" t="s">
        <v>160</v>
      </c>
      <c r="B34" t="s">
        <v>149</v>
      </c>
      <c r="C34">
        <v>2023</v>
      </c>
      <c r="D34" s="3">
        <f t="shared" ref="D34:D65" ca="1" si="3">YEAR(TODAY()) - C34</f>
        <v>2</v>
      </c>
      <c r="E34" s="2">
        <v>3.4</v>
      </c>
      <c r="F34" s="1">
        <v>9.4</v>
      </c>
      <c r="G34" s="2">
        <f t="shared" ca="1" si="1"/>
        <v>4.7</v>
      </c>
      <c r="H34" s="2">
        <f ca="1">_xlfn.PERCENTRANK.INC($J$2:$J$46,J34)*100</f>
        <v>61.3</v>
      </c>
      <c r="I34" s="5">
        <f ca="1">(E34/G34)-1</f>
        <v>-0.27659574468085113</v>
      </c>
      <c r="J34" s="2">
        <f t="shared" ca="1" si="2"/>
        <v>4.3100000000000005</v>
      </c>
    </row>
    <row r="35" spans="1:11" x14ac:dyDescent="0.25">
      <c r="A35" t="s">
        <v>161</v>
      </c>
      <c r="B35" t="s">
        <v>149</v>
      </c>
      <c r="C35">
        <v>2015</v>
      </c>
      <c r="D35" s="3">
        <f t="shared" ca="1" si="3"/>
        <v>10</v>
      </c>
      <c r="E35" s="2">
        <v>3.7</v>
      </c>
      <c r="F35" s="1">
        <v>53.5</v>
      </c>
      <c r="G35" s="2">
        <f t="shared" ca="1" si="1"/>
        <v>5.35</v>
      </c>
      <c r="H35" s="2">
        <f ca="1">_xlfn.PERCENTRANK.INC($J$2:$J$46,J35)*100</f>
        <v>81.8</v>
      </c>
      <c r="I35" s="5">
        <f ca="1">(E35/G35)-1</f>
        <v>-0.30841121495327095</v>
      </c>
      <c r="J35" s="2">
        <f t="shared" ca="1" si="2"/>
        <v>4.8549999999999995</v>
      </c>
    </row>
    <row r="36" spans="1:11" x14ac:dyDescent="0.25">
      <c r="A36" t="s">
        <v>162</v>
      </c>
      <c r="B36" t="s">
        <v>149</v>
      </c>
      <c r="C36">
        <v>2022</v>
      </c>
      <c r="D36" s="3">
        <f t="shared" ca="1" si="3"/>
        <v>3</v>
      </c>
      <c r="E36" s="2">
        <v>4.0999999999999996</v>
      </c>
      <c r="F36" s="1">
        <v>20.2</v>
      </c>
      <c r="G36" s="2">
        <f t="shared" ca="1" si="1"/>
        <v>6.7333333333333334</v>
      </c>
      <c r="H36" s="2">
        <f ca="1">_xlfn.PERCENTRANK.INC($J$2:$J$46,J36)*100</f>
        <v>93.100000000000009</v>
      </c>
      <c r="I36" s="5">
        <f ca="1">(E36/G36)-1</f>
        <v>-0.3910891089108911</v>
      </c>
      <c r="J36" s="2">
        <f t="shared" ca="1" si="2"/>
        <v>5.9433333333333325</v>
      </c>
    </row>
    <row r="37" spans="1:11" x14ac:dyDescent="0.25">
      <c r="A37" t="s">
        <v>163</v>
      </c>
      <c r="B37" t="s">
        <v>149</v>
      </c>
      <c r="C37">
        <v>2014</v>
      </c>
      <c r="D37" s="3">
        <f t="shared" ca="1" si="3"/>
        <v>11</v>
      </c>
      <c r="E37" s="2">
        <v>2.9</v>
      </c>
      <c r="F37" s="1">
        <v>47.9</v>
      </c>
      <c r="G37" s="2">
        <f t="shared" ca="1" si="1"/>
        <v>4.3545454545454545</v>
      </c>
      <c r="H37" s="2">
        <f ca="1">_xlfn.PERCENTRANK.INC($J$2:$J$46,J37)*100</f>
        <v>54.500000000000007</v>
      </c>
      <c r="I37" s="5">
        <f ca="1">(E37/G37)-1</f>
        <v>-0.33402922755741127</v>
      </c>
      <c r="J37" s="2">
        <f t="shared" ca="1" si="2"/>
        <v>3.918181818181818</v>
      </c>
    </row>
    <row r="38" spans="1:11" x14ac:dyDescent="0.25">
      <c r="A38" t="s">
        <v>164</v>
      </c>
      <c r="B38" t="s">
        <v>149</v>
      </c>
      <c r="C38">
        <v>2021</v>
      </c>
      <c r="D38" s="3">
        <f t="shared" ca="1" si="3"/>
        <v>4</v>
      </c>
      <c r="E38" s="2">
        <v>3.7</v>
      </c>
      <c r="F38" s="1">
        <v>13.7</v>
      </c>
      <c r="G38" s="2">
        <f t="shared" ca="1" si="1"/>
        <v>3.4249999999999998</v>
      </c>
      <c r="H38" s="2">
        <f ca="1">_xlfn.PERCENTRANK.INC($J$2:$J$46,J38)*100</f>
        <v>31.8</v>
      </c>
      <c r="I38" s="5">
        <f ca="1">(E38/G38)-1</f>
        <v>8.0291970802919721E-2</v>
      </c>
      <c r="J38" s="2">
        <f t="shared" ca="1" si="2"/>
        <v>3.5074999999999994</v>
      </c>
    </row>
    <row r="39" spans="1:11" x14ac:dyDescent="0.25">
      <c r="A39" t="s">
        <v>165</v>
      </c>
      <c r="B39" t="s">
        <v>149</v>
      </c>
      <c r="C39">
        <v>2020</v>
      </c>
      <c r="D39" s="3">
        <f t="shared" ca="1" si="3"/>
        <v>5</v>
      </c>
      <c r="E39" s="2">
        <v>3.3</v>
      </c>
      <c r="F39" s="1">
        <v>11.5</v>
      </c>
      <c r="G39" s="2">
        <f t="shared" ca="1" si="1"/>
        <v>2.2999999999999998</v>
      </c>
      <c r="H39" s="2">
        <f ca="1">_xlfn.PERCENTRANK.INC($J$2:$J$46,J39)*100</f>
        <v>9</v>
      </c>
      <c r="I39" s="5">
        <f ca="1">(E39/G39)-1</f>
        <v>0.43478260869565211</v>
      </c>
      <c r="J39" s="2">
        <f t="shared" ca="1" si="2"/>
        <v>2.5999999999999996</v>
      </c>
    </row>
    <row r="40" spans="1:11" x14ac:dyDescent="0.25">
      <c r="A40" t="s">
        <v>166</v>
      </c>
      <c r="B40" t="s">
        <v>149</v>
      </c>
      <c r="C40">
        <v>2013</v>
      </c>
      <c r="D40" s="3">
        <f t="shared" ca="1" si="3"/>
        <v>12</v>
      </c>
      <c r="E40" s="2">
        <v>5.0999999999999996</v>
      </c>
      <c r="F40" s="1">
        <v>57</v>
      </c>
      <c r="G40" s="2">
        <f t="shared" ca="1" si="1"/>
        <v>4.75</v>
      </c>
      <c r="H40" s="2">
        <f ca="1">_xlfn.PERCENTRANK.INC($J$2:$J$46,J40)*100</f>
        <v>81.8</v>
      </c>
      <c r="I40" s="5">
        <f ca="1">(E40/G40)-1</f>
        <v>7.3684210526315796E-2</v>
      </c>
      <c r="J40" s="2">
        <f t="shared" ca="1" si="2"/>
        <v>4.8549999999999995</v>
      </c>
    </row>
    <row r="41" spans="1:11" x14ac:dyDescent="0.25">
      <c r="A41" t="s">
        <v>167</v>
      </c>
      <c r="B41" t="s">
        <v>149</v>
      </c>
      <c r="C41">
        <v>2015</v>
      </c>
      <c r="D41" s="3">
        <f t="shared" ca="1" si="3"/>
        <v>10</v>
      </c>
      <c r="E41" s="2">
        <v>4.2</v>
      </c>
      <c r="F41" s="1">
        <v>35.4</v>
      </c>
      <c r="G41" s="2">
        <f t="shared" ca="1" si="1"/>
        <v>3.54</v>
      </c>
      <c r="H41" s="2">
        <f ca="1">_xlfn.PERCENTRANK.INC($J$2:$J$46,J41)*100</f>
        <v>50</v>
      </c>
      <c r="I41" s="5">
        <f ca="1">(E41/G41)-1</f>
        <v>0.18644067796610164</v>
      </c>
      <c r="J41" s="2">
        <f t="shared" ca="1" si="2"/>
        <v>3.7379999999999995</v>
      </c>
    </row>
    <row r="42" spans="1:11" x14ac:dyDescent="0.25">
      <c r="A42" t="s">
        <v>168</v>
      </c>
      <c r="B42" t="s">
        <v>149</v>
      </c>
      <c r="C42">
        <v>2019</v>
      </c>
      <c r="D42" s="3">
        <f t="shared" ca="1" si="3"/>
        <v>6</v>
      </c>
      <c r="E42" s="2">
        <v>1</v>
      </c>
      <c r="F42" s="1">
        <v>16.100000000000001</v>
      </c>
      <c r="G42" s="2">
        <f t="shared" ca="1" si="1"/>
        <v>2.6833333333333336</v>
      </c>
      <c r="H42" s="2">
        <f ca="1">_xlfn.PERCENTRANK.INC($J$2:$J$46,J42)*100</f>
        <v>0</v>
      </c>
      <c r="I42" s="5">
        <f ca="1">(E42/G42)-1</f>
        <v>-0.62732919254658381</v>
      </c>
      <c r="J42" s="2">
        <f t="shared" ca="1" si="2"/>
        <v>2.1783333333333332</v>
      </c>
      <c r="K42" s="7"/>
    </row>
    <row r="43" spans="1:11" x14ac:dyDescent="0.25">
      <c r="A43" t="s">
        <v>169</v>
      </c>
      <c r="B43" t="s">
        <v>149</v>
      </c>
      <c r="C43">
        <v>2017</v>
      </c>
      <c r="D43" s="3">
        <f t="shared" ca="1" si="3"/>
        <v>8</v>
      </c>
      <c r="E43" s="2">
        <v>3.5</v>
      </c>
      <c r="F43" s="1">
        <v>41.2</v>
      </c>
      <c r="G43" s="2">
        <f t="shared" ca="1" si="1"/>
        <v>5.15</v>
      </c>
      <c r="H43" s="2">
        <f ca="1">_xlfn.PERCENTRANK.INC($J$2:$J$46,J43)*100</f>
        <v>75</v>
      </c>
      <c r="I43" s="5">
        <f ca="1">(E43/G43)-1</f>
        <v>-0.32038834951456319</v>
      </c>
      <c r="J43" s="2">
        <f t="shared" ca="1" si="2"/>
        <v>4.6550000000000002</v>
      </c>
    </row>
    <row r="44" spans="1:11" x14ac:dyDescent="0.25">
      <c r="A44" t="s">
        <v>170</v>
      </c>
      <c r="B44" t="s">
        <v>149</v>
      </c>
      <c r="C44">
        <v>2013</v>
      </c>
      <c r="D44" s="3">
        <f t="shared" ca="1" si="3"/>
        <v>12</v>
      </c>
      <c r="E44" s="2">
        <v>1.1000000000000001</v>
      </c>
      <c r="F44" s="1">
        <v>57.6</v>
      </c>
      <c r="G44" s="2">
        <f t="shared" ca="1" si="1"/>
        <v>4.8</v>
      </c>
      <c r="H44" s="2">
        <f ca="1">_xlfn.PERCENTRANK.INC($J$2:$J$46,J44)*100</f>
        <v>43.1</v>
      </c>
      <c r="I44" s="5">
        <f ca="1">(E44/G44)-1</f>
        <v>-0.77083333333333326</v>
      </c>
      <c r="J44" s="2">
        <f t="shared" ca="1" si="2"/>
        <v>3.69</v>
      </c>
    </row>
    <row r="45" spans="1:11" x14ac:dyDescent="0.25">
      <c r="A45" t="s">
        <v>171</v>
      </c>
      <c r="B45" t="s">
        <v>149</v>
      </c>
      <c r="C45">
        <v>2017</v>
      </c>
      <c r="D45" s="3">
        <f t="shared" ca="1" si="3"/>
        <v>8</v>
      </c>
      <c r="E45" s="2">
        <v>1.3</v>
      </c>
      <c r="F45" s="1">
        <v>23.4</v>
      </c>
      <c r="G45" s="2">
        <f t="shared" ca="1" si="1"/>
        <v>2.9249999999999998</v>
      </c>
      <c r="H45" s="2">
        <f ca="1">_xlfn.PERCENTRANK.INC($J$2:$J$46,J45)*100</f>
        <v>2.1999999999999997</v>
      </c>
      <c r="I45" s="5">
        <f ca="1">(E45/G45)-1</f>
        <v>-0.55555555555555558</v>
      </c>
      <c r="J45" s="2">
        <f t="shared" ca="1" si="2"/>
        <v>2.4375</v>
      </c>
    </row>
    <row r="46" spans="1:11" x14ac:dyDescent="0.25">
      <c r="A46" t="s">
        <v>172</v>
      </c>
      <c r="B46" t="s">
        <v>149</v>
      </c>
      <c r="C46">
        <v>2019</v>
      </c>
      <c r="D46" s="3">
        <f t="shared" ca="1" si="3"/>
        <v>6</v>
      </c>
      <c r="E46" s="2">
        <v>4.4000000000000004</v>
      </c>
      <c r="F46" s="1">
        <v>25.7</v>
      </c>
      <c r="G46" s="2">
        <f t="shared" ca="1" si="1"/>
        <v>4.2833333333333332</v>
      </c>
      <c r="H46" s="2">
        <f ca="1">_xlfn.PERCENTRANK.INC($J$2:$J$46,J46)*100</f>
        <v>65.900000000000006</v>
      </c>
      <c r="I46" s="5">
        <f ca="1">(E46/G46)-1</f>
        <v>2.7237354085603238E-2</v>
      </c>
      <c r="J46" s="2">
        <f t="shared" ca="1" si="2"/>
        <v>4.3183333333333334</v>
      </c>
    </row>
    <row r="47" spans="1:11" x14ac:dyDescent="0.25">
      <c r="A47" t="s">
        <v>32</v>
      </c>
      <c r="B47" t="s">
        <v>150</v>
      </c>
      <c r="C47">
        <v>2012</v>
      </c>
      <c r="D47" s="3">
        <f t="shared" ca="1" si="3"/>
        <v>13</v>
      </c>
      <c r="E47" s="1">
        <v>26.3</v>
      </c>
      <c r="F47" s="4">
        <v>26.8</v>
      </c>
      <c r="G47" s="2">
        <f t="shared" ref="G47:G78" si="4">F47</f>
        <v>26.8</v>
      </c>
      <c r="H47" s="2">
        <f ca="1">_xlfn.PERCENTRANK.INC($J$47:$J$102,J47)*100</f>
        <v>94.5</v>
      </c>
      <c r="I47" s="5">
        <f>(E47/G47)-1</f>
        <v>-1.8656716417910446E-2</v>
      </c>
      <c r="J47" s="2">
        <f t="shared" si="2"/>
        <v>26.65</v>
      </c>
    </row>
    <row r="48" spans="1:11" x14ac:dyDescent="0.25">
      <c r="A48" t="s">
        <v>33</v>
      </c>
      <c r="B48" t="s">
        <v>150</v>
      </c>
      <c r="C48">
        <v>2020</v>
      </c>
      <c r="D48" s="3">
        <f t="shared" ca="1" si="3"/>
        <v>5</v>
      </c>
      <c r="E48" s="1">
        <v>20.100000000000001</v>
      </c>
      <c r="F48" s="1">
        <v>17.7</v>
      </c>
      <c r="G48" s="2">
        <f t="shared" si="4"/>
        <v>17.7</v>
      </c>
      <c r="H48" s="2">
        <f ca="1">_xlfn.PERCENTRANK.INC($J$47:$J$102,J48)*100</f>
        <v>32.700000000000003</v>
      </c>
      <c r="I48" s="5">
        <f>(E48/G48)-1</f>
        <v>0.13559322033898313</v>
      </c>
      <c r="J48" s="2">
        <f t="shared" si="2"/>
        <v>18.419999999999998</v>
      </c>
    </row>
    <row r="49" spans="1:10" x14ac:dyDescent="0.25">
      <c r="A49" t="s">
        <v>34</v>
      </c>
      <c r="B49" t="s">
        <v>150</v>
      </c>
      <c r="C49">
        <v>2022</v>
      </c>
      <c r="D49" s="3">
        <f t="shared" ca="1" si="3"/>
        <v>3</v>
      </c>
      <c r="E49" s="1">
        <v>19.2</v>
      </c>
      <c r="F49" s="1">
        <v>20.100000000000001</v>
      </c>
      <c r="G49" s="2">
        <f t="shared" si="4"/>
        <v>20.100000000000001</v>
      </c>
      <c r="H49" s="2">
        <f ca="1">_xlfn.PERCENTRANK.INC($J$47:$J$102,J49)*100</f>
        <v>49</v>
      </c>
      <c r="I49" s="5">
        <f>(E49/G49)-1</f>
        <v>-4.4776119402985204E-2</v>
      </c>
      <c r="J49" s="2">
        <f t="shared" si="2"/>
        <v>19.829999999999998</v>
      </c>
    </row>
    <row r="50" spans="1:10" x14ac:dyDescent="0.25">
      <c r="A50" t="s">
        <v>35</v>
      </c>
      <c r="B50" t="s">
        <v>150</v>
      </c>
      <c r="C50">
        <v>2005</v>
      </c>
      <c r="D50" s="3">
        <f t="shared" ca="1" si="3"/>
        <v>20</v>
      </c>
      <c r="E50" s="1">
        <v>14.7</v>
      </c>
      <c r="F50" s="1">
        <v>23.5</v>
      </c>
      <c r="G50" s="2">
        <f t="shared" si="4"/>
        <v>23.5</v>
      </c>
      <c r="H50" s="2">
        <f ca="1">_xlfn.PERCENTRANK.INC($J$47:$J$102,J50)*100</f>
        <v>61.8</v>
      </c>
      <c r="I50" s="5">
        <f>(E50/G50)-1</f>
        <v>-0.37446808510638296</v>
      </c>
      <c r="J50" s="2">
        <f t="shared" si="2"/>
        <v>20.86</v>
      </c>
    </row>
    <row r="51" spans="1:10" x14ac:dyDescent="0.25">
      <c r="A51" t="s">
        <v>36</v>
      </c>
      <c r="B51" t="s">
        <v>150</v>
      </c>
      <c r="C51">
        <v>2012</v>
      </c>
      <c r="D51" s="3">
        <f t="shared" ca="1" si="3"/>
        <v>13</v>
      </c>
      <c r="E51" s="1">
        <v>21.3</v>
      </c>
      <c r="F51" s="1">
        <v>22.2</v>
      </c>
      <c r="G51" s="2">
        <f t="shared" si="4"/>
        <v>22.2</v>
      </c>
      <c r="H51" s="2">
        <f ca="1">_xlfn.PERCENTRANK.INC($J$47:$J$102,J51)*100</f>
        <v>74.5</v>
      </c>
      <c r="I51" s="5">
        <f>(E51/G51)-1</f>
        <v>-4.054054054054046E-2</v>
      </c>
      <c r="J51" s="2">
        <f t="shared" si="2"/>
        <v>21.93</v>
      </c>
    </row>
    <row r="52" spans="1:10" x14ac:dyDescent="0.25">
      <c r="A52" t="s">
        <v>37</v>
      </c>
      <c r="B52" t="s">
        <v>150</v>
      </c>
      <c r="C52">
        <v>2017</v>
      </c>
      <c r="D52" s="3">
        <f t="shared" ca="1" si="3"/>
        <v>8</v>
      </c>
      <c r="E52" s="1">
        <v>18.3</v>
      </c>
      <c r="F52" s="1">
        <v>18.600000000000001</v>
      </c>
      <c r="G52" s="2">
        <f t="shared" si="4"/>
        <v>18.600000000000001</v>
      </c>
      <c r="H52" s="2">
        <f ca="1">_xlfn.PERCENTRANK.INC($J$47:$J$102,J52)*100</f>
        <v>34.5</v>
      </c>
      <c r="I52" s="5">
        <f>(E52/G52)-1</f>
        <v>-1.6129032258064502E-2</v>
      </c>
      <c r="J52" s="2">
        <f t="shared" si="2"/>
        <v>18.509999999999998</v>
      </c>
    </row>
    <row r="53" spans="1:10" x14ac:dyDescent="0.25">
      <c r="A53" t="s">
        <v>38</v>
      </c>
      <c r="B53" t="s">
        <v>150</v>
      </c>
      <c r="C53">
        <v>2009</v>
      </c>
      <c r="D53" s="3">
        <f t="shared" ca="1" si="3"/>
        <v>16</v>
      </c>
      <c r="E53" s="1">
        <v>17.7</v>
      </c>
      <c r="F53" s="1">
        <v>18.899999999999999</v>
      </c>
      <c r="G53" s="2">
        <f t="shared" si="4"/>
        <v>18.899999999999999</v>
      </c>
      <c r="H53" s="2">
        <f ca="1">_xlfn.PERCENTRANK.INC($J$47:$J$102,J53)*100</f>
        <v>36.299999999999997</v>
      </c>
      <c r="I53" s="5">
        <f>(E53/G53)-1</f>
        <v>-6.3492063492063489E-2</v>
      </c>
      <c r="J53" s="2">
        <f t="shared" si="2"/>
        <v>18.54</v>
      </c>
    </row>
    <row r="54" spans="1:10" x14ac:dyDescent="0.25">
      <c r="A54" t="s">
        <v>39</v>
      </c>
      <c r="B54" t="s">
        <v>150</v>
      </c>
      <c r="C54">
        <v>2015</v>
      </c>
      <c r="D54" s="3">
        <f t="shared" ca="1" si="3"/>
        <v>10</v>
      </c>
      <c r="E54" s="1">
        <v>19.3</v>
      </c>
      <c r="F54" s="1">
        <v>18.899999999999999</v>
      </c>
      <c r="G54" s="2">
        <f t="shared" si="4"/>
        <v>18.899999999999999</v>
      </c>
      <c r="H54" s="2">
        <f ca="1">_xlfn.PERCENTRANK.INC($J$47:$J$102,J54)*100</f>
        <v>43.6</v>
      </c>
      <c r="I54" s="5">
        <f>(E54/G54)-1</f>
        <v>2.1164021164021385E-2</v>
      </c>
      <c r="J54" s="2">
        <f t="shared" si="2"/>
        <v>19.02</v>
      </c>
    </row>
    <row r="55" spans="1:10" x14ac:dyDescent="0.25">
      <c r="A55" t="s">
        <v>40</v>
      </c>
      <c r="B55" t="s">
        <v>150</v>
      </c>
      <c r="C55">
        <v>2016</v>
      </c>
      <c r="D55" s="3">
        <f t="shared" ca="1" si="3"/>
        <v>9</v>
      </c>
      <c r="E55" s="1">
        <v>22.9</v>
      </c>
      <c r="F55" s="1">
        <v>20.5</v>
      </c>
      <c r="G55" s="2">
        <f t="shared" si="4"/>
        <v>20.5</v>
      </c>
      <c r="H55" s="2">
        <f ca="1">_xlfn.PERCENTRANK.INC($J$47:$J$102,J55)*100</f>
        <v>67.2</v>
      </c>
      <c r="I55" s="5">
        <f>(E55/G55)-1</f>
        <v>0.1170731707317072</v>
      </c>
      <c r="J55" s="2">
        <f t="shared" si="2"/>
        <v>21.22</v>
      </c>
    </row>
    <row r="56" spans="1:10" x14ac:dyDescent="0.25">
      <c r="A56" t="s">
        <v>41</v>
      </c>
      <c r="B56" t="s">
        <v>150</v>
      </c>
      <c r="C56">
        <v>2017</v>
      </c>
      <c r="D56" s="3">
        <f t="shared" ca="1" si="3"/>
        <v>8</v>
      </c>
      <c r="E56" s="1">
        <v>20.9</v>
      </c>
      <c r="F56" s="1">
        <v>20</v>
      </c>
      <c r="G56" s="2">
        <f t="shared" si="4"/>
        <v>20</v>
      </c>
      <c r="H56" s="2">
        <f ca="1">_xlfn.PERCENTRANK.INC($J$47:$J$102,J56)*100</f>
        <v>54.500000000000007</v>
      </c>
      <c r="I56" s="5">
        <f>(E56/G56)-1</f>
        <v>4.4999999999999929E-2</v>
      </c>
      <c r="J56" s="2">
        <f t="shared" si="2"/>
        <v>20.27</v>
      </c>
    </row>
    <row r="57" spans="1:10" x14ac:dyDescent="0.25">
      <c r="A57" t="s">
        <v>42</v>
      </c>
      <c r="B57" t="s">
        <v>150</v>
      </c>
      <c r="C57">
        <v>2013</v>
      </c>
      <c r="D57" s="3">
        <f t="shared" ca="1" si="3"/>
        <v>12</v>
      </c>
      <c r="E57" s="1">
        <v>30.5</v>
      </c>
      <c r="F57" s="1">
        <v>25.8</v>
      </c>
      <c r="G57" s="2">
        <f t="shared" si="4"/>
        <v>25.8</v>
      </c>
      <c r="H57" s="2">
        <f ca="1">_xlfn.PERCENTRANK.INC($J$47:$J$102,J57)*100</f>
        <v>98.1</v>
      </c>
      <c r="I57" s="5">
        <f>(E57/G57)-1</f>
        <v>0.18217054263565879</v>
      </c>
      <c r="J57" s="2">
        <f t="shared" si="2"/>
        <v>27.21</v>
      </c>
    </row>
    <row r="58" spans="1:10" x14ac:dyDescent="0.25">
      <c r="A58" t="s">
        <v>43</v>
      </c>
      <c r="B58" t="s">
        <v>150</v>
      </c>
      <c r="C58">
        <v>2019</v>
      </c>
      <c r="D58" s="3">
        <f t="shared" ca="1" si="3"/>
        <v>6</v>
      </c>
      <c r="E58" s="1">
        <v>19.3</v>
      </c>
      <c r="F58" s="1">
        <v>20.2</v>
      </c>
      <c r="G58" s="2">
        <f t="shared" si="4"/>
        <v>20.2</v>
      </c>
      <c r="H58" s="2">
        <f ca="1">_xlfn.PERCENTRANK.INC($J$47:$J$102,J58)*100</f>
        <v>52.7</v>
      </c>
      <c r="I58" s="5">
        <f>(E58/G58)-1</f>
        <v>-4.4554455445544483E-2</v>
      </c>
      <c r="J58" s="2">
        <f t="shared" si="2"/>
        <v>19.93</v>
      </c>
    </row>
    <row r="59" spans="1:10" x14ac:dyDescent="0.25">
      <c r="A59" t="s">
        <v>44</v>
      </c>
      <c r="B59" t="s">
        <v>150</v>
      </c>
      <c r="C59">
        <v>2018</v>
      </c>
      <c r="D59" s="3">
        <f t="shared" ca="1" si="3"/>
        <v>7</v>
      </c>
      <c r="E59" s="1">
        <v>21.6</v>
      </c>
      <c r="F59" s="1">
        <v>19.100000000000001</v>
      </c>
      <c r="G59" s="2">
        <f t="shared" si="4"/>
        <v>19.100000000000001</v>
      </c>
      <c r="H59" s="2">
        <f ca="1">_xlfn.PERCENTRANK.INC($J$47:$J$102,J59)*100</f>
        <v>50.9</v>
      </c>
      <c r="I59" s="5">
        <f>(E59/G59)-1</f>
        <v>0.13089005235602102</v>
      </c>
      <c r="J59" s="2">
        <f t="shared" si="2"/>
        <v>19.850000000000001</v>
      </c>
    </row>
    <row r="60" spans="1:10" x14ac:dyDescent="0.25">
      <c r="A60" t="s">
        <v>45</v>
      </c>
      <c r="B60" t="s">
        <v>150</v>
      </c>
      <c r="C60">
        <v>2021</v>
      </c>
      <c r="D60" s="3">
        <f t="shared" ca="1" si="3"/>
        <v>4</v>
      </c>
      <c r="E60" s="1">
        <v>15.1</v>
      </c>
      <c r="F60" s="1">
        <v>14.3</v>
      </c>
      <c r="G60" s="2">
        <f t="shared" si="4"/>
        <v>14.3</v>
      </c>
      <c r="H60" s="2">
        <f ca="1">_xlfn.PERCENTRANK.INC($J$47:$J$102,J60)*100</f>
        <v>5.4</v>
      </c>
      <c r="I60" s="5">
        <f>(E60/G60)-1</f>
        <v>5.5944055944055826E-2</v>
      </c>
      <c r="J60" s="2">
        <f t="shared" si="2"/>
        <v>14.54</v>
      </c>
    </row>
    <row r="61" spans="1:10" x14ac:dyDescent="0.25">
      <c r="A61" t="s">
        <v>46</v>
      </c>
      <c r="B61" t="s">
        <v>150</v>
      </c>
      <c r="C61">
        <v>2009</v>
      </c>
      <c r="D61" s="3">
        <f t="shared" ca="1" si="3"/>
        <v>16</v>
      </c>
      <c r="E61" s="1">
        <v>20</v>
      </c>
      <c r="F61" s="1">
        <v>23.7</v>
      </c>
      <c r="G61" s="2">
        <f t="shared" si="4"/>
        <v>23.7</v>
      </c>
      <c r="H61" s="2">
        <f ca="1">_xlfn.PERCENTRANK.INC($J$47:$J$102,J61)*100</f>
        <v>78.100000000000009</v>
      </c>
      <c r="I61" s="5">
        <f>(E61/G61)-1</f>
        <v>-0.15611814345991559</v>
      </c>
      <c r="J61" s="2">
        <f t="shared" si="2"/>
        <v>22.59</v>
      </c>
    </row>
    <row r="62" spans="1:10" x14ac:dyDescent="0.25">
      <c r="A62" t="s">
        <v>47</v>
      </c>
      <c r="B62" t="s">
        <v>150</v>
      </c>
      <c r="C62">
        <v>2016</v>
      </c>
      <c r="D62" s="3">
        <f t="shared" ca="1" si="3"/>
        <v>9</v>
      </c>
      <c r="E62" s="1">
        <v>17.8</v>
      </c>
      <c r="F62" s="1">
        <v>16.899999999999999</v>
      </c>
      <c r="G62" s="2">
        <f t="shared" si="4"/>
        <v>16.899999999999999</v>
      </c>
      <c r="H62" s="2">
        <f ca="1">_xlfn.PERCENTRANK.INC($J$47:$J$102,J62)*100</f>
        <v>16.3</v>
      </c>
      <c r="I62" s="5">
        <f>(E62/G62)-1</f>
        <v>5.3254437869822535E-2</v>
      </c>
      <c r="J62" s="2">
        <f t="shared" si="2"/>
        <v>17.169999999999998</v>
      </c>
    </row>
    <row r="63" spans="1:10" x14ac:dyDescent="0.25">
      <c r="A63" t="s">
        <v>48</v>
      </c>
      <c r="B63" t="s">
        <v>150</v>
      </c>
      <c r="C63">
        <v>2017</v>
      </c>
      <c r="D63" s="3">
        <f t="shared" ca="1" si="3"/>
        <v>8</v>
      </c>
      <c r="E63" s="1">
        <v>21.7</v>
      </c>
      <c r="F63" s="1">
        <v>20.3</v>
      </c>
      <c r="G63" s="2">
        <f t="shared" si="4"/>
        <v>20.3</v>
      </c>
      <c r="H63" s="2">
        <f ca="1">_xlfn.PERCENTRANK.INC($J$47:$J$102,J63)*100</f>
        <v>60</v>
      </c>
      <c r="I63" s="5">
        <f>(E63/G63)-1</f>
        <v>6.8965517241379226E-2</v>
      </c>
      <c r="J63" s="2">
        <f t="shared" si="2"/>
        <v>20.72</v>
      </c>
    </row>
    <row r="64" spans="1:10" x14ac:dyDescent="0.25">
      <c r="A64" t="s">
        <v>49</v>
      </c>
      <c r="B64" t="s">
        <v>150</v>
      </c>
      <c r="C64">
        <v>2011</v>
      </c>
      <c r="D64" s="3">
        <f t="shared" ca="1" si="3"/>
        <v>14</v>
      </c>
      <c r="E64" s="1">
        <v>22.4</v>
      </c>
      <c r="F64" s="1">
        <v>21.7</v>
      </c>
      <c r="G64" s="2">
        <f t="shared" si="4"/>
        <v>21.7</v>
      </c>
      <c r="H64" s="2">
        <f ca="1">_xlfn.PERCENTRANK.INC($J$47:$J$102,J64)*100</f>
        <v>72.7</v>
      </c>
      <c r="I64" s="5">
        <f>(E64/G64)-1</f>
        <v>3.2258064516129004E-2</v>
      </c>
      <c r="J64" s="2">
        <f t="shared" si="2"/>
        <v>21.909999999999997</v>
      </c>
    </row>
    <row r="65" spans="1:10" x14ac:dyDescent="0.25">
      <c r="A65" t="s">
        <v>50</v>
      </c>
      <c r="B65" t="s">
        <v>150</v>
      </c>
      <c r="C65">
        <v>2014</v>
      </c>
      <c r="D65" s="3">
        <f t="shared" ca="1" si="3"/>
        <v>11</v>
      </c>
      <c r="E65" s="1">
        <v>23.4</v>
      </c>
      <c r="F65" s="1">
        <v>28.2</v>
      </c>
      <c r="G65" s="2">
        <f t="shared" si="4"/>
        <v>28.2</v>
      </c>
      <c r="H65" s="2">
        <f ca="1">_xlfn.PERCENTRANK.INC($J$47:$J$102,J65)*100</f>
        <v>96.3</v>
      </c>
      <c r="I65" s="5">
        <f>(E65/G65)-1</f>
        <v>-0.17021276595744683</v>
      </c>
      <c r="J65" s="2">
        <f t="shared" si="2"/>
        <v>26.759999999999998</v>
      </c>
    </row>
    <row r="66" spans="1:10" x14ac:dyDescent="0.25">
      <c r="A66" t="s">
        <v>51</v>
      </c>
      <c r="B66" t="s">
        <v>150</v>
      </c>
      <c r="C66">
        <v>2015</v>
      </c>
      <c r="D66" s="3">
        <f t="shared" ref="D66:D97" ca="1" si="5">YEAR(TODAY()) - C66</f>
        <v>10</v>
      </c>
      <c r="E66" s="1">
        <v>23.4</v>
      </c>
      <c r="F66" s="1">
        <v>23.8</v>
      </c>
      <c r="G66" s="2">
        <f t="shared" si="4"/>
        <v>23.8</v>
      </c>
      <c r="H66" s="2">
        <f ca="1">_xlfn.PERCENTRANK.INC($J$47:$J$102,J66)*100</f>
        <v>81.8</v>
      </c>
      <c r="I66" s="5">
        <f>(E66/G66)-1</f>
        <v>-1.6806722689075682E-2</v>
      </c>
      <c r="J66" s="2">
        <f t="shared" si="2"/>
        <v>23.68</v>
      </c>
    </row>
    <row r="67" spans="1:10" x14ac:dyDescent="0.25">
      <c r="A67" t="s">
        <v>52</v>
      </c>
      <c r="B67" t="s">
        <v>150</v>
      </c>
      <c r="C67">
        <v>2011</v>
      </c>
      <c r="D67" s="3">
        <f t="shared" ca="1" si="5"/>
        <v>14</v>
      </c>
      <c r="E67" s="1">
        <v>20.5</v>
      </c>
      <c r="F67" s="1">
        <v>23.2</v>
      </c>
      <c r="G67" s="2">
        <f t="shared" si="4"/>
        <v>23.2</v>
      </c>
      <c r="H67" s="2">
        <f ca="1">_xlfn.PERCENTRANK.INC($J$47:$J$102,J67)*100</f>
        <v>76.3</v>
      </c>
      <c r="I67" s="5">
        <f>(E67/G67)-1</f>
        <v>-0.11637931034482751</v>
      </c>
      <c r="J67" s="2">
        <f t="shared" ref="J67:J130" si="6">(G67*0.7)+(E67*0.3)</f>
        <v>22.389999999999997</v>
      </c>
    </row>
    <row r="68" spans="1:10" x14ac:dyDescent="0.25">
      <c r="A68" t="s">
        <v>53</v>
      </c>
      <c r="B68" t="s">
        <v>150</v>
      </c>
      <c r="C68">
        <v>2007</v>
      </c>
      <c r="D68" s="3">
        <f t="shared" ca="1" si="5"/>
        <v>18</v>
      </c>
      <c r="E68" s="1">
        <v>21.2</v>
      </c>
      <c r="F68" s="1">
        <v>24.8</v>
      </c>
      <c r="G68" s="2">
        <f t="shared" si="4"/>
        <v>24.8</v>
      </c>
      <c r="H68" s="2">
        <f ca="1">_xlfn.PERCENTRANK.INC($J$47:$J$102,J68)*100</f>
        <v>85.399999999999991</v>
      </c>
      <c r="I68" s="5">
        <f>(E68/G68)-1</f>
        <v>-0.14516129032258074</v>
      </c>
      <c r="J68" s="2">
        <f t="shared" si="6"/>
        <v>23.72</v>
      </c>
    </row>
    <row r="69" spans="1:10" x14ac:dyDescent="0.25">
      <c r="A69" t="s">
        <v>54</v>
      </c>
      <c r="B69" t="s">
        <v>150</v>
      </c>
      <c r="C69">
        <v>2011</v>
      </c>
      <c r="D69" s="3">
        <f t="shared" ca="1" si="5"/>
        <v>14</v>
      </c>
      <c r="E69" s="1">
        <v>19.2</v>
      </c>
      <c r="F69" s="1">
        <v>22.2</v>
      </c>
      <c r="G69" s="2">
        <f t="shared" si="4"/>
        <v>22.2</v>
      </c>
      <c r="H69" s="2">
        <f ca="1">_xlfn.PERCENTRANK.INC($J$47:$J$102,J69)*100</f>
        <v>70.899999999999991</v>
      </c>
      <c r="I69" s="5">
        <f>(E69/G69)-1</f>
        <v>-0.13513513513513509</v>
      </c>
      <c r="J69" s="2">
        <f t="shared" si="6"/>
        <v>21.299999999999997</v>
      </c>
    </row>
    <row r="70" spans="1:10" x14ac:dyDescent="0.25">
      <c r="A70" t="s">
        <v>55</v>
      </c>
      <c r="B70" t="s">
        <v>150</v>
      </c>
      <c r="C70">
        <v>2003</v>
      </c>
      <c r="D70" s="3">
        <f t="shared" ca="1" si="5"/>
        <v>22</v>
      </c>
      <c r="E70" s="1">
        <v>22.7</v>
      </c>
      <c r="F70" s="1">
        <v>26.9</v>
      </c>
      <c r="G70" s="2">
        <f t="shared" si="4"/>
        <v>26.9</v>
      </c>
      <c r="H70" s="2">
        <f ca="1">_xlfn.PERCENTRANK.INC($J$47:$J$102,J70)*100</f>
        <v>90.9</v>
      </c>
      <c r="I70" s="5">
        <f>(E70/G70)-1</f>
        <v>-0.15613382899628248</v>
      </c>
      <c r="J70" s="2">
        <f t="shared" si="6"/>
        <v>25.639999999999997</v>
      </c>
    </row>
    <row r="71" spans="1:10" x14ac:dyDescent="0.25">
      <c r="A71" t="s">
        <v>56</v>
      </c>
      <c r="B71" t="s">
        <v>150</v>
      </c>
      <c r="C71">
        <v>2018</v>
      </c>
      <c r="D71" s="3">
        <f t="shared" ca="1" si="5"/>
        <v>7</v>
      </c>
      <c r="E71" s="1">
        <v>24.1</v>
      </c>
      <c r="F71" s="1">
        <v>25.5</v>
      </c>
      <c r="G71" s="2">
        <f t="shared" si="4"/>
        <v>25.5</v>
      </c>
      <c r="H71" s="2">
        <f ca="1">_xlfn.PERCENTRANK.INC($J$47:$J$102,J71)*100</f>
        <v>87.2</v>
      </c>
      <c r="I71" s="5">
        <f>(E71/G71)-1</f>
        <v>-5.4901960784313641E-2</v>
      </c>
      <c r="J71" s="2">
        <f t="shared" si="6"/>
        <v>25.08</v>
      </c>
    </row>
    <row r="72" spans="1:10" x14ac:dyDescent="0.25">
      <c r="A72" t="s">
        <v>57</v>
      </c>
      <c r="B72" t="s">
        <v>150</v>
      </c>
      <c r="C72">
        <v>2015</v>
      </c>
      <c r="D72" s="3">
        <f t="shared" ca="1" si="5"/>
        <v>10</v>
      </c>
      <c r="E72" s="1">
        <v>32</v>
      </c>
      <c r="F72" s="1">
        <v>28.5</v>
      </c>
      <c r="G72" s="2">
        <f t="shared" si="4"/>
        <v>28.5</v>
      </c>
      <c r="H72" s="2">
        <f ca="1">_xlfn.PERCENTRANK.INC($J$47:$J$102,J72)*100</f>
        <v>100</v>
      </c>
      <c r="I72" s="5">
        <f>(E72/G72)-1</f>
        <v>0.12280701754385959</v>
      </c>
      <c r="J72" s="2">
        <f t="shared" si="6"/>
        <v>29.549999999999997</v>
      </c>
    </row>
    <row r="73" spans="1:10" x14ac:dyDescent="0.25">
      <c r="A73" t="s">
        <v>58</v>
      </c>
      <c r="B73" t="s">
        <v>150</v>
      </c>
      <c r="C73">
        <v>2022</v>
      </c>
      <c r="D73" s="3">
        <f t="shared" ca="1" si="5"/>
        <v>3</v>
      </c>
      <c r="E73" s="1">
        <v>20</v>
      </c>
      <c r="F73" s="1">
        <v>17.100000000000001</v>
      </c>
      <c r="G73" s="2">
        <f t="shared" si="4"/>
        <v>17.100000000000001</v>
      </c>
      <c r="H73" s="2">
        <f ca="1">_xlfn.PERCENTRANK.INC($J$47:$J$102,J73)*100</f>
        <v>27.200000000000003</v>
      </c>
      <c r="I73" s="5">
        <f>(E73/G73)-1</f>
        <v>0.16959064327485374</v>
      </c>
      <c r="J73" s="2">
        <f t="shared" si="6"/>
        <v>17.97</v>
      </c>
    </row>
    <row r="74" spans="1:10" x14ac:dyDescent="0.25">
      <c r="A74" t="s">
        <v>59</v>
      </c>
      <c r="B74" t="s">
        <v>150</v>
      </c>
      <c r="C74">
        <v>2008</v>
      </c>
      <c r="D74" s="3">
        <f t="shared" ca="1" si="5"/>
        <v>17</v>
      </c>
      <c r="E74" s="1">
        <v>14.3</v>
      </c>
      <c r="F74" s="1">
        <v>21.6</v>
      </c>
      <c r="G74" s="2">
        <f t="shared" si="4"/>
        <v>21.6</v>
      </c>
      <c r="H74" s="2">
        <f ca="1">_xlfn.PERCENTRANK.INC($J$47:$J$102,J74)*100</f>
        <v>45.4</v>
      </c>
      <c r="I74" s="5">
        <f>(E74/G74)-1</f>
        <v>-0.33796296296296302</v>
      </c>
      <c r="J74" s="2">
        <f t="shared" si="6"/>
        <v>19.41</v>
      </c>
    </row>
    <row r="75" spans="1:10" x14ac:dyDescent="0.25">
      <c r="A75" t="s">
        <v>60</v>
      </c>
      <c r="B75" t="s">
        <v>150</v>
      </c>
      <c r="C75">
        <v>2018</v>
      </c>
      <c r="D75" s="3">
        <f t="shared" ca="1" si="5"/>
        <v>7</v>
      </c>
      <c r="E75" s="1">
        <v>30.7</v>
      </c>
      <c r="F75" s="1">
        <v>23.4</v>
      </c>
      <c r="G75" s="2">
        <f t="shared" si="4"/>
        <v>23.4</v>
      </c>
      <c r="H75" s="2">
        <f ca="1">_xlfn.PERCENTRANK.INC($J$47:$J$102,J75)*100</f>
        <v>89</v>
      </c>
      <c r="I75" s="5">
        <f>(E75/G75)-1</f>
        <v>0.31196581196581197</v>
      </c>
      <c r="J75" s="2">
        <f t="shared" si="6"/>
        <v>25.589999999999996</v>
      </c>
    </row>
    <row r="76" spans="1:10" x14ac:dyDescent="0.25">
      <c r="A76" t="s">
        <v>61</v>
      </c>
      <c r="B76" t="s">
        <v>150</v>
      </c>
      <c r="C76">
        <v>2009</v>
      </c>
      <c r="D76" s="3">
        <f t="shared" ca="1" si="5"/>
        <v>16</v>
      </c>
      <c r="E76" s="1">
        <v>21.5</v>
      </c>
      <c r="F76" s="1">
        <v>23.5</v>
      </c>
      <c r="G76" s="2">
        <f t="shared" si="4"/>
        <v>23.5</v>
      </c>
      <c r="H76" s="2">
        <f ca="1">_xlfn.PERCENTRANK.INC($J$47:$J$102,J76)*100</f>
        <v>80</v>
      </c>
      <c r="I76" s="5">
        <f>(E76/G76)-1</f>
        <v>-8.5106382978723416E-2</v>
      </c>
      <c r="J76" s="2">
        <f t="shared" si="6"/>
        <v>22.9</v>
      </c>
    </row>
    <row r="77" spans="1:10" x14ac:dyDescent="0.25">
      <c r="A77" t="s">
        <v>62</v>
      </c>
      <c r="B77" t="s">
        <v>150</v>
      </c>
      <c r="C77">
        <v>2018</v>
      </c>
      <c r="D77" s="3">
        <f t="shared" ca="1" si="5"/>
        <v>7</v>
      </c>
      <c r="E77" s="1">
        <v>18.3</v>
      </c>
      <c r="F77" s="1">
        <v>21.3</v>
      </c>
      <c r="G77" s="2">
        <f t="shared" si="4"/>
        <v>21.3</v>
      </c>
      <c r="H77" s="2">
        <f ca="1">_xlfn.PERCENTRANK.INC($J$47:$J$102,J77)*100</f>
        <v>58.099999999999994</v>
      </c>
      <c r="I77" s="5">
        <f>(E77/G77)-1</f>
        <v>-0.14084507042253525</v>
      </c>
      <c r="J77" s="2">
        <f t="shared" si="6"/>
        <v>20.399999999999999</v>
      </c>
    </row>
    <row r="78" spans="1:10" x14ac:dyDescent="0.25">
      <c r="A78" t="s">
        <v>63</v>
      </c>
      <c r="B78" t="s">
        <v>150</v>
      </c>
      <c r="C78">
        <v>2020</v>
      </c>
      <c r="D78" s="3">
        <f t="shared" ca="1" si="5"/>
        <v>5</v>
      </c>
      <c r="E78" s="1">
        <v>21.8</v>
      </c>
      <c r="F78" s="1">
        <v>20.6</v>
      </c>
      <c r="G78" s="2">
        <f t="shared" si="4"/>
        <v>20.6</v>
      </c>
      <c r="H78" s="2">
        <f ca="1">_xlfn.PERCENTRANK.INC($J$47:$J$102,J78)*100</f>
        <v>63.6</v>
      </c>
      <c r="I78" s="5">
        <f>(E78/G78)-1</f>
        <v>5.8252427184465994E-2</v>
      </c>
      <c r="J78" s="2">
        <f t="shared" si="6"/>
        <v>20.96</v>
      </c>
    </row>
    <row r="79" spans="1:10" x14ac:dyDescent="0.25">
      <c r="A79" t="s">
        <v>64</v>
      </c>
      <c r="B79" t="s">
        <v>150</v>
      </c>
      <c r="C79">
        <v>2020</v>
      </c>
      <c r="D79" s="3">
        <f t="shared" ca="1" si="5"/>
        <v>5</v>
      </c>
      <c r="E79" s="1">
        <v>19.5</v>
      </c>
      <c r="F79" s="1">
        <v>17.8</v>
      </c>
      <c r="G79" s="2">
        <f t="shared" ref="G79:G101" si="7">F79</f>
        <v>17.8</v>
      </c>
      <c r="H79" s="2">
        <f ca="1">_xlfn.PERCENTRANK.INC($J$47:$J$102,J79)*100</f>
        <v>30.9</v>
      </c>
      <c r="I79" s="5">
        <f>(E79/G79)-1</f>
        <v>9.550561797752799E-2</v>
      </c>
      <c r="J79" s="2">
        <f t="shared" si="6"/>
        <v>18.309999999999999</v>
      </c>
    </row>
    <row r="80" spans="1:10" x14ac:dyDescent="0.25">
      <c r="A80" t="s">
        <v>65</v>
      </c>
      <c r="B80" t="s">
        <v>150</v>
      </c>
      <c r="C80">
        <v>2023</v>
      </c>
      <c r="D80" s="3">
        <f t="shared" ca="1" si="5"/>
        <v>2</v>
      </c>
      <c r="E80" s="1">
        <v>24.2</v>
      </c>
      <c r="F80" s="1">
        <v>23.5</v>
      </c>
      <c r="G80" s="2">
        <f t="shared" si="7"/>
        <v>23.5</v>
      </c>
      <c r="H80" s="2">
        <f ca="1">_xlfn.PERCENTRANK.INC($J$47:$J$102,J80)*100</f>
        <v>83.6</v>
      </c>
      <c r="I80" s="5">
        <f>(E80/G80)-1</f>
        <v>2.9787234042553123E-2</v>
      </c>
      <c r="J80" s="2">
        <f t="shared" si="6"/>
        <v>23.71</v>
      </c>
    </row>
    <row r="81" spans="1:10" x14ac:dyDescent="0.25">
      <c r="A81" t="s">
        <v>66</v>
      </c>
      <c r="B81" t="s">
        <v>150</v>
      </c>
      <c r="C81">
        <v>2019</v>
      </c>
      <c r="D81" s="3">
        <f t="shared" ca="1" si="5"/>
        <v>6</v>
      </c>
      <c r="E81" s="1">
        <v>27.3</v>
      </c>
      <c r="F81" s="1">
        <v>25.1</v>
      </c>
      <c r="G81" s="2">
        <f t="shared" si="7"/>
        <v>25.1</v>
      </c>
      <c r="H81" s="2">
        <f ca="1">_xlfn.PERCENTRANK.INC($J$47:$J$102,J81)*100</f>
        <v>92.7</v>
      </c>
      <c r="I81" s="5">
        <f>(E81/G81)-1</f>
        <v>8.7649402390438169E-2</v>
      </c>
      <c r="J81" s="2">
        <f t="shared" si="6"/>
        <v>25.759999999999998</v>
      </c>
    </row>
    <row r="82" spans="1:10" x14ac:dyDescent="0.25">
      <c r="A82" t="s">
        <v>67</v>
      </c>
      <c r="B82" t="s">
        <v>150</v>
      </c>
      <c r="C82">
        <v>2012</v>
      </c>
      <c r="D82" s="3">
        <f t="shared" ca="1" si="5"/>
        <v>13</v>
      </c>
      <c r="E82" s="1">
        <v>12.4</v>
      </c>
      <c r="F82" s="1">
        <v>14.4</v>
      </c>
      <c r="G82" s="2">
        <f t="shared" si="7"/>
        <v>14.4</v>
      </c>
      <c r="H82" s="2">
        <f ca="1">_xlfn.PERCENTRANK.INC($J$47:$J$102,J82)*100</f>
        <v>3.5999999999999996</v>
      </c>
      <c r="I82" s="5">
        <f>(E82/G82)-1</f>
        <v>-0.13888888888888884</v>
      </c>
      <c r="J82" s="2">
        <f t="shared" si="6"/>
        <v>13.8</v>
      </c>
    </row>
    <row r="83" spans="1:10" x14ac:dyDescent="0.25">
      <c r="A83" t="s">
        <v>68</v>
      </c>
      <c r="B83" t="s">
        <v>150</v>
      </c>
      <c r="C83">
        <v>2011</v>
      </c>
      <c r="D83" s="3">
        <f t="shared" ca="1" si="5"/>
        <v>14</v>
      </c>
      <c r="E83" s="1">
        <v>12.9</v>
      </c>
      <c r="F83" s="1">
        <v>15.8</v>
      </c>
      <c r="G83" s="2">
        <f t="shared" si="7"/>
        <v>15.8</v>
      </c>
      <c r="H83" s="2">
        <f ca="1">_xlfn.PERCENTRANK.INC($J$47:$J$102,J83)*100</f>
        <v>7.1999999999999993</v>
      </c>
      <c r="I83" s="5">
        <f>(E83/G83)-1</f>
        <v>-0.18354430379746833</v>
      </c>
      <c r="J83" s="2">
        <f t="shared" si="6"/>
        <v>14.93</v>
      </c>
    </row>
    <row r="84" spans="1:10" x14ac:dyDescent="0.25">
      <c r="A84" t="s">
        <v>69</v>
      </c>
      <c r="B84" t="s">
        <v>150</v>
      </c>
      <c r="C84">
        <v>2013</v>
      </c>
      <c r="D84" s="3">
        <f t="shared" ca="1" si="5"/>
        <v>12</v>
      </c>
      <c r="E84" s="1">
        <v>18.3</v>
      </c>
      <c r="F84" s="1">
        <v>21.2</v>
      </c>
      <c r="G84" s="2">
        <f t="shared" si="7"/>
        <v>21.2</v>
      </c>
      <c r="H84" s="2">
        <f ca="1">_xlfn.PERCENTRANK.INC($J$47:$J$102,J84)*100</f>
        <v>56.3</v>
      </c>
      <c r="I84" s="5">
        <f>(E84/G84)-1</f>
        <v>-0.13679245283018859</v>
      </c>
      <c r="J84" s="2">
        <f t="shared" si="6"/>
        <v>20.329999999999998</v>
      </c>
    </row>
    <row r="85" spans="1:10" x14ac:dyDescent="0.25">
      <c r="A85" t="s">
        <v>70</v>
      </c>
      <c r="B85" t="s">
        <v>150</v>
      </c>
      <c r="C85">
        <v>2014</v>
      </c>
      <c r="D85" s="3">
        <f t="shared" ca="1" si="5"/>
        <v>11</v>
      </c>
      <c r="E85" s="1">
        <v>17.5</v>
      </c>
      <c r="F85" s="1">
        <v>18.100000000000001</v>
      </c>
      <c r="G85" s="2">
        <f t="shared" si="7"/>
        <v>18.100000000000001</v>
      </c>
      <c r="H85" s="2">
        <f ca="1">_xlfn.PERCENTRANK.INC($J$47:$J$102,J85)*100</f>
        <v>25.4</v>
      </c>
      <c r="I85" s="5">
        <f>(E85/G85)-1</f>
        <v>-3.3149171270718258E-2</v>
      </c>
      <c r="J85" s="2">
        <f t="shared" si="6"/>
        <v>17.920000000000002</v>
      </c>
    </row>
    <row r="86" spans="1:10" x14ac:dyDescent="0.25">
      <c r="A86" t="s">
        <v>71</v>
      </c>
      <c r="B86" t="s">
        <v>150</v>
      </c>
      <c r="C86">
        <v>2014</v>
      </c>
      <c r="D86" s="3">
        <f t="shared" ca="1" si="5"/>
        <v>11</v>
      </c>
      <c r="E86" s="1">
        <v>12.4</v>
      </c>
      <c r="F86" s="1">
        <v>12.4</v>
      </c>
      <c r="G86" s="2">
        <f t="shared" si="7"/>
        <v>12.4</v>
      </c>
      <c r="H86" s="2">
        <f ca="1">_xlfn.PERCENTRANK.INC($J$47:$J$102,J86)*100</f>
        <v>1.7999999999999998</v>
      </c>
      <c r="I86" s="5">
        <f>(E86/G86)-1</f>
        <v>0</v>
      </c>
      <c r="J86" s="2">
        <f t="shared" si="6"/>
        <v>12.399999999999999</v>
      </c>
    </row>
    <row r="87" spans="1:10" x14ac:dyDescent="0.25">
      <c r="A87" t="s">
        <v>72</v>
      </c>
      <c r="B87" t="s">
        <v>150</v>
      </c>
      <c r="C87">
        <v>2016</v>
      </c>
      <c r="D87" s="3">
        <f t="shared" ca="1" si="5"/>
        <v>9</v>
      </c>
      <c r="E87" s="1">
        <v>19.2</v>
      </c>
      <c r="F87" s="1">
        <v>18.5</v>
      </c>
      <c r="G87" s="2">
        <f t="shared" si="7"/>
        <v>18.5</v>
      </c>
      <c r="H87" s="2">
        <f ca="1">_xlfn.PERCENTRANK.INC($J$47:$J$102,J87)*100</f>
        <v>40</v>
      </c>
      <c r="I87" s="5">
        <f>(E87/G87)-1</f>
        <v>3.7837837837837895E-2</v>
      </c>
      <c r="J87" s="2">
        <f t="shared" si="6"/>
        <v>18.71</v>
      </c>
    </row>
    <row r="88" spans="1:10" x14ac:dyDescent="0.25">
      <c r="A88" t="s">
        <v>73</v>
      </c>
      <c r="B88" t="s">
        <v>150</v>
      </c>
      <c r="C88">
        <v>2017</v>
      </c>
      <c r="D88" s="3">
        <f t="shared" ca="1" si="5"/>
        <v>8</v>
      </c>
      <c r="E88" s="1">
        <v>18.899999999999999</v>
      </c>
      <c r="F88" s="1">
        <v>19.8</v>
      </c>
      <c r="G88" s="2">
        <f t="shared" si="7"/>
        <v>19.8</v>
      </c>
      <c r="H88" s="2">
        <f ca="1">_xlfn.PERCENTRANK.INC($J$47:$J$102,J88)*100</f>
        <v>47.199999999999996</v>
      </c>
      <c r="I88" s="5">
        <f>(E88/G88)-1</f>
        <v>-4.5454545454545525E-2</v>
      </c>
      <c r="J88" s="2">
        <f t="shared" si="6"/>
        <v>19.529999999999998</v>
      </c>
    </row>
    <row r="89" spans="1:10" x14ac:dyDescent="0.25">
      <c r="A89" t="s">
        <v>74</v>
      </c>
      <c r="B89" t="s">
        <v>150</v>
      </c>
      <c r="C89">
        <v>2017</v>
      </c>
      <c r="D89" s="3">
        <f t="shared" ca="1" si="5"/>
        <v>8</v>
      </c>
      <c r="E89" s="1">
        <v>22.1</v>
      </c>
      <c r="F89" s="1">
        <v>20.6</v>
      </c>
      <c r="G89" s="2">
        <f t="shared" si="7"/>
        <v>20.6</v>
      </c>
      <c r="H89" s="2">
        <f ca="1">_xlfn.PERCENTRANK.INC($J$47:$J$102,J89)*100</f>
        <v>65.400000000000006</v>
      </c>
      <c r="I89" s="5">
        <f>(E89/G89)-1</f>
        <v>7.2815533980582492E-2</v>
      </c>
      <c r="J89" s="2">
        <f t="shared" si="6"/>
        <v>21.05</v>
      </c>
    </row>
    <row r="90" spans="1:10" x14ac:dyDescent="0.25">
      <c r="A90" t="s">
        <v>75</v>
      </c>
      <c r="B90" t="s">
        <v>150</v>
      </c>
      <c r="C90">
        <v>2016</v>
      </c>
      <c r="D90" s="3">
        <f t="shared" ca="1" si="5"/>
        <v>9</v>
      </c>
      <c r="E90" s="1">
        <v>16</v>
      </c>
      <c r="F90" s="1">
        <v>16.100000000000001</v>
      </c>
      <c r="G90" s="2">
        <f t="shared" si="7"/>
        <v>16.100000000000001</v>
      </c>
      <c r="H90" s="2">
        <f ca="1">_xlfn.PERCENTRANK.INC($J$47:$J$102,J90)*100</f>
        <v>9</v>
      </c>
      <c r="I90" s="5">
        <f>(E90/G90)-1</f>
        <v>-6.2111801242237252E-3</v>
      </c>
      <c r="J90" s="2">
        <f t="shared" si="6"/>
        <v>16.07</v>
      </c>
    </row>
    <row r="91" spans="1:10" x14ac:dyDescent="0.25">
      <c r="A91" t="s">
        <v>76</v>
      </c>
      <c r="B91" t="s">
        <v>150</v>
      </c>
      <c r="C91">
        <v>2016</v>
      </c>
      <c r="D91" s="3">
        <f t="shared" ca="1" si="5"/>
        <v>9</v>
      </c>
      <c r="E91" s="1">
        <v>17.8</v>
      </c>
      <c r="F91" s="1">
        <v>17</v>
      </c>
      <c r="G91" s="2">
        <f t="shared" si="7"/>
        <v>17</v>
      </c>
      <c r="H91" s="2">
        <f ca="1">_xlfn.PERCENTRANK.INC($J$47:$J$102,J91)*100</f>
        <v>18.099999999999998</v>
      </c>
      <c r="I91" s="5">
        <f>(E91/G91)-1</f>
        <v>4.705882352941182E-2</v>
      </c>
      <c r="J91" s="2">
        <f t="shared" si="6"/>
        <v>17.239999999999998</v>
      </c>
    </row>
    <row r="92" spans="1:10" x14ac:dyDescent="0.25">
      <c r="A92" t="s">
        <v>77</v>
      </c>
      <c r="B92" t="s">
        <v>150</v>
      </c>
      <c r="C92">
        <v>2015</v>
      </c>
      <c r="D92" s="3">
        <f t="shared" ca="1" si="5"/>
        <v>10</v>
      </c>
      <c r="E92" s="1">
        <v>22.3</v>
      </c>
      <c r="F92" s="1">
        <v>20.8</v>
      </c>
      <c r="G92" s="2">
        <f t="shared" si="7"/>
        <v>20.8</v>
      </c>
      <c r="H92" s="2">
        <f ca="1">_xlfn.PERCENTRANK.INC($J$47:$J$102,J92)*100</f>
        <v>69</v>
      </c>
      <c r="I92" s="5">
        <f>(E92/G92)-1</f>
        <v>7.2115384615384581E-2</v>
      </c>
      <c r="J92" s="2">
        <f t="shared" si="6"/>
        <v>21.25</v>
      </c>
    </row>
    <row r="93" spans="1:10" x14ac:dyDescent="0.25">
      <c r="A93" t="s">
        <v>78</v>
      </c>
      <c r="B93" t="s">
        <v>150</v>
      </c>
      <c r="C93">
        <v>2017</v>
      </c>
      <c r="D93" s="3">
        <f t="shared" ca="1" si="5"/>
        <v>8</v>
      </c>
      <c r="E93" s="1">
        <v>15.6</v>
      </c>
      <c r="F93" s="1">
        <v>17.3</v>
      </c>
      <c r="G93" s="2">
        <f t="shared" si="7"/>
        <v>17.3</v>
      </c>
      <c r="H93" s="2">
        <f ca="1">_xlfn.PERCENTRANK.INC($J$47:$J$102,J93)*100</f>
        <v>10.9</v>
      </c>
      <c r="I93" s="5">
        <f>(E93/G93)-1</f>
        <v>-9.8265895953757232E-2</v>
      </c>
      <c r="J93" s="2">
        <f t="shared" si="6"/>
        <v>16.79</v>
      </c>
    </row>
    <row r="94" spans="1:10" x14ac:dyDescent="0.25">
      <c r="A94" t="s">
        <v>79</v>
      </c>
      <c r="B94" t="s">
        <v>150</v>
      </c>
      <c r="C94">
        <v>2018</v>
      </c>
      <c r="D94" s="3">
        <f t="shared" ca="1" si="5"/>
        <v>7</v>
      </c>
      <c r="E94" s="1">
        <v>19.600000000000001</v>
      </c>
      <c r="F94" s="1">
        <v>18.100000000000001</v>
      </c>
      <c r="G94" s="2">
        <f t="shared" si="7"/>
        <v>18.100000000000001</v>
      </c>
      <c r="H94" s="2">
        <f ca="1">_xlfn.PERCENTRANK.INC($J$47:$J$102,J94)*100</f>
        <v>38.1</v>
      </c>
      <c r="I94" s="5">
        <f>(E94/G94)-1</f>
        <v>8.287292817679548E-2</v>
      </c>
      <c r="J94" s="2">
        <f t="shared" si="6"/>
        <v>18.55</v>
      </c>
    </row>
    <row r="95" spans="1:10" x14ac:dyDescent="0.25">
      <c r="A95" t="s">
        <v>80</v>
      </c>
      <c r="B95" t="s">
        <v>150</v>
      </c>
      <c r="C95">
        <v>2019</v>
      </c>
      <c r="D95" s="3">
        <f t="shared" ca="1" si="5"/>
        <v>6</v>
      </c>
      <c r="E95" s="1">
        <v>19.899999999999999</v>
      </c>
      <c r="F95" s="1">
        <v>16.3</v>
      </c>
      <c r="G95" s="2">
        <f t="shared" si="7"/>
        <v>16.3</v>
      </c>
      <c r="H95" s="2">
        <f ca="1">_xlfn.PERCENTRANK.INC($J$47:$J$102,J95)*100</f>
        <v>21.8</v>
      </c>
      <c r="I95" s="5">
        <f>(E95/G95)-1</f>
        <v>0.22085889570552131</v>
      </c>
      <c r="J95" s="2">
        <f t="shared" si="6"/>
        <v>17.38</v>
      </c>
    </row>
    <row r="96" spans="1:10" x14ac:dyDescent="0.25">
      <c r="A96" t="s">
        <v>81</v>
      </c>
      <c r="B96" t="s">
        <v>150</v>
      </c>
      <c r="C96">
        <v>2019</v>
      </c>
      <c r="D96" s="3">
        <f t="shared" ca="1" si="5"/>
        <v>6</v>
      </c>
      <c r="E96" s="1">
        <v>19.7</v>
      </c>
      <c r="F96" s="1">
        <v>15.9</v>
      </c>
      <c r="G96" s="2">
        <f t="shared" si="7"/>
        <v>15.9</v>
      </c>
      <c r="H96" s="2">
        <f ca="1">_xlfn.PERCENTRANK.INC($J$47:$J$102,J96)*100</f>
        <v>14.499999999999998</v>
      </c>
      <c r="I96" s="5">
        <f>(E96/G96)-1</f>
        <v>0.23899371069182385</v>
      </c>
      <c r="J96" s="2">
        <f t="shared" si="6"/>
        <v>17.04</v>
      </c>
    </row>
    <row r="97" spans="1:10" x14ac:dyDescent="0.25">
      <c r="A97" t="s">
        <v>82</v>
      </c>
      <c r="B97" t="s">
        <v>150</v>
      </c>
      <c r="C97">
        <v>2020</v>
      </c>
      <c r="D97" s="3">
        <f t="shared" ca="1" si="5"/>
        <v>5</v>
      </c>
      <c r="E97" s="1">
        <v>17.899999999999999</v>
      </c>
      <c r="F97" s="1">
        <v>17.2</v>
      </c>
      <c r="G97" s="2">
        <f t="shared" si="7"/>
        <v>17.2</v>
      </c>
      <c r="H97" s="2">
        <f ca="1">_xlfn.PERCENTRANK.INC($J$47:$J$102,J97)*100</f>
        <v>23.599999999999998</v>
      </c>
      <c r="I97" s="5">
        <f>(E97/G97)-1</f>
        <v>4.0697674418604501E-2</v>
      </c>
      <c r="J97" s="2">
        <f t="shared" si="6"/>
        <v>17.409999999999997</v>
      </c>
    </row>
    <row r="98" spans="1:10" x14ac:dyDescent="0.25">
      <c r="A98" t="s">
        <v>83</v>
      </c>
      <c r="B98" t="s">
        <v>150</v>
      </c>
      <c r="C98">
        <v>2021</v>
      </c>
      <c r="D98" s="3">
        <f t="shared" ref="D98:D129" ca="1" si="8">YEAR(TODAY()) - C98</f>
        <v>4</v>
      </c>
      <c r="E98" s="1">
        <v>17.8</v>
      </c>
      <c r="F98" s="1">
        <v>17.100000000000001</v>
      </c>
      <c r="G98" s="2">
        <f t="shared" si="7"/>
        <v>17.100000000000001</v>
      </c>
      <c r="H98" s="2">
        <f ca="1">_xlfn.PERCENTRANK.INC($J$47:$J$102,J98)*100</f>
        <v>20</v>
      </c>
      <c r="I98" s="5">
        <f>(E98/G98)-1</f>
        <v>4.0935672514619936E-2</v>
      </c>
      <c r="J98" s="2">
        <f t="shared" si="6"/>
        <v>17.310000000000002</v>
      </c>
    </row>
    <row r="99" spans="1:10" x14ac:dyDescent="0.25">
      <c r="A99" t="s">
        <v>84</v>
      </c>
      <c r="B99" t="s">
        <v>150</v>
      </c>
      <c r="C99">
        <v>2021</v>
      </c>
      <c r="D99" s="3">
        <f t="shared" ca="1" si="8"/>
        <v>4</v>
      </c>
      <c r="E99" s="1">
        <v>18.100000000000001</v>
      </c>
      <c r="F99" s="1">
        <v>16.399999999999999</v>
      </c>
      <c r="G99" s="2">
        <f t="shared" si="7"/>
        <v>16.399999999999999</v>
      </c>
      <c r="H99" s="2">
        <f ca="1">_xlfn.PERCENTRANK.INC($J$47:$J$102,J99)*100</f>
        <v>12.7</v>
      </c>
      <c r="I99" s="5">
        <f>(E99/G99)-1</f>
        <v>0.10365853658536595</v>
      </c>
      <c r="J99" s="2">
        <f t="shared" si="6"/>
        <v>16.91</v>
      </c>
    </row>
    <row r="100" spans="1:10" x14ac:dyDescent="0.25">
      <c r="A100" t="s">
        <v>85</v>
      </c>
      <c r="B100" t="s">
        <v>150</v>
      </c>
      <c r="C100">
        <v>2020</v>
      </c>
      <c r="D100" s="3">
        <f t="shared" ca="1" si="8"/>
        <v>5</v>
      </c>
      <c r="E100" s="1">
        <v>19.100000000000001</v>
      </c>
      <c r="F100" s="1">
        <v>18.899999999999999</v>
      </c>
      <c r="G100" s="2">
        <f t="shared" si="7"/>
        <v>18.899999999999999</v>
      </c>
      <c r="H100" s="2">
        <f ca="1">_xlfn.PERCENTRANK.INC($J$47:$J$102,J100)*100</f>
        <v>41.8</v>
      </c>
      <c r="I100" s="5">
        <f>(E100/G100)-1</f>
        <v>1.0582010582010692E-2</v>
      </c>
      <c r="J100" s="2">
        <f t="shared" si="6"/>
        <v>18.96</v>
      </c>
    </row>
    <row r="101" spans="1:10" x14ac:dyDescent="0.25">
      <c r="A101" t="s">
        <v>86</v>
      </c>
      <c r="B101" t="s">
        <v>150</v>
      </c>
      <c r="C101">
        <v>2021</v>
      </c>
      <c r="D101" s="3">
        <f t="shared" ca="1" si="8"/>
        <v>4</v>
      </c>
      <c r="E101" s="1">
        <v>20.6</v>
      </c>
      <c r="F101" s="1">
        <v>16.899999999999999</v>
      </c>
      <c r="G101" s="2">
        <f t="shared" si="7"/>
        <v>16.899999999999999</v>
      </c>
      <c r="H101" s="2">
        <f ca="1">_xlfn.PERCENTRANK.INC($J$47:$J$102,J101)*100</f>
        <v>28.999999999999996</v>
      </c>
      <c r="I101" s="5">
        <f>(E101/G101)-1</f>
        <v>0.21893491124260378</v>
      </c>
      <c r="J101" s="2">
        <f t="shared" si="6"/>
        <v>18.009999999999998</v>
      </c>
    </row>
    <row r="102" spans="1:10" x14ac:dyDescent="0.25">
      <c r="A102" t="s">
        <v>173</v>
      </c>
      <c r="B102" t="s">
        <v>150</v>
      </c>
      <c r="C102">
        <v>2010</v>
      </c>
      <c r="D102" s="3">
        <f t="shared" ca="1" si="8"/>
        <v>15</v>
      </c>
      <c r="E102" s="2">
        <v>14.5</v>
      </c>
      <c r="F102" s="1">
        <v>19.2</v>
      </c>
      <c r="G102" s="2">
        <f t="shared" ref="G102:G133" ca="1" si="9">F102/D102</f>
        <v>1.28</v>
      </c>
      <c r="H102" s="2">
        <f ca="1">_xlfn.PERCENTRANK.INC($J$47:$J$102,J102)*100</f>
        <v>0</v>
      </c>
      <c r="I102" s="5">
        <f ca="1">(E102/G102)-1</f>
        <v>10.328125</v>
      </c>
      <c r="J102" s="2">
        <f t="shared" ca="1" si="6"/>
        <v>5.2459999999999996</v>
      </c>
    </row>
    <row r="103" spans="1:10" x14ac:dyDescent="0.25">
      <c r="A103" t="s">
        <v>87</v>
      </c>
      <c r="B103" t="s">
        <v>151</v>
      </c>
      <c r="C103">
        <v>2005</v>
      </c>
      <c r="D103" s="3">
        <f t="shared" ca="1" si="8"/>
        <v>20</v>
      </c>
      <c r="E103" s="1">
        <v>12</v>
      </c>
      <c r="F103" s="1">
        <v>243</v>
      </c>
      <c r="G103" s="2">
        <f t="shared" ca="1" si="9"/>
        <v>12.15</v>
      </c>
      <c r="H103" s="2">
        <f ca="1">_xlfn.PERCENTRANK.INC($J$103:$J$163,J103)*100</f>
        <v>73.3</v>
      </c>
      <c r="I103" s="5">
        <f ca="1">(E103/G103)-1</f>
        <v>-1.2345679012345734E-2</v>
      </c>
      <c r="J103" s="2">
        <f t="shared" ca="1" si="6"/>
        <v>12.104999999999999</v>
      </c>
    </row>
    <row r="104" spans="1:10" x14ac:dyDescent="0.25">
      <c r="A104" t="s">
        <v>88</v>
      </c>
      <c r="B104" t="s">
        <v>151</v>
      </c>
      <c r="C104">
        <v>2019</v>
      </c>
      <c r="D104" s="3">
        <f t="shared" ca="1" si="8"/>
        <v>6</v>
      </c>
      <c r="E104" s="1">
        <v>12</v>
      </c>
      <c r="F104" s="1">
        <v>74</v>
      </c>
      <c r="G104" s="2">
        <f t="shared" ca="1" si="9"/>
        <v>12.333333333333334</v>
      </c>
      <c r="H104" s="2">
        <f ca="1">_xlfn.PERCENTRANK.INC($J$103:$J$163,J104)*100</f>
        <v>75</v>
      </c>
      <c r="I104" s="5">
        <f ca="1">(E104/G104)-1</f>
        <v>-2.7027027027027084E-2</v>
      </c>
      <c r="J104" s="2">
        <f t="shared" ca="1" si="6"/>
        <v>12.233333333333333</v>
      </c>
    </row>
    <row r="105" spans="1:10" x14ac:dyDescent="0.25">
      <c r="A105" t="s">
        <v>89</v>
      </c>
      <c r="B105" t="s">
        <v>151</v>
      </c>
      <c r="C105">
        <v>2015</v>
      </c>
      <c r="D105" s="3">
        <f t="shared" ca="1" si="8"/>
        <v>10</v>
      </c>
      <c r="E105" s="1">
        <v>4</v>
      </c>
      <c r="F105" s="1">
        <v>83</v>
      </c>
      <c r="G105" s="2">
        <f t="shared" ca="1" si="9"/>
        <v>8.3000000000000007</v>
      </c>
      <c r="H105" s="2">
        <f ca="1">_xlfn.PERCENTRANK.INC($J$103:$J$163,J105)*100</f>
        <v>20</v>
      </c>
      <c r="I105" s="5">
        <f ca="1">(E105/G105)-1</f>
        <v>-0.51807228915662651</v>
      </c>
      <c r="J105" s="2">
        <f t="shared" ca="1" si="6"/>
        <v>7.0100000000000007</v>
      </c>
    </row>
    <row r="106" spans="1:10" x14ac:dyDescent="0.25">
      <c r="A106" t="s">
        <v>90</v>
      </c>
      <c r="B106" t="s">
        <v>151</v>
      </c>
      <c r="C106">
        <v>2018</v>
      </c>
      <c r="D106" s="3">
        <f t="shared" ca="1" si="8"/>
        <v>7</v>
      </c>
      <c r="E106" s="1">
        <v>17</v>
      </c>
      <c r="F106" s="1">
        <v>81</v>
      </c>
      <c r="G106" s="2">
        <f t="shared" ca="1" si="9"/>
        <v>11.571428571428571</v>
      </c>
      <c r="H106" s="2">
        <f ca="1">_xlfn.PERCENTRANK.INC($J$103:$J$163,J106)*100</f>
        <v>81.599999999999994</v>
      </c>
      <c r="I106" s="5">
        <f ca="1">(E106/G106)-1</f>
        <v>0.46913580246913589</v>
      </c>
      <c r="J106" s="2">
        <f t="shared" ca="1" si="6"/>
        <v>13.2</v>
      </c>
    </row>
    <row r="107" spans="1:10" x14ac:dyDescent="0.25">
      <c r="A107" t="s">
        <v>91</v>
      </c>
      <c r="B107" t="s">
        <v>151</v>
      </c>
      <c r="C107">
        <v>2022</v>
      </c>
      <c r="D107" s="3">
        <f t="shared" ca="1" si="8"/>
        <v>3</v>
      </c>
      <c r="E107" s="1">
        <v>13</v>
      </c>
      <c r="F107" s="1">
        <v>37</v>
      </c>
      <c r="G107" s="2">
        <f t="shared" ca="1" si="9"/>
        <v>12.333333333333334</v>
      </c>
      <c r="H107" s="2">
        <f ca="1">_xlfn.PERCENTRANK.INC($J$103:$J$163,J107)*100</f>
        <v>76.599999999999994</v>
      </c>
      <c r="I107" s="5">
        <f ca="1">(E107/G107)-1</f>
        <v>5.4054054054053946E-2</v>
      </c>
      <c r="J107" s="2">
        <f t="shared" ca="1" si="6"/>
        <v>12.533333333333333</v>
      </c>
    </row>
    <row r="108" spans="1:10" x14ac:dyDescent="0.25">
      <c r="A108" t="s">
        <v>92</v>
      </c>
      <c r="B108" t="s">
        <v>151</v>
      </c>
      <c r="C108">
        <v>2020</v>
      </c>
      <c r="D108" s="3">
        <f t="shared" ca="1" si="8"/>
        <v>5</v>
      </c>
      <c r="E108" s="1">
        <v>9</v>
      </c>
      <c r="F108" s="1">
        <v>62</v>
      </c>
      <c r="G108" s="2">
        <f t="shared" ca="1" si="9"/>
        <v>12.4</v>
      </c>
      <c r="H108" s="2">
        <f ca="1">_xlfn.PERCENTRANK.INC($J$103:$J$163,J108)*100</f>
        <v>63.3</v>
      </c>
      <c r="I108" s="5">
        <f ca="1">(E108/G108)-1</f>
        <v>-0.27419354838709675</v>
      </c>
      <c r="J108" s="2">
        <f t="shared" ca="1" si="6"/>
        <v>11.379999999999999</v>
      </c>
    </row>
    <row r="109" spans="1:10" x14ac:dyDescent="0.25">
      <c r="A109" t="s">
        <v>93</v>
      </c>
      <c r="B109" t="s">
        <v>151</v>
      </c>
      <c r="C109">
        <v>2017</v>
      </c>
      <c r="D109" s="3">
        <f t="shared" ca="1" si="8"/>
        <v>8</v>
      </c>
      <c r="E109" s="1">
        <v>2</v>
      </c>
      <c r="F109" s="1">
        <v>83</v>
      </c>
      <c r="G109" s="2">
        <f t="shared" ca="1" si="9"/>
        <v>10.375</v>
      </c>
      <c r="H109" s="2">
        <f ca="1">_xlfn.PERCENTRANK.INC($J$103:$J$163,J109)*100</f>
        <v>26.6</v>
      </c>
      <c r="I109" s="5">
        <f ca="1">(E109/G109)-1</f>
        <v>-0.80722891566265065</v>
      </c>
      <c r="J109" s="2">
        <f t="shared" ca="1" si="6"/>
        <v>7.8624999999999989</v>
      </c>
    </row>
    <row r="110" spans="1:10" x14ac:dyDescent="0.25">
      <c r="A110" t="s">
        <v>94</v>
      </c>
      <c r="B110" t="s">
        <v>151</v>
      </c>
      <c r="C110">
        <v>2023</v>
      </c>
      <c r="D110" s="3">
        <f t="shared" ca="1" si="8"/>
        <v>2</v>
      </c>
      <c r="E110" s="1">
        <v>11</v>
      </c>
      <c r="F110" s="1">
        <v>25</v>
      </c>
      <c r="G110" s="2">
        <f t="shared" ca="1" si="9"/>
        <v>12.5</v>
      </c>
      <c r="H110" s="2">
        <f ca="1">_xlfn.PERCENTRANK.INC($J$103:$J$163,J110)*100</f>
        <v>71.599999999999994</v>
      </c>
      <c r="I110" s="5">
        <f ca="1">(E110/G110)-1</f>
        <v>-0.12</v>
      </c>
      <c r="J110" s="2">
        <f t="shared" ca="1" si="6"/>
        <v>12.05</v>
      </c>
    </row>
    <row r="111" spans="1:10" x14ac:dyDescent="0.25">
      <c r="A111" t="s">
        <v>95</v>
      </c>
      <c r="B111" t="s">
        <v>151</v>
      </c>
      <c r="C111">
        <v>2017</v>
      </c>
      <c r="D111" s="3">
        <f t="shared" ca="1" si="8"/>
        <v>8</v>
      </c>
      <c r="E111" s="1">
        <v>6</v>
      </c>
      <c r="F111" s="1">
        <v>70</v>
      </c>
      <c r="G111" s="2">
        <f t="shared" ca="1" si="9"/>
        <v>8.75</v>
      </c>
      <c r="H111" s="2">
        <f ca="1">_xlfn.PERCENTRANK.INC($J$103:$J$163,J111)*100</f>
        <v>30</v>
      </c>
      <c r="I111" s="5">
        <f ca="1">(E111/G111)-1</f>
        <v>-0.31428571428571428</v>
      </c>
      <c r="J111" s="2">
        <f t="shared" ca="1" si="6"/>
        <v>7.9249999999999998</v>
      </c>
    </row>
    <row r="112" spans="1:10" x14ac:dyDescent="0.25">
      <c r="A112" t="s">
        <v>96</v>
      </c>
      <c r="B112" t="s">
        <v>151</v>
      </c>
      <c r="C112">
        <v>2016</v>
      </c>
      <c r="D112" s="3">
        <f t="shared" ca="1" si="8"/>
        <v>9</v>
      </c>
      <c r="E112" s="1">
        <v>5</v>
      </c>
      <c r="F112" s="1">
        <v>112</v>
      </c>
      <c r="G112" s="2">
        <f t="shared" ca="1" si="9"/>
        <v>12.444444444444445</v>
      </c>
      <c r="H112" s="2">
        <f ca="1">_xlfn.PERCENTRANK.INC($J$103:$J$163,J112)*100</f>
        <v>60</v>
      </c>
      <c r="I112" s="5">
        <f ca="1">(E112/G112)-1</f>
        <v>-0.5982142857142857</v>
      </c>
      <c r="J112" s="2">
        <f t="shared" ca="1" si="6"/>
        <v>10.21111111111111</v>
      </c>
    </row>
    <row r="113" spans="1:10" x14ac:dyDescent="0.25">
      <c r="A113" t="s">
        <v>97</v>
      </c>
      <c r="B113" t="s">
        <v>151</v>
      </c>
      <c r="C113">
        <v>2017</v>
      </c>
      <c r="D113" s="3">
        <f t="shared" ca="1" si="8"/>
        <v>8</v>
      </c>
      <c r="E113" s="1">
        <v>0</v>
      </c>
      <c r="F113" s="1">
        <v>57</v>
      </c>
      <c r="G113" s="2">
        <f t="shared" ca="1" si="9"/>
        <v>7.125</v>
      </c>
      <c r="H113" s="2">
        <f ca="1">_xlfn.PERCENTRANK.INC($J$103:$J$163,J113)*100</f>
        <v>5</v>
      </c>
      <c r="I113" s="5">
        <f ca="1">(E113/G113)-1</f>
        <v>-1</v>
      </c>
      <c r="J113" s="2">
        <f t="shared" ca="1" si="6"/>
        <v>4.9874999999999998</v>
      </c>
    </row>
    <row r="114" spans="1:10" x14ac:dyDescent="0.25">
      <c r="A114" t="s">
        <v>98</v>
      </c>
      <c r="B114" t="s">
        <v>151</v>
      </c>
      <c r="C114">
        <v>2019</v>
      </c>
      <c r="D114" s="3">
        <f t="shared" ca="1" si="8"/>
        <v>6</v>
      </c>
      <c r="E114" s="1">
        <v>5</v>
      </c>
      <c r="F114" s="1">
        <v>45</v>
      </c>
      <c r="G114" s="2">
        <f t="shared" ca="1" si="9"/>
        <v>7.5</v>
      </c>
      <c r="H114" s="2">
        <f ca="1">_xlfn.PERCENTRANK.INC($J$103:$J$163,J114)*100</f>
        <v>16.600000000000001</v>
      </c>
      <c r="I114" s="5">
        <f ca="1">(E114/G114)-1</f>
        <v>-0.33333333333333337</v>
      </c>
      <c r="J114" s="2">
        <f t="shared" ca="1" si="6"/>
        <v>6.75</v>
      </c>
    </row>
    <row r="115" spans="1:10" x14ac:dyDescent="0.25">
      <c r="A115" t="s">
        <v>99</v>
      </c>
      <c r="B115" t="s">
        <v>151</v>
      </c>
      <c r="C115">
        <v>2014</v>
      </c>
      <c r="D115" s="3">
        <f t="shared" ca="1" si="8"/>
        <v>11</v>
      </c>
      <c r="E115" s="1">
        <v>10</v>
      </c>
      <c r="F115" s="1">
        <v>111</v>
      </c>
      <c r="G115" s="2">
        <f t="shared" ca="1" si="9"/>
        <v>10.090909090909092</v>
      </c>
      <c r="H115" s="2">
        <f ca="1">_xlfn.PERCENTRANK.INC($J$103:$J$163,J115)*100</f>
        <v>56.599999999999994</v>
      </c>
      <c r="I115" s="5">
        <f ca="1">(E115/G115)-1</f>
        <v>-9.009009009009139E-3</v>
      </c>
      <c r="J115" s="2">
        <f t="shared" ca="1" si="6"/>
        <v>10.063636363636363</v>
      </c>
    </row>
    <row r="116" spans="1:10" x14ac:dyDescent="0.25">
      <c r="A116" t="s">
        <v>100</v>
      </c>
      <c r="B116" t="s">
        <v>151</v>
      </c>
      <c r="C116">
        <v>2013</v>
      </c>
      <c r="D116" s="3">
        <f t="shared" ca="1" si="8"/>
        <v>12</v>
      </c>
      <c r="E116" s="1">
        <v>5</v>
      </c>
      <c r="F116" s="1">
        <v>106</v>
      </c>
      <c r="G116" s="2">
        <f t="shared" ca="1" si="9"/>
        <v>8.8333333333333339</v>
      </c>
      <c r="H116" s="2">
        <f ca="1">_xlfn.PERCENTRANK.INC($J$103:$J$163,J116)*100</f>
        <v>23.3</v>
      </c>
      <c r="I116" s="5">
        <f ca="1">(E116/G116)-1</f>
        <v>-0.43396226415094341</v>
      </c>
      <c r="J116" s="2">
        <f t="shared" ca="1" si="6"/>
        <v>7.6833333333333336</v>
      </c>
    </row>
    <row r="117" spans="1:10" x14ac:dyDescent="0.25">
      <c r="A117" t="s">
        <v>101</v>
      </c>
      <c r="B117" t="s">
        <v>151</v>
      </c>
      <c r="C117">
        <v>2019</v>
      </c>
      <c r="D117" s="3">
        <f t="shared" ca="1" si="8"/>
        <v>6</v>
      </c>
      <c r="E117" s="1">
        <v>6</v>
      </c>
      <c r="F117" s="1">
        <v>52</v>
      </c>
      <c r="G117" s="2">
        <f t="shared" ca="1" si="9"/>
        <v>8.6666666666666661</v>
      </c>
      <c r="H117" s="2">
        <f ca="1">_xlfn.PERCENTRANK.INC($J$103:$J$163,J117)*100</f>
        <v>28.299999999999997</v>
      </c>
      <c r="I117" s="5">
        <f ca="1">(E117/G117)-1</f>
        <v>-0.3076923076923076</v>
      </c>
      <c r="J117" s="2">
        <f t="shared" ca="1" si="6"/>
        <v>7.8666666666666654</v>
      </c>
    </row>
    <row r="118" spans="1:10" x14ac:dyDescent="0.25">
      <c r="A118" t="s">
        <v>102</v>
      </c>
      <c r="B118" t="s">
        <v>151</v>
      </c>
      <c r="C118">
        <v>2014</v>
      </c>
      <c r="D118" s="3">
        <f t="shared" ca="1" si="8"/>
        <v>11</v>
      </c>
      <c r="E118" s="1">
        <v>7</v>
      </c>
      <c r="F118" s="1">
        <v>119</v>
      </c>
      <c r="G118" s="2">
        <f t="shared" ca="1" si="9"/>
        <v>10.818181818181818</v>
      </c>
      <c r="H118" s="2">
        <f ca="1">_xlfn.PERCENTRANK.INC($J$103:$J$163,J118)*100</f>
        <v>53.300000000000004</v>
      </c>
      <c r="I118" s="5">
        <f ca="1">(E118/G118)-1</f>
        <v>-0.3529411764705882</v>
      </c>
      <c r="J118" s="2">
        <f t="shared" ca="1" si="6"/>
        <v>9.672727272727272</v>
      </c>
    </row>
    <row r="119" spans="1:10" x14ac:dyDescent="0.25">
      <c r="A119" t="s">
        <v>103</v>
      </c>
      <c r="B119" t="s">
        <v>151</v>
      </c>
      <c r="C119">
        <v>2016</v>
      </c>
      <c r="D119" s="3">
        <f t="shared" ca="1" si="8"/>
        <v>9</v>
      </c>
      <c r="E119" s="1">
        <v>16</v>
      </c>
      <c r="F119" s="1">
        <v>89</v>
      </c>
      <c r="G119" s="2">
        <f t="shared" ca="1" si="9"/>
        <v>9.8888888888888893</v>
      </c>
      <c r="H119" s="2">
        <f ca="1">_xlfn.PERCENTRANK.INC($J$103:$J$163,J119)*100</f>
        <v>66.600000000000009</v>
      </c>
      <c r="I119" s="5">
        <f ca="1">(E119/G119)-1</f>
        <v>0.6179775280898876</v>
      </c>
      <c r="J119" s="2">
        <f t="shared" ca="1" si="6"/>
        <v>11.722222222222221</v>
      </c>
    </row>
    <row r="120" spans="1:10" x14ac:dyDescent="0.25">
      <c r="A120" t="s">
        <v>104</v>
      </c>
      <c r="B120" t="s">
        <v>151</v>
      </c>
      <c r="C120">
        <v>2017</v>
      </c>
      <c r="D120" s="3">
        <f t="shared" ca="1" si="8"/>
        <v>8</v>
      </c>
      <c r="E120" s="1">
        <v>0</v>
      </c>
      <c r="F120" s="1">
        <v>63</v>
      </c>
      <c r="G120" s="2">
        <f t="shared" ca="1" si="9"/>
        <v>7.875</v>
      </c>
      <c r="H120" s="2">
        <f ca="1">_xlfn.PERCENTRANK.INC($J$103:$J$163,J120)*100</f>
        <v>8.3000000000000007</v>
      </c>
      <c r="I120" s="5">
        <f ca="1">(E120/G120)-1</f>
        <v>-1</v>
      </c>
      <c r="J120" s="2">
        <f t="shared" ca="1" si="6"/>
        <v>5.5124999999999993</v>
      </c>
    </row>
    <row r="121" spans="1:10" x14ac:dyDescent="0.25">
      <c r="A121" t="s">
        <v>105</v>
      </c>
      <c r="B121" t="s">
        <v>151</v>
      </c>
      <c r="C121">
        <v>2022</v>
      </c>
      <c r="D121" s="3">
        <f t="shared" ca="1" si="8"/>
        <v>3</v>
      </c>
      <c r="E121" s="1">
        <v>1</v>
      </c>
      <c r="F121" s="1">
        <v>13</v>
      </c>
      <c r="G121" s="2">
        <f t="shared" ca="1" si="9"/>
        <v>4.333333333333333</v>
      </c>
      <c r="H121" s="2">
        <f ca="1">_xlfn.PERCENTRANK.INC($J$103:$J$163,J121)*100</f>
        <v>0</v>
      </c>
      <c r="I121" s="5">
        <f ca="1">(E121/G121)-1</f>
        <v>-0.76923076923076916</v>
      </c>
      <c r="J121" s="2">
        <f t="shared" ca="1" si="6"/>
        <v>3.3333333333333326</v>
      </c>
    </row>
    <row r="122" spans="1:10" x14ac:dyDescent="0.25">
      <c r="A122" t="s">
        <v>106</v>
      </c>
      <c r="B122" t="s">
        <v>151</v>
      </c>
      <c r="C122">
        <v>2019</v>
      </c>
      <c r="D122" s="3">
        <f t="shared" ca="1" si="8"/>
        <v>6</v>
      </c>
      <c r="E122" s="1">
        <v>3</v>
      </c>
      <c r="F122" s="1">
        <v>40</v>
      </c>
      <c r="G122" s="2">
        <f t="shared" ca="1" si="9"/>
        <v>6.666666666666667</v>
      </c>
      <c r="H122" s="2">
        <f ca="1">_xlfn.PERCENTRANK.INC($J$103:$J$163,J122)*100</f>
        <v>10</v>
      </c>
      <c r="I122" s="5">
        <f ca="1">(E122/G122)-1</f>
        <v>-0.55000000000000004</v>
      </c>
      <c r="J122" s="2">
        <f t="shared" ca="1" si="6"/>
        <v>5.5666666666666664</v>
      </c>
    </row>
    <row r="123" spans="1:10" x14ac:dyDescent="0.25">
      <c r="A123" t="s">
        <v>107</v>
      </c>
      <c r="B123" t="s">
        <v>151</v>
      </c>
      <c r="C123">
        <v>2018</v>
      </c>
      <c r="D123" s="3">
        <f t="shared" ca="1" si="8"/>
        <v>7</v>
      </c>
      <c r="E123" s="1">
        <v>9</v>
      </c>
      <c r="F123" s="1">
        <v>65</v>
      </c>
      <c r="G123" s="2">
        <f t="shared" ca="1" si="9"/>
        <v>9.2857142857142865</v>
      </c>
      <c r="H123" s="2">
        <f ca="1">_xlfn.PERCENTRANK.INC($J$103:$J$163,J123)*100</f>
        <v>45</v>
      </c>
      <c r="I123" s="5">
        <f ca="1">(E123/G123)-1</f>
        <v>-3.0769230769230882E-2</v>
      </c>
      <c r="J123" s="2">
        <f t="shared" ca="1" si="6"/>
        <v>9.1999999999999993</v>
      </c>
    </row>
    <row r="124" spans="1:10" x14ac:dyDescent="0.25">
      <c r="A124" t="s">
        <v>108</v>
      </c>
      <c r="B124" t="s">
        <v>151</v>
      </c>
      <c r="C124">
        <v>2019</v>
      </c>
      <c r="D124" s="3">
        <f t="shared" ca="1" si="8"/>
        <v>6</v>
      </c>
      <c r="E124" s="1">
        <v>7</v>
      </c>
      <c r="F124" s="1">
        <v>57</v>
      </c>
      <c r="G124" s="2">
        <f t="shared" ca="1" si="9"/>
        <v>9.5</v>
      </c>
      <c r="H124" s="2">
        <f ca="1">_xlfn.PERCENTRANK.INC($J$103:$J$163,J124)*100</f>
        <v>38.299999999999997</v>
      </c>
      <c r="I124" s="5">
        <f ca="1">(E124/G124)-1</f>
        <v>-0.26315789473684215</v>
      </c>
      <c r="J124" s="2">
        <f t="shared" ca="1" si="6"/>
        <v>8.75</v>
      </c>
    </row>
    <row r="125" spans="1:10" x14ac:dyDescent="0.25">
      <c r="A125" t="s">
        <v>109</v>
      </c>
      <c r="B125" t="s">
        <v>151</v>
      </c>
      <c r="C125">
        <v>2016</v>
      </c>
      <c r="D125" s="3">
        <f t="shared" ca="1" si="8"/>
        <v>9</v>
      </c>
      <c r="E125" s="1">
        <v>2</v>
      </c>
      <c r="F125" s="1">
        <v>79</v>
      </c>
      <c r="G125" s="2">
        <f t="shared" ca="1" si="9"/>
        <v>8.7777777777777786</v>
      </c>
      <c r="H125" s="2">
        <f ca="1">_xlfn.PERCENTRANK.INC($J$103:$J$163,J125)*100</f>
        <v>15</v>
      </c>
      <c r="I125" s="5">
        <f ca="1">(E125/G125)-1</f>
        <v>-0.77215189873417722</v>
      </c>
      <c r="J125" s="2">
        <f t="shared" ca="1" si="6"/>
        <v>6.7444444444444445</v>
      </c>
    </row>
    <row r="126" spans="1:10" x14ac:dyDescent="0.25">
      <c r="A126" t="s">
        <v>110</v>
      </c>
      <c r="B126" t="s">
        <v>151</v>
      </c>
      <c r="C126">
        <v>2019</v>
      </c>
      <c r="D126" s="3">
        <f t="shared" ca="1" si="8"/>
        <v>6</v>
      </c>
      <c r="E126" s="1">
        <v>4</v>
      </c>
      <c r="F126" s="1">
        <v>35</v>
      </c>
      <c r="G126" s="2">
        <f t="shared" ca="1" si="9"/>
        <v>5.833333333333333</v>
      </c>
      <c r="H126" s="2">
        <f ca="1">_xlfn.PERCENTRANK.INC($J$103:$J$163,J126)*100</f>
        <v>6.6000000000000005</v>
      </c>
      <c r="I126" s="5">
        <f ca="1">(E126/G126)-1</f>
        <v>-0.31428571428571428</v>
      </c>
      <c r="J126" s="2">
        <f t="shared" ca="1" si="6"/>
        <v>5.2833333333333332</v>
      </c>
    </row>
    <row r="127" spans="1:10" x14ac:dyDescent="0.25">
      <c r="A127" t="s">
        <v>111</v>
      </c>
      <c r="B127" t="s">
        <v>151</v>
      </c>
      <c r="C127">
        <v>2013</v>
      </c>
      <c r="D127" s="3">
        <f t="shared" ca="1" si="8"/>
        <v>12</v>
      </c>
      <c r="E127" s="1">
        <v>12</v>
      </c>
      <c r="F127" s="1">
        <v>57</v>
      </c>
      <c r="G127" s="2">
        <f t="shared" ca="1" si="9"/>
        <v>4.75</v>
      </c>
      <c r="H127" s="2">
        <f ca="1">_xlfn.PERCENTRANK.INC($J$103:$J$163,J127)*100</f>
        <v>18.3</v>
      </c>
      <c r="I127" s="5">
        <f ca="1">(E127/G127)-1</f>
        <v>1.5263157894736841</v>
      </c>
      <c r="J127" s="2">
        <f t="shared" ca="1" si="6"/>
        <v>6.9249999999999989</v>
      </c>
    </row>
    <row r="128" spans="1:10" x14ac:dyDescent="0.25">
      <c r="A128" t="s">
        <v>112</v>
      </c>
      <c r="B128" t="s">
        <v>151</v>
      </c>
      <c r="C128">
        <v>2017</v>
      </c>
      <c r="D128" s="3">
        <f t="shared" ca="1" si="8"/>
        <v>8</v>
      </c>
      <c r="E128" s="1">
        <v>9</v>
      </c>
      <c r="F128" s="1">
        <v>66</v>
      </c>
      <c r="G128" s="2">
        <f t="shared" ca="1" si="9"/>
        <v>8.25</v>
      </c>
      <c r="H128" s="2">
        <f ca="1">_xlfn.PERCENTRANK.INC($J$103:$J$163,J128)*100</f>
        <v>36.6</v>
      </c>
      <c r="I128" s="5">
        <f ca="1">(E128/G128)-1</f>
        <v>9.0909090909090828E-2</v>
      </c>
      <c r="J128" s="2">
        <f t="shared" ca="1" si="6"/>
        <v>8.4749999999999996</v>
      </c>
    </row>
    <row r="129" spans="1:10" x14ac:dyDescent="0.25">
      <c r="A129" t="s">
        <v>113</v>
      </c>
      <c r="B129" t="s">
        <v>151</v>
      </c>
      <c r="C129">
        <v>2020</v>
      </c>
      <c r="D129" s="3">
        <f t="shared" ca="1" si="8"/>
        <v>5</v>
      </c>
      <c r="E129" s="1">
        <v>16</v>
      </c>
      <c r="F129" s="1">
        <v>75</v>
      </c>
      <c r="G129" s="2">
        <f t="shared" ca="1" si="9"/>
        <v>15</v>
      </c>
      <c r="H129" s="2">
        <f ca="1">_xlfn.PERCENTRANK.INC($J$103:$J$163,J129)*100</f>
        <v>95</v>
      </c>
      <c r="I129" s="5">
        <f ca="1">(E129/G129)-1</f>
        <v>6.6666666666666652E-2</v>
      </c>
      <c r="J129" s="2">
        <f t="shared" ca="1" si="6"/>
        <v>15.3</v>
      </c>
    </row>
    <row r="130" spans="1:10" x14ac:dyDescent="0.25">
      <c r="A130" t="s">
        <v>114</v>
      </c>
      <c r="B130" t="s">
        <v>151</v>
      </c>
      <c r="C130">
        <v>2021</v>
      </c>
      <c r="D130" s="3">
        <f t="shared" ref="D130:D161" ca="1" si="10">YEAR(TODAY()) - C130</f>
        <v>4</v>
      </c>
      <c r="E130" s="1">
        <v>16</v>
      </c>
      <c r="F130" s="1">
        <v>51</v>
      </c>
      <c r="G130" s="2">
        <f t="shared" ca="1" si="9"/>
        <v>12.75</v>
      </c>
      <c r="H130" s="2">
        <f ca="1">_xlfn.PERCENTRANK.INC($J$103:$J$163,J130)*100</f>
        <v>88.3</v>
      </c>
      <c r="I130" s="5">
        <f ca="1">(E130/G130)-1</f>
        <v>0.25490196078431371</v>
      </c>
      <c r="J130" s="2">
        <f t="shared" ca="1" si="6"/>
        <v>13.724999999999998</v>
      </c>
    </row>
    <row r="131" spans="1:10" x14ac:dyDescent="0.25">
      <c r="A131" t="s">
        <v>115</v>
      </c>
      <c r="B131" t="s">
        <v>151</v>
      </c>
      <c r="C131">
        <v>2015</v>
      </c>
      <c r="D131" s="3">
        <f t="shared" ca="1" si="10"/>
        <v>10</v>
      </c>
      <c r="E131" s="1">
        <v>4</v>
      </c>
      <c r="F131" s="1">
        <v>71</v>
      </c>
      <c r="G131" s="2">
        <f t="shared" ca="1" si="9"/>
        <v>7.1</v>
      </c>
      <c r="H131" s="2">
        <f ca="1">_xlfn.PERCENTRANK.INC($J$103:$J$163,J131)*100</f>
        <v>13.3</v>
      </c>
      <c r="I131" s="5">
        <f ca="1">(E131/G131)-1</f>
        <v>-0.43661971830985913</v>
      </c>
      <c r="J131" s="2">
        <f t="shared" ref="J131:J163" ca="1" si="11">(G131*0.7)+(E131*0.3)</f>
        <v>6.17</v>
      </c>
    </row>
    <row r="132" spans="1:10" x14ac:dyDescent="0.25">
      <c r="A132" t="s">
        <v>116</v>
      </c>
      <c r="B132" t="s">
        <v>151</v>
      </c>
      <c r="C132">
        <v>2017</v>
      </c>
      <c r="D132" s="3">
        <f t="shared" ca="1" si="10"/>
        <v>8</v>
      </c>
      <c r="E132" s="1">
        <v>11</v>
      </c>
      <c r="F132" s="1">
        <v>55</v>
      </c>
      <c r="G132" s="2">
        <f t="shared" ca="1" si="9"/>
        <v>6.875</v>
      </c>
      <c r="H132" s="2">
        <f ca="1">_xlfn.PERCENTRANK.INC($J$103:$J$163,J132)*100</f>
        <v>33.300000000000004</v>
      </c>
      <c r="I132" s="5">
        <f ca="1">(E132/G132)-1</f>
        <v>0.60000000000000009</v>
      </c>
      <c r="J132" s="2">
        <f t="shared" ca="1" si="11"/>
        <v>8.1125000000000007</v>
      </c>
    </row>
    <row r="133" spans="1:10" x14ac:dyDescent="0.25">
      <c r="A133" t="s">
        <v>117</v>
      </c>
      <c r="B133" t="s">
        <v>151</v>
      </c>
      <c r="C133">
        <v>2016</v>
      </c>
      <c r="D133" s="3">
        <f t="shared" ca="1" si="10"/>
        <v>9</v>
      </c>
      <c r="E133" s="1">
        <v>18</v>
      </c>
      <c r="F133" s="1">
        <v>113</v>
      </c>
      <c r="G133" s="2">
        <f t="shared" ca="1" si="9"/>
        <v>12.555555555555555</v>
      </c>
      <c r="H133" s="2">
        <f ca="1">_xlfn.PERCENTRANK.INC($J$103:$J$163,J133)*100</f>
        <v>91.600000000000009</v>
      </c>
      <c r="I133" s="5">
        <f ca="1">(E133/G133)-1</f>
        <v>0.4336283185840708</v>
      </c>
      <c r="J133" s="2">
        <f t="shared" ca="1" si="11"/>
        <v>14.188888888888886</v>
      </c>
    </row>
    <row r="134" spans="1:10" x14ac:dyDescent="0.25">
      <c r="A134" t="s">
        <v>118</v>
      </c>
      <c r="B134" t="s">
        <v>151</v>
      </c>
      <c r="C134">
        <v>2021</v>
      </c>
      <c r="D134" s="3">
        <f t="shared" ca="1" si="10"/>
        <v>4</v>
      </c>
      <c r="E134" s="1">
        <v>7</v>
      </c>
      <c r="F134" s="1">
        <v>36</v>
      </c>
      <c r="G134" s="2">
        <f t="shared" ref="G134:G163" ca="1" si="12">F134/D134</f>
        <v>9</v>
      </c>
      <c r="H134" s="2">
        <f ca="1">_xlfn.PERCENTRANK.INC($J$103:$J$163,J134)*100</f>
        <v>35</v>
      </c>
      <c r="I134" s="5">
        <f ca="1">(E134/G134)-1</f>
        <v>-0.22222222222222221</v>
      </c>
      <c r="J134" s="2">
        <f t="shared" ca="1" si="11"/>
        <v>8.4</v>
      </c>
    </row>
    <row r="135" spans="1:10" x14ac:dyDescent="0.25">
      <c r="A135" t="s">
        <v>119</v>
      </c>
      <c r="B135" t="s">
        <v>151</v>
      </c>
      <c r="C135">
        <v>2014</v>
      </c>
      <c r="D135" s="3">
        <f t="shared" ca="1" si="10"/>
        <v>11</v>
      </c>
      <c r="E135" s="1">
        <v>1</v>
      </c>
      <c r="F135" s="1">
        <v>53</v>
      </c>
      <c r="G135" s="2">
        <f t="shared" ca="1" si="12"/>
        <v>4.8181818181818183</v>
      </c>
      <c r="H135" s="2">
        <f ca="1">_xlfn.PERCENTRANK.INC($J$103:$J$163,J135)*100</f>
        <v>3.3000000000000003</v>
      </c>
      <c r="I135" s="5">
        <f ca="1">(E135/G135)-1</f>
        <v>-0.79245283018867929</v>
      </c>
      <c r="J135" s="2">
        <f t="shared" ca="1" si="11"/>
        <v>3.6727272727272724</v>
      </c>
    </row>
    <row r="136" spans="1:10" x14ac:dyDescent="0.25">
      <c r="A136" t="s">
        <v>120</v>
      </c>
      <c r="B136" t="s">
        <v>151</v>
      </c>
      <c r="C136">
        <v>2020</v>
      </c>
      <c r="D136" s="3">
        <f t="shared" ca="1" si="10"/>
        <v>5</v>
      </c>
      <c r="E136" s="1">
        <v>16</v>
      </c>
      <c r="F136" s="1">
        <v>63</v>
      </c>
      <c r="G136" s="2">
        <f t="shared" ca="1" si="12"/>
        <v>12.6</v>
      </c>
      <c r="H136" s="2">
        <f ca="1">_xlfn.PERCENTRANK.INC($J$103:$J$163,J136)*100</f>
        <v>86.6</v>
      </c>
      <c r="I136" s="5">
        <f ca="1">(E136/G136)-1</f>
        <v>0.26984126984126977</v>
      </c>
      <c r="J136" s="2">
        <f t="shared" ca="1" si="11"/>
        <v>13.619999999999997</v>
      </c>
    </row>
    <row r="137" spans="1:10" x14ac:dyDescent="0.25">
      <c r="A137" t="s">
        <v>121</v>
      </c>
      <c r="B137" t="s">
        <v>151</v>
      </c>
      <c r="C137">
        <v>2017</v>
      </c>
      <c r="D137" s="3">
        <f t="shared" ca="1" si="10"/>
        <v>8</v>
      </c>
      <c r="E137" s="1">
        <v>8</v>
      </c>
      <c r="F137" s="1">
        <v>65</v>
      </c>
      <c r="G137" s="2">
        <f t="shared" ca="1" si="12"/>
        <v>8.125</v>
      </c>
      <c r="H137" s="2">
        <f ca="1">_xlfn.PERCENTRANK.INC($J$103:$J$163,J137)*100</f>
        <v>31.6</v>
      </c>
      <c r="I137" s="5">
        <f ca="1">(E137/G137)-1</f>
        <v>-1.538461538461533E-2</v>
      </c>
      <c r="J137" s="2">
        <f t="shared" ca="1" si="11"/>
        <v>8.0875000000000004</v>
      </c>
    </row>
    <row r="138" spans="1:10" x14ac:dyDescent="0.25">
      <c r="A138" t="s">
        <v>122</v>
      </c>
      <c r="B138" t="s">
        <v>151</v>
      </c>
      <c r="C138">
        <v>2020</v>
      </c>
      <c r="D138" s="3">
        <f t="shared" ca="1" si="10"/>
        <v>5</v>
      </c>
      <c r="E138" s="1">
        <v>9</v>
      </c>
      <c r="F138" s="1">
        <v>48</v>
      </c>
      <c r="G138" s="2">
        <f t="shared" ca="1" si="12"/>
        <v>9.6</v>
      </c>
      <c r="H138" s="2">
        <f ca="1">_xlfn.PERCENTRANK.INC($J$103:$J$163,J138)*100</f>
        <v>46.6</v>
      </c>
      <c r="I138" s="5">
        <f ca="1">(E138/G138)-1</f>
        <v>-6.25E-2</v>
      </c>
      <c r="J138" s="2">
        <f t="shared" ca="1" si="11"/>
        <v>9.42</v>
      </c>
    </row>
    <row r="139" spans="1:10" x14ac:dyDescent="0.25">
      <c r="A139" t="s">
        <v>123</v>
      </c>
      <c r="B139" t="s">
        <v>151</v>
      </c>
      <c r="C139">
        <v>2020</v>
      </c>
      <c r="D139" s="3">
        <f t="shared" ca="1" si="10"/>
        <v>5</v>
      </c>
      <c r="E139" s="1">
        <v>12</v>
      </c>
      <c r="F139" s="1">
        <v>30</v>
      </c>
      <c r="G139" s="2">
        <f t="shared" ca="1" si="12"/>
        <v>6</v>
      </c>
      <c r="H139" s="2">
        <f ca="1">_xlfn.PERCENTRANK.INC($J$103:$J$163,J139)*100</f>
        <v>25</v>
      </c>
      <c r="I139" s="5">
        <f ca="1">(E139/G139)-1</f>
        <v>1</v>
      </c>
      <c r="J139" s="2">
        <f t="shared" ca="1" si="11"/>
        <v>7.7999999999999989</v>
      </c>
    </row>
    <row r="140" spans="1:10" x14ac:dyDescent="0.25">
      <c r="A140" t="s">
        <v>124</v>
      </c>
      <c r="B140" t="s">
        <v>151</v>
      </c>
      <c r="C140">
        <v>2018</v>
      </c>
      <c r="D140" s="3">
        <f t="shared" ca="1" si="10"/>
        <v>7</v>
      </c>
      <c r="E140" s="1">
        <v>20</v>
      </c>
      <c r="F140" s="1">
        <v>112</v>
      </c>
      <c r="G140" s="2">
        <f t="shared" ca="1" si="12"/>
        <v>16</v>
      </c>
      <c r="H140" s="2">
        <f ca="1">_xlfn.PERCENTRANK.INC($J$103:$J$163,J140)*100</f>
        <v>96.6</v>
      </c>
      <c r="I140" s="5">
        <f ca="1">(E140/G140)-1</f>
        <v>0.25</v>
      </c>
      <c r="J140" s="2">
        <f t="shared" ca="1" si="11"/>
        <v>17.2</v>
      </c>
    </row>
    <row r="141" spans="1:10" x14ac:dyDescent="0.25">
      <c r="A141" t="s">
        <v>125</v>
      </c>
      <c r="B141" t="s">
        <v>151</v>
      </c>
      <c r="C141">
        <v>2019</v>
      </c>
      <c r="D141" s="3">
        <f t="shared" ca="1" si="10"/>
        <v>6</v>
      </c>
      <c r="E141" s="1">
        <v>12</v>
      </c>
      <c r="F141" s="1">
        <v>56</v>
      </c>
      <c r="G141" s="2">
        <f t="shared" ca="1" si="12"/>
        <v>9.3333333333333339</v>
      </c>
      <c r="H141" s="2">
        <f ca="1">_xlfn.PERCENTRANK.INC($J$103:$J$163,J141)*100</f>
        <v>58.3</v>
      </c>
      <c r="I141" s="5">
        <f ca="1">(E141/G141)-1</f>
        <v>0.28571428571428559</v>
      </c>
      <c r="J141" s="2">
        <f t="shared" ca="1" si="11"/>
        <v>10.133333333333333</v>
      </c>
    </row>
    <row r="142" spans="1:10" x14ac:dyDescent="0.25">
      <c r="A142" t="s">
        <v>126</v>
      </c>
      <c r="B142" t="s">
        <v>151</v>
      </c>
      <c r="C142">
        <v>2021</v>
      </c>
      <c r="D142" s="3">
        <f t="shared" ca="1" si="10"/>
        <v>4</v>
      </c>
      <c r="E142" s="1">
        <v>6</v>
      </c>
      <c r="F142" s="1">
        <v>41</v>
      </c>
      <c r="G142" s="2">
        <f t="shared" ca="1" si="12"/>
        <v>10.25</v>
      </c>
      <c r="H142" s="2">
        <f ca="1">_xlfn.PERCENTRANK.INC($J$103:$J$163,J142)*100</f>
        <v>40</v>
      </c>
      <c r="I142" s="5">
        <f ca="1">(E142/G142)-1</f>
        <v>-0.41463414634146345</v>
      </c>
      <c r="J142" s="2">
        <f t="shared" ca="1" si="11"/>
        <v>8.9749999999999996</v>
      </c>
    </row>
    <row r="143" spans="1:10" x14ac:dyDescent="0.25">
      <c r="A143" t="s">
        <v>127</v>
      </c>
      <c r="B143" t="s">
        <v>151</v>
      </c>
      <c r="C143">
        <v>2020</v>
      </c>
      <c r="D143" s="3">
        <f t="shared" ca="1" si="10"/>
        <v>5</v>
      </c>
      <c r="E143" s="1">
        <v>14</v>
      </c>
      <c r="F143" s="1">
        <v>70</v>
      </c>
      <c r="G143" s="2">
        <f t="shared" ca="1" si="12"/>
        <v>14</v>
      </c>
      <c r="H143" s="2">
        <f ca="1">_xlfn.PERCENTRANK.INC($J$103:$J$163,J143)*100</f>
        <v>90</v>
      </c>
      <c r="I143" s="5">
        <f ca="1">(E143/G143)-1</f>
        <v>0</v>
      </c>
      <c r="J143" s="2">
        <f t="shared" ca="1" si="11"/>
        <v>14</v>
      </c>
    </row>
    <row r="144" spans="1:10" x14ac:dyDescent="0.25">
      <c r="A144" t="s">
        <v>128</v>
      </c>
      <c r="B144" t="s">
        <v>151</v>
      </c>
      <c r="C144">
        <v>2020</v>
      </c>
      <c r="D144" s="3">
        <f t="shared" ca="1" si="10"/>
        <v>5</v>
      </c>
      <c r="E144" s="1">
        <v>14</v>
      </c>
      <c r="F144" s="1">
        <v>63</v>
      </c>
      <c r="G144" s="2">
        <f t="shared" ca="1" si="12"/>
        <v>12.6</v>
      </c>
      <c r="H144" s="2">
        <f ca="1">_xlfn.PERCENTRANK.INC($J$103:$J$163,J144)*100</f>
        <v>80</v>
      </c>
      <c r="I144" s="5">
        <f ca="1">(E144/G144)-1</f>
        <v>0.11111111111111116</v>
      </c>
      <c r="J144" s="2">
        <f t="shared" ca="1" si="11"/>
        <v>13.02</v>
      </c>
    </row>
    <row r="145" spans="1:10" x14ac:dyDescent="0.25">
      <c r="A145" t="s">
        <v>129</v>
      </c>
      <c r="B145" t="s">
        <v>151</v>
      </c>
      <c r="C145">
        <v>2022</v>
      </c>
      <c r="D145" s="3">
        <f t="shared" ca="1" si="10"/>
        <v>3</v>
      </c>
      <c r="E145" s="1">
        <v>1</v>
      </c>
      <c r="F145" s="1">
        <v>14</v>
      </c>
      <c r="G145" s="2">
        <f t="shared" ca="1" si="12"/>
        <v>4.666666666666667</v>
      </c>
      <c r="H145" s="2">
        <f ca="1">_xlfn.PERCENTRANK.INC($J$103:$J$163,J145)*100</f>
        <v>1.6</v>
      </c>
      <c r="I145" s="5">
        <f ca="1">(E145/G145)-1</f>
        <v>-0.7857142857142857</v>
      </c>
      <c r="J145" s="2">
        <f t="shared" ca="1" si="11"/>
        <v>3.5666666666666664</v>
      </c>
    </row>
    <row r="146" spans="1:10" x14ac:dyDescent="0.25">
      <c r="A146" t="s">
        <v>130</v>
      </c>
      <c r="B146" t="s">
        <v>151</v>
      </c>
      <c r="C146">
        <v>2012</v>
      </c>
      <c r="D146" s="3">
        <f t="shared" ca="1" si="10"/>
        <v>13</v>
      </c>
      <c r="E146" s="1">
        <v>10</v>
      </c>
      <c r="F146" s="1">
        <v>126</v>
      </c>
      <c r="G146" s="2">
        <f t="shared" ca="1" si="12"/>
        <v>9.6923076923076916</v>
      </c>
      <c r="H146" s="2">
        <f ca="1">_xlfn.PERCENTRANK.INC($J$103:$J$163,J146)*100</f>
        <v>55.000000000000007</v>
      </c>
      <c r="I146" s="5">
        <f ca="1">(E146/G146)-1</f>
        <v>3.1746031746031855E-2</v>
      </c>
      <c r="J146" s="2">
        <f t="shared" ca="1" si="11"/>
        <v>9.7846153846153836</v>
      </c>
    </row>
    <row r="147" spans="1:10" x14ac:dyDescent="0.25">
      <c r="A147" t="s">
        <v>131</v>
      </c>
      <c r="B147" t="s">
        <v>151</v>
      </c>
      <c r="C147">
        <v>2019</v>
      </c>
      <c r="D147" s="3">
        <f t="shared" ca="1" si="10"/>
        <v>6</v>
      </c>
      <c r="E147" s="1">
        <v>15</v>
      </c>
      <c r="F147" s="1">
        <v>77</v>
      </c>
      <c r="G147" s="2">
        <f t="shared" ca="1" si="12"/>
        <v>12.833333333333334</v>
      </c>
      <c r="H147" s="2">
        <f ca="1">_xlfn.PERCENTRANK.INC($J$103:$J$163,J147)*100</f>
        <v>85</v>
      </c>
      <c r="I147" s="5">
        <f ca="1">(E147/G147)-1</f>
        <v>0.16883116883116878</v>
      </c>
      <c r="J147" s="2">
        <f t="shared" ca="1" si="11"/>
        <v>13.483333333333333</v>
      </c>
    </row>
    <row r="148" spans="1:10" x14ac:dyDescent="0.25">
      <c r="A148" t="s">
        <v>132</v>
      </c>
      <c r="B148" t="s">
        <v>151</v>
      </c>
      <c r="C148">
        <v>2018</v>
      </c>
      <c r="D148" s="3">
        <f t="shared" ca="1" si="10"/>
        <v>7</v>
      </c>
      <c r="E148" s="1">
        <v>21</v>
      </c>
      <c r="F148" s="1">
        <v>114</v>
      </c>
      <c r="G148" s="2">
        <f t="shared" ca="1" si="12"/>
        <v>16.285714285714285</v>
      </c>
      <c r="H148" s="2">
        <f ca="1">_xlfn.PERCENTRANK.INC($J$103:$J$163,J148)*100</f>
        <v>98.3</v>
      </c>
      <c r="I148" s="5">
        <f ca="1">(E148/G148)-1</f>
        <v>0.28947368421052633</v>
      </c>
      <c r="J148" s="2">
        <f t="shared" ca="1" si="11"/>
        <v>17.7</v>
      </c>
    </row>
    <row r="149" spans="1:10" x14ac:dyDescent="0.25">
      <c r="A149" t="s">
        <v>133</v>
      </c>
      <c r="B149" t="s">
        <v>151</v>
      </c>
      <c r="C149">
        <v>2009</v>
      </c>
      <c r="D149" s="3">
        <f t="shared" ca="1" si="10"/>
        <v>16</v>
      </c>
      <c r="E149" s="1">
        <v>12</v>
      </c>
      <c r="F149" s="1">
        <v>180</v>
      </c>
      <c r="G149" s="2">
        <f t="shared" ca="1" si="12"/>
        <v>11.25</v>
      </c>
      <c r="H149" s="2">
        <f ca="1">_xlfn.PERCENTRANK.INC($J$103:$J$163,J149)*100</f>
        <v>65</v>
      </c>
      <c r="I149" s="5">
        <f ca="1">(E149/G149)-1</f>
        <v>6.6666666666666652E-2</v>
      </c>
      <c r="J149" s="2">
        <f t="shared" ca="1" si="11"/>
        <v>11.474999999999998</v>
      </c>
    </row>
    <row r="150" spans="1:10" x14ac:dyDescent="0.25">
      <c r="A150" t="s">
        <v>134</v>
      </c>
      <c r="B150" t="s">
        <v>151</v>
      </c>
      <c r="C150">
        <v>2014</v>
      </c>
      <c r="D150" s="3">
        <f t="shared" ca="1" si="10"/>
        <v>11</v>
      </c>
      <c r="E150" s="1">
        <v>10</v>
      </c>
      <c r="F150" s="1">
        <v>102</v>
      </c>
      <c r="G150" s="2">
        <f t="shared" ca="1" si="12"/>
        <v>9.2727272727272734</v>
      </c>
      <c r="H150" s="2">
        <f ca="1">_xlfn.PERCENTRANK.INC($J$103:$J$163,J150)*100</f>
        <v>48.3</v>
      </c>
      <c r="I150" s="5">
        <f ca="1">(E150/G150)-1</f>
        <v>7.8431372549019551E-2</v>
      </c>
      <c r="J150" s="2">
        <f t="shared" ca="1" si="11"/>
        <v>9.4909090909090921</v>
      </c>
    </row>
    <row r="151" spans="1:10" x14ac:dyDescent="0.25">
      <c r="A151" t="s">
        <v>135</v>
      </c>
      <c r="B151" t="s">
        <v>151</v>
      </c>
      <c r="C151">
        <v>2019</v>
      </c>
      <c r="D151" s="3">
        <f t="shared" ca="1" si="10"/>
        <v>6</v>
      </c>
      <c r="E151" s="1">
        <v>8</v>
      </c>
      <c r="F151" s="1">
        <v>62</v>
      </c>
      <c r="G151" s="2">
        <f t="shared" ca="1" si="12"/>
        <v>10.333333333333334</v>
      </c>
      <c r="H151" s="2">
        <f ca="1">_xlfn.PERCENTRANK.INC($J$103:$J$163,J151)*100</f>
        <v>51.6</v>
      </c>
      <c r="I151" s="5">
        <f ca="1">(E151/G151)-1</f>
        <v>-0.22580645161290325</v>
      </c>
      <c r="J151" s="2">
        <f t="shared" ca="1" si="11"/>
        <v>9.6333333333333329</v>
      </c>
    </row>
    <row r="152" spans="1:10" x14ac:dyDescent="0.25">
      <c r="A152" t="s">
        <v>136</v>
      </c>
      <c r="B152" t="s">
        <v>151</v>
      </c>
      <c r="C152">
        <v>2018</v>
      </c>
      <c r="D152" s="3">
        <f t="shared" ca="1" si="10"/>
        <v>7</v>
      </c>
      <c r="E152" s="1">
        <v>2</v>
      </c>
      <c r="F152" s="1">
        <v>52</v>
      </c>
      <c r="G152" s="2">
        <f t="shared" ca="1" si="12"/>
        <v>7.4285714285714288</v>
      </c>
      <c r="H152" s="2">
        <f ca="1">_xlfn.PERCENTRANK.INC($J$103:$J$163,J152)*100</f>
        <v>11.600000000000001</v>
      </c>
      <c r="I152" s="5">
        <f ca="1">(E152/G152)-1</f>
        <v>-0.73076923076923084</v>
      </c>
      <c r="J152" s="2">
        <f t="shared" ca="1" si="11"/>
        <v>5.8</v>
      </c>
    </row>
    <row r="153" spans="1:10" x14ac:dyDescent="0.25">
      <c r="A153" t="s">
        <v>137</v>
      </c>
      <c r="B153" t="s">
        <v>151</v>
      </c>
      <c r="C153">
        <v>2017</v>
      </c>
      <c r="D153" s="3">
        <f t="shared" ca="1" si="10"/>
        <v>8</v>
      </c>
      <c r="E153" s="1">
        <v>14</v>
      </c>
      <c r="F153" s="1">
        <v>123</v>
      </c>
      <c r="G153" s="2">
        <f t="shared" ca="1" si="12"/>
        <v>15.375</v>
      </c>
      <c r="H153" s="2">
        <f ca="1">_xlfn.PERCENTRANK.INC($J$103:$J$163,J153)*100</f>
        <v>93.300000000000011</v>
      </c>
      <c r="I153" s="5">
        <f ca="1">(E153/G153)-1</f>
        <v>-8.9430894308943132E-2</v>
      </c>
      <c r="J153" s="2">
        <f t="shared" ca="1" si="11"/>
        <v>14.962499999999999</v>
      </c>
    </row>
    <row r="154" spans="1:10" x14ac:dyDescent="0.25">
      <c r="A154" t="s">
        <v>138</v>
      </c>
      <c r="B154" t="s">
        <v>151</v>
      </c>
      <c r="C154">
        <v>2012</v>
      </c>
      <c r="D154" s="3">
        <f t="shared" ca="1" si="10"/>
        <v>13</v>
      </c>
      <c r="E154" s="1">
        <v>9</v>
      </c>
      <c r="F154" s="1">
        <v>188</v>
      </c>
      <c r="G154" s="2">
        <f t="shared" ca="1" si="12"/>
        <v>14.461538461538462</v>
      </c>
      <c r="H154" s="2">
        <f ca="1">_xlfn.PERCENTRANK.INC($J$103:$J$163,J154)*100</f>
        <v>78.3</v>
      </c>
      <c r="I154" s="5">
        <f ca="1">(E154/G154)-1</f>
        <v>-0.37765957446808507</v>
      </c>
      <c r="J154" s="2">
        <f t="shared" ca="1" si="11"/>
        <v>12.823076923076922</v>
      </c>
    </row>
    <row r="155" spans="1:10" x14ac:dyDescent="0.25">
      <c r="A155" t="s">
        <v>139</v>
      </c>
      <c r="B155" t="s">
        <v>151</v>
      </c>
      <c r="C155">
        <v>2018</v>
      </c>
      <c r="D155" s="3">
        <f t="shared" ca="1" si="10"/>
        <v>7</v>
      </c>
      <c r="E155" s="1">
        <v>18</v>
      </c>
      <c r="F155" s="1">
        <v>64</v>
      </c>
      <c r="G155" s="2">
        <f t="shared" ca="1" si="12"/>
        <v>9.1428571428571423</v>
      </c>
      <c r="H155" s="2">
        <f ca="1">_xlfn.PERCENTRANK.INC($J$103:$J$163,J155)*100</f>
        <v>70</v>
      </c>
      <c r="I155" s="5">
        <f ca="1">(E155/G155)-1</f>
        <v>0.96875</v>
      </c>
      <c r="J155" s="2">
        <f t="shared" ca="1" si="11"/>
        <v>11.799999999999999</v>
      </c>
    </row>
    <row r="156" spans="1:10" x14ac:dyDescent="0.25">
      <c r="A156" t="s">
        <v>140</v>
      </c>
      <c r="B156" t="s">
        <v>151</v>
      </c>
      <c r="C156">
        <v>2017</v>
      </c>
      <c r="D156" s="3">
        <f t="shared" ca="1" si="10"/>
        <v>8</v>
      </c>
      <c r="E156" s="1">
        <v>14</v>
      </c>
      <c r="F156" s="1">
        <v>105</v>
      </c>
      <c r="G156" s="2">
        <f t="shared" ca="1" si="12"/>
        <v>13.125</v>
      </c>
      <c r="H156" s="2">
        <f ca="1">_xlfn.PERCENTRANK.INC($J$103:$J$163,J156)*100</f>
        <v>83.3</v>
      </c>
      <c r="I156" s="5">
        <f ca="1">(E156/G156)-1</f>
        <v>6.6666666666666652E-2</v>
      </c>
      <c r="J156" s="2">
        <f t="shared" ca="1" si="11"/>
        <v>13.387499999999999</v>
      </c>
    </row>
    <row r="157" spans="1:10" x14ac:dyDescent="0.25">
      <c r="A157" t="s">
        <v>141</v>
      </c>
      <c r="B157" t="s">
        <v>151</v>
      </c>
      <c r="C157">
        <v>2019</v>
      </c>
      <c r="D157" s="3">
        <f t="shared" ca="1" si="10"/>
        <v>6</v>
      </c>
      <c r="E157" s="1">
        <v>7</v>
      </c>
      <c r="F157" s="1">
        <v>44</v>
      </c>
      <c r="G157" s="2">
        <f t="shared" ca="1" si="12"/>
        <v>7.333333333333333</v>
      </c>
      <c r="H157" s="2">
        <f ca="1">_xlfn.PERCENTRANK.INC($J$103:$J$163,J157)*100</f>
        <v>21.6</v>
      </c>
      <c r="I157" s="5">
        <f ca="1">(E157/G157)-1</f>
        <v>-4.5454545454545414E-2</v>
      </c>
      <c r="J157" s="2">
        <f t="shared" ca="1" si="11"/>
        <v>7.2333333333333325</v>
      </c>
    </row>
    <row r="158" spans="1:10" x14ac:dyDescent="0.25">
      <c r="A158" t="s">
        <v>142</v>
      </c>
      <c r="B158" t="s">
        <v>151</v>
      </c>
      <c r="C158">
        <v>2013</v>
      </c>
      <c r="D158" s="3">
        <f t="shared" ca="1" si="10"/>
        <v>12</v>
      </c>
      <c r="E158" s="1">
        <v>8</v>
      </c>
      <c r="F158" s="1">
        <v>116</v>
      </c>
      <c r="G158" s="2">
        <f t="shared" ca="1" si="12"/>
        <v>9.6666666666666661</v>
      </c>
      <c r="H158" s="2">
        <f ca="1">_xlfn.PERCENTRANK.INC($J$103:$J$163,J158)*100</f>
        <v>43.3</v>
      </c>
      <c r="I158" s="5">
        <f ca="1">(E158/G158)-1</f>
        <v>-0.17241379310344818</v>
      </c>
      <c r="J158" s="2">
        <f t="shared" ca="1" si="11"/>
        <v>9.1666666666666661</v>
      </c>
    </row>
    <row r="159" spans="1:10" x14ac:dyDescent="0.25">
      <c r="A159" t="s">
        <v>143</v>
      </c>
      <c r="B159" t="s">
        <v>151</v>
      </c>
      <c r="C159">
        <v>2021</v>
      </c>
      <c r="D159" s="3">
        <f t="shared" ca="1" si="10"/>
        <v>4</v>
      </c>
      <c r="E159" s="1">
        <v>6</v>
      </c>
      <c r="F159" s="1">
        <v>41</v>
      </c>
      <c r="G159" s="2">
        <f t="shared" ca="1" si="12"/>
        <v>10.25</v>
      </c>
      <c r="H159" s="2">
        <f ca="1">_xlfn.PERCENTRANK.INC($J$103:$J$163,J159)*100</f>
        <v>40</v>
      </c>
      <c r="I159" s="5">
        <f ca="1">(E159/G159)-1</f>
        <v>-0.41463414634146345</v>
      </c>
      <c r="J159" s="2">
        <f t="shared" ca="1" si="11"/>
        <v>8.9749999999999996</v>
      </c>
    </row>
    <row r="160" spans="1:10" x14ac:dyDescent="0.25">
      <c r="A160" t="s">
        <v>144</v>
      </c>
      <c r="B160" t="s">
        <v>151</v>
      </c>
      <c r="C160">
        <v>2020</v>
      </c>
      <c r="D160" s="3">
        <f t="shared" ca="1" si="10"/>
        <v>5</v>
      </c>
      <c r="E160" s="1">
        <v>9</v>
      </c>
      <c r="F160" s="1">
        <v>49</v>
      </c>
      <c r="G160" s="2">
        <f t="shared" ca="1" si="12"/>
        <v>9.8000000000000007</v>
      </c>
      <c r="H160" s="2">
        <f ca="1">_xlfn.PERCENTRANK.INC($J$103:$J$163,J160)*100</f>
        <v>50</v>
      </c>
      <c r="I160" s="5">
        <f ca="1">(E160/G160)-1</f>
        <v>-8.163265306122458E-2</v>
      </c>
      <c r="J160" s="2">
        <f t="shared" ca="1" si="11"/>
        <v>9.56</v>
      </c>
    </row>
    <row r="161" spans="1:10" x14ac:dyDescent="0.25">
      <c r="A161" t="s">
        <v>145</v>
      </c>
      <c r="B161" t="s">
        <v>151</v>
      </c>
      <c r="C161">
        <v>2016</v>
      </c>
      <c r="D161" s="3">
        <f t="shared" ca="1" si="10"/>
        <v>9</v>
      </c>
      <c r="E161" s="1">
        <v>9</v>
      </c>
      <c r="F161" s="1">
        <v>116</v>
      </c>
      <c r="G161" s="2">
        <f t="shared" ca="1" si="12"/>
        <v>12.888888888888889</v>
      </c>
      <c r="H161" s="2">
        <f ca="1">_xlfn.PERCENTRANK.INC($J$103:$J$163,J161)*100</f>
        <v>66.600000000000009</v>
      </c>
      <c r="I161" s="5">
        <f ca="1">(E161/G161)-1</f>
        <v>-0.30172413793103448</v>
      </c>
      <c r="J161" s="2">
        <f t="shared" ca="1" si="11"/>
        <v>11.722222222222221</v>
      </c>
    </row>
    <row r="162" spans="1:10" x14ac:dyDescent="0.25">
      <c r="A162" t="s">
        <v>146</v>
      </c>
      <c r="B162" t="s">
        <v>151</v>
      </c>
      <c r="C162">
        <v>2024</v>
      </c>
      <c r="D162" s="3">
        <f t="shared" ref="D162:D163" ca="1" si="13">YEAR(TODAY()) - C162</f>
        <v>1</v>
      </c>
      <c r="E162" s="1">
        <v>20</v>
      </c>
      <c r="F162" s="1">
        <v>20</v>
      </c>
      <c r="G162" s="2">
        <f t="shared" ca="1" si="12"/>
        <v>20</v>
      </c>
      <c r="H162" s="2">
        <f ca="1">_xlfn.PERCENTRANK.INC($J$103:$J$163,J162)*100</f>
        <v>100</v>
      </c>
      <c r="I162" s="5">
        <f ca="1">(E162/G162)-1</f>
        <v>0</v>
      </c>
      <c r="J162" s="2">
        <f t="shared" ca="1" si="11"/>
        <v>20</v>
      </c>
    </row>
    <row r="163" spans="1:10" x14ac:dyDescent="0.25">
      <c r="A163" t="s">
        <v>147</v>
      </c>
      <c r="B163" t="s">
        <v>151</v>
      </c>
      <c r="C163">
        <v>2023</v>
      </c>
      <c r="D163" s="3">
        <f t="shared" ca="1" si="13"/>
        <v>2</v>
      </c>
      <c r="E163" s="1">
        <v>9</v>
      </c>
      <c r="F163" s="1">
        <v>23</v>
      </c>
      <c r="G163" s="2">
        <f t="shared" ca="1" si="12"/>
        <v>11.5</v>
      </c>
      <c r="H163" s="2">
        <f ca="1">_xlfn.PERCENTRANK.INC($J$103:$J$163,J163)*100</f>
        <v>61.6</v>
      </c>
      <c r="I163" s="5">
        <f ca="1">(E163/G163)-1</f>
        <v>-0.21739130434782605</v>
      </c>
      <c r="J163" s="2">
        <f t="shared" ca="1" si="11"/>
        <v>10.749999999999998</v>
      </c>
    </row>
  </sheetData>
  <autoFilter ref="A1:J163" xr:uid="{F5E1756B-4C3A-4426-98AE-7713BCE4B18C}">
    <sortState xmlns:xlrd2="http://schemas.microsoft.com/office/spreadsheetml/2017/richdata2" ref="A2:J163">
      <sortCondition ref="B1:B1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2025-08-22T20:26:50Z</dcterms:created>
  <dcterms:modified xsi:type="dcterms:W3CDTF">2025-08-25T02:20:27Z</dcterms:modified>
</cp:coreProperties>
</file>