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Box\School\Orgs\LHR\Schematics\Master Switch Enclosure Board\Master Switch Enclosure Board\Master Switch Enclosure Board\BOM\"/>
    </mc:Choice>
  </mc:AlternateContent>
  <xr:revisionPtr revIDLastSave="0" documentId="13_ncr:1_{23CE2788-E7C3-4B2C-8D9A-BD8161AC7AD3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BOM" sheetId="1" r:id="rId1"/>
    <sheet name="Calcula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12" i="1"/>
  <c r="L12" i="1" s="1"/>
  <c r="L2" i="1"/>
  <c r="L3" i="1"/>
  <c r="L4" i="1"/>
  <c r="L5" i="1"/>
  <c r="L6" i="1"/>
  <c r="L8" i="1"/>
  <c r="L9" i="1"/>
  <c r="L10" i="1"/>
  <c r="L23" i="1"/>
  <c r="L24" i="1"/>
  <c r="L11" i="1"/>
  <c r="L13" i="1"/>
  <c r="L21" i="1"/>
  <c r="L22" i="1"/>
  <c r="L14" i="1"/>
  <c r="L15" i="1"/>
  <c r="L16" i="1"/>
  <c r="L17" i="1"/>
  <c r="L18" i="1"/>
  <c r="L19" i="1"/>
  <c r="L20" i="1"/>
  <c r="B1" i="3" l="1"/>
</calcChain>
</file>

<file path=xl/sharedStrings.xml><?xml version="1.0" encoding="utf-8"?>
<sst xmlns="http://schemas.openxmlformats.org/spreadsheetml/2006/main" count="195" uniqueCount="122">
  <si>
    <t>Designator</t>
  </si>
  <si>
    <t>Quantity</t>
  </si>
  <si>
    <t>R11</t>
  </si>
  <si>
    <t>R6,R7</t>
  </si>
  <si>
    <t>D11</t>
  </si>
  <si>
    <t>C5</t>
  </si>
  <si>
    <t>R10,R12</t>
  </si>
  <si>
    <t>C9</t>
  </si>
  <si>
    <t>R9</t>
  </si>
  <si>
    <t>R5</t>
  </si>
  <si>
    <t>R8</t>
  </si>
  <si>
    <t>C3,C10</t>
  </si>
  <si>
    <t>R1</t>
  </si>
  <si>
    <t>J5,J4</t>
  </si>
  <si>
    <t>L1</t>
  </si>
  <si>
    <t>R4</t>
  </si>
  <si>
    <t>R2</t>
  </si>
  <si>
    <t>R3</t>
  </si>
  <si>
    <t>Q1</t>
  </si>
  <si>
    <t>CSD18537NQ5A</t>
  </si>
  <si>
    <t>C8</t>
  </si>
  <si>
    <t>D1</t>
  </si>
  <si>
    <t>STPS20M100SG-TR</t>
  </si>
  <si>
    <t>C6</t>
  </si>
  <si>
    <t>C7</t>
  </si>
  <si>
    <t>Name</t>
  </si>
  <si>
    <t>Manufacturer</t>
  </si>
  <si>
    <t>Supplier</t>
  </si>
  <si>
    <t>Supplier Part #</t>
  </si>
  <si>
    <t>Price</t>
  </si>
  <si>
    <t>LCSC</t>
  </si>
  <si>
    <t>100nF 0603</t>
  </si>
  <si>
    <t>0603WAF1002T5E</t>
  </si>
  <si>
    <t>C25804</t>
  </si>
  <si>
    <t>ID</t>
  </si>
  <si>
    <t>100pF 0603</t>
  </si>
  <si>
    <t>270pF 0603</t>
  </si>
  <si>
    <t>220nF 0603</t>
  </si>
  <si>
    <t>6.8nF 0603</t>
  </si>
  <si>
    <t>1uF 0805</t>
  </si>
  <si>
    <t>15kΩ 0603</t>
  </si>
  <si>
    <t>4mΩ 0603</t>
  </si>
  <si>
    <t>Notes</t>
  </si>
  <si>
    <t>34.8kΩ 0603</t>
  </si>
  <si>
    <t>17.8kΩ 0603</t>
  </si>
  <si>
    <t>10kΩ 0603</t>
  </si>
  <si>
    <t>100Ω 0603</t>
  </si>
  <si>
    <t>51.1kΩ 0603</t>
  </si>
  <si>
    <t>4.7kΩ 0603</t>
  </si>
  <si>
    <t>6.8kΩ 0603</t>
  </si>
  <si>
    <t>100kΩ 0603</t>
  </si>
  <si>
    <t>Manufacturer Part #</t>
  </si>
  <si>
    <t>Phoenix Contact</t>
  </si>
  <si>
    <t>Total Price</t>
  </si>
  <si>
    <t>1x4 Screw Terminal</t>
  </si>
  <si>
    <t>Schottky Diode</t>
  </si>
  <si>
    <t>for LV bypass signal</t>
  </si>
  <si>
    <t>SEPIC</t>
  </si>
  <si>
    <t>UNI-ROYAL</t>
  </si>
  <si>
    <t>0603WAF1003T5E</t>
  </si>
  <si>
    <t>C25803</t>
  </si>
  <si>
    <t>pull-down</t>
  </si>
  <si>
    <t>0603WAF1502T5E</t>
  </si>
  <si>
    <t>C22809</t>
  </si>
  <si>
    <t>7448700015</t>
  </si>
  <si>
    <t>Mouser</t>
  </si>
  <si>
    <t>710-7448700015</t>
  </si>
  <si>
    <t>Wurth Elektronik</t>
  </si>
  <si>
    <t>JLCPCB Designation</t>
  </si>
  <si>
    <t>Extended</t>
  </si>
  <si>
    <t>Basic</t>
  </si>
  <si>
    <t>STMicroelectronics</t>
  </si>
  <si>
    <t>C72266</t>
  </si>
  <si>
    <t>Texas Instruments</t>
  </si>
  <si>
    <t>Inductor</t>
  </si>
  <si>
    <t>MOSFET</t>
  </si>
  <si>
    <t>for high current</t>
  </si>
  <si>
    <t>511-STPS20M100SG-TR</t>
  </si>
  <si>
    <t>651-1712805</t>
  </si>
  <si>
    <t>C23212</t>
  </si>
  <si>
    <t>0603WAF6801T5E</t>
  </si>
  <si>
    <t>771-WNS40H100CBJ</t>
  </si>
  <si>
    <t>WNS40H100CBJ</t>
  </si>
  <si>
    <t>WeEn Semiconductors</t>
  </si>
  <si>
    <t>4.7uF 0805</t>
  </si>
  <si>
    <t>C11,C13</t>
  </si>
  <si>
    <t>C1779</t>
  </si>
  <si>
    <t>Samsung Electro-Mechanics</t>
  </si>
  <si>
    <t>CL21A475KAQNNNE</t>
  </si>
  <si>
    <t>C12891</t>
  </si>
  <si>
    <t>CL31A226KAHNNNE</t>
  </si>
  <si>
    <t>CL10C101JB8NNNC</t>
  </si>
  <si>
    <t>C14858</t>
  </si>
  <si>
    <t>22uF 1206</t>
  </si>
  <si>
    <t>0603B682K500NT</t>
  </si>
  <si>
    <t>C1631</t>
  </si>
  <si>
    <t>FH (Guangdong Fenghua Advanced Tech)</t>
  </si>
  <si>
    <t>CL21B105KBFNNNE</t>
  </si>
  <si>
    <t>C28323</t>
  </si>
  <si>
    <t>C21120</t>
  </si>
  <si>
    <t>CL10B224KA8NNNC</t>
  </si>
  <si>
    <t>C14663</t>
  </si>
  <si>
    <t>YAGEO</t>
  </si>
  <si>
    <t>CC0603KRX7R9BB104</t>
  </si>
  <si>
    <t>CC0603KRX7R9BB271</t>
  </si>
  <si>
    <t>603-CC603KRX7R9BB271</t>
  </si>
  <si>
    <t>C12,C14,C15,C1,C2</t>
  </si>
  <si>
    <t>71-CRCW0603-34.8K</t>
  </si>
  <si>
    <t>CRCW060334K8FKTA</t>
  </si>
  <si>
    <t>Vishay / Dale</t>
  </si>
  <si>
    <t>-</t>
  </si>
  <si>
    <t>CRCW060317K8FKEA</t>
  </si>
  <si>
    <t>71-CRCW0603-17.8K-E3</t>
  </si>
  <si>
    <t>C22775</t>
  </si>
  <si>
    <t>0603WAF1000T5E</t>
  </si>
  <si>
    <t>71-WFCP06034L000FE66</t>
  </si>
  <si>
    <t>Vishay</t>
  </si>
  <si>
    <t>WFCP06034L000FE66</t>
  </si>
  <si>
    <t>CRCW020151K1FKED</t>
  </si>
  <si>
    <t>71-CRCW020151K1FKED</t>
  </si>
  <si>
    <t>C23162</t>
  </si>
  <si>
    <t>0603WAF4701T5E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</si>
</sst>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2" formatCode="_(&quot;$&quot;* #,##0.000_);_(&quot;$&quot;* \(#,##0.000\);_(&quot;$&quot;* &quot;-&quot;??_);_(@_)"/>
    <numFmt numFmtId="173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5" fillId="0" borderId="0" xfId="16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43"/>
    <xf numFmtId="49" fontId="18" fillId="0" borderId="0" xfId="43" applyNumberFormat="1"/>
    <xf numFmtId="0" fontId="16" fillId="0" borderId="9" xfId="17" applyFill="1" applyAlignment="1">
      <alignment horizontal="center"/>
    </xf>
    <xf numFmtId="172" fontId="0" fillId="0" borderId="0" xfId="42" applyNumberFormat="1" applyFont="1"/>
    <xf numFmtId="172" fontId="0" fillId="0" borderId="0" xfId="0" applyNumberFormat="1"/>
    <xf numFmtId="173" fontId="16" fillId="0" borderId="9" xfId="17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2" formatCode="_(&quot;$&quot;* #,##0.000_);_(&quot;$&quot;* \(#,##0.000\);_(&quot;$&quot;* &quot;-&quot;??_);_(@_)"/>
    </dxf>
    <dxf>
      <numFmt numFmtId="172" formatCode="_(&quot;$&quot;* #,##0.000_);_(&quot;$&quot;* \(#,##0.000\);_(&quot;$&quot;* &quot;-&quot;??_);_(@_)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63B3F-2509-49CC-9CF5-BFA4B60BDB75}" name="Table3" displayName="Table3" ref="A1:L24" totalsRowShown="0" headerRowDxfId="7">
  <autoFilter ref="A1:L24" xr:uid="{6DB63B3F-2509-49CC-9CF5-BFA4B60BDB75}"/>
  <sortState xmlns:xlrd2="http://schemas.microsoft.com/office/spreadsheetml/2017/richdata2" ref="A2:L24">
    <sortCondition descending="1" ref="B1:B24"/>
  </sortState>
  <tableColumns count="12">
    <tableColumn id="1" xr3:uid="{98F9744B-79DE-48E8-A7EB-0E169913D373}" name="ID" dataDxfId="6"/>
    <tableColumn id="2" xr3:uid="{68615ED5-CA6C-4BBE-853A-4AAD7EB4ADAD}" name="Notes" dataDxfId="5" dataCellStyle="Explanatory Text"/>
    <tableColumn id="3" xr3:uid="{8B8453DC-C771-41E2-9430-1B3B33C73996}" name="Name" dataDxfId="4"/>
    <tableColumn id="4" xr3:uid="{F147E6F3-EEA4-47AE-B2BD-A16472925E9F}" name="Designator"/>
    <tableColumn id="6" xr3:uid="{9BED6F84-984F-4922-8B5E-C4DD336CAF87}" name="Quantity" dataDxfId="3"/>
    <tableColumn id="12" xr3:uid="{4DBE13ED-D33E-4EF6-ABCB-BB9D4D1DECFE}" name="JLCPCB Designation"/>
    <tableColumn id="8" xr3:uid="{34932D9E-ED7F-4E31-B2F6-0E186F2189CD}" name="Supplier"/>
    <tableColumn id="9" xr3:uid="{9172AC2C-0505-4335-8BA0-AA5966D026F3}" name="Supplier Part #"/>
    <tableColumn id="10" xr3:uid="{8C6323B4-4633-47E0-9597-83C49B088A7F}" name="Manufacturer"/>
    <tableColumn id="11" xr3:uid="{A37670E6-050B-42AE-8488-B760121DAC2E}" name="Manufacturer Part #" dataDxfId="2"/>
    <tableColumn id="13" xr3:uid="{6EE99978-D322-4635-9D71-44113441FCDB}" name="Price" dataDxfId="1" dataCellStyle="Currency"/>
    <tableColumn id="14" xr3:uid="{422B03DF-C350-402E-88BB-0A296C4715E2}" name="Total Price" dataDxfId="0" dataCellStyle="Currency">
      <calculatedColumnFormula>Table3[[#This Row],[Price]]*Table3[[#This Row],[Quantity]]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2206010116_UNI-ROYAL-Uniroyal-Elec-0603WAF6801T5E_C23212.pdf" TargetMode="External"/><Relationship Id="rId18" Type="http://schemas.openxmlformats.org/officeDocument/2006/relationships/hyperlink" Target="https://datasheet.lcsc.com/lcsc/1810261822_Samsung-Electro-Mechanics-CL21A475KAQNNNE_C1779.pdf" TargetMode="External"/><Relationship Id="rId26" Type="http://schemas.openxmlformats.org/officeDocument/2006/relationships/hyperlink" Target="https://datasheet.lcsc.com/lcsc/1810191216_Samsung-Electro-Mechanics-CL21B105KBFNNNE_C28323.pdf" TargetMode="External"/><Relationship Id="rId39" Type="http://schemas.openxmlformats.org/officeDocument/2006/relationships/hyperlink" Target="https://jlcpcb.com/partdetail/23502-0603WAF1000T5E/C22775" TargetMode="External"/><Relationship Id="rId21" Type="http://schemas.openxmlformats.org/officeDocument/2006/relationships/hyperlink" Target="https://datasheet.lcsc.com/lcsc/1811151136_Samsung-Electro-Mechanics-CL10C101JB8NNNC_C14858.pdf" TargetMode="External"/><Relationship Id="rId34" Type="http://schemas.openxmlformats.org/officeDocument/2006/relationships/hyperlink" Target="https://www.mouser.com/ProductDetail/Vishay-Dale/CRCW060334K8FKTA?qs=glpcD2KT6ubggkpVW0jSWw%3D%3D" TargetMode="External"/><Relationship Id="rId42" Type="http://schemas.openxmlformats.org/officeDocument/2006/relationships/hyperlink" Target="https://www.mouser.com/datasheet/2/427/wfcp-2899691.pdf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datasheet/2/445/7448700015-1723322.pdf" TargetMode="External"/><Relationship Id="rId2" Type="http://schemas.openxmlformats.org/officeDocument/2006/relationships/hyperlink" Target="https://www.phoenixcontact.com/en-pc/products/pcb-terminal-block-mkds-3-4-508-1712805" TargetMode="External"/><Relationship Id="rId16" Type="http://schemas.openxmlformats.org/officeDocument/2006/relationships/hyperlink" Target="https://www.mouser.com/datasheet/2/848/WNS40H100CB-1382377.pdf" TargetMode="External"/><Relationship Id="rId29" Type="http://schemas.openxmlformats.org/officeDocument/2006/relationships/hyperlink" Target="https://jlcpcb.com/partdetail/Yageo-CC0603KRX7R9BB104/C14663" TargetMode="External"/><Relationship Id="rId1" Type="http://schemas.openxmlformats.org/officeDocument/2006/relationships/hyperlink" Target="https://www.mouser.com/ProductDetail/Phoenix-Contact/1712805?qs=F79NelsxgYGg4qX65xdy5g%3D%3D" TargetMode="External"/><Relationship Id="rId6" Type="http://schemas.openxmlformats.org/officeDocument/2006/relationships/hyperlink" Target="https://jlcpcb.com/partdetail/23536-0603WAF1502T5E/C22809" TargetMode="External"/><Relationship Id="rId11" Type="http://schemas.openxmlformats.org/officeDocument/2006/relationships/hyperlink" Target="https://www.ti.com/lit/ds/symlink/csd18537nq5a.pdf?ts=1673212752191" TargetMode="External"/><Relationship Id="rId24" Type="http://schemas.openxmlformats.org/officeDocument/2006/relationships/hyperlink" Target="https://jlcpcb.com/partdetail/1983-0603B682K500NT/C1631" TargetMode="External"/><Relationship Id="rId32" Type="http://schemas.openxmlformats.org/officeDocument/2006/relationships/hyperlink" Target="https://www.mouser.com/ProductDetail/YAGEO/CC0603KRX7R9BB271?qs=AgBp2OyFlx%252B7k%252B4s%252BNTniA%3D%3D" TargetMode="External"/><Relationship Id="rId37" Type="http://schemas.openxmlformats.org/officeDocument/2006/relationships/hyperlink" Target="https://jlcpcb.com/partdetail/26547-0603WAF1002T5E/C25804" TargetMode="External"/><Relationship Id="rId40" Type="http://schemas.openxmlformats.org/officeDocument/2006/relationships/hyperlink" Target="https://datasheet.lcsc.com/lcsc/2206010130_UNI-ROYAL-Uniroyal-Elec-0603WAF1000T5E_C22775.pdf" TargetMode="External"/><Relationship Id="rId45" Type="http://schemas.openxmlformats.org/officeDocument/2006/relationships/hyperlink" Target="https://jlcpcb.com/partdetail/23889-0603WAF4701T5E/C23162" TargetMode="External"/><Relationship Id="rId5" Type="http://schemas.openxmlformats.org/officeDocument/2006/relationships/hyperlink" Target="https://datasheet.lcsc.com/lcsc/2206010130_UNI-ROYAL-Uniroyal-Elec-0603WAF1502T5E_C22809.pdf" TargetMode="External"/><Relationship Id="rId15" Type="http://schemas.openxmlformats.org/officeDocument/2006/relationships/hyperlink" Target="https://www.mouser.com/ProductDetail/WeEn-Semiconductors/WNS40H100CBJ?qs=qpJ%252B%252B%252Bdg6p12nDtnErleGA%3D%3D" TargetMode="External"/><Relationship Id="rId23" Type="http://schemas.openxmlformats.org/officeDocument/2006/relationships/hyperlink" Target="https://datasheet.lcsc.com/lcsc/1811061811_FH--Guangdong-Fenghua-Advanced-Tech-0603B682K500NT_C1631.pdf" TargetMode="External"/><Relationship Id="rId28" Type="http://schemas.openxmlformats.org/officeDocument/2006/relationships/hyperlink" Target="https://datasheet.lcsc.com/lcsc/1810261513_Samsung-Electro-Mechanics-CL10B224KA8NNNC_C21120.pdf" TargetMode="External"/><Relationship Id="rId36" Type="http://schemas.openxmlformats.org/officeDocument/2006/relationships/hyperlink" Target="https://www.mouser.com/datasheet/2/427/dcrcwe3-1762152.pdf" TargetMode="External"/><Relationship Id="rId10" Type="http://schemas.openxmlformats.org/officeDocument/2006/relationships/hyperlink" Target="https://jlcpcb.com/partdetail/TexasInstruments-CSD18537NQ5A/C72266" TargetMode="External"/><Relationship Id="rId19" Type="http://schemas.openxmlformats.org/officeDocument/2006/relationships/hyperlink" Target="https://datasheet.lcsc.com/lcsc/1811031514_Samsung-Electro-Mechanics-CL31A226KAHNNNE_C12891.pdf" TargetMode="External"/><Relationship Id="rId31" Type="http://schemas.openxmlformats.org/officeDocument/2006/relationships/hyperlink" Target="https://www.mouser.com/datasheet/2/447/UPY_NP0X5R_01005_4V_to_25V_V10-3003057.pdf" TargetMode="External"/><Relationship Id="rId44" Type="http://schemas.openxmlformats.org/officeDocument/2006/relationships/hyperlink" Target="https://www.mouser.com/datasheet/2/427/crcw0201e3-1761851.pdf" TargetMode="External"/><Relationship Id="rId4" Type="http://schemas.openxmlformats.org/officeDocument/2006/relationships/hyperlink" Target="https://jlcpcb.com/partdetail/26546-0603WAF1003T5E/C25803" TargetMode="External"/><Relationship Id="rId9" Type="http://schemas.openxmlformats.org/officeDocument/2006/relationships/hyperlink" Target="https://datasheet.lcsc.com/lcsc/2012110205_STMicroelectronics-STPS20M100SG-TR_C969989.pdf" TargetMode="External"/><Relationship Id="rId14" Type="http://schemas.openxmlformats.org/officeDocument/2006/relationships/hyperlink" Target="https://jlcpcb.com/partdetail/23939-0603WAF6801T5E/C23212" TargetMode="External"/><Relationship Id="rId22" Type="http://schemas.openxmlformats.org/officeDocument/2006/relationships/hyperlink" Target="https://jlcpcb.com/partdetail/15530-CL10C101JB8NNNC/C14858" TargetMode="External"/><Relationship Id="rId27" Type="http://schemas.openxmlformats.org/officeDocument/2006/relationships/hyperlink" Target="https://jlcpcb.com/partdetail/21832-CL10B224KA8NNNC/C21120" TargetMode="External"/><Relationship Id="rId30" Type="http://schemas.openxmlformats.org/officeDocument/2006/relationships/hyperlink" Target="https://datasheet.lcsc.com/lcsc/1809301912_YAGEO-CC0603KRX7R9BB104_C14663.pdf" TargetMode="External"/><Relationship Id="rId35" Type="http://schemas.openxmlformats.org/officeDocument/2006/relationships/hyperlink" Target="https://www.mouser.com/ProductDetail/Vishay-Dale/CRCW060317K8FKEA?qs=fJz2RDGtR42VL5eBlD7rxA%3D%3D" TargetMode="External"/><Relationship Id="rId43" Type="http://schemas.openxmlformats.org/officeDocument/2006/relationships/hyperlink" Target="https://www.mouser.com/ProductDetail/Vishay-Dale/CRCW020151K1FKED?qs=sGAEpiMZZMtlubZbdhIBIBz51X%252B2qMyySbY37UJ79zc%3D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www.mouser.com/ProductDetail/Wurth-Elektronik/7448700015?qs=%252B97ACBfLqz%2F%252BrcT7XaCxSw%3D%3D" TargetMode="External"/><Relationship Id="rId3" Type="http://schemas.openxmlformats.org/officeDocument/2006/relationships/hyperlink" Target="https://datasheet.lcsc.com/lcsc/2206010045_UNI-ROYAL-Uniroyal-Elec-0603WAF1003T5E_C25803.pdf" TargetMode="External"/><Relationship Id="rId12" Type="http://schemas.openxmlformats.org/officeDocument/2006/relationships/hyperlink" Target="https://www.mouser.com/ProductDetail/STMicroelectronics/STPS20M100SG-TR?qs=5HwTSiuA5HCdrjP2dKfpog%3D%3D" TargetMode="External"/><Relationship Id="rId17" Type="http://schemas.openxmlformats.org/officeDocument/2006/relationships/hyperlink" Target="https://jlcpcb.com/partdetail/2131-CL21A475KAQNNNE/C1779" TargetMode="External"/><Relationship Id="rId25" Type="http://schemas.openxmlformats.org/officeDocument/2006/relationships/hyperlink" Target="https://jlcpcb.com/partdetail/29074-CL21B105KBFNNNE/C28323" TargetMode="External"/><Relationship Id="rId33" Type="http://schemas.openxmlformats.org/officeDocument/2006/relationships/hyperlink" Target="https://www.mouser.com/datasheet/2/427/dcrcw-1762150.pdf" TargetMode="External"/><Relationship Id="rId38" Type="http://schemas.openxmlformats.org/officeDocument/2006/relationships/hyperlink" Target="https://datasheet.lcsc.com/lcsc/2206010045_UNI-ROYAL-Uniroyal-Elec-0603WAF1002T5E_C25804.pdf" TargetMode="External"/><Relationship Id="rId46" Type="http://schemas.openxmlformats.org/officeDocument/2006/relationships/hyperlink" Target="https://datasheet.lcsc.com/lcsc/2206010116_UNI-ROYAL-Uniroyal-Elec-0603WAF4701T5E_C23162.pdf" TargetMode="External"/><Relationship Id="rId20" Type="http://schemas.openxmlformats.org/officeDocument/2006/relationships/hyperlink" Target="https://jlcpcb.com/partdetail/13537-CL31A226KAHNNNE/C12891" TargetMode="External"/><Relationship Id="rId41" Type="http://schemas.openxmlformats.org/officeDocument/2006/relationships/hyperlink" Target="https://www.mouser.com/ProductDetail/Vishay/WFCP06034L000FE66?qs=doiCPypUmgEQPSh%252BUhup8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9.140625" style="1"/>
    <col min="2" max="2" width="22" style="3" customWidth="1"/>
    <col min="3" max="3" width="24.5703125" style="1" customWidth="1"/>
    <col min="4" max="4" width="18.42578125" customWidth="1"/>
    <col min="5" max="5" width="16.28515625" style="4" customWidth="1"/>
    <col min="6" max="6" width="25.5703125" customWidth="1"/>
    <col min="7" max="7" width="15.5703125" customWidth="1"/>
    <col min="8" max="8" width="23" customWidth="1"/>
    <col min="9" max="9" width="25.85546875" customWidth="1"/>
    <col min="10" max="10" width="21.5703125" style="2" customWidth="1"/>
    <col min="11" max="11" width="13.85546875" style="10" customWidth="1"/>
    <col min="12" max="12" width="15.42578125" style="10" customWidth="1"/>
  </cols>
  <sheetData>
    <row r="1" spans="1:12" s="5" customFormat="1" x14ac:dyDescent="0.25">
      <c r="A1" s="5" t="s">
        <v>34</v>
      </c>
      <c r="B1" s="5" t="s">
        <v>42</v>
      </c>
      <c r="C1" s="5" t="s">
        <v>25</v>
      </c>
      <c r="D1" s="5" t="s">
        <v>0</v>
      </c>
      <c r="E1" s="5" t="s">
        <v>1</v>
      </c>
      <c r="F1" s="5" t="s">
        <v>68</v>
      </c>
      <c r="G1" s="5" t="s">
        <v>27</v>
      </c>
      <c r="H1" s="5" t="s">
        <v>28</v>
      </c>
      <c r="I1" s="5" t="s">
        <v>26</v>
      </c>
      <c r="J1" s="5" t="s">
        <v>51</v>
      </c>
      <c r="K1" s="5" t="s">
        <v>29</v>
      </c>
      <c r="L1" s="5" t="s">
        <v>53</v>
      </c>
    </row>
    <row r="2" spans="1:12" x14ac:dyDescent="0.25">
      <c r="A2" s="4">
        <v>1</v>
      </c>
      <c r="B2" s="3" t="s">
        <v>57</v>
      </c>
      <c r="C2" s="1" t="s">
        <v>84</v>
      </c>
      <c r="D2" t="s">
        <v>85</v>
      </c>
      <c r="E2" s="4">
        <v>2</v>
      </c>
      <c r="F2" t="s">
        <v>70</v>
      </c>
      <c r="G2" t="s">
        <v>30</v>
      </c>
      <c r="H2" s="6" t="s">
        <v>86</v>
      </c>
      <c r="I2" t="s">
        <v>87</v>
      </c>
      <c r="J2" s="7" t="s">
        <v>88</v>
      </c>
      <c r="K2" s="9">
        <v>1.0500000000000001E-2</v>
      </c>
      <c r="L2" s="9">
        <f>Table3[[#This Row],[Price]]*Table3[[#This Row],[Quantity]]</f>
        <v>2.1000000000000001E-2</v>
      </c>
    </row>
    <row r="3" spans="1:12" x14ac:dyDescent="0.25">
      <c r="A3" s="4">
        <v>2</v>
      </c>
      <c r="B3" s="3" t="s">
        <v>57</v>
      </c>
      <c r="C3" s="1" t="s">
        <v>93</v>
      </c>
      <c r="D3" t="s">
        <v>106</v>
      </c>
      <c r="E3" s="4">
        <v>3</v>
      </c>
      <c r="F3" t="s">
        <v>70</v>
      </c>
      <c r="G3" t="s">
        <v>30</v>
      </c>
      <c r="H3" s="6" t="s">
        <v>89</v>
      </c>
      <c r="I3" t="s">
        <v>87</v>
      </c>
      <c r="J3" s="7" t="s">
        <v>90</v>
      </c>
      <c r="K3" s="9">
        <v>0.05</v>
      </c>
      <c r="L3" s="9">
        <f>Table3[[#This Row],[Price]]*Table3[[#This Row],[Quantity]]</f>
        <v>0.15000000000000002</v>
      </c>
    </row>
    <row r="4" spans="1:12" x14ac:dyDescent="0.25">
      <c r="A4" s="4">
        <v>3</v>
      </c>
      <c r="B4" s="3" t="s">
        <v>57</v>
      </c>
      <c r="C4" s="1" t="s">
        <v>35</v>
      </c>
      <c r="D4" t="s">
        <v>11</v>
      </c>
      <c r="E4" s="4">
        <v>2</v>
      </c>
      <c r="F4" t="s">
        <v>70</v>
      </c>
      <c r="G4" t="s">
        <v>30</v>
      </c>
      <c r="H4" s="6" t="s">
        <v>92</v>
      </c>
      <c r="I4" t="s">
        <v>87</v>
      </c>
      <c r="J4" s="7" t="s">
        <v>91</v>
      </c>
      <c r="K4" s="9">
        <v>4.1000000000000003E-3</v>
      </c>
      <c r="L4" s="9">
        <f>Table3[[#This Row],[Price]]*Table3[[#This Row],[Quantity]]</f>
        <v>8.2000000000000007E-3</v>
      </c>
    </row>
    <row r="5" spans="1:12" x14ac:dyDescent="0.25">
      <c r="A5" s="4">
        <v>4</v>
      </c>
      <c r="B5" s="3" t="s">
        <v>57</v>
      </c>
      <c r="C5" s="1" t="s">
        <v>36</v>
      </c>
      <c r="D5" t="s">
        <v>5</v>
      </c>
      <c r="E5" s="4">
        <v>1</v>
      </c>
      <c r="F5" t="s">
        <v>110</v>
      </c>
      <c r="G5" t="s">
        <v>65</v>
      </c>
      <c r="H5" s="6" t="s">
        <v>105</v>
      </c>
      <c r="I5" t="s">
        <v>102</v>
      </c>
      <c r="J5" s="7" t="s">
        <v>104</v>
      </c>
      <c r="K5" s="9">
        <v>0.1</v>
      </c>
      <c r="L5" s="9">
        <f>Table3[[#This Row],[Price]]*Table3[[#This Row],[Quantity]]</f>
        <v>0.1</v>
      </c>
    </row>
    <row r="6" spans="1:12" x14ac:dyDescent="0.25">
      <c r="A6" s="4">
        <v>5</v>
      </c>
      <c r="B6" s="3" t="s">
        <v>57</v>
      </c>
      <c r="C6" s="1" t="s">
        <v>31</v>
      </c>
      <c r="D6" t="s">
        <v>23</v>
      </c>
      <c r="E6" s="4">
        <v>1</v>
      </c>
      <c r="F6" t="s">
        <v>70</v>
      </c>
      <c r="G6" t="s">
        <v>30</v>
      </c>
      <c r="H6" s="6" t="s">
        <v>101</v>
      </c>
      <c r="I6" t="s">
        <v>102</v>
      </c>
      <c r="J6" s="7" t="s">
        <v>103</v>
      </c>
      <c r="K6" s="9">
        <v>2.0999999999999999E-3</v>
      </c>
      <c r="L6" s="9">
        <f>Table3[[#This Row],[Price]]*Table3[[#This Row],[Quantity]]</f>
        <v>2.0999999999999999E-3</v>
      </c>
    </row>
    <row r="7" spans="1:12" x14ac:dyDescent="0.25">
      <c r="A7" s="4">
        <v>6</v>
      </c>
      <c r="B7" s="3" t="s">
        <v>57</v>
      </c>
      <c r="C7" s="1" t="s">
        <v>37</v>
      </c>
      <c r="D7" t="s">
        <v>24</v>
      </c>
      <c r="E7" s="4">
        <v>1</v>
      </c>
      <c r="F7" t="s">
        <v>70</v>
      </c>
      <c r="G7" t="s">
        <v>30</v>
      </c>
      <c r="H7" s="6" t="s">
        <v>99</v>
      </c>
      <c r="I7" t="s">
        <v>87</v>
      </c>
      <c r="J7" s="7" t="s">
        <v>100</v>
      </c>
      <c r="K7" s="9">
        <v>5.0000000000000001E-3</v>
      </c>
      <c r="L7" s="9">
        <f>Table3[[#This Row],[Price]]*Table3[[#This Row],[Quantity]]</f>
        <v>5.0000000000000001E-3</v>
      </c>
    </row>
    <row r="8" spans="1:12" x14ac:dyDescent="0.25">
      <c r="A8" s="4">
        <v>7</v>
      </c>
      <c r="B8" s="3" t="s">
        <v>57</v>
      </c>
      <c r="C8" s="1" t="s">
        <v>38</v>
      </c>
      <c r="D8" t="s">
        <v>20</v>
      </c>
      <c r="E8" s="4">
        <v>1</v>
      </c>
      <c r="F8" t="s">
        <v>70</v>
      </c>
      <c r="G8" t="s">
        <v>30</v>
      </c>
      <c r="H8" s="6" t="s">
        <v>95</v>
      </c>
      <c r="I8" t="s">
        <v>96</v>
      </c>
      <c r="J8" s="7" t="s">
        <v>94</v>
      </c>
      <c r="K8" s="9">
        <v>2.8999999999999998E-3</v>
      </c>
      <c r="L8" s="9">
        <f>Table3[[#This Row],[Price]]*Table3[[#This Row],[Quantity]]</f>
        <v>2.8999999999999998E-3</v>
      </c>
    </row>
    <row r="9" spans="1:12" x14ac:dyDescent="0.25">
      <c r="A9" s="4">
        <v>8</v>
      </c>
      <c r="B9" s="3" t="s">
        <v>57</v>
      </c>
      <c r="C9" s="1" t="s">
        <v>39</v>
      </c>
      <c r="D9" t="s">
        <v>7</v>
      </c>
      <c r="E9" s="4">
        <v>1</v>
      </c>
      <c r="F9" t="s">
        <v>70</v>
      </c>
      <c r="G9" t="s">
        <v>30</v>
      </c>
      <c r="H9" s="6" t="s">
        <v>98</v>
      </c>
      <c r="I9" t="s">
        <v>87</v>
      </c>
      <c r="J9" s="7" t="s">
        <v>97</v>
      </c>
      <c r="K9" s="9">
        <v>8.2000000000000007E-3</v>
      </c>
      <c r="L9" s="9">
        <f>Table3[[#This Row],[Price]]*Table3[[#This Row],[Quantity]]</f>
        <v>8.2000000000000007E-3</v>
      </c>
    </row>
    <row r="10" spans="1:12" x14ac:dyDescent="0.25">
      <c r="A10" s="4">
        <v>9</v>
      </c>
      <c r="B10" s="3" t="s">
        <v>57</v>
      </c>
      <c r="C10" s="1" t="s">
        <v>55</v>
      </c>
      <c r="D10" t="s">
        <v>21</v>
      </c>
      <c r="E10" s="4">
        <v>1</v>
      </c>
      <c r="F10" t="s">
        <v>110</v>
      </c>
      <c r="G10" t="s">
        <v>65</v>
      </c>
      <c r="H10" s="6" t="s">
        <v>77</v>
      </c>
      <c r="I10" t="s">
        <v>71</v>
      </c>
      <c r="J10" s="7" t="s">
        <v>22</v>
      </c>
      <c r="K10" s="9">
        <v>3.22</v>
      </c>
      <c r="L10" s="9">
        <f>Table3[[#This Row],[Price]]*Table3[[#This Row],[Quantity]]</f>
        <v>3.22</v>
      </c>
    </row>
    <row r="11" spans="1:12" x14ac:dyDescent="0.25">
      <c r="A11" s="4">
        <v>10</v>
      </c>
      <c r="B11" s="3" t="s">
        <v>57</v>
      </c>
      <c r="C11" s="1" t="s">
        <v>74</v>
      </c>
      <c r="D11" t="s">
        <v>14</v>
      </c>
      <c r="E11" s="4">
        <v>1</v>
      </c>
      <c r="F11" s="2" t="s">
        <v>110</v>
      </c>
      <c r="G11" t="s">
        <v>65</v>
      </c>
      <c r="H11" s="6" t="s">
        <v>66</v>
      </c>
      <c r="I11" t="s">
        <v>67</v>
      </c>
      <c r="J11" s="7" t="s">
        <v>64</v>
      </c>
      <c r="K11" s="9">
        <v>2.81</v>
      </c>
      <c r="L11" s="9">
        <f>Table3[[#This Row],[Price]]*Table3[[#This Row],[Quantity]]</f>
        <v>2.81</v>
      </c>
    </row>
    <row r="12" spans="1:12" x14ac:dyDescent="0.25">
      <c r="A12" s="4">
        <v>11</v>
      </c>
      <c r="B12" s="3" t="s">
        <v>57</v>
      </c>
      <c r="C12" s="1" t="s">
        <v>75</v>
      </c>
      <c r="D12" t="s">
        <v>18</v>
      </c>
      <c r="E12" s="4">
        <v>1</v>
      </c>
      <c r="F12" t="s">
        <v>69</v>
      </c>
      <c r="G12" t="s">
        <v>30</v>
      </c>
      <c r="H12" s="6" t="s">
        <v>72</v>
      </c>
      <c r="I12" t="s">
        <v>73</v>
      </c>
      <c r="J12" s="7" t="s">
        <v>19</v>
      </c>
      <c r="K12" s="9">
        <f>0.8247+3</f>
        <v>3.8247</v>
      </c>
      <c r="L12" s="9">
        <f>Table3[[#This Row],[Price]]*Table3[[#This Row],[Quantity]]</f>
        <v>3.8247</v>
      </c>
    </row>
    <row r="13" spans="1:12" x14ac:dyDescent="0.25">
      <c r="A13" s="4">
        <v>12</v>
      </c>
      <c r="B13" s="3" t="s">
        <v>57</v>
      </c>
      <c r="C13" s="1" t="s">
        <v>49</v>
      </c>
      <c r="D13" t="s">
        <v>12</v>
      </c>
      <c r="E13" s="4">
        <v>1</v>
      </c>
      <c r="F13" t="s">
        <v>70</v>
      </c>
      <c r="G13" t="s">
        <v>30</v>
      </c>
      <c r="H13" s="6" t="s">
        <v>79</v>
      </c>
      <c r="I13" t="s">
        <v>58</v>
      </c>
      <c r="J13" s="7" t="s">
        <v>80</v>
      </c>
      <c r="K13" s="9">
        <v>1E-3</v>
      </c>
      <c r="L13" s="9">
        <f>Table3[[#This Row],[Price]]*Table3[[#This Row],[Quantity]]</f>
        <v>1E-3</v>
      </c>
    </row>
    <row r="14" spans="1:12" x14ac:dyDescent="0.25">
      <c r="A14" s="4">
        <v>13</v>
      </c>
      <c r="B14" s="3" t="s">
        <v>57</v>
      </c>
      <c r="C14" s="1" t="s">
        <v>43</v>
      </c>
      <c r="D14" t="s">
        <v>16</v>
      </c>
      <c r="E14" s="4">
        <v>1</v>
      </c>
      <c r="F14" t="s">
        <v>110</v>
      </c>
      <c r="G14" t="s">
        <v>65</v>
      </c>
      <c r="H14" s="6" t="s">
        <v>107</v>
      </c>
      <c r="I14" t="s">
        <v>109</v>
      </c>
      <c r="J14" s="7" t="s">
        <v>108</v>
      </c>
      <c r="K14" s="9">
        <v>0.15</v>
      </c>
      <c r="L14" s="9">
        <f>Table3[[#This Row],[Price]]*Table3[[#This Row],[Quantity]]</f>
        <v>0.15</v>
      </c>
    </row>
    <row r="15" spans="1:12" x14ac:dyDescent="0.25">
      <c r="A15" s="4">
        <v>14</v>
      </c>
      <c r="B15" s="3" t="s">
        <v>57</v>
      </c>
      <c r="C15" s="1" t="s">
        <v>44</v>
      </c>
      <c r="D15" t="s">
        <v>17</v>
      </c>
      <c r="E15" s="4">
        <v>1</v>
      </c>
      <c r="F15" t="s">
        <v>110</v>
      </c>
      <c r="G15" t="s">
        <v>65</v>
      </c>
      <c r="H15" s="6" t="s">
        <v>112</v>
      </c>
      <c r="I15" t="s">
        <v>109</v>
      </c>
      <c r="J15" s="7" t="s">
        <v>111</v>
      </c>
      <c r="K15" s="9">
        <v>0.1</v>
      </c>
      <c r="L15" s="9">
        <f>Table3[[#This Row],[Price]]*Table3[[#This Row],[Quantity]]</f>
        <v>0.1</v>
      </c>
    </row>
    <row r="16" spans="1:12" x14ac:dyDescent="0.25">
      <c r="A16" s="4">
        <v>15</v>
      </c>
      <c r="B16" s="3" t="s">
        <v>57</v>
      </c>
      <c r="C16" s="1" t="s">
        <v>45</v>
      </c>
      <c r="D16" t="s">
        <v>15</v>
      </c>
      <c r="E16" s="4">
        <v>1</v>
      </c>
      <c r="F16" t="s">
        <v>110</v>
      </c>
      <c r="G16" t="s">
        <v>65</v>
      </c>
      <c r="H16" s="6" t="s">
        <v>33</v>
      </c>
      <c r="I16" t="s">
        <v>58</v>
      </c>
      <c r="J16" s="7" t="s">
        <v>32</v>
      </c>
      <c r="K16" s="9">
        <v>8.9999999999999998E-4</v>
      </c>
      <c r="L16" s="9">
        <f>Table3[[#This Row],[Price]]*Table3[[#This Row],[Quantity]]</f>
        <v>8.9999999999999998E-4</v>
      </c>
    </row>
    <row r="17" spans="1:12" x14ac:dyDescent="0.25">
      <c r="A17" s="4">
        <v>16</v>
      </c>
      <c r="B17" s="3" t="s">
        <v>57</v>
      </c>
      <c r="C17" s="1" t="s">
        <v>46</v>
      </c>
      <c r="D17" t="s">
        <v>9</v>
      </c>
      <c r="E17" s="4">
        <v>1</v>
      </c>
      <c r="F17" s="2" t="s">
        <v>110</v>
      </c>
      <c r="G17" t="s">
        <v>65</v>
      </c>
      <c r="H17" s="6" t="s">
        <v>113</v>
      </c>
      <c r="I17" t="s">
        <v>58</v>
      </c>
      <c r="J17" s="7" t="s">
        <v>114</v>
      </c>
      <c r="K17" s="9">
        <v>1E-3</v>
      </c>
      <c r="L17" s="9">
        <f>Table3[[#This Row],[Price]]*Table3[[#This Row],[Quantity]]</f>
        <v>1E-3</v>
      </c>
    </row>
    <row r="18" spans="1:12" x14ac:dyDescent="0.25">
      <c r="A18" s="4">
        <v>17</v>
      </c>
      <c r="B18" s="3" t="s">
        <v>57</v>
      </c>
      <c r="C18" s="1" t="s">
        <v>41</v>
      </c>
      <c r="D18" t="s">
        <v>3</v>
      </c>
      <c r="E18" s="4">
        <v>2</v>
      </c>
      <c r="F18" t="s">
        <v>110</v>
      </c>
      <c r="G18" t="s">
        <v>65</v>
      </c>
      <c r="H18" s="6" t="s">
        <v>115</v>
      </c>
      <c r="I18" t="s">
        <v>116</v>
      </c>
      <c r="J18" s="7" t="s">
        <v>117</v>
      </c>
      <c r="K18" s="9">
        <v>0.64</v>
      </c>
      <c r="L18" s="9">
        <f>Table3[[#This Row],[Price]]*Table3[[#This Row],[Quantity]]</f>
        <v>1.28</v>
      </c>
    </row>
    <row r="19" spans="1:12" x14ac:dyDescent="0.25">
      <c r="A19" s="4">
        <v>18</v>
      </c>
      <c r="B19" s="3" t="s">
        <v>57</v>
      </c>
      <c r="C19" s="1" t="s">
        <v>47</v>
      </c>
      <c r="D19" t="s">
        <v>10</v>
      </c>
      <c r="E19" s="4">
        <v>1</v>
      </c>
      <c r="G19" t="s">
        <v>65</v>
      </c>
      <c r="H19" s="6" t="s">
        <v>119</v>
      </c>
      <c r="I19" t="s">
        <v>109</v>
      </c>
      <c r="J19" s="7" t="s">
        <v>118</v>
      </c>
      <c r="K19" s="9">
        <v>0.28000000000000003</v>
      </c>
      <c r="L19" s="9">
        <f>Table3[[#This Row],[Price]]*Table3[[#This Row],[Quantity]]</f>
        <v>0.28000000000000003</v>
      </c>
    </row>
    <row r="20" spans="1:12" x14ac:dyDescent="0.25">
      <c r="A20" s="4">
        <v>19</v>
      </c>
      <c r="B20" s="3" t="s">
        <v>57</v>
      </c>
      <c r="C20" s="1" t="s">
        <v>48</v>
      </c>
      <c r="D20" t="s">
        <v>8</v>
      </c>
      <c r="E20" s="4">
        <v>1</v>
      </c>
      <c r="F20" t="s">
        <v>70</v>
      </c>
      <c r="G20" t="s">
        <v>30</v>
      </c>
      <c r="H20" s="6" t="s">
        <v>120</v>
      </c>
      <c r="I20" t="s">
        <v>58</v>
      </c>
      <c r="J20" s="7" t="s">
        <v>121</v>
      </c>
      <c r="K20" s="9">
        <v>1E-3</v>
      </c>
      <c r="L20" s="9">
        <f>Table3[[#This Row],[Price]]*Table3[[#This Row],[Quantity]]</f>
        <v>1E-3</v>
      </c>
    </row>
    <row r="21" spans="1:12" x14ac:dyDescent="0.25">
      <c r="A21" s="4">
        <v>20</v>
      </c>
      <c r="B21" s="3" t="s">
        <v>61</v>
      </c>
      <c r="C21" s="1" t="s">
        <v>50</v>
      </c>
      <c r="D21" t="s">
        <v>6</v>
      </c>
      <c r="E21" s="4">
        <v>2</v>
      </c>
      <c r="F21" t="s">
        <v>70</v>
      </c>
      <c r="G21" t="s">
        <v>30</v>
      </c>
      <c r="H21" s="6" t="s">
        <v>60</v>
      </c>
      <c r="I21" t="s">
        <v>58</v>
      </c>
      <c r="J21" s="7" t="s">
        <v>59</v>
      </c>
      <c r="K21" s="9">
        <v>1.1000000000000001E-3</v>
      </c>
      <c r="L21" s="9">
        <f>Table3[[#This Row],[Price]]*Table3[[#This Row],[Quantity]]</f>
        <v>2.2000000000000001E-3</v>
      </c>
    </row>
    <row r="22" spans="1:12" x14ac:dyDescent="0.25">
      <c r="A22" s="4">
        <v>21</v>
      </c>
      <c r="B22" s="3" t="s">
        <v>61</v>
      </c>
      <c r="C22" s="1" t="s">
        <v>40</v>
      </c>
      <c r="D22" t="s">
        <v>2</v>
      </c>
      <c r="E22" s="4">
        <v>1</v>
      </c>
      <c r="F22" t="s">
        <v>70</v>
      </c>
      <c r="G22" t="s">
        <v>30</v>
      </c>
      <c r="H22" s="6" t="s">
        <v>63</v>
      </c>
      <c r="I22" t="s">
        <v>58</v>
      </c>
      <c r="J22" s="7" t="s">
        <v>62</v>
      </c>
      <c r="K22" s="9">
        <v>1E-3</v>
      </c>
      <c r="L22" s="9">
        <f>Table3[[#This Row],[Price]]*Table3[[#This Row],[Quantity]]</f>
        <v>1E-3</v>
      </c>
    </row>
    <row r="23" spans="1:12" x14ac:dyDescent="0.25">
      <c r="A23" s="4">
        <v>22</v>
      </c>
      <c r="B23" s="3" t="s">
        <v>56</v>
      </c>
      <c r="C23" s="1" t="s">
        <v>55</v>
      </c>
      <c r="D23" t="s">
        <v>4</v>
      </c>
      <c r="E23" s="4">
        <v>1</v>
      </c>
      <c r="F23" t="s">
        <v>110</v>
      </c>
      <c r="G23" t="s">
        <v>65</v>
      </c>
      <c r="H23" s="6" t="s">
        <v>81</v>
      </c>
      <c r="I23" t="s">
        <v>83</v>
      </c>
      <c r="J23" s="7" t="s">
        <v>82</v>
      </c>
      <c r="K23" s="9">
        <v>1.6</v>
      </c>
      <c r="L23" s="9">
        <f>Table3[[#This Row],[Price]]*Table3[[#This Row],[Quantity]]</f>
        <v>1.6</v>
      </c>
    </row>
    <row r="24" spans="1:12" x14ac:dyDescent="0.25">
      <c r="A24" s="4">
        <v>23</v>
      </c>
      <c r="B24" s="3" t="s">
        <v>76</v>
      </c>
      <c r="C24" s="1" t="s">
        <v>54</v>
      </c>
      <c r="D24" t="s">
        <v>13</v>
      </c>
      <c r="E24" s="4">
        <v>2</v>
      </c>
      <c r="F24" t="s">
        <v>110</v>
      </c>
      <c r="G24" t="s">
        <v>65</v>
      </c>
      <c r="H24" s="6" t="s">
        <v>78</v>
      </c>
      <c r="I24" t="s">
        <v>52</v>
      </c>
      <c r="J24" s="7">
        <v>1712805</v>
      </c>
      <c r="K24" s="9">
        <v>4.46</v>
      </c>
      <c r="L24" s="9">
        <f>Table3[[#This Row],[Price]]*Table3[[#This Row],[Quantity]]</f>
        <v>8.92</v>
      </c>
    </row>
  </sheetData>
  <sortState xmlns:xlrd2="http://schemas.microsoft.com/office/spreadsheetml/2017/richdata2" ref="A2:G24">
    <sortCondition ref="D2:D24"/>
  </sortState>
  <phoneticPr fontId="19" type="noConversion"/>
  <hyperlinks>
    <hyperlink ref="H24" r:id="rId1" xr:uid="{882B883E-ED6B-43DA-9B7E-8E8B084C4981}"/>
    <hyperlink ref="J24" r:id="rId2" display="https://www.phoenixcontact.com/en-pc/products/pcb-terminal-block-mkds-3-4-508-1712805" xr:uid="{EE5B0349-7431-4C39-97E8-2277A33B256D}"/>
    <hyperlink ref="J21" r:id="rId3" xr:uid="{064C7CA2-F3D8-4E0D-B63F-66256A6F18BD}"/>
    <hyperlink ref="H21" r:id="rId4" xr:uid="{8071AA7A-10B0-46BC-B4FF-39F8BD704175}"/>
    <hyperlink ref="J22" r:id="rId5" xr:uid="{172DD6DA-1A32-4BE3-92A0-FEA176D1ED1B}"/>
    <hyperlink ref="H22" r:id="rId6" xr:uid="{51D8DCE1-34AD-4042-B66F-7010AB4EEB3B}"/>
    <hyperlink ref="J11" r:id="rId7" xr:uid="{191A8B01-A9A5-474A-A8CB-8CD8565B9212}"/>
    <hyperlink ref="H11" r:id="rId8" xr:uid="{2F6A4811-1FE4-474D-8DC2-90349766DDB4}"/>
    <hyperlink ref="J10" r:id="rId9" xr:uid="{95947D49-4100-498A-8CE3-DB6FBF47655D}"/>
    <hyperlink ref="H12" r:id="rId10" xr:uid="{7DA53C6C-7251-465B-964C-D2DAA5B467F1}"/>
    <hyperlink ref="J12" r:id="rId11" xr:uid="{649118AD-FE64-4C06-A422-ECDA595391EB}"/>
    <hyperlink ref="H10" r:id="rId12" xr:uid="{5711042F-E19E-4839-9BF7-7B6524153D98}"/>
    <hyperlink ref="J13" r:id="rId13" xr:uid="{D9F0C32C-00A4-4EE6-B945-CD5C40DFDEAD}"/>
    <hyperlink ref="H13" r:id="rId14" xr:uid="{F33A0732-0859-40DC-9165-CBA1628B05E5}"/>
    <hyperlink ref="H23" r:id="rId15" xr:uid="{136E44D4-7ED3-4BC3-B51D-4D3ECB04042C}"/>
    <hyperlink ref="J23" r:id="rId16" xr:uid="{9815ACE6-A795-40D3-839D-7F5B2E9AC720}"/>
    <hyperlink ref="H2" r:id="rId17" xr:uid="{7AC446F9-636C-4AEB-A715-ECB97C2D9384}"/>
    <hyperlink ref="J2" r:id="rId18" xr:uid="{F98C4A8E-B757-459F-BBF8-9A40793575D7}"/>
    <hyperlink ref="J3" r:id="rId19" xr:uid="{D4B8DF29-9C6E-4BD9-A10C-5F9BE1A4E0E0}"/>
    <hyperlink ref="H3" r:id="rId20" xr:uid="{2CAD3DF9-3575-4429-8DED-96728BD7ABAD}"/>
    <hyperlink ref="J4" r:id="rId21" xr:uid="{0518ADF4-75B5-4691-81C3-AFA065E5A1BC}"/>
    <hyperlink ref="H4" r:id="rId22" xr:uid="{AA254FBA-0DB4-4013-9E08-4B08FE7E7111}"/>
    <hyperlink ref="J8" r:id="rId23" xr:uid="{7D5F1E22-CB37-49B9-B928-DCDA9308DE6B}"/>
    <hyperlink ref="H8" r:id="rId24" xr:uid="{2F228431-9092-49EA-B2AD-7EC517E9AE2E}"/>
    <hyperlink ref="H9" r:id="rId25" xr:uid="{E940D3C8-9519-4586-A7A0-67AA2991A390}"/>
    <hyperlink ref="J9" r:id="rId26" xr:uid="{8AAAB631-70B6-4C03-8700-B6CC9DDDC6C0}"/>
    <hyperlink ref="H7" r:id="rId27" xr:uid="{2AB569DC-FD4F-4FED-AA03-77B0B264C7E1}"/>
    <hyperlink ref="J7" r:id="rId28" xr:uid="{E0675C5C-38B9-4DD6-BDB1-9590E13A19FB}"/>
    <hyperlink ref="H6" r:id="rId29" xr:uid="{6A995CFA-DF77-46EC-BED0-8F00DB66A355}"/>
    <hyperlink ref="J6" r:id="rId30" xr:uid="{BA0C6F3E-CEAA-4992-8446-B29F89DE5268}"/>
    <hyperlink ref="J5" r:id="rId31" xr:uid="{F3D5A8DF-DA69-4C2F-94F7-CE613DC9E262}"/>
    <hyperlink ref="H5" r:id="rId32" xr:uid="{4FCA7325-58DF-4294-AF83-3FA5ADADEEE3}"/>
    <hyperlink ref="J14" r:id="rId33" xr:uid="{9F287C99-9178-4C01-AFE2-9B1F0D9BC52B}"/>
    <hyperlink ref="H14" r:id="rId34" xr:uid="{50D62756-8ADC-4671-943B-C55D85213F89}"/>
    <hyperlink ref="H15" r:id="rId35" xr:uid="{DC49B133-55D6-478E-AB5F-811B462133C0}"/>
    <hyperlink ref="J15" r:id="rId36" xr:uid="{C6DD5CCF-E8F0-44EB-AACA-15868EB5EF18}"/>
    <hyperlink ref="H16" r:id="rId37" xr:uid="{FCFDA2E9-DC5C-4AE6-AAFB-1B263A279A86}"/>
    <hyperlink ref="J16" r:id="rId38" xr:uid="{F744BF64-F69F-48ED-94BF-6EFE7BE4B9E3}"/>
    <hyperlink ref="H17" r:id="rId39" xr:uid="{9A5854F3-FD65-4937-863A-82CBEEE4454B}"/>
    <hyperlink ref="J17" r:id="rId40" xr:uid="{E718FD39-80EB-437D-B728-417049105202}"/>
    <hyperlink ref="H18" r:id="rId41" xr:uid="{6DDFA8F5-6993-42D9-91E4-8CD9CE51D35A}"/>
    <hyperlink ref="J18" r:id="rId42" xr:uid="{B478FF35-EC63-499E-A91A-18213CD14F57}"/>
    <hyperlink ref="H19" r:id="rId43" xr:uid="{79943BE1-737D-428C-B82C-B1A17E177430}"/>
    <hyperlink ref="J19" r:id="rId44" xr:uid="{13AED7A9-0FB0-4DA4-9107-97C1B507D26F}"/>
    <hyperlink ref="H20" r:id="rId45" xr:uid="{D64CAC0B-F359-4331-B49C-84E2A2D7A0CA}"/>
    <hyperlink ref="J20" r:id="rId46" xr:uid="{A8348C62-4CBD-4B05-84CC-2E940C7BF112}"/>
  </hyperlinks>
  <pageMargins left="0.7" right="0.7" top="0.75" bottom="0.75" header="0.3" footer="0.3"/>
  <pageSetup orientation="portrait" r:id="rId47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E030-47EA-453A-AF92-31D98A375C5D}">
  <dimension ref="A1:B2"/>
  <sheetViews>
    <sheetView tabSelected="1" workbookViewId="0">
      <selection activeCell="G26" sqref="G26"/>
    </sheetView>
  </sheetViews>
  <sheetFormatPr defaultRowHeight="15" x14ac:dyDescent="0.25"/>
  <cols>
    <col min="1" max="1" width="12.5703125" customWidth="1"/>
    <col min="2" max="2" width="10.42578125" customWidth="1"/>
  </cols>
  <sheetData>
    <row r="1" spans="1:2" ht="15.75" thickBot="1" x14ac:dyDescent="0.3">
      <c r="A1" s="8" t="s">
        <v>53</v>
      </c>
      <c r="B1" s="11">
        <f>SUM(Table3[Total Price])</f>
        <v>22.489199999999997</v>
      </c>
    </row>
    <row r="2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2023-01-08T18:16:22Z</dcterms:created>
  <dcterms:modified xsi:type="dcterms:W3CDTF">2023-01-09T00:43:38Z</dcterms:modified>
</cp:coreProperties>
</file>