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Box\School\Orgs\LHR\Schematics\Master Switch Enclosure Board\Master Switch Enclosure Board\Master Switch Enclosure Board\BOM\"/>
    </mc:Choice>
  </mc:AlternateContent>
  <xr:revisionPtr revIDLastSave="0" documentId="13_ncr:1_{5951DB7C-D998-45B9-889D-2D1422AF36B9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Master" sheetId="5" r:id="rId1"/>
    <sheet name="Calculations" sheetId="3" r:id="rId2"/>
    <sheet name="JLCPCB" sheetId="1" r:id="rId3"/>
    <sheet name="Mous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2" i="4"/>
  <c r="L11" i="4"/>
  <c r="L10" i="4"/>
  <c r="L9" i="4"/>
  <c r="L8" i="4"/>
  <c r="L7" i="4"/>
  <c r="L6" i="4"/>
  <c r="L5" i="4"/>
  <c r="L4" i="4"/>
  <c r="L3" i="4"/>
  <c r="L2" i="4"/>
  <c r="L13" i="1"/>
  <c r="L12" i="1"/>
  <c r="L11" i="1"/>
  <c r="L10" i="1"/>
  <c r="K9" i="1"/>
  <c r="L9" i="1" s="1"/>
  <c r="L8" i="1"/>
  <c r="L7" i="1"/>
  <c r="L6" i="1"/>
  <c r="L5" i="1"/>
  <c r="L4" i="1"/>
  <c r="L3" i="1"/>
  <c r="L2" i="1"/>
  <c r="B1" i="3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K12" i="5"/>
  <c r="L12" i="5" s="1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<sst xmlns="http://schemas.openxmlformats.org/spreadsheetml/2006/main" count="417" uniqueCount="128">
  <si>
    <t>Designator</t>
  </si>
  <si>
    <t>Quantity</t>
  </si>
  <si>
    <t>R11</t>
  </si>
  <si>
    <t>R6,R7</t>
  </si>
  <si>
    <t>D11</t>
  </si>
  <si>
    <t>C5</t>
  </si>
  <si>
    <t>R10,R12</t>
  </si>
  <si>
    <t>C9</t>
  </si>
  <si>
    <t>R9</t>
  </si>
  <si>
    <t>R5</t>
  </si>
  <si>
    <t>R8</t>
  </si>
  <si>
    <t>C3,C10</t>
  </si>
  <si>
    <t>R1</t>
  </si>
  <si>
    <t>J5,J4</t>
  </si>
  <si>
    <t>L1</t>
  </si>
  <si>
    <t>R4</t>
  </si>
  <si>
    <t>R2</t>
  </si>
  <si>
    <t>R3</t>
  </si>
  <si>
    <t>Q1</t>
  </si>
  <si>
    <t>CSD18537NQ5A</t>
  </si>
  <si>
    <t>C8</t>
  </si>
  <si>
    <t>D1</t>
  </si>
  <si>
    <t>STPS20M100SG-TR</t>
  </si>
  <si>
    <t>C6</t>
  </si>
  <si>
    <t>C7</t>
  </si>
  <si>
    <t>Name</t>
  </si>
  <si>
    <t>Manufacturer</t>
  </si>
  <si>
    <t>Supplier</t>
  </si>
  <si>
    <t>Supplier Part #</t>
  </si>
  <si>
    <t>Price</t>
  </si>
  <si>
    <t>LCSC</t>
  </si>
  <si>
    <t>100nF 0603</t>
  </si>
  <si>
    <t>0603WAF1002T5E</t>
  </si>
  <si>
    <t>C25804</t>
  </si>
  <si>
    <t>ID</t>
  </si>
  <si>
    <t>100pF 0603</t>
  </si>
  <si>
    <t>270pF 0603</t>
  </si>
  <si>
    <t>220nF 0603</t>
  </si>
  <si>
    <t>6.8nF 0603</t>
  </si>
  <si>
    <t>1uF 0805</t>
  </si>
  <si>
    <t>15kΩ 0603</t>
  </si>
  <si>
    <t>4mΩ 0603</t>
  </si>
  <si>
    <t>Notes</t>
  </si>
  <si>
    <t>34.8kΩ 0603</t>
  </si>
  <si>
    <t>17.8kΩ 0603</t>
  </si>
  <si>
    <t>10kΩ 0603</t>
  </si>
  <si>
    <t>100Ω 0603</t>
  </si>
  <si>
    <t>51.1kΩ 0603</t>
  </si>
  <si>
    <t>4.7kΩ 0603</t>
  </si>
  <si>
    <t>6.8kΩ 0603</t>
  </si>
  <si>
    <t>100kΩ 0603</t>
  </si>
  <si>
    <t>Manufacturer Part #</t>
  </si>
  <si>
    <t>Phoenix Contact</t>
  </si>
  <si>
    <t>Total Price</t>
  </si>
  <si>
    <t>1x4 Screw Terminal</t>
  </si>
  <si>
    <t>Schottky Diode</t>
  </si>
  <si>
    <t>for LV bypass signal</t>
  </si>
  <si>
    <t>SEPIC</t>
  </si>
  <si>
    <t>UNI-ROYAL</t>
  </si>
  <si>
    <t>0603WAF1003T5E</t>
  </si>
  <si>
    <t>C25803</t>
  </si>
  <si>
    <t>pull-down</t>
  </si>
  <si>
    <t>0603WAF1502T5E</t>
  </si>
  <si>
    <t>C22809</t>
  </si>
  <si>
    <t>7448700015</t>
  </si>
  <si>
    <t>Mouser</t>
  </si>
  <si>
    <t>710-7448700015</t>
  </si>
  <si>
    <t>Wurth Elektronik</t>
  </si>
  <si>
    <t>JLCPCB Designation</t>
  </si>
  <si>
    <t>Extended</t>
  </si>
  <si>
    <t>Basic</t>
  </si>
  <si>
    <t>STMicroelectronics</t>
  </si>
  <si>
    <t>C72266</t>
  </si>
  <si>
    <t>Texas Instruments</t>
  </si>
  <si>
    <t>Inductor</t>
  </si>
  <si>
    <t>MOSFET</t>
  </si>
  <si>
    <t>for high current</t>
  </si>
  <si>
    <t>511-STPS20M100SG-TR</t>
  </si>
  <si>
    <t>651-1712805</t>
  </si>
  <si>
    <t>C23212</t>
  </si>
  <si>
    <t>0603WAF6801T5E</t>
  </si>
  <si>
    <t>771-WNS40H100CBJ</t>
  </si>
  <si>
    <t>WNS40H100CBJ</t>
  </si>
  <si>
    <t>WeEn Semiconductors</t>
  </si>
  <si>
    <t>4.7uF 0805</t>
  </si>
  <si>
    <t>C11,C13</t>
  </si>
  <si>
    <t>C1779</t>
  </si>
  <si>
    <t>Samsung Electro-Mechanics</t>
  </si>
  <si>
    <t>CL21A475KAQNNNE</t>
  </si>
  <si>
    <t>C12891</t>
  </si>
  <si>
    <t>CL31A226KAHNNNE</t>
  </si>
  <si>
    <t>CL10C101JB8NNNC</t>
  </si>
  <si>
    <t>C14858</t>
  </si>
  <si>
    <t>22uF 1206</t>
  </si>
  <si>
    <t>0603B682K500NT</t>
  </si>
  <si>
    <t>C1631</t>
  </si>
  <si>
    <t>FH (Guangdong Fenghua Advanced Tech)</t>
  </si>
  <si>
    <t>CL21B105KBFNNNE</t>
  </si>
  <si>
    <t>C28323</t>
  </si>
  <si>
    <t>C21120</t>
  </si>
  <si>
    <t>CL10B224KA8NNNC</t>
  </si>
  <si>
    <t>C14663</t>
  </si>
  <si>
    <t>YAGEO</t>
  </si>
  <si>
    <t>CC0603KRX7R9BB104</t>
  </si>
  <si>
    <t>CC0603KRX7R9BB271</t>
  </si>
  <si>
    <t>603-CC603KRX7R9BB271</t>
  </si>
  <si>
    <t>C12,C14,C15,C1,C2</t>
  </si>
  <si>
    <t>71-CRCW0603-34.8K</t>
  </si>
  <si>
    <t>CRCW060334K8FKTA</t>
  </si>
  <si>
    <t>Vishay / Dale</t>
  </si>
  <si>
    <t>-</t>
  </si>
  <si>
    <t>CRCW060317K8FKEA</t>
  </si>
  <si>
    <t>71-CRCW0603-17.8K-E3</t>
  </si>
  <si>
    <t>C22775</t>
  </si>
  <si>
    <t>0603WAF1000T5E</t>
  </si>
  <si>
    <t>71-WFCP06034L000FE66</t>
  </si>
  <si>
    <t>Vishay</t>
  </si>
  <si>
    <t>WFCP06034L000FE66</t>
  </si>
  <si>
    <t>CRCW020151K1FKED</t>
  </si>
  <si>
    <t>71-CRCW020151K1FKED</t>
  </si>
  <si>
    <t>C23162</t>
  </si>
  <si>
    <t>0603WAF4701T5E</t>
  </si>
  <si>
    <t>TSMP resistors</t>
  </si>
  <si>
    <t>15kΩ 355015KFT</t>
  </si>
  <si>
    <t>R13,R14</t>
  </si>
  <si>
    <t>355015KFT</t>
  </si>
  <si>
    <t>279-355015KFT</t>
  </si>
  <si>
    <t>TE Connectivity / Holsworthy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</si>
</sst>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5" fillId="0" borderId="0" xfId="16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3"/>
    <xf numFmtId="49" fontId="18" fillId="0" borderId="0" xfId="43" applyNumberFormat="1"/>
    <xf numFmtId="0" fontId="16" fillId="0" borderId="9" xfId="17" applyFill="1" applyAlignment="1">
      <alignment horizontal="center"/>
    </xf>
    <xf numFmtId="164" fontId="0" fillId="0" borderId="0" xfId="42" applyNumberFormat="1" applyFont="1"/>
    <xf numFmtId="165" fontId="16" fillId="0" borderId="9" xfId="17" applyNumberFormat="1" applyFill="1"/>
    <xf numFmtId="0" fontId="15" fillId="0" borderId="0" xfId="16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4" formatCode="_(&quot;$&quot;* #,##0.000_);_(&quot;$&quot;* \(#,##0.000\);_(&quot;$&quot;* &quot;-&quot;??_);_(@_)"/>
    </dxf>
    <dxf>
      <numFmt numFmtId="164" formatCode="_(&quot;$&quot;* #,##0.000_);_(&quot;$&quot;* \(#,##0.000\);_(&quot;$&quot;* &quot;-&quot;??_);_(@_)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_(&quot;$&quot;* #,##0.000_);_(&quot;$&quot;* \(#,##0.000\);_(&quot;$&quot;* &quot;-&quot;??_);_(@_)"/>
    </dxf>
    <dxf>
      <numFmt numFmtId="164" formatCode="_(&quot;$&quot;* #,##0.000_);_(&quot;$&quot;* \(#,##0.000\);_(&quot;$&quot;* &quot;-&quot;??_);_(@_)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_(&quot;$&quot;* #,##0.000_);_(&quot;$&quot;* \(#,##0.000\);_(&quot;$&quot;* &quot;-&quot;??_);_(@_)"/>
    </dxf>
    <dxf>
      <numFmt numFmtId="164" formatCode="_(&quot;$&quot;* #,##0.000_);_(&quot;$&quot;* \(#,##0.000\);_(&quot;$&quot;* &quot;-&quot;??_);_(@_)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9346E-D929-4D80-9000-2FB8140F78B5}" name="Table32" displayName="Table32" ref="A1:L25" totalsRowShown="0" headerRowDxfId="23">
  <autoFilter ref="A1:L25" xr:uid="{2899346E-D929-4D80-9000-2FB8140F78B5}"/>
  <sortState xmlns:xlrd2="http://schemas.microsoft.com/office/spreadsheetml/2017/richdata2" ref="A2:L24">
    <sortCondition descending="1" ref="B1:B24"/>
  </sortState>
  <tableColumns count="12">
    <tableColumn id="1" xr3:uid="{70C9D7D8-EA33-4001-9E82-C857ABB8477A}" name="ID" dataDxfId="22"/>
    <tableColumn id="2" xr3:uid="{04721A47-99BE-4D98-9CED-EDD24706BFED}" name="Notes" dataDxfId="21" dataCellStyle="Explanatory Text"/>
    <tableColumn id="3" xr3:uid="{3D36301D-AAAE-44A4-B88C-E07B9BFA0A79}" name="Name" dataDxfId="20"/>
    <tableColumn id="4" xr3:uid="{613A16B5-5BA5-4408-835F-D17B57EE6B36}" name="Designator"/>
    <tableColumn id="6" xr3:uid="{4907EE29-5EC9-4DFC-9D8E-52A3680826BA}" name="Quantity" dataDxfId="19"/>
    <tableColumn id="12" xr3:uid="{F21F42B2-BBDB-4411-B092-4F8A7ABDB4E5}" name="JLCPCB Designation"/>
    <tableColumn id="8" xr3:uid="{61BED235-227B-4B00-AC1B-237555352427}" name="Supplier"/>
    <tableColumn id="9" xr3:uid="{BA301E4B-6288-4C99-975C-BE07E972BC34}" name="Supplier Part #"/>
    <tableColumn id="10" xr3:uid="{32A1FE99-1141-43F0-A387-9247E00556D6}" name="Manufacturer"/>
    <tableColumn id="11" xr3:uid="{816220DD-171D-43AE-984A-28A9BC75191C}" name="Manufacturer Part #" dataDxfId="18"/>
    <tableColumn id="13" xr3:uid="{8F8AF455-9BA5-4A90-8DB2-78242EAE22E3}" name="Price" dataDxfId="17" dataCellStyle="Currency"/>
    <tableColumn id="14" xr3:uid="{5C402840-6D38-4ADD-B702-1F775EA341CF}" name="Total Price" dataDxfId="16" dataCellStyle="Currency">
      <calculatedColumnFormula>Table32[[#This Row],[Price]]*Table32[[#This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717FE-FC66-4C79-B46C-FF6AE269DB35}" name="Table323" displayName="Table323" ref="A1:L13" totalsRowShown="0" headerRowDxfId="15">
  <autoFilter ref="A1:L13" xr:uid="{107717FE-FC66-4C79-B46C-FF6AE269DB35}"/>
  <sortState xmlns:xlrd2="http://schemas.microsoft.com/office/spreadsheetml/2017/richdata2" ref="A2:L13">
    <sortCondition descending="1" ref="B1:B13"/>
  </sortState>
  <tableColumns count="12">
    <tableColumn id="1" xr3:uid="{073111F1-BE6B-4AE4-B861-1461900F3FAB}" name="ID" dataDxfId="14"/>
    <tableColumn id="2" xr3:uid="{21F9DB6B-57B1-4D71-8988-D49FC0379A08}" name="Notes" dataDxfId="13" dataCellStyle="Explanatory Text"/>
    <tableColumn id="3" xr3:uid="{1FC2A27C-13A4-4523-8D6F-979A8FB9D8A5}" name="Name" dataDxfId="12"/>
    <tableColumn id="4" xr3:uid="{AF477934-BA75-41AD-AC48-992182FBDCBD}" name="Designator"/>
    <tableColumn id="6" xr3:uid="{096D576F-B166-41A8-B6E5-A9524CCEA3A4}" name="Quantity" dataDxfId="11"/>
    <tableColumn id="12" xr3:uid="{E6F32370-90BD-4FE7-B788-0A97C22ADC94}" name="JLCPCB Designation"/>
    <tableColumn id="8" xr3:uid="{D4CA12C3-E8B3-4C8B-8CA8-64C1E1B6BA7C}" name="Supplier"/>
    <tableColumn id="9" xr3:uid="{4E4D7BF0-682F-4B56-A876-599B2A878657}" name="Supplier Part #"/>
    <tableColumn id="10" xr3:uid="{F2D17FBA-6ABB-4AAC-A408-440BCCC1C2F5}" name="Manufacturer"/>
    <tableColumn id="11" xr3:uid="{7E2850A9-D4EF-4273-98EC-95DB8CFB64DF}" name="Manufacturer Part #" dataDxfId="10"/>
    <tableColumn id="13" xr3:uid="{BA636136-0B74-4B4B-830D-2F807875DE31}" name="Price" dataDxfId="9" dataCellStyle="Currency"/>
    <tableColumn id="14" xr3:uid="{CCCAD2DD-D99E-449B-BA9B-8ABA886E3AD6}" name="Total Price" dataDxfId="8" dataCellStyle="Currency">
      <calculatedColumnFormula>Table323[[#This Row],[Price]]*Table323[[#This Row],[Quantity]]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BEFF4-A76B-451C-889F-D104832ED887}" name="Table324" displayName="Table324" ref="A1:L13" totalsRowShown="0" headerRowDxfId="7">
  <autoFilter ref="A1:L13" xr:uid="{65FBEFF4-A76B-451C-889F-D104832ED887}"/>
  <sortState xmlns:xlrd2="http://schemas.microsoft.com/office/spreadsheetml/2017/richdata2" ref="A2:L12">
    <sortCondition descending="1" ref="B1:B12"/>
  </sortState>
  <tableColumns count="12">
    <tableColumn id="1" xr3:uid="{675698A2-D787-43C8-92D3-0F87666CC19E}" name="ID" dataDxfId="6"/>
    <tableColumn id="2" xr3:uid="{D86567BC-AA93-4CA0-82EC-0C6E5B3341E9}" name="Notes" dataDxfId="5" dataCellStyle="Explanatory Text"/>
    <tableColumn id="3" xr3:uid="{2BD903A0-3B1A-4A1E-9FEC-11A322BC95AC}" name="Name" dataDxfId="4"/>
    <tableColumn id="4" xr3:uid="{A7D15960-432C-4FD4-9F2C-743D8443BEF6}" name="Designator"/>
    <tableColumn id="6" xr3:uid="{2D371F4B-A81A-49B7-A5C8-A4ADF9817DFA}" name="Quantity" dataDxfId="3"/>
    <tableColumn id="12" xr3:uid="{E90A2826-FB00-4D4E-A9F2-A58E8EF61CE3}" name="JLCPCB Designation"/>
    <tableColumn id="8" xr3:uid="{F2B8495C-395B-4602-82C4-935B232FAB49}" name="Supplier"/>
    <tableColumn id="9" xr3:uid="{2AC1C1D9-865D-441C-8DDB-E473FB35DF08}" name="Supplier Part #"/>
    <tableColumn id="10" xr3:uid="{60E77715-1A8B-40FF-88C5-C0D3741BD627}" name="Manufacturer"/>
    <tableColumn id="11" xr3:uid="{90B715F9-6665-457E-917F-5B2C18FD679A}" name="Manufacturer Part #" dataDxfId="2"/>
    <tableColumn id="13" xr3:uid="{7A0B5F01-0A50-4F92-AB72-8AE7957C3F01}" name="Price" dataDxfId="1" dataCellStyle="Currency"/>
    <tableColumn id="14" xr3:uid="{A41CAE4E-9465-40CA-BDB0-77755E539F75}" name="Total Price" dataDxfId="0" dataCellStyle="Currency">
      <calculatedColumnFormula>Table324[[#This Row],[Price]]*Table324[[#This Row],[Quantity]]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2206010116_UNI-ROYAL-Uniroyal-Elec-0603WAF6801T5E_C23212.pdf" TargetMode="External"/><Relationship Id="rId18" Type="http://schemas.openxmlformats.org/officeDocument/2006/relationships/hyperlink" Target="https://datasheet.lcsc.com/lcsc/1810261822_Samsung-Electro-Mechanics-CL21A475KAQNNNE_C1779.pdf" TargetMode="External"/><Relationship Id="rId26" Type="http://schemas.openxmlformats.org/officeDocument/2006/relationships/hyperlink" Target="https://datasheet.lcsc.com/lcsc/1810191216_Samsung-Electro-Mechanics-CL21B105KBFNNNE_C28323.pdf" TargetMode="External"/><Relationship Id="rId39" Type="http://schemas.openxmlformats.org/officeDocument/2006/relationships/hyperlink" Target="https://jlcpcb.com/partdetail/23502-0603WAF1000T5E/C22775" TargetMode="External"/><Relationship Id="rId21" Type="http://schemas.openxmlformats.org/officeDocument/2006/relationships/hyperlink" Target="https://datasheet.lcsc.com/lcsc/1811151136_Samsung-Electro-Mechanics-CL10C101JB8NNNC_C14858.pdf" TargetMode="External"/><Relationship Id="rId34" Type="http://schemas.openxmlformats.org/officeDocument/2006/relationships/hyperlink" Target="https://www.mouser.com/ProductDetail/Vishay-Dale/CRCW060334K8FKTA?qs=glpcD2KT6ubggkpVW0jSWw%3D%3D" TargetMode="External"/><Relationship Id="rId42" Type="http://schemas.openxmlformats.org/officeDocument/2006/relationships/hyperlink" Target="https://www.mouser.com/datasheet/2/427/wfcp-2899691.pdf" TargetMode="External"/><Relationship Id="rId47" Type="http://schemas.openxmlformats.org/officeDocument/2006/relationships/hyperlink" Target="https://www.mouser.com/datasheet/2/418/8/NG_DS_1773204_6_A-1533218.pdf" TargetMode="External"/><Relationship Id="rId7" Type="http://schemas.openxmlformats.org/officeDocument/2006/relationships/hyperlink" Target="https://www.mouser.com/datasheet/2/445/7448700015-1723322.pdf" TargetMode="External"/><Relationship Id="rId2" Type="http://schemas.openxmlformats.org/officeDocument/2006/relationships/hyperlink" Target="https://www.phoenixcontact.com/en-pc/products/pcb-terminal-block-mkds-3-4-508-1712805" TargetMode="External"/><Relationship Id="rId16" Type="http://schemas.openxmlformats.org/officeDocument/2006/relationships/hyperlink" Target="https://www.mouser.com/datasheet/2/848/WNS40H100CB-1382377.pdf" TargetMode="External"/><Relationship Id="rId29" Type="http://schemas.openxmlformats.org/officeDocument/2006/relationships/hyperlink" Target="https://jlcpcb.com/partdetail/Yageo-CC0603KRX7R9BB104/C14663" TargetMode="External"/><Relationship Id="rId1" Type="http://schemas.openxmlformats.org/officeDocument/2006/relationships/hyperlink" Target="https://www.mouser.com/ProductDetail/Phoenix-Contact/1712805?qs=F79NelsxgYGg4qX65xdy5g%3D%3D" TargetMode="External"/><Relationship Id="rId6" Type="http://schemas.openxmlformats.org/officeDocument/2006/relationships/hyperlink" Target="https://jlcpcb.com/partdetail/23536-0603WAF1502T5E/C22809" TargetMode="External"/><Relationship Id="rId11" Type="http://schemas.openxmlformats.org/officeDocument/2006/relationships/hyperlink" Target="https://www.ti.com/lit/ds/symlink/csd18537nq5a.pdf?ts=1673212752191" TargetMode="External"/><Relationship Id="rId24" Type="http://schemas.openxmlformats.org/officeDocument/2006/relationships/hyperlink" Target="https://jlcpcb.com/partdetail/1983-0603B682K500NT/C1631" TargetMode="External"/><Relationship Id="rId32" Type="http://schemas.openxmlformats.org/officeDocument/2006/relationships/hyperlink" Target="https://www.mouser.com/ProductDetail/YAGEO/CC0603KRX7R9BB271?qs=AgBp2OyFlx%252B7k%252B4s%252BNTniA%3D%3D" TargetMode="External"/><Relationship Id="rId37" Type="http://schemas.openxmlformats.org/officeDocument/2006/relationships/hyperlink" Target="https://jlcpcb.com/partdetail/26547-0603WAF1002T5E/C25804" TargetMode="External"/><Relationship Id="rId40" Type="http://schemas.openxmlformats.org/officeDocument/2006/relationships/hyperlink" Target="https://datasheet.lcsc.com/lcsc/2206010130_UNI-ROYAL-Uniroyal-Elec-0603WAF1000T5E_C22775.pdf" TargetMode="External"/><Relationship Id="rId45" Type="http://schemas.openxmlformats.org/officeDocument/2006/relationships/hyperlink" Target="https://jlcpcb.com/partdetail/23889-0603WAF4701T5E/C23162" TargetMode="External"/><Relationship Id="rId5" Type="http://schemas.openxmlformats.org/officeDocument/2006/relationships/hyperlink" Target="https://datasheet.lcsc.com/lcsc/2206010130_UNI-ROYAL-Uniroyal-Elec-0603WAF1502T5E_C22809.pdf" TargetMode="External"/><Relationship Id="rId15" Type="http://schemas.openxmlformats.org/officeDocument/2006/relationships/hyperlink" Target="https://www.mouser.com/ProductDetail/WeEn-Semiconductors/WNS40H100CBJ?qs=qpJ%252B%252B%252Bdg6p12nDtnErleGA%3D%3D" TargetMode="External"/><Relationship Id="rId23" Type="http://schemas.openxmlformats.org/officeDocument/2006/relationships/hyperlink" Target="https://datasheet.lcsc.com/lcsc/1811061811_FH--Guangdong-Fenghua-Advanced-Tech-0603B682K500NT_C1631.pdf" TargetMode="External"/><Relationship Id="rId28" Type="http://schemas.openxmlformats.org/officeDocument/2006/relationships/hyperlink" Target="https://datasheet.lcsc.com/lcsc/1810261513_Samsung-Electro-Mechanics-CL10B224KA8NNNC_C21120.pdf" TargetMode="External"/><Relationship Id="rId36" Type="http://schemas.openxmlformats.org/officeDocument/2006/relationships/hyperlink" Target="https://www.mouser.com/datasheet/2/427/dcrcwe3-1762152.pdf" TargetMode="External"/><Relationship Id="rId10" Type="http://schemas.openxmlformats.org/officeDocument/2006/relationships/hyperlink" Target="https://jlcpcb.com/partdetail/TexasInstruments-CSD18537NQ5A/C72266" TargetMode="External"/><Relationship Id="rId19" Type="http://schemas.openxmlformats.org/officeDocument/2006/relationships/hyperlink" Target="https://datasheet.lcsc.com/lcsc/1811031514_Samsung-Electro-Mechanics-CL31A226KAHNNNE_C12891.pdf" TargetMode="External"/><Relationship Id="rId31" Type="http://schemas.openxmlformats.org/officeDocument/2006/relationships/hyperlink" Target="https://www.mouser.com/datasheet/2/447/UPY_NP0X5R_01005_4V_to_25V_V10-3003057.pdf" TargetMode="External"/><Relationship Id="rId44" Type="http://schemas.openxmlformats.org/officeDocument/2006/relationships/hyperlink" Target="https://www.mouser.com/datasheet/2/427/crcw0201e3-1761851.pdf" TargetMode="External"/><Relationship Id="rId4" Type="http://schemas.openxmlformats.org/officeDocument/2006/relationships/hyperlink" Target="https://jlcpcb.com/partdetail/26546-0603WAF1003T5E/C25803" TargetMode="External"/><Relationship Id="rId9" Type="http://schemas.openxmlformats.org/officeDocument/2006/relationships/hyperlink" Target="https://datasheet.lcsc.com/lcsc/2012110205_STMicroelectronics-STPS20M100SG-TR_C969989.pdf" TargetMode="External"/><Relationship Id="rId14" Type="http://schemas.openxmlformats.org/officeDocument/2006/relationships/hyperlink" Target="https://jlcpcb.com/partdetail/23939-0603WAF6801T5E/C23212" TargetMode="External"/><Relationship Id="rId22" Type="http://schemas.openxmlformats.org/officeDocument/2006/relationships/hyperlink" Target="https://jlcpcb.com/partdetail/15530-CL10C101JB8NNNC/C14858" TargetMode="External"/><Relationship Id="rId27" Type="http://schemas.openxmlformats.org/officeDocument/2006/relationships/hyperlink" Target="https://jlcpcb.com/partdetail/21832-CL10B224KA8NNNC/C21120" TargetMode="External"/><Relationship Id="rId30" Type="http://schemas.openxmlformats.org/officeDocument/2006/relationships/hyperlink" Target="https://datasheet.lcsc.com/lcsc/1809301912_YAGEO-CC0603KRX7R9BB104_C14663.pdf" TargetMode="External"/><Relationship Id="rId35" Type="http://schemas.openxmlformats.org/officeDocument/2006/relationships/hyperlink" Target="https://www.mouser.com/ProductDetail/Vishay-Dale/CRCW060317K8FKEA?qs=fJz2RDGtR42VL5eBlD7rxA%3D%3D" TargetMode="External"/><Relationship Id="rId43" Type="http://schemas.openxmlformats.org/officeDocument/2006/relationships/hyperlink" Target="https://www.mouser.com/ProductDetail/Vishay-Dale/CRCW020151K1FKED?qs=sGAEpiMZZMtlubZbdhIBIBz51X%252B2qMyySbY37UJ79zc%3D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ww.mouser.com/ProductDetail/Wurth-Elektronik/7448700015?qs=%252B97ACBfLqz%2F%252BrcT7XaCxSw%3D%3D" TargetMode="External"/><Relationship Id="rId3" Type="http://schemas.openxmlformats.org/officeDocument/2006/relationships/hyperlink" Target="https://datasheet.lcsc.com/lcsc/2206010045_UNI-ROYAL-Uniroyal-Elec-0603WAF1003T5E_C25803.pdf" TargetMode="External"/><Relationship Id="rId12" Type="http://schemas.openxmlformats.org/officeDocument/2006/relationships/hyperlink" Target="https://www.mouser.com/ProductDetail/STMicroelectronics/STPS20M100SG-TR?qs=5HwTSiuA5HCdrjP2dKfpog%3D%3D" TargetMode="External"/><Relationship Id="rId17" Type="http://schemas.openxmlformats.org/officeDocument/2006/relationships/hyperlink" Target="https://jlcpcb.com/partdetail/2131-CL21A475KAQNNNE/C1779" TargetMode="External"/><Relationship Id="rId25" Type="http://schemas.openxmlformats.org/officeDocument/2006/relationships/hyperlink" Target="https://jlcpcb.com/partdetail/29074-CL21B105KBFNNNE/C28323" TargetMode="External"/><Relationship Id="rId33" Type="http://schemas.openxmlformats.org/officeDocument/2006/relationships/hyperlink" Target="https://www.mouser.com/datasheet/2/427/dcrcw-1762150.pdf" TargetMode="External"/><Relationship Id="rId38" Type="http://schemas.openxmlformats.org/officeDocument/2006/relationships/hyperlink" Target="https://datasheet.lcsc.com/lcsc/2206010045_UNI-ROYAL-Uniroyal-Elec-0603WAF1002T5E_C25804.pdf" TargetMode="External"/><Relationship Id="rId46" Type="http://schemas.openxmlformats.org/officeDocument/2006/relationships/hyperlink" Target="https://datasheet.lcsc.com/lcsc/2206010116_UNI-ROYAL-Uniroyal-Elec-0603WAF4701T5E_C23162.pdf" TargetMode="External"/><Relationship Id="rId20" Type="http://schemas.openxmlformats.org/officeDocument/2006/relationships/hyperlink" Target="https://jlcpcb.com/partdetail/13537-CL31A226KAHNNNE/C12891" TargetMode="External"/><Relationship Id="rId41" Type="http://schemas.openxmlformats.org/officeDocument/2006/relationships/hyperlink" Target="https://www.mouser.com/ProductDetail/Vishay/WFCP06034L000FE66?qs=doiCPypUmgEQPSh%252BUhup8Q%3D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3939-0603WAF6801T5E/C23212" TargetMode="External"/><Relationship Id="rId13" Type="http://schemas.openxmlformats.org/officeDocument/2006/relationships/hyperlink" Target="https://datasheet.lcsc.com/lcsc/1811151136_Samsung-Electro-Mechanics-CL10C101JB8NNNC_C14858.pdf" TargetMode="External"/><Relationship Id="rId18" Type="http://schemas.openxmlformats.org/officeDocument/2006/relationships/hyperlink" Target="https://datasheet.lcsc.com/lcsc/1810191216_Samsung-Electro-Mechanics-CL21B105KBFNNNE_C28323.pdf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datasheet.lcsc.com/lcsc/2206010130_UNI-ROYAL-Uniroyal-Elec-0603WAF1502T5E_C22809.pdf" TargetMode="External"/><Relationship Id="rId21" Type="http://schemas.openxmlformats.org/officeDocument/2006/relationships/hyperlink" Target="https://jlcpcb.com/partdetail/Yageo-CC0603KRX7R9BB104/C14663" TargetMode="External"/><Relationship Id="rId7" Type="http://schemas.openxmlformats.org/officeDocument/2006/relationships/hyperlink" Target="https://datasheet.lcsc.com/lcsc/2206010116_UNI-ROYAL-Uniroyal-Elec-0603WAF6801T5E_C23212.pdf" TargetMode="External"/><Relationship Id="rId12" Type="http://schemas.openxmlformats.org/officeDocument/2006/relationships/hyperlink" Target="https://jlcpcb.com/partdetail/13537-CL31A226KAHNNNE/C12891" TargetMode="External"/><Relationship Id="rId17" Type="http://schemas.openxmlformats.org/officeDocument/2006/relationships/hyperlink" Target="https://jlcpcb.com/partdetail/29074-CL21B105KBFNNNE/C283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jlcpcb.com/partdetail/26546-0603WAF1003T5E/C25803" TargetMode="External"/><Relationship Id="rId16" Type="http://schemas.openxmlformats.org/officeDocument/2006/relationships/hyperlink" Target="https://jlcpcb.com/partdetail/1983-0603B682K500NT/C1631" TargetMode="External"/><Relationship Id="rId20" Type="http://schemas.openxmlformats.org/officeDocument/2006/relationships/hyperlink" Target="https://datasheet.lcsc.com/lcsc/1810261513_Samsung-Electro-Mechanics-CL10B224KA8NNNC_C21120.pdf" TargetMode="External"/><Relationship Id="rId1" Type="http://schemas.openxmlformats.org/officeDocument/2006/relationships/hyperlink" Target="https://datasheet.lcsc.com/lcsc/2206010045_UNI-ROYAL-Uniroyal-Elec-0603WAF1003T5E_C25803.pdf" TargetMode="External"/><Relationship Id="rId6" Type="http://schemas.openxmlformats.org/officeDocument/2006/relationships/hyperlink" Target="https://www.ti.com/lit/ds/symlink/csd18537nq5a.pdf?ts=1673212752191" TargetMode="External"/><Relationship Id="rId11" Type="http://schemas.openxmlformats.org/officeDocument/2006/relationships/hyperlink" Target="https://datasheet.lcsc.com/lcsc/1811031514_Samsung-Electro-Mechanics-CL31A226KAHNNNE_C12891.pdf" TargetMode="External"/><Relationship Id="rId24" Type="http://schemas.openxmlformats.org/officeDocument/2006/relationships/hyperlink" Target="https://datasheet.lcsc.com/lcsc/2206010116_UNI-ROYAL-Uniroyal-Elec-0603WAF4701T5E_C23162.pdf" TargetMode="External"/><Relationship Id="rId5" Type="http://schemas.openxmlformats.org/officeDocument/2006/relationships/hyperlink" Target="https://jlcpcb.com/partdetail/TexasInstruments-CSD18537NQ5A/C72266" TargetMode="External"/><Relationship Id="rId15" Type="http://schemas.openxmlformats.org/officeDocument/2006/relationships/hyperlink" Target="https://datasheet.lcsc.com/lcsc/1811061811_FH--Guangdong-Fenghua-Advanced-Tech-0603B682K500NT_C1631.pdf" TargetMode="External"/><Relationship Id="rId23" Type="http://schemas.openxmlformats.org/officeDocument/2006/relationships/hyperlink" Target="https://jlcpcb.com/partdetail/23889-0603WAF4701T5E/C23162" TargetMode="External"/><Relationship Id="rId10" Type="http://schemas.openxmlformats.org/officeDocument/2006/relationships/hyperlink" Target="https://datasheet.lcsc.com/lcsc/1810261822_Samsung-Electro-Mechanics-CL21A475KAQNNNE_C1779.pdf" TargetMode="External"/><Relationship Id="rId19" Type="http://schemas.openxmlformats.org/officeDocument/2006/relationships/hyperlink" Target="https://jlcpcb.com/partdetail/21832-CL10B224KA8NNNC/C21120" TargetMode="External"/><Relationship Id="rId4" Type="http://schemas.openxmlformats.org/officeDocument/2006/relationships/hyperlink" Target="https://jlcpcb.com/partdetail/23536-0603WAF1502T5E/C22809" TargetMode="External"/><Relationship Id="rId9" Type="http://schemas.openxmlformats.org/officeDocument/2006/relationships/hyperlink" Target="https://jlcpcb.com/partdetail/2131-CL21A475KAQNNNE/C1779" TargetMode="External"/><Relationship Id="rId14" Type="http://schemas.openxmlformats.org/officeDocument/2006/relationships/hyperlink" Target="https://jlcpcb.com/partdetail/15530-CL10C101JB8NNNC/C14858" TargetMode="External"/><Relationship Id="rId22" Type="http://schemas.openxmlformats.org/officeDocument/2006/relationships/hyperlink" Target="https://datasheet.lcsc.com/lcsc/1809301912_YAGEO-CC0603KRX7R9BB104_C14663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848/WNS40H100CB-1382377.pdf" TargetMode="External"/><Relationship Id="rId13" Type="http://schemas.openxmlformats.org/officeDocument/2006/relationships/hyperlink" Target="https://www.mouser.com/ProductDetail/Vishay-Dale/CRCW060317K8FKEA?qs=fJz2RDGtR42VL5eBlD7rxA%3D%3D" TargetMode="External"/><Relationship Id="rId18" Type="http://schemas.openxmlformats.org/officeDocument/2006/relationships/hyperlink" Target="https://datasheet.lcsc.com/lcsc/2206010130_UNI-ROYAL-Uniroyal-Elec-0603WAF1000T5E_C22775.pdf" TargetMode="External"/><Relationship Id="rId3" Type="http://schemas.openxmlformats.org/officeDocument/2006/relationships/hyperlink" Target="https://www.mouser.com/datasheet/2/445/7448700015-1723322.pdf" TargetMode="External"/><Relationship Id="rId21" Type="http://schemas.openxmlformats.org/officeDocument/2006/relationships/hyperlink" Target="https://www.mouser.com/ProductDetail/Vishay-Dale/CRCW020151K1FKED?qs=sGAEpiMZZMtlubZbdhIBIBz51X%252B2qMyySbY37UJ79zc%3D" TargetMode="External"/><Relationship Id="rId7" Type="http://schemas.openxmlformats.org/officeDocument/2006/relationships/hyperlink" Target="https://www.mouser.com/ProductDetail/WeEn-Semiconductors/WNS40H100CBJ?qs=qpJ%252B%252B%252Bdg6p12nDtnErleGA%3D%3D" TargetMode="External"/><Relationship Id="rId12" Type="http://schemas.openxmlformats.org/officeDocument/2006/relationships/hyperlink" Target="https://www.mouser.com/ProductDetail/Vishay-Dale/CRCW060334K8FKTA?qs=glpcD2KT6ubggkpVW0jSWw%3D%3D" TargetMode="External"/><Relationship Id="rId17" Type="http://schemas.openxmlformats.org/officeDocument/2006/relationships/hyperlink" Target="https://jlcpcb.com/partdetail/23502-0603WAF1000T5E/C22775" TargetMode="External"/><Relationship Id="rId2" Type="http://schemas.openxmlformats.org/officeDocument/2006/relationships/hyperlink" Target="https://www.phoenixcontact.com/en-pc/products/pcb-terminal-block-mkds-3-4-508-1712805" TargetMode="External"/><Relationship Id="rId16" Type="http://schemas.openxmlformats.org/officeDocument/2006/relationships/hyperlink" Target="https://datasheet.lcsc.com/lcsc/2206010045_UNI-ROYAL-Uniroyal-Elec-0603WAF1002T5E_C25804.pdf" TargetMode="External"/><Relationship Id="rId20" Type="http://schemas.openxmlformats.org/officeDocument/2006/relationships/hyperlink" Target="https://www.mouser.com/datasheet/2/427/wfcp-2899691.pdf" TargetMode="External"/><Relationship Id="rId1" Type="http://schemas.openxmlformats.org/officeDocument/2006/relationships/hyperlink" Target="https://www.mouser.com/ProductDetail/Phoenix-Contact/1712805?qs=F79NelsxgYGg4qX65xdy5g%3D%3D" TargetMode="External"/><Relationship Id="rId6" Type="http://schemas.openxmlformats.org/officeDocument/2006/relationships/hyperlink" Target="https://www.mouser.com/ProductDetail/STMicroelectronics/STPS20M100SG-TR?qs=5HwTSiuA5HCdrjP2dKfpog%3D%3D" TargetMode="External"/><Relationship Id="rId11" Type="http://schemas.openxmlformats.org/officeDocument/2006/relationships/hyperlink" Target="https://www.mouser.com/datasheet/2/427/dcrcw-1762150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datasheet.lcsc.com/lcsc/2012110205_STMicroelectronics-STPS20M100SG-TR_C969989.pdf" TargetMode="External"/><Relationship Id="rId15" Type="http://schemas.openxmlformats.org/officeDocument/2006/relationships/hyperlink" Target="https://jlcpcb.com/partdetail/26547-0603WAF1002T5E/C25804" TargetMode="External"/><Relationship Id="rId23" Type="http://schemas.openxmlformats.org/officeDocument/2006/relationships/hyperlink" Target="https://www.mouser.com/datasheet/2/418/8/NG_DS_1773204_6_A-1533218.pdf" TargetMode="External"/><Relationship Id="rId10" Type="http://schemas.openxmlformats.org/officeDocument/2006/relationships/hyperlink" Target="https://www.mouser.com/ProductDetail/YAGEO/CC0603KRX7R9BB271?qs=AgBp2OyFlx%252B7k%252B4s%252BNTniA%3D%3D" TargetMode="External"/><Relationship Id="rId19" Type="http://schemas.openxmlformats.org/officeDocument/2006/relationships/hyperlink" Target="https://www.mouser.com/ProductDetail/Vishay/WFCP06034L000FE66?qs=doiCPypUmgEQPSh%252BUhup8Q%3D%3D" TargetMode="External"/><Relationship Id="rId4" Type="http://schemas.openxmlformats.org/officeDocument/2006/relationships/hyperlink" Target="https://www.mouser.com/ProductDetail/Wurth-Elektronik/7448700015?qs=%252B97ACBfLqz%2F%252BrcT7XaCxSw%3D%3D" TargetMode="External"/><Relationship Id="rId9" Type="http://schemas.openxmlformats.org/officeDocument/2006/relationships/hyperlink" Target="https://www.mouser.com/datasheet/2/447/UPY_NP0X5R_01005_4V_to_25V_V10-3003057.pdf" TargetMode="External"/><Relationship Id="rId14" Type="http://schemas.openxmlformats.org/officeDocument/2006/relationships/hyperlink" Target="https://www.mouser.com/datasheet/2/427/dcrcwe3-1762152.pdf" TargetMode="External"/><Relationship Id="rId22" Type="http://schemas.openxmlformats.org/officeDocument/2006/relationships/hyperlink" Target="https://www.mouser.com/datasheet/2/427/crcw0201e3-176185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8751-3A05-4698-8EE0-CF72080C7F56}">
  <dimension ref="A1:L25"/>
  <sheetViews>
    <sheetView workbookViewId="0">
      <selection sqref="A1:XFD1048576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22.7109375" customWidth="1"/>
    <col min="4" max="4" width="20.140625" customWidth="1"/>
    <col min="5" max="5" width="13.28515625" bestFit="1" customWidth="1"/>
    <col min="6" max="6" width="23" bestFit="1" customWidth="1"/>
    <col min="7" max="7" width="16" customWidth="1"/>
    <col min="8" max="8" width="25.28515625" customWidth="1"/>
    <col min="9" max="9" width="40.28515625" customWidth="1"/>
    <col min="10" max="10" width="23.42578125" bestFit="1" customWidth="1"/>
    <col min="11" max="11" width="13.28515625" customWidth="1"/>
    <col min="12" max="12" width="14.85546875" bestFit="1" customWidth="1"/>
  </cols>
  <sheetData>
    <row r="1" spans="1:12" x14ac:dyDescent="0.25">
      <c r="A1" s="5" t="s">
        <v>34</v>
      </c>
      <c r="B1" s="5" t="s">
        <v>42</v>
      </c>
      <c r="C1" s="5" t="s">
        <v>25</v>
      </c>
      <c r="D1" s="5" t="s">
        <v>0</v>
      </c>
      <c r="E1" s="5" t="s">
        <v>1</v>
      </c>
      <c r="F1" s="5" t="s">
        <v>68</v>
      </c>
      <c r="G1" s="5" t="s">
        <v>27</v>
      </c>
      <c r="H1" s="5" t="s">
        <v>28</v>
      </c>
      <c r="I1" s="5" t="s">
        <v>26</v>
      </c>
      <c r="J1" s="5" t="s">
        <v>51</v>
      </c>
      <c r="K1" s="5" t="s">
        <v>29</v>
      </c>
      <c r="L1" s="5" t="s">
        <v>53</v>
      </c>
    </row>
    <row r="2" spans="1:12" x14ac:dyDescent="0.25">
      <c r="A2" s="4">
        <v>1</v>
      </c>
      <c r="B2" s="3" t="s">
        <v>57</v>
      </c>
      <c r="C2" s="1" t="s">
        <v>84</v>
      </c>
      <c r="D2" t="s">
        <v>85</v>
      </c>
      <c r="E2" s="4">
        <v>2</v>
      </c>
      <c r="F2" t="s">
        <v>70</v>
      </c>
      <c r="G2" t="s">
        <v>30</v>
      </c>
      <c r="H2" s="6" t="s">
        <v>86</v>
      </c>
      <c r="I2" t="s">
        <v>87</v>
      </c>
      <c r="J2" s="7" t="s">
        <v>88</v>
      </c>
      <c r="K2" s="9">
        <v>1.0500000000000001E-2</v>
      </c>
      <c r="L2" s="9">
        <f>Table32[[#This Row],[Price]]*Table32[[#This Row],[Quantity]]</f>
        <v>2.1000000000000001E-2</v>
      </c>
    </row>
    <row r="3" spans="1:12" x14ac:dyDescent="0.25">
      <c r="A3" s="4">
        <v>2</v>
      </c>
      <c r="B3" s="3" t="s">
        <v>57</v>
      </c>
      <c r="C3" s="1" t="s">
        <v>93</v>
      </c>
      <c r="D3" t="s">
        <v>106</v>
      </c>
      <c r="E3" s="4">
        <v>3</v>
      </c>
      <c r="F3" t="s">
        <v>70</v>
      </c>
      <c r="G3" t="s">
        <v>30</v>
      </c>
      <c r="H3" s="6" t="s">
        <v>89</v>
      </c>
      <c r="I3" t="s">
        <v>87</v>
      </c>
      <c r="J3" s="7" t="s">
        <v>90</v>
      </c>
      <c r="K3" s="9">
        <v>0.05</v>
      </c>
      <c r="L3" s="9">
        <f>Table32[[#This Row],[Price]]*Table32[[#This Row],[Quantity]]</f>
        <v>0.15000000000000002</v>
      </c>
    </row>
    <row r="4" spans="1:12" x14ac:dyDescent="0.25">
      <c r="A4" s="4">
        <v>3</v>
      </c>
      <c r="B4" s="3" t="s">
        <v>57</v>
      </c>
      <c r="C4" s="1" t="s">
        <v>35</v>
      </c>
      <c r="D4" t="s">
        <v>11</v>
      </c>
      <c r="E4" s="4">
        <v>2</v>
      </c>
      <c r="F4" t="s">
        <v>70</v>
      </c>
      <c r="G4" t="s">
        <v>30</v>
      </c>
      <c r="H4" s="6" t="s">
        <v>92</v>
      </c>
      <c r="I4" t="s">
        <v>87</v>
      </c>
      <c r="J4" s="7" t="s">
        <v>91</v>
      </c>
      <c r="K4" s="9">
        <v>4.1000000000000003E-3</v>
      </c>
      <c r="L4" s="9">
        <f>Table32[[#This Row],[Price]]*Table32[[#This Row],[Quantity]]</f>
        <v>8.2000000000000007E-3</v>
      </c>
    </row>
    <row r="5" spans="1:12" x14ac:dyDescent="0.25">
      <c r="A5" s="4">
        <v>4</v>
      </c>
      <c r="B5" s="3" t="s">
        <v>57</v>
      </c>
      <c r="C5" s="1" t="s">
        <v>36</v>
      </c>
      <c r="D5" t="s">
        <v>5</v>
      </c>
      <c r="E5" s="4">
        <v>1</v>
      </c>
      <c r="F5" t="s">
        <v>110</v>
      </c>
      <c r="G5" t="s">
        <v>65</v>
      </c>
      <c r="H5" s="6" t="s">
        <v>105</v>
      </c>
      <c r="I5" t="s">
        <v>102</v>
      </c>
      <c r="J5" s="7" t="s">
        <v>104</v>
      </c>
      <c r="K5" s="9">
        <v>0.1</v>
      </c>
      <c r="L5" s="9">
        <f>Table32[[#This Row],[Price]]*Table32[[#This Row],[Quantity]]</f>
        <v>0.1</v>
      </c>
    </row>
    <row r="6" spans="1:12" x14ac:dyDescent="0.25">
      <c r="A6" s="4">
        <v>5</v>
      </c>
      <c r="B6" s="3" t="s">
        <v>57</v>
      </c>
      <c r="C6" s="1" t="s">
        <v>31</v>
      </c>
      <c r="D6" t="s">
        <v>23</v>
      </c>
      <c r="E6" s="4">
        <v>1</v>
      </c>
      <c r="F6" t="s">
        <v>70</v>
      </c>
      <c r="G6" t="s">
        <v>30</v>
      </c>
      <c r="H6" s="6" t="s">
        <v>101</v>
      </c>
      <c r="I6" t="s">
        <v>102</v>
      </c>
      <c r="J6" s="7" t="s">
        <v>103</v>
      </c>
      <c r="K6" s="9">
        <v>2.0999999999999999E-3</v>
      </c>
      <c r="L6" s="9">
        <f>Table32[[#This Row],[Price]]*Table32[[#This Row],[Quantity]]</f>
        <v>2.0999999999999999E-3</v>
      </c>
    </row>
    <row r="7" spans="1:12" x14ac:dyDescent="0.25">
      <c r="A7" s="4">
        <v>6</v>
      </c>
      <c r="B7" s="3" t="s">
        <v>57</v>
      </c>
      <c r="C7" s="1" t="s">
        <v>37</v>
      </c>
      <c r="D7" t="s">
        <v>24</v>
      </c>
      <c r="E7" s="4">
        <v>1</v>
      </c>
      <c r="F7" t="s">
        <v>70</v>
      </c>
      <c r="G7" t="s">
        <v>30</v>
      </c>
      <c r="H7" s="6" t="s">
        <v>99</v>
      </c>
      <c r="I7" t="s">
        <v>87</v>
      </c>
      <c r="J7" s="7" t="s">
        <v>100</v>
      </c>
      <c r="K7" s="9">
        <v>5.0000000000000001E-3</v>
      </c>
      <c r="L7" s="9">
        <f>Table32[[#This Row],[Price]]*Table32[[#This Row],[Quantity]]</f>
        <v>5.0000000000000001E-3</v>
      </c>
    </row>
    <row r="8" spans="1:12" x14ac:dyDescent="0.25">
      <c r="A8" s="4">
        <v>7</v>
      </c>
      <c r="B8" s="3" t="s">
        <v>57</v>
      </c>
      <c r="C8" s="1" t="s">
        <v>38</v>
      </c>
      <c r="D8" t="s">
        <v>20</v>
      </c>
      <c r="E8" s="4">
        <v>1</v>
      </c>
      <c r="F8" t="s">
        <v>70</v>
      </c>
      <c r="G8" t="s">
        <v>30</v>
      </c>
      <c r="H8" s="6" t="s">
        <v>95</v>
      </c>
      <c r="I8" t="s">
        <v>96</v>
      </c>
      <c r="J8" s="7" t="s">
        <v>94</v>
      </c>
      <c r="K8" s="9">
        <v>2.8999999999999998E-3</v>
      </c>
      <c r="L8" s="9">
        <f>Table32[[#This Row],[Price]]*Table32[[#This Row],[Quantity]]</f>
        <v>2.8999999999999998E-3</v>
      </c>
    </row>
    <row r="9" spans="1:12" x14ac:dyDescent="0.25">
      <c r="A9" s="4">
        <v>8</v>
      </c>
      <c r="B9" s="3" t="s">
        <v>57</v>
      </c>
      <c r="C9" s="1" t="s">
        <v>39</v>
      </c>
      <c r="D9" t="s">
        <v>7</v>
      </c>
      <c r="E9" s="4">
        <v>1</v>
      </c>
      <c r="F9" t="s">
        <v>70</v>
      </c>
      <c r="G9" t="s">
        <v>30</v>
      </c>
      <c r="H9" s="6" t="s">
        <v>98</v>
      </c>
      <c r="I9" t="s">
        <v>87</v>
      </c>
      <c r="J9" s="7" t="s">
        <v>97</v>
      </c>
      <c r="K9" s="9">
        <v>8.2000000000000007E-3</v>
      </c>
      <c r="L9" s="9">
        <f>Table32[[#This Row],[Price]]*Table32[[#This Row],[Quantity]]</f>
        <v>8.2000000000000007E-3</v>
      </c>
    </row>
    <row r="10" spans="1:12" x14ac:dyDescent="0.25">
      <c r="A10" s="4">
        <v>9</v>
      </c>
      <c r="B10" s="3" t="s">
        <v>57</v>
      </c>
      <c r="C10" s="1" t="s">
        <v>55</v>
      </c>
      <c r="D10" t="s">
        <v>21</v>
      </c>
      <c r="E10" s="4">
        <v>1</v>
      </c>
      <c r="F10" t="s">
        <v>110</v>
      </c>
      <c r="G10" t="s">
        <v>65</v>
      </c>
      <c r="H10" s="6" t="s">
        <v>77</v>
      </c>
      <c r="I10" t="s">
        <v>71</v>
      </c>
      <c r="J10" s="7" t="s">
        <v>22</v>
      </c>
      <c r="K10" s="9">
        <v>3.22</v>
      </c>
      <c r="L10" s="9">
        <f>Table32[[#This Row],[Price]]*Table32[[#This Row],[Quantity]]</f>
        <v>3.22</v>
      </c>
    </row>
    <row r="11" spans="1:12" x14ac:dyDescent="0.25">
      <c r="A11" s="4">
        <v>10</v>
      </c>
      <c r="B11" s="3" t="s">
        <v>57</v>
      </c>
      <c r="C11" s="1" t="s">
        <v>74</v>
      </c>
      <c r="D11" t="s">
        <v>14</v>
      </c>
      <c r="E11" s="4">
        <v>1</v>
      </c>
      <c r="F11" s="2" t="s">
        <v>110</v>
      </c>
      <c r="G11" t="s">
        <v>65</v>
      </c>
      <c r="H11" s="6" t="s">
        <v>66</v>
      </c>
      <c r="I11" t="s">
        <v>67</v>
      </c>
      <c r="J11" s="7" t="s">
        <v>64</v>
      </c>
      <c r="K11" s="9">
        <v>2.81</v>
      </c>
      <c r="L11" s="9">
        <f>Table32[[#This Row],[Price]]*Table32[[#This Row],[Quantity]]</f>
        <v>2.81</v>
      </c>
    </row>
    <row r="12" spans="1:12" x14ac:dyDescent="0.25">
      <c r="A12" s="4">
        <v>11</v>
      </c>
      <c r="B12" s="3" t="s">
        <v>57</v>
      </c>
      <c r="C12" s="1" t="s">
        <v>75</v>
      </c>
      <c r="D12" t="s">
        <v>18</v>
      </c>
      <c r="E12" s="4">
        <v>1</v>
      </c>
      <c r="F12" t="s">
        <v>69</v>
      </c>
      <c r="G12" t="s">
        <v>30</v>
      </c>
      <c r="H12" s="6" t="s">
        <v>72</v>
      </c>
      <c r="I12" t="s">
        <v>73</v>
      </c>
      <c r="J12" s="7" t="s">
        <v>19</v>
      </c>
      <c r="K12" s="9">
        <f>0.8247+3</f>
        <v>3.8247</v>
      </c>
      <c r="L12" s="9">
        <f>Table32[[#This Row],[Price]]*Table32[[#This Row],[Quantity]]</f>
        <v>3.8247</v>
      </c>
    </row>
    <row r="13" spans="1:12" x14ac:dyDescent="0.25">
      <c r="A13" s="4">
        <v>12</v>
      </c>
      <c r="B13" s="3" t="s">
        <v>57</v>
      </c>
      <c r="C13" s="1" t="s">
        <v>49</v>
      </c>
      <c r="D13" t="s">
        <v>12</v>
      </c>
      <c r="E13" s="4">
        <v>1</v>
      </c>
      <c r="F13" t="s">
        <v>70</v>
      </c>
      <c r="G13" t="s">
        <v>30</v>
      </c>
      <c r="H13" s="6" t="s">
        <v>79</v>
      </c>
      <c r="I13" t="s">
        <v>58</v>
      </c>
      <c r="J13" s="7" t="s">
        <v>80</v>
      </c>
      <c r="K13" s="9">
        <v>1E-3</v>
      </c>
      <c r="L13" s="9">
        <f>Table32[[#This Row],[Price]]*Table32[[#This Row],[Quantity]]</f>
        <v>1E-3</v>
      </c>
    </row>
    <row r="14" spans="1:12" x14ac:dyDescent="0.25">
      <c r="A14" s="4">
        <v>13</v>
      </c>
      <c r="B14" s="3" t="s">
        <v>57</v>
      </c>
      <c r="C14" s="1" t="s">
        <v>43</v>
      </c>
      <c r="D14" t="s">
        <v>16</v>
      </c>
      <c r="E14" s="4">
        <v>1</v>
      </c>
      <c r="F14" t="s">
        <v>110</v>
      </c>
      <c r="G14" t="s">
        <v>65</v>
      </c>
      <c r="H14" s="6" t="s">
        <v>107</v>
      </c>
      <c r="I14" t="s">
        <v>109</v>
      </c>
      <c r="J14" s="7" t="s">
        <v>108</v>
      </c>
      <c r="K14" s="9">
        <v>0.15</v>
      </c>
      <c r="L14" s="9">
        <f>Table32[[#This Row],[Price]]*Table32[[#This Row],[Quantity]]</f>
        <v>0.15</v>
      </c>
    </row>
    <row r="15" spans="1:12" x14ac:dyDescent="0.25">
      <c r="A15" s="4">
        <v>14</v>
      </c>
      <c r="B15" s="3" t="s">
        <v>57</v>
      </c>
      <c r="C15" s="1" t="s">
        <v>44</v>
      </c>
      <c r="D15" t="s">
        <v>17</v>
      </c>
      <c r="E15" s="4">
        <v>1</v>
      </c>
      <c r="F15" t="s">
        <v>110</v>
      </c>
      <c r="G15" t="s">
        <v>65</v>
      </c>
      <c r="H15" s="6" t="s">
        <v>112</v>
      </c>
      <c r="I15" t="s">
        <v>109</v>
      </c>
      <c r="J15" s="7" t="s">
        <v>111</v>
      </c>
      <c r="K15" s="9">
        <v>0.1</v>
      </c>
      <c r="L15" s="9">
        <f>Table32[[#This Row],[Price]]*Table32[[#This Row],[Quantity]]</f>
        <v>0.1</v>
      </c>
    </row>
    <row r="16" spans="1:12" x14ac:dyDescent="0.25">
      <c r="A16" s="4">
        <v>15</v>
      </c>
      <c r="B16" s="3" t="s">
        <v>57</v>
      </c>
      <c r="C16" s="1" t="s">
        <v>45</v>
      </c>
      <c r="D16" t="s">
        <v>15</v>
      </c>
      <c r="E16" s="4">
        <v>1</v>
      </c>
      <c r="F16" t="s">
        <v>110</v>
      </c>
      <c r="G16" t="s">
        <v>65</v>
      </c>
      <c r="H16" s="6" t="s">
        <v>33</v>
      </c>
      <c r="I16" t="s">
        <v>58</v>
      </c>
      <c r="J16" s="7" t="s">
        <v>32</v>
      </c>
      <c r="K16" s="9">
        <v>8.9999999999999998E-4</v>
      </c>
      <c r="L16" s="9">
        <f>Table32[[#This Row],[Price]]*Table32[[#This Row],[Quantity]]</f>
        <v>8.9999999999999998E-4</v>
      </c>
    </row>
    <row r="17" spans="1:12" x14ac:dyDescent="0.25">
      <c r="A17" s="4">
        <v>16</v>
      </c>
      <c r="B17" s="3" t="s">
        <v>57</v>
      </c>
      <c r="C17" s="1" t="s">
        <v>46</v>
      </c>
      <c r="D17" t="s">
        <v>9</v>
      </c>
      <c r="E17" s="4">
        <v>1</v>
      </c>
      <c r="F17" s="2" t="s">
        <v>110</v>
      </c>
      <c r="G17" t="s">
        <v>65</v>
      </c>
      <c r="H17" s="6" t="s">
        <v>113</v>
      </c>
      <c r="I17" t="s">
        <v>58</v>
      </c>
      <c r="J17" s="7" t="s">
        <v>114</v>
      </c>
      <c r="K17" s="9">
        <v>1E-3</v>
      </c>
      <c r="L17" s="9">
        <f>Table32[[#This Row],[Price]]*Table32[[#This Row],[Quantity]]</f>
        <v>1E-3</v>
      </c>
    </row>
    <row r="18" spans="1:12" x14ac:dyDescent="0.25">
      <c r="A18" s="4">
        <v>17</v>
      </c>
      <c r="B18" s="3" t="s">
        <v>57</v>
      </c>
      <c r="C18" s="1" t="s">
        <v>41</v>
      </c>
      <c r="D18" t="s">
        <v>3</v>
      </c>
      <c r="E18" s="4">
        <v>2</v>
      </c>
      <c r="F18" t="s">
        <v>110</v>
      </c>
      <c r="G18" t="s">
        <v>65</v>
      </c>
      <c r="H18" s="6" t="s">
        <v>115</v>
      </c>
      <c r="I18" t="s">
        <v>116</v>
      </c>
      <c r="J18" s="7" t="s">
        <v>117</v>
      </c>
      <c r="K18" s="9">
        <v>0.64</v>
      </c>
      <c r="L18" s="9">
        <f>Table32[[#This Row],[Price]]*Table32[[#This Row],[Quantity]]</f>
        <v>1.28</v>
      </c>
    </row>
    <row r="19" spans="1:12" x14ac:dyDescent="0.25">
      <c r="A19" s="4">
        <v>18</v>
      </c>
      <c r="B19" s="3" t="s">
        <v>57</v>
      </c>
      <c r="C19" s="1" t="s">
        <v>47</v>
      </c>
      <c r="D19" t="s">
        <v>10</v>
      </c>
      <c r="E19" s="4">
        <v>1</v>
      </c>
      <c r="G19" t="s">
        <v>65</v>
      </c>
      <c r="H19" s="6" t="s">
        <v>119</v>
      </c>
      <c r="I19" t="s">
        <v>109</v>
      </c>
      <c r="J19" s="7" t="s">
        <v>118</v>
      </c>
      <c r="K19" s="9">
        <v>0.28000000000000003</v>
      </c>
      <c r="L19" s="9">
        <f>Table32[[#This Row],[Price]]*Table32[[#This Row],[Quantity]]</f>
        <v>0.28000000000000003</v>
      </c>
    </row>
    <row r="20" spans="1:12" x14ac:dyDescent="0.25">
      <c r="A20" s="4">
        <v>19</v>
      </c>
      <c r="B20" s="3" t="s">
        <v>57</v>
      </c>
      <c r="C20" s="1" t="s">
        <v>48</v>
      </c>
      <c r="D20" t="s">
        <v>8</v>
      </c>
      <c r="E20" s="4">
        <v>1</v>
      </c>
      <c r="F20" t="s">
        <v>70</v>
      </c>
      <c r="G20" t="s">
        <v>30</v>
      </c>
      <c r="H20" s="6" t="s">
        <v>120</v>
      </c>
      <c r="I20" t="s">
        <v>58</v>
      </c>
      <c r="J20" s="7" t="s">
        <v>121</v>
      </c>
      <c r="K20" s="9">
        <v>1E-3</v>
      </c>
      <c r="L20" s="9">
        <f>Table32[[#This Row],[Price]]*Table32[[#This Row],[Quantity]]</f>
        <v>1E-3</v>
      </c>
    </row>
    <row r="21" spans="1:12" x14ac:dyDescent="0.25">
      <c r="A21" s="4">
        <v>20</v>
      </c>
      <c r="B21" s="3" t="s">
        <v>61</v>
      </c>
      <c r="C21" s="1" t="s">
        <v>50</v>
      </c>
      <c r="D21" t="s">
        <v>6</v>
      </c>
      <c r="E21" s="4">
        <v>2</v>
      </c>
      <c r="F21" t="s">
        <v>70</v>
      </c>
      <c r="G21" t="s">
        <v>30</v>
      </c>
      <c r="H21" s="6" t="s">
        <v>60</v>
      </c>
      <c r="I21" t="s">
        <v>58</v>
      </c>
      <c r="J21" s="7" t="s">
        <v>59</v>
      </c>
      <c r="K21" s="9">
        <v>1.1000000000000001E-3</v>
      </c>
      <c r="L21" s="9">
        <f>Table32[[#This Row],[Price]]*Table32[[#This Row],[Quantity]]</f>
        <v>2.2000000000000001E-3</v>
      </c>
    </row>
    <row r="22" spans="1:12" x14ac:dyDescent="0.25">
      <c r="A22" s="4">
        <v>21</v>
      </c>
      <c r="B22" s="3" t="s">
        <v>61</v>
      </c>
      <c r="C22" s="1" t="s">
        <v>40</v>
      </c>
      <c r="D22" t="s">
        <v>2</v>
      </c>
      <c r="E22" s="4">
        <v>1</v>
      </c>
      <c r="F22" t="s">
        <v>70</v>
      </c>
      <c r="G22" t="s">
        <v>30</v>
      </c>
      <c r="H22" s="6" t="s">
        <v>63</v>
      </c>
      <c r="I22" t="s">
        <v>58</v>
      </c>
      <c r="J22" s="7" t="s">
        <v>62</v>
      </c>
      <c r="K22" s="9">
        <v>1E-3</v>
      </c>
      <c r="L22" s="9">
        <f>Table32[[#This Row],[Price]]*Table32[[#This Row],[Quantity]]</f>
        <v>1E-3</v>
      </c>
    </row>
    <row r="23" spans="1:12" x14ac:dyDescent="0.25">
      <c r="A23" s="4">
        <v>22</v>
      </c>
      <c r="B23" s="3" t="s">
        <v>56</v>
      </c>
      <c r="C23" s="1" t="s">
        <v>55</v>
      </c>
      <c r="D23" t="s">
        <v>4</v>
      </c>
      <c r="E23" s="4">
        <v>1</v>
      </c>
      <c r="F23" t="s">
        <v>110</v>
      </c>
      <c r="G23" t="s">
        <v>65</v>
      </c>
      <c r="H23" s="6" t="s">
        <v>81</v>
      </c>
      <c r="I23" t="s">
        <v>83</v>
      </c>
      <c r="J23" s="7" t="s">
        <v>82</v>
      </c>
      <c r="K23" s="9">
        <v>1.6</v>
      </c>
      <c r="L23" s="9">
        <f>Table32[[#This Row],[Price]]*Table32[[#This Row],[Quantity]]</f>
        <v>1.6</v>
      </c>
    </row>
    <row r="24" spans="1:12" x14ac:dyDescent="0.25">
      <c r="A24" s="4">
        <v>23</v>
      </c>
      <c r="B24" s="3" t="s">
        <v>76</v>
      </c>
      <c r="C24" s="1" t="s">
        <v>54</v>
      </c>
      <c r="D24" t="s">
        <v>13</v>
      </c>
      <c r="E24" s="4">
        <v>2</v>
      </c>
      <c r="F24" t="s">
        <v>110</v>
      </c>
      <c r="G24" t="s">
        <v>65</v>
      </c>
      <c r="H24" s="6" t="s">
        <v>78</v>
      </c>
      <c r="I24" t="s">
        <v>52</v>
      </c>
      <c r="J24" s="7">
        <v>1712805</v>
      </c>
      <c r="K24" s="9">
        <v>4.46</v>
      </c>
      <c r="L24" s="9">
        <f>Table32[[#This Row],[Price]]*Table32[[#This Row],[Quantity]]</f>
        <v>8.92</v>
      </c>
    </row>
    <row r="25" spans="1:12" x14ac:dyDescent="0.25">
      <c r="A25" s="4">
        <v>24</v>
      </c>
      <c r="B25" s="3" t="s">
        <v>122</v>
      </c>
      <c r="C25" s="1" t="s">
        <v>123</v>
      </c>
      <c r="D25" t="s">
        <v>124</v>
      </c>
      <c r="E25" s="11">
        <v>2</v>
      </c>
      <c r="F25" s="1" t="s">
        <v>110</v>
      </c>
      <c r="G25" t="s">
        <v>65</v>
      </c>
      <c r="H25" s="6" t="s">
        <v>126</v>
      </c>
      <c r="I25" t="s">
        <v>127</v>
      </c>
      <c r="J25" s="7" t="s">
        <v>125</v>
      </c>
      <c r="K25" s="9">
        <v>1.74</v>
      </c>
      <c r="L25" s="9">
        <f>Table32[[#This Row],[Price]]*Table32[[#This Row],[Quantity]]</f>
        <v>3.48</v>
      </c>
    </row>
  </sheetData>
  <hyperlinks>
    <hyperlink ref="H24" r:id="rId1" xr:uid="{0CE4E3FE-C703-47E6-9CC6-D7994C5E17D5}"/>
    <hyperlink ref="J24" r:id="rId2" display="https://www.phoenixcontact.com/en-pc/products/pcb-terminal-block-mkds-3-4-508-1712805" xr:uid="{1096D082-B245-4532-83D8-511A73D09D2B}"/>
    <hyperlink ref="J21" r:id="rId3" xr:uid="{1316BD19-527A-4678-89F5-D8E21F5FF04D}"/>
    <hyperlink ref="H21" r:id="rId4" xr:uid="{FC696B19-36E2-47E5-BC3F-38671CE31543}"/>
    <hyperlink ref="J22" r:id="rId5" xr:uid="{ACC88B30-CD96-4603-87BF-0803876F37EA}"/>
    <hyperlink ref="H22" r:id="rId6" xr:uid="{EF0CEDFB-4693-4086-A35D-C8A503904654}"/>
    <hyperlink ref="J11" r:id="rId7" xr:uid="{537C8931-39E7-4B20-84DA-39FBB79955A9}"/>
    <hyperlink ref="H11" r:id="rId8" xr:uid="{18B8DCBC-4689-489B-8AD3-A8CD022B26D1}"/>
    <hyperlink ref="J10" r:id="rId9" xr:uid="{B2702371-6722-47FE-AFC2-D96990C38856}"/>
    <hyperlink ref="H12" r:id="rId10" xr:uid="{C85B8AA0-3987-488F-87A7-9D57B7854EF9}"/>
    <hyperlink ref="J12" r:id="rId11" xr:uid="{99B4D362-B064-4B3F-975F-4F859EDC74E6}"/>
    <hyperlink ref="H10" r:id="rId12" xr:uid="{C79AE3DA-C670-4FE0-913B-7D2F0AED9A5A}"/>
    <hyperlink ref="J13" r:id="rId13" xr:uid="{0E1AF803-E7C9-43C0-9552-12F81690A1C3}"/>
    <hyperlink ref="H13" r:id="rId14" xr:uid="{1B6976F4-B667-4F61-9A1A-A0A118F5087F}"/>
    <hyperlink ref="H23" r:id="rId15" xr:uid="{281A38A7-C164-4EF1-A040-9340D3FF0F06}"/>
    <hyperlink ref="J23" r:id="rId16" xr:uid="{F9F60C5C-FA7F-4F0C-9D0E-5A7E79C2E7D7}"/>
    <hyperlink ref="H2" r:id="rId17" xr:uid="{7DBBB4F5-8D4B-434E-927B-238F5E9FDFE6}"/>
    <hyperlink ref="J2" r:id="rId18" xr:uid="{AE82AAA5-4CD3-4369-BA05-FEF303F6B36E}"/>
    <hyperlink ref="J3" r:id="rId19" xr:uid="{50D356E6-B33D-4BD3-9CF7-6E448AC870CB}"/>
    <hyperlink ref="H3" r:id="rId20" xr:uid="{BA7B507D-E89C-4A42-90CE-FBAB7FC53A58}"/>
    <hyperlink ref="J4" r:id="rId21" xr:uid="{A257CE55-4E98-42F0-9AB3-A16DADBE4B73}"/>
    <hyperlink ref="H4" r:id="rId22" xr:uid="{373C0013-F4D8-4693-9F8B-42D419E0A412}"/>
    <hyperlink ref="J8" r:id="rId23" xr:uid="{31A60798-8A4D-4776-8653-770EF7F5156A}"/>
    <hyperlink ref="H8" r:id="rId24" xr:uid="{3CF4E1AC-4140-4906-A623-81A3E7CDE7EE}"/>
    <hyperlink ref="H9" r:id="rId25" xr:uid="{50C22365-EF38-4B99-9629-076ED1F32589}"/>
    <hyperlink ref="J9" r:id="rId26" xr:uid="{4C415E8C-0B7F-47AD-AB1D-9E6FF3A1B3CB}"/>
    <hyperlink ref="H7" r:id="rId27" xr:uid="{656789A6-66B0-41CB-9B68-BBD1BA31590B}"/>
    <hyperlink ref="J7" r:id="rId28" xr:uid="{665D7949-3B59-493C-94C2-7A114FD76B98}"/>
    <hyperlink ref="H6" r:id="rId29" xr:uid="{5037B3ED-F4FA-4C12-9F7F-DBFFA9CFF54E}"/>
    <hyperlink ref="J6" r:id="rId30" xr:uid="{2BDBFFEA-9116-4E6D-9525-AC549FC42B15}"/>
    <hyperlink ref="J5" r:id="rId31" xr:uid="{7B4E5ED1-59BF-4DE9-B0C6-F1E187B01DB6}"/>
    <hyperlink ref="H5" r:id="rId32" xr:uid="{EBCAA3B8-9CA2-4F74-9541-2B7C5FE1DCCB}"/>
    <hyperlink ref="J14" r:id="rId33" xr:uid="{77000A9D-0862-442E-A215-347F69ECFFBB}"/>
    <hyperlink ref="H14" r:id="rId34" xr:uid="{6E6E78A2-D750-48B6-90FC-CCB7420BF5E1}"/>
    <hyperlink ref="H15" r:id="rId35" xr:uid="{6BCD5DF7-6071-4011-9CDE-C7230503C6E2}"/>
    <hyperlink ref="J15" r:id="rId36" xr:uid="{0DA92956-2441-455F-905E-7749790BF716}"/>
    <hyperlink ref="H16" r:id="rId37" xr:uid="{63AD9663-E900-4FA3-AE39-11B3855AB114}"/>
    <hyperlink ref="J16" r:id="rId38" xr:uid="{EC083C41-BFCA-4871-97ED-C5D815B56E84}"/>
    <hyperlink ref="H17" r:id="rId39" xr:uid="{F02EF10A-FB21-4A6E-AEF2-A988C0815F93}"/>
    <hyperlink ref="J17" r:id="rId40" xr:uid="{8D169A02-A313-4E24-80E3-23D5D3612921}"/>
    <hyperlink ref="H18" r:id="rId41" xr:uid="{632C57D3-92A1-49F3-9BC9-05235E4163D3}"/>
    <hyperlink ref="J18" r:id="rId42" xr:uid="{A65F3B3A-3563-4054-BB85-01F96C90ACF3}"/>
    <hyperlink ref="H19" r:id="rId43" xr:uid="{9F286CB3-22FE-4A4C-B164-4D3966E94F60}"/>
    <hyperlink ref="J19" r:id="rId44" xr:uid="{D9181C9B-96E7-46B5-B9CE-1B44BBA8BDE3}"/>
    <hyperlink ref="H20" r:id="rId45" xr:uid="{167775EE-B43B-4F5C-97D5-BABAAAA161D4}"/>
    <hyperlink ref="J20" r:id="rId46" xr:uid="{159565F9-296A-4C61-8ADA-2779D203EB1D}"/>
    <hyperlink ref="J25" r:id="rId47" xr:uid="{0BD7787D-31C0-4DA1-B429-BE98BCE54B22}"/>
  </hyperlinks>
  <pageMargins left="0.7" right="0.7" top="0.75" bottom="0.75" header="0.3" footer="0.3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E030-47EA-453A-AF92-31D98A375C5D}">
  <dimension ref="A1:B2"/>
  <sheetViews>
    <sheetView workbookViewId="0">
      <selection activeCell="B2" sqref="B2"/>
    </sheetView>
  </sheetViews>
  <sheetFormatPr defaultRowHeight="15" x14ac:dyDescent="0.25"/>
  <cols>
    <col min="1" max="1" width="12.5703125" customWidth="1"/>
    <col min="2" max="2" width="10.42578125" customWidth="1"/>
  </cols>
  <sheetData>
    <row r="1" spans="1:2" ht="15.75" thickBot="1" x14ac:dyDescent="0.3">
      <c r="A1" s="8" t="s">
        <v>53</v>
      </c>
      <c r="B1" s="10">
        <f>SUM(Table32[Total Price])</f>
        <v>25.969199999999997</v>
      </c>
    </row>
    <row r="2" spans="1: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22.7109375" customWidth="1"/>
    <col min="4" max="4" width="20.140625" customWidth="1"/>
    <col min="5" max="5" width="13.28515625" bestFit="1" customWidth="1"/>
    <col min="6" max="6" width="23" bestFit="1" customWidth="1"/>
    <col min="7" max="7" width="16" customWidth="1"/>
    <col min="8" max="8" width="25.28515625" customWidth="1"/>
    <col min="9" max="9" width="40.28515625" customWidth="1"/>
    <col min="10" max="10" width="23.42578125" bestFit="1" customWidth="1"/>
    <col min="11" max="11" width="13.28515625" customWidth="1"/>
    <col min="12" max="12" width="14.85546875" bestFit="1" customWidth="1"/>
  </cols>
  <sheetData>
    <row r="1" spans="1:12" x14ac:dyDescent="0.25">
      <c r="A1" s="5" t="s">
        <v>34</v>
      </c>
      <c r="B1" s="5" t="s">
        <v>42</v>
      </c>
      <c r="C1" s="5" t="s">
        <v>25</v>
      </c>
      <c r="D1" s="5" t="s">
        <v>0</v>
      </c>
      <c r="E1" s="5" t="s">
        <v>1</v>
      </c>
      <c r="F1" s="5" t="s">
        <v>68</v>
      </c>
      <c r="G1" s="5" t="s">
        <v>27</v>
      </c>
      <c r="H1" s="5" t="s">
        <v>28</v>
      </c>
      <c r="I1" s="5" t="s">
        <v>26</v>
      </c>
      <c r="J1" s="5" t="s">
        <v>51</v>
      </c>
      <c r="K1" s="5" t="s">
        <v>29</v>
      </c>
      <c r="L1" s="5" t="s">
        <v>53</v>
      </c>
    </row>
    <row r="2" spans="1:12" x14ac:dyDescent="0.25">
      <c r="A2" s="4">
        <v>1</v>
      </c>
      <c r="B2" s="3" t="s">
        <v>57</v>
      </c>
      <c r="C2" s="1" t="s">
        <v>84</v>
      </c>
      <c r="D2" t="s">
        <v>85</v>
      </c>
      <c r="E2" s="4">
        <v>2</v>
      </c>
      <c r="F2" t="s">
        <v>70</v>
      </c>
      <c r="G2" t="s">
        <v>30</v>
      </c>
      <c r="H2" s="6" t="s">
        <v>86</v>
      </c>
      <c r="I2" t="s">
        <v>87</v>
      </c>
      <c r="J2" s="7" t="s">
        <v>88</v>
      </c>
      <c r="K2" s="9">
        <v>1.0500000000000001E-2</v>
      </c>
      <c r="L2" s="9">
        <f>Table323[[#This Row],[Price]]*Table323[[#This Row],[Quantity]]</f>
        <v>2.1000000000000001E-2</v>
      </c>
    </row>
    <row r="3" spans="1:12" x14ac:dyDescent="0.25">
      <c r="A3" s="4">
        <v>2</v>
      </c>
      <c r="B3" s="3" t="s">
        <v>57</v>
      </c>
      <c r="C3" s="1" t="s">
        <v>93</v>
      </c>
      <c r="D3" t="s">
        <v>106</v>
      </c>
      <c r="E3" s="4">
        <v>3</v>
      </c>
      <c r="F3" t="s">
        <v>70</v>
      </c>
      <c r="G3" t="s">
        <v>30</v>
      </c>
      <c r="H3" s="6" t="s">
        <v>89</v>
      </c>
      <c r="I3" t="s">
        <v>87</v>
      </c>
      <c r="J3" s="7" t="s">
        <v>90</v>
      </c>
      <c r="K3" s="9">
        <v>0.05</v>
      </c>
      <c r="L3" s="9">
        <f>Table323[[#This Row],[Price]]*Table323[[#This Row],[Quantity]]</f>
        <v>0.15000000000000002</v>
      </c>
    </row>
    <row r="4" spans="1:12" x14ac:dyDescent="0.25">
      <c r="A4" s="4">
        <v>3</v>
      </c>
      <c r="B4" s="3" t="s">
        <v>57</v>
      </c>
      <c r="C4" s="1" t="s">
        <v>35</v>
      </c>
      <c r="D4" t="s">
        <v>11</v>
      </c>
      <c r="E4" s="4">
        <v>2</v>
      </c>
      <c r="F4" t="s">
        <v>70</v>
      </c>
      <c r="G4" t="s">
        <v>30</v>
      </c>
      <c r="H4" s="6" t="s">
        <v>92</v>
      </c>
      <c r="I4" t="s">
        <v>87</v>
      </c>
      <c r="J4" s="7" t="s">
        <v>91</v>
      </c>
      <c r="K4" s="9">
        <v>4.1000000000000003E-3</v>
      </c>
      <c r="L4" s="9">
        <f>Table323[[#This Row],[Price]]*Table323[[#This Row],[Quantity]]</f>
        <v>8.2000000000000007E-3</v>
      </c>
    </row>
    <row r="5" spans="1:12" x14ac:dyDescent="0.25">
      <c r="A5" s="4">
        <v>5</v>
      </c>
      <c r="B5" s="3" t="s">
        <v>57</v>
      </c>
      <c r="C5" s="1" t="s">
        <v>31</v>
      </c>
      <c r="D5" t="s">
        <v>23</v>
      </c>
      <c r="E5" s="4">
        <v>1</v>
      </c>
      <c r="F5" t="s">
        <v>70</v>
      </c>
      <c r="G5" t="s">
        <v>30</v>
      </c>
      <c r="H5" s="6" t="s">
        <v>101</v>
      </c>
      <c r="I5" t="s">
        <v>102</v>
      </c>
      <c r="J5" s="7" t="s">
        <v>103</v>
      </c>
      <c r="K5" s="9">
        <v>2.0999999999999999E-3</v>
      </c>
      <c r="L5" s="9">
        <f>Table323[[#This Row],[Price]]*Table323[[#This Row],[Quantity]]</f>
        <v>2.0999999999999999E-3</v>
      </c>
    </row>
    <row r="6" spans="1:12" x14ac:dyDescent="0.25">
      <c r="A6" s="4">
        <v>6</v>
      </c>
      <c r="B6" s="3" t="s">
        <v>57</v>
      </c>
      <c r="C6" s="1" t="s">
        <v>37</v>
      </c>
      <c r="D6" t="s">
        <v>24</v>
      </c>
      <c r="E6" s="4">
        <v>1</v>
      </c>
      <c r="F6" t="s">
        <v>70</v>
      </c>
      <c r="G6" t="s">
        <v>30</v>
      </c>
      <c r="H6" s="6" t="s">
        <v>99</v>
      </c>
      <c r="I6" t="s">
        <v>87</v>
      </c>
      <c r="J6" s="7" t="s">
        <v>100</v>
      </c>
      <c r="K6" s="9">
        <v>5.0000000000000001E-3</v>
      </c>
      <c r="L6" s="9">
        <f>Table323[[#This Row],[Price]]*Table323[[#This Row],[Quantity]]</f>
        <v>5.0000000000000001E-3</v>
      </c>
    </row>
    <row r="7" spans="1:12" x14ac:dyDescent="0.25">
      <c r="A7" s="4">
        <v>7</v>
      </c>
      <c r="B7" s="3" t="s">
        <v>57</v>
      </c>
      <c r="C7" s="1" t="s">
        <v>38</v>
      </c>
      <c r="D7" t="s">
        <v>20</v>
      </c>
      <c r="E7" s="4">
        <v>1</v>
      </c>
      <c r="F7" t="s">
        <v>70</v>
      </c>
      <c r="G7" t="s">
        <v>30</v>
      </c>
      <c r="H7" s="6" t="s">
        <v>95</v>
      </c>
      <c r="I7" t="s">
        <v>96</v>
      </c>
      <c r="J7" s="7" t="s">
        <v>94</v>
      </c>
      <c r="K7" s="9">
        <v>2.8999999999999998E-3</v>
      </c>
      <c r="L7" s="9">
        <f>Table323[[#This Row],[Price]]*Table323[[#This Row],[Quantity]]</f>
        <v>2.8999999999999998E-3</v>
      </c>
    </row>
    <row r="8" spans="1:12" x14ac:dyDescent="0.25">
      <c r="A8" s="4">
        <v>8</v>
      </c>
      <c r="B8" s="3" t="s">
        <v>57</v>
      </c>
      <c r="C8" s="1" t="s">
        <v>39</v>
      </c>
      <c r="D8" t="s">
        <v>7</v>
      </c>
      <c r="E8" s="4">
        <v>1</v>
      </c>
      <c r="F8" t="s">
        <v>70</v>
      </c>
      <c r="G8" t="s">
        <v>30</v>
      </c>
      <c r="H8" s="6" t="s">
        <v>98</v>
      </c>
      <c r="I8" t="s">
        <v>87</v>
      </c>
      <c r="J8" s="7" t="s">
        <v>97</v>
      </c>
      <c r="K8" s="9">
        <v>8.2000000000000007E-3</v>
      </c>
      <c r="L8" s="9">
        <f>Table323[[#This Row],[Price]]*Table323[[#This Row],[Quantity]]</f>
        <v>8.2000000000000007E-3</v>
      </c>
    </row>
    <row r="9" spans="1:12" x14ac:dyDescent="0.25">
      <c r="A9" s="4">
        <v>11</v>
      </c>
      <c r="B9" s="3" t="s">
        <v>57</v>
      </c>
      <c r="C9" s="1" t="s">
        <v>75</v>
      </c>
      <c r="D9" t="s">
        <v>18</v>
      </c>
      <c r="E9" s="4">
        <v>1</v>
      </c>
      <c r="F9" t="s">
        <v>69</v>
      </c>
      <c r="G9" t="s">
        <v>30</v>
      </c>
      <c r="H9" s="6" t="s">
        <v>72</v>
      </c>
      <c r="I9" t="s">
        <v>73</v>
      </c>
      <c r="J9" s="7" t="s">
        <v>19</v>
      </c>
      <c r="K9" s="9">
        <f>0.8247+3</f>
        <v>3.8247</v>
      </c>
      <c r="L9" s="9">
        <f>Table323[[#This Row],[Price]]*Table323[[#This Row],[Quantity]]</f>
        <v>3.8247</v>
      </c>
    </row>
    <row r="10" spans="1:12" x14ac:dyDescent="0.25">
      <c r="A10" s="4">
        <v>12</v>
      </c>
      <c r="B10" s="3" t="s">
        <v>57</v>
      </c>
      <c r="C10" s="1" t="s">
        <v>49</v>
      </c>
      <c r="D10" t="s">
        <v>12</v>
      </c>
      <c r="E10" s="4">
        <v>1</v>
      </c>
      <c r="F10" t="s">
        <v>70</v>
      </c>
      <c r="G10" t="s">
        <v>30</v>
      </c>
      <c r="H10" s="6" t="s">
        <v>79</v>
      </c>
      <c r="I10" t="s">
        <v>58</v>
      </c>
      <c r="J10" s="7" t="s">
        <v>80</v>
      </c>
      <c r="K10" s="9">
        <v>1E-3</v>
      </c>
      <c r="L10" s="9">
        <f>Table323[[#This Row],[Price]]*Table323[[#This Row],[Quantity]]</f>
        <v>1E-3</v>
      </c>
    </row>
    <row r="11" spans="1:12" x14ac:dyDescent="0.25">
      <c r="A11" s="4">
        <v>19</v>
      </c>
      <c r="B11" s="3" t="s">
        <v>57</v>
      </c>
      <c r="C11" s="1" t="s">
        <v>48</v>
      </c>
      <c r="D11" t="s">
        <v>8</v>
      </c>
      <c r="E11" s="4">
        <v>1</v>
      </c>
      <c r="F11" t="s">
        <v>70</v>
      </c>
      <c r="G11" t="s">
        <v>30</v>
      </c>
      <c r="H11" s="6" t="s">
        <v>120</v>
      </c>
      <c r="I11" t="s">
        <v>58</v>
      </c>
      <c r="J11" s="7" t="s">
        <v>121</v>
      </c>
      <c r="K11" s="9">
        <v>1E-3</v>
      </c>
      <c r="L11" s="9">
        <f>Table323[[#This Row],[Price]]*Table323[[#This Row],[Quantity]]</f>
        <v>1E-3</v>
      </c>
    </row>
    <row r="12" spans="1:12" x14ac:dyDescent="0.25">
      <c r="A12" s="4">
        <v>20</v>
      </c>
      <c r="B12" s="3" t="s">
        <v>61</v>
      </c>
      <c r="C12" s="1" t="s">
        <v>50</v>
      </c>
      <c r="D12" t="s">
        <v>6</v>
      </c>
      <c r="E12" s="4">
        <v>2</v>
      </c>
      <c r="F12" t="s">
        <v>70</v>
      </c>
      <c r="G12" t="s">
        <v>30</v>
      </c>
      <c r="H12" s="6" t="s">
        <v>60</v>
      </c>
      <c r="I12" t="s">
        <v>58</v>
      </c>
      <c r="J12" s="7" t="s">
        <v>59</v>
      </c>
      <c r="K12" s="9">
        <v>1.1000000000000001E-3</v>
      </c>
      <c r="L12" s="9">
        <f>Table323[[#This Row],[Price]]*Table323[[#This Row],[Quantity]]</f>
        <v>2.2000000000000001E-3</v>
      </c>
    </row>
    <row r="13" spans="1:12" x14ac:dyDescent="0.25">
      <c r="A13" s="4">
        <v>21</v>
      </c>
      <c r="B13" s="3" t="s">
        <v>61</v>
      </c>
      <c r="C13" s="1" t="s">
        <v>40</v>
      </c>
      <c r="D13" t="s">
        <v>2</v>
      </c>
      <c r="E13" s="4">
        <v>1</v>
      </c>
      <c r="F13" t="s">
        <v>70</v>
      </c>
      <c r="G13" t="s">
        <v>30</v>
      </c>
      <c r="H13" s="6" t="s">
        <v>63</v>
      </c>
      <c r="I13" t="s">
        <v>58</v>
      </c>
      <c r="J13" s="7" t="s">
        <v>62</v>
      </c>
      <c r="K13" s="9">
        <v>1E-3</v>
      </c>
      <c r="L13" s="9">
        <f>Table323[[#This Row],[Price]]*Table323[[#This Row],[Quantity]]</f>
        <v>1E-3</v>
      </c>
    </row>
  </sheetData>
  <sortState xmlns:xlrd2="http://schemas.microsoft.com/office/spreadsheetml/2017/richdata2" ref="A2:G13">
    <sortCondition ref="D2:D13"/>
  </sortState>
  <phoneticPr fontId="19" type="noConversion"/>
  <hyperlinks>
    <hyperlink ref="J12" r:id="rId1" xr:uid="{E2C916F6-F013-4D65-8FDA-783D4C673010}"/>
    <hyperlink ref="H12" r:id="rId2" xr:uid="{4F8DBA45-BE98-45E5-9E58-7853C2DB25E4}"/>
    <hyperlink ref="J13" r:id="rId3" xr:uid="{2BA48B05-7D1A-4C08-877E-BE4AB67BEB1E}"/>
    <hyperlink ref="H13" r:id="rId4" xr:uid="{3247B0D9-101A-44A2-B4E6-1D7D83A1500F}"/>
    <hyperlink ref="H9" r:id="rId5" xr:uid="{E77660FF-AD96-48D0-82FF-6BE53379EAC0}"/>
    <hyperlink ref="J9" r:id="rId6" xr:uid="{4DEBFFFD-90DE-46A4-AA1B-4985F553878B}"/>
    <hyperlink ref="J10" r:id="rId7" xr:uid="{81E7356E-9A10-42E0-B18A-5A572598C4C3}"/>
    <hyperlink ref="H10" r:id="rId8" xr:uid="{4E76CEF5-DE77-4B73-9EBD-F872AB91B368}"/>
    <hyperlink ref="H2" r:id="rId9" xr:uid="{05E7720A-B5FB-48BE-8CC0-18AF3F84E1C6}"/>
    <hyperlink ref="J2" r:id="rId10" xr:uid="{EABF5B3A-E511-4BFA-A64C-848D373E06DE}"/>
    <hyperlink ref="J3" r:id="rId11" xr:uid="{AE0872EA-1D28-4F97-A4ED-3B1CE539561C}"/>
    <hyperlink ref="H3" r:id="rId12" xr:uid="{092E5E78-2FCB-48B5-A7FB-BFE53370403E}"/>
    <hyperlink ref="J4" r:id="rId13" xr:uid="{4186D954-0516-41DA-A991-DC6B0650D397}"/>
    <hyperlink ref="H4" r:id="rId14" xr:uid="{646665D2-A3FD-4275-A425-7C44CFFDBB35}"/>
    <hyperlink ref="J7" r:id="rId15" xr:uid="{1627157E-342F-4F5E-B2FB-4CC8D0CEE5C3}"/>
    <hyperlink ref="H7" r:id="rId16" xr:uid="{C4CA74F2-3509-47ED-BE82-E0D549943124}"/>
    <hyperlink ref="H8" r:id="rId17" xr:uid="{4C0DB1CC-4B3E-43D1-B561-38B780B8C077}"/>
    <hyperlink ref="J8" r:id="rId18" xr:uid="{39B4D2EB-5636-4A4F-A16E-FC02AA5F0D52}"/>
    <hyperlink ref="H6" r:id="rId19" xr:uid="{36C8148B-0970-4438-AB03-D17B4A4338CC}"/>
    <hyperlink ref="J6" r:id="rId20" xr:uid="{E7C6FE8E-DD20-445F-AC22-F221FD0D23D3}"/>
    <hyperlink ref="H5" r:id="rId21" xr:uid="{228B9353-1B44-46CE-A0F4-35D3F2A6C8F7}"/>
    <hyperlink ref="J5" r:id="rId22" xr:uid="{BD10FE89-0A1F-423F-BFEE-D0DC9FE4A464}"/>
    <hyperlink ref="H11" r:id="rId23" xr:uid="{4E82E7C3-7FB1-4216-A5CF-8FFAC963E740}"/>
    <hyperlink ref="J11" r:id="rId24" xr:uid="{3BA5224E-4CFE-4ED5-B614-81D98D106599}"/>
  </hyperlinks>
  <pageMargins left="0.7" right="0.7" top="0.75" bottom="0.75" header="0.3" footer="0.3"/>
  <pageSetup orientation="portrait" r:id="rId25"/>
  <tableParts count="1">
    <tablePart r:id="rId2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EF11-362F-4A37-B948-43B21520846D}">
  <dimension ref="A1:L13"/>
  <sheetViews>
    <sheetView workbookViewId="0">
      <selection activeCell="G16" sqref="G16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22.7109375" customWidth="1"/>
    <col min="4" max="4" width="20.140625" customWidth="1"/>
    <col min="5" max="5" width="13.28515625" bestFit="1" customWidth="1"/>
    <col min="6" max="6" width="23" bestFit="1" customWidth="1"/>
    <col min="7" max="7" width="16" customWidth="1"/>
    <col min="8" max="8" width="25.28515625" customWidth="1"/>
    <col min="9" max="9" width="40.28515625" customWidth="1"/>
    <col min="10" max="10" width="23.42578125" bestFit="1" customWidth="1"/>
    <col min="11" max="11" width="13.28515625" customWidth="1"/>
    <col min="12" max="12" width="14.85546875" bestFit="1" customWidth="1"/>
  </cols>
  <sheetData>
    <row r="1" spans="1:12" x14ac:dyDescent="0.25">
      <c r="A1" s="5" t="s">
        <v>34</v>
      </c>
      <c r="B1" s="5" t="s">
        <v>42</v>
      </c>
      <c r="C1" s="5" t="s">
        <v>25</v>
      </c>
      <c r="D1" s="5" t="s">
        <v>0</v>
      </c>
      <c r="E1" s="5" t="s">
        <v>1</v>
      </c>
      <c r="F1" s="5" t="s">
        <v>68</v>
      </c>
      <c r="G1" s="5" t="s">
        <v>27</v>
      </c>
      <c r="H1" s="5" t="s">
        <v>28</v>
      </c>
      <c r="I1" s="5" t="s">
        <v>26</v>
      </c>
      <c r="J1" s="5" t="s">
        <v>51</v>
      </c>
      <c r="K1" s="5" t="s">
        <v>29</v>
      </c>
      <c r="L1" s="5" t="s">
        <v>53</v>
      </c>
    </row>
    <row r="2" spans="1:12" x14ac:dyDescent="0.25">
      <c r="A2" s="4">
        <v>4</v>
      </c>
      <c r="B2" s="3" t="s">
        <v>57</v>
      </c>
      <c r="C2" s="1" t="s">
        <v>36</v>
      </c>
      <c r="D2" t="s">
        <v>5</v>
      </c>
      <c r="E2" s="4">
        <v>1</v>
      </c>
      <c r="F2" t="s">
        <v>110</v>
      </c>
      <c r="G2" t="s">
        <v>65</v>
      </c>
      <c r="H2" s="6" t="s">
        <v>105</v>
      </c>
      <c r="I2" t="s">
        <v>102</v>
      </c>
      <c r="J2" s="7" t="s">
        <v>104</v>
      </c>
      <c r="K2" s="9">
        <v>0.1</v>
      </c>
      <c r="L2" s="9">
        <f>Table324[[#This Row],[Price]]*Table324[[#This Row],[Quantity]]</f>
        <v>0.1</v>
      </c>
    </row>
    <row r="3" spans="1:12" x14ac:dyDescent="0.25">
      <c r="A3" s="4">
        <v>9</v>
      </c>
      <c r="B3" s="3" t="s">
        <v>57</v>
      </c>
      <c r="C3" s="1" t="s">
        <v>55</v>
      </c>
      <c r="D3" t="s">
        <v>21</v>
      </c>
      <c r="E3" s="4">
        <v>1</v>
      </c>
      <c r="F3" t="s">
        <v>110</v>
      </c>
      <c r="G3" t="s">
        <v>65</v>
      </c>
      <c r="H3" s="6" t="s">
        <v>77</v>
      </c>
      <c r="I3" t="s">
        <v>71</v>
      </c>
      <c r="J3" s="7" t="s">
        <v>22</v>
      </c>
      <c r="K3" s="9">
        <v>3.22</v>
      </c>
      <c r="L3" s="9">
        <f>Table324[[#This Row],[Price]]*Table324[[#This Row],[Quantity]]</f>
        <v>3.22</v>
      </c>
    </row>
    <row r="4" spans="1:12" x14ac:dyDescent="0.25">
      <c r="A4" s="4">
        <v>10</v>
      </c>
      <c r="B4" s="3" t="s">
        <v>57</v>
      </c>
      <c r="C4" s="1" t="s">
        <v>74</v>
      </c>
      <c r="D4" t="s">
        <v>14</v>
      </c>
      <c r="E4" s="4">
        <v>1</v>
      </c>
      <c r="F4" s="2" t="s">
        <v>110</v>
      </c>
      <c r="G4" t="s">
        <v>65</v>
      </c>
      <c r="H4" s="6" t="s">
        <v>66</v>
      </c>
      <c r="I4" t="s">
        <v>67</v>
      </c>
      <c r="J4" s="7" t="s">
        <v>64</v>
      </c>
      <c r="K4" s="9">
        <v>2.81</v>
      </c>
      <c r="L4" s="9">
        <f>Table324[[#This Row],[Price]]*Table324[[#This Row],[Quantity]]</f>
        <v>2.81</v>
      </c>
    </row>
    <row r="5" spans="1:12" x14ac:dyDescent="0.25">
      <c r="A5" s="4">
        <v>13</v>
      </c>
      <c r="B5" s="3" t="s">
        <v>57</v>
      </c>
      <c r="C5" s="1" t="s">
        <v>43</v>
      </c>
      <c r="D5" t="s">
        <v>16</v>
      </c>
      <c r="E5" s="4">
        <v>1</v>
      </c>
      <c r="F5" t="s">
        <v>110</v>
      </c>
      <c r="G5" t="s">
        <v>65</v>
      </c>
      <c r="H5" s="6" t="s">
        <v>107</v>
      </c>
      <c r="I5" t="s">
        <v>109</v>
      </c>
      <c r="J5" s="7" t="s">
        <v>108</v>
      </c>
      <c r="K5" s="9">
        <v>0.15</v>
      </c>
      <c r="L5" s="9">
        <f>Table324[[#This Row],[Price]]*Table324[[#This Row],[Quantity]]</f>
        <v>0.15</v>
      </c>
    </row>
    <row r="6" spans="1:12" x14ac:dyDescent="0.25">
      <c r="A6" s="4">
        <v>14</v>
      </c>
      <c r="B6" s="3" t="s">
        <v>57</v>
      </c>
      <c r="C6" s="1" t="s">
        <v>44</v>
      </c>
      <c r="D6" t="s">
        <v>17</v>
      </c>
      <c r="E6" s="4">
        <v>1</v>
      </c>
      <c r="F6" t="s">
        <v>110</v>
      </c>
      <c r="G6" t="s">
        <v>65</v>
      </c>
      <c r="H6" s="6" t="s">
        <v>112</v>
      </c>
      <c r="I6" t="s">
        <v>109</v>
      </c>
      <c r="J6" s="7" t="s">
        <v>111</v>
      </c>
      <c r="K6" s="9">
        <v>0.1</v>
      </c>
      <c r="L6" s="9">
        <f>Table324[[#This Row],[Price]]*Table324[[#This Row],[Quantity]]</f>
        <v>0.1</v>
      </c>
    </row>
    <row r="7" spans="1:12" x14ac:dyDescent="0.25">
      <c r="A7" s="4">
        <v>15</v>
      </c>
      <c r="B7" s="3" t="s">
        <v>57</v>
      </c>
      <c r="C7" s="1" t="s">
        <v>45</v>
      </c>
      <c r="D7" t="s">
        <v>15</v>
      </c>
      <c r="E7" s="4">
        <v>1</v>
      </c>
      <c r="F7" t="s">
        <v>110</v>
      </c>
      <c r="G7" t="s">
        <v>65</v>
      </c>
      <c r="H7" s="6" t="s">
        <v>33</v>
      </c>
      <c r="I7" t="s">
        <v>58</v>
      </c>
      <c r="J7" s="7" t="s">
        <v>32</v>
      </c>
      <c r="K7" s="9">
        <v>8.9999999999999998E-4</v>
      </c>
      <c r="L7" s="9">
        <f>Table324[[#This Row],[Price]]*Table324[[#This Row],[Quantity]]</f>
        <v>8.9999999999999998E-4</v>
      </c>
    </row>
    <row r="8" spans="1:12" x14ac:dyDescent="0.25">
      <c r="A8" s="4">
        <v>16</v>
      </c>
      <c r="B8" s="3" t="s">
        <v>57</v>
      </c>
      <c r="C8" s="1" t="s">
        <v>46</v>
      </c>
      <c r="D8" t="s">
        <v>9</v>
      </c>
      <c r="E8" s="4">
        <v>1</v>
      </c>
      <c r="F8" s="2" t="s">
        <v>110</v>
      </c>
      <c r="G8" t="s">
        <v>65</v>
      </c>
      <c r="H8" s="6" t="s">
        <v>113</v>
      </c>
      <c r="I8" t="s">
        <v>58</v>
      </c>
      <c r="J8" s="7" t="s">
        <v>114</v>
      </c>
      <c r="K8" s="9">
        <v>1E-3</v>
      </c>
      <c r="L8" s="9">
        <f>Table324[[#This Row],[Price]]*Table324[[#This Row],[Quantity]]</f>
        <v>1E-3</v>
      </c>
    </row>
    <row r="9" spans="1:12" x14ac:dyDescent="0.25">
      <c r="A9" s="4">
        <v>17</v>
      </c>
      <c r="B9" s="3" t="s">
        <v>57</v>
      </c>
      <c r="C9" s="1" t="s">
        <v>41</v>
      </c>
      <c r="D9" t="s">
        <v>3</v>
      </c>
      <c r="E9" s="4">
        <v>2</v>
      </c>
      <c r="F9" t="s">
        <v>110</v>
      </c>
      <c r="G9" t="s">
        <v>65</v>
      </c>
      <c r="H9" s="6" t="s">
        <v>115</v>
      </c>
      <c r="I9" t="s">
        <v>116</v>
      </c>
      <c r="J9" s="7" t="s">
        <v>117</v>
      </c>
      <c r="K9" s="9">
        <v>0.64</v>
      </c>
      <c r="L9" s="9">
        <f>Table324[[#This Row],[Price]]*Table324[[#This Row],[Quantity]]</f>
        <v>1.28</v>
      </c>
    </row>
    <row r="10" spans="1:12" x14ac:dyDescent="0.25">
      <c r="A10" s="4">
        <v>18</v>
      </c>
      <c r="B10" s="3" t="s">
        <v>57</v>
      </c>
      <c r="C10" s="1" t="s">
        <v>47</v>
      </c>
      <c r="D10" t="s">
        <v>10</v>
      </c>
      <c r="E10" s="4">
        <v>1</v>
      </c>
      <c r="G10" t="s">
        <v>65</v>
      </c>
      <c r="H10" s="6" t="s">
        <v>119</v>
      </c>
      <c r="I10" t="s">
        <v>109</v>
      </c>
      <c r="J10" s="7" t="s">
        <v>118</v>
      </c>
      <c r="K10" s="9">
        <v>0.28000000000000003</v>
      </c>
      <c r="L10" s="9">
        <f>Table324[[#This Row],[Price]]*Table324[[#This Row],[Quantity]]</f>
        <v>0.28000000000000003</v>
      </c>
    </row>
    <row r="11" spans="1:12" x14ac:dyDescent="0.25">
      <c r="A11" s="4">
        <v>22</v>
      </c>
      <c r="B11" s="3" t="s">
        <v>56</v>
      </c>
      <c r="C11" s="1" t="s">
        <v>55</v>
      </c>
      <c r="D11" t="s">
        <v>4</v>
      </c>
      <c r="E11" s="4">
        <v>1</v>
      </c>
      <c r="F11" t="s">
        <v>110</v>
      </c>
      <c r="G11" t="s">
        <v>65</v>
      </c>
      <c r="H11" s="6" t="s">
        <v>81</v>
      </c>
      <c r="I11" t="s">
        <v>83</v>
      </c>
      <c r="J11" s="7" t="s">
        <v>82</v>
      </c>
      <c r="K11" s="9">
        <v>1.6</v>
      </c>
      <c r="L11" s="9">
        <f>Table324[[#This Row],[Price]]*Table324[[#This Row],[Quantity]]</f>
        <v>1.6</v>
      </c>
    </row>
    <row r="12" spans="1:12" x14ac:dyDescent="0.25">
      <c r="A12" s="4">
        <v>23</v>
      </c>
      <c r="B12" s="3" t="s">
        <v>76</v>
      </c>
      <c r="C12" s="1" t="s">
        <v>54</v>
      </c>
      <c r="D12" t="s">
        <v>13</v>
      </c>
      <c r="E12" s="4">
        <v>2</v>
      </c>
      <c r="F12" t="s">
        <v>110</v>
      </c>
      <c r="G12" t="s">
        <v>65</v>
      </c>
      <c r="H12" s="6" t="s">
        <v>78</v>
      </c>
      <c r="I12" t="s">
        <v>52</v>
      </c>
      <c r="J12" s="7">
        <v>1712805</v>
      </c>
      <c r="K12" s="9">
        <v>4.46</v>
      </c>
      <c r="L12" s="9">
        <f>Table324[[#This Row],[Price]]*Table324[[#This Row],[Quantity]]</f>
        <v>8.92</v>
      </c>
    </row>
    <row r="13" spans="1:12" x14ac:dyDescent="0.25">
      <c r="A13" s="4">
        <v>24</v>
      </c>
      <c r="B13" s="3" t="s">
        <v>122</v>
      </c>
      <c r="C13" s="1" t="s">
        <v>123</v>
      </c>
      <c r="D13" t="s">
        <v>124</v>
      </c>
      <c r="E13" s="11">
        <v>2</v>
      </c>
      <c r="F13" s="1" t="s">
        <v>110</v>
      </c>
      <c r="G13" t="s">
        <v>65</v>
      </c>
      <c r="H13" s="6" t="s">
        <v>126</v>
      </c>
      <c r="I13" t="s">
        <v>127</v>
      </c>
      <c r="J13" s="7" t="s">
        <v>125</v>
      </c>
      <c r="K13" s="9">
        <v>1.74</v>
      </c>
      <c r="L13" s="9">
        <f>Table324[[#This Row],[Price]]*Table324[[#This Row],[Quantity]]</f>
        <v>3.48</v>
      </c>
    </row>
  </sheetData>
  <hyperlinks>
    <hyperlink ref="H12" r:id="rId1" xr:uid="{B8B7C4F8-E867-4906-AF6D-31F677E33058}"/>
    <hyperlink ref="J12" r:id="rId2" display="https://www.phoenixcontact.com/en-pc/products/pcb-terminal-block-mkds-3-4-508-1712805" xr:uid="{C434AAAC-B72D-41B6-BADE-4C995DDC5710}"/>
    <hyperlink ref="J4" r:id="rId3" xr:uid="{60CF9A3E-087E-46AD-AA06-4AAD13FC2931}"/>
    <hyperlink ref="H4" r:id="rId4" xr:uid="{B114F49B-ECC2-421E-97D3-6568A3CF0474}"/>
    <hyperlink ref="J3" r:id="rId5" xr:uid="{25E2167D-71D9-48ED-B85A-078F7D4C7BF3}"/>
    <hyperlink ref="H3" r:id="rId6" xr:uid="{3987FEF7-B2CA-4193-868A-74D2033DC8FD}"/>
    <hyperlink ref="H11" r:id="rId7" xr:uid="{5706FF03-87DB-43C2-BC01-F74F47E3BFD0}"/>
    <hyperlink ref="J11" r:id="rId8" xr:uid="{15E329E0-BCE9-428C-9527-2245789B423B}"/>
    <hyperlink ref="J2" r:id="rId9" xr:uid="{0567EF92-5009-4B14-BF69-7C5CEFAEA4A3}"/>
    <hyperlink ref="H2" r:id="rId10" xr:uid="{0E9B9994-67B1-4278-A3C6-B00413224CA8}"/>
    <hyperlink ref="J5" r:id="rId11" xr:uid="{C2A71451-0F52-4129-8508-D36A6745C314}"/>
    <hyperlink ref="H5" r:id="rId12" xr:uid="{907D73EC-E56E-4E2C-B36A-AEEF3CA41156}"/>
    <hyperlink ref="H6" r:id="rId13" xr:uid="{7638FF95-5083-4AA6-A62C-0A4391EB99F7}"/>
    <hyperlink ref="J6" r:id="rId14" xr:uid="{865CE323-467A-4485-BC69-76B4B873E823}"/>
    <hyperlink ref="H7" r:id="rId15" xr:uid="{8E84E772-DBFA-4440-B352-C18484662567}"/>
    <hyperlink ref="J7" r:id="rId16" xr:uid="{A751A760-C428-4FF2-BBAA-3A48B437DE50}"/>
    <hyperlink ref="H8" r:id="rId17" xr:uid="{AF057F61-863E-4C4D-97CC-C289F41B89E1}"/>
    <hyperlink ref="J8" r:id="rId18" xr:uid="{21BA47D7-C65B-4B29-B54F-BC32AA12159B}"/>
    <hyperlink ref="H9" r:id="rId19" xr:uid="{CB7B1714-1817-4F53-BB12-2F4DE10C98F0}"/>
    <hyperlink ref="J9" r:id="rId20" xr:uid="{BAA49B23-93E5-419C-9F75-7A468F8AFC65}"/>
    <hyperlink ref="H10" r:id="rId21" xr:uid="{8662CEDF-6539-403F-A1E8-76E44B51CC1F}"/>
    <hyperlink ref="J10" r:id="rId22" xr:uid="{8348F73B-BC21-4B25-992F-1282BFEDA624}"/>
    <hyperlink ref="J13" r:id="rId23" xr:uid="{1EDA3426-7B75-4A34-93A9-E8FB3591AA64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Calculations</vt:lpstr>
      <vt:lpstr>JLCPCB</vt:lpstr>
      <vt:lpstr>Mouser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2023-01-08T18:16:22Z</dcterms:created>
  <dcterms:modified xsi:type="dcterms:W3CDTF">2023-01-09T00:53:34Z</dcterms:modified>
</cp:coreProperties>
</file>