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1075" windowHeight="9915" activeTab="2"/>
  </bookViews>
  <sheets>
    <sheet name="AmtC" sheetId="1" r:id="rId1"/>
    <sheet name="C per Cell" sheetId="2" r:id="rId2"/>
    <sheet name="Sheet1" sheetId="3" r:id="rId3"/>
  </sheets>
  <calcPr calcId="144525"/>
</workbook>
</file>

<file path=xl/calcChain.xml><?xml version="1.0" encoding="utf-8"?>
<calcChain xmlns="http://schemas.openxmlformats.org/spreadsheetml/2006/main">
  <c r="T21" i="1" l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I2" i="1"/>
  <c r="M2" i="1" s="1"/>
  <c r="J2" i="1"/>
  <c r="N2" i="1" s="1"/>
  <c r="K2" i="1"/>
  <c r="O2" i="1" s="1"/>
  <c r="H2" i="1"/>
  <c r="L2" i="1" s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T3" i="1" l="1"/>
  <c r="U4" i="1"/>
  <c r="V8" i="1"/>
  <c r="T9" i="1"/>
  <c r="U9" i="1"/>
  <c r="U10" i="1"/>
  <c r="T11" i="1"/>
  <c r="U12" i="1"/>
  <c r="V16" i="1"/>
  <c r="T17" i="1"/>
  <c r="U17" i="1"/>
  <c r="U18" i="1"/>
  <c r="T19" i="1"/>
  <c r="U20" i="1"/>
  <c r="V2" i="1"/>
  <c r="U2" i="1"/>
  <c r="U3" i="1"/>
  <c r="V3" i="1"/>
  <c r="W3" i="1"/>
  <c r="T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W8" i="1"/>
  <c r="V9" i="1"/>
  <c r="W9" i="1"/>
  <c r="T10" i="1"/>
  <c r="V10" i="1"/>
  <c r="W10" i="1"/>
  <c r="U11" i="1"/>
  <c r="V11" i="1"/>
  <c r="W11" i="1"/>
  <c r="T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W16" i="1"/>
  <c r="V17" i="1"/>
  <c r="W17" i="1"/>
  <c r="T18" i="1"/>
  <c r="V18" i="1"/>
  <c r="W18" i="1"/>
  <c r="U19" i="1"/>
  <c r="V19" i="1"/>
  <c r="W19" i="1"/>
  <c r="T20" i="1"/>
  <c r="V20" i="1"/>
  <c r="W20" i="1"/>
  <c r="U21" i="1"/>
  <c r="V21" i="1"/>
  <c r="W21" i="1"/>
  <c r="W2" i="1"/>
  <c r="T2" i="1"/>
  <c r="Y3" i="1" l="1"/>
  <c r="Y19" i="1"/>
  <c r="X11" i="1"/>
  <c r="X21" i="1"/>
  <c r="X17" i="1"/>
  <c r="X13" i="1"/>
  <c r="Y9" i="1"/>
  <c r="Y7" i="1"/>
  <c r="Y5" i="1"/>
  <c r="X3" i="1"/>
  <c r="Y15" i="1"/>
  <c r="X2" i="1"/>
  <c r="X19" i="1"/>
  <c r="X10" i="1"/>
  <c r="Y4" i="1"/>
  <c r="X15" i="1"/>
  <c r="X18" i="1"/>
  <c r="Y16" i="1"/>
  <c r="X14" i="1"/>
  <c r="X12" i="1"/>
  <c r="Y6" i="1"/>
  <c r="Y2" i="1"/>
  <c r="Y20" i="1"/>
  <c r="AA20" i="1" s="1"/>
  <c r="Y8" i="1"/>
  <c r="X4" i="1"/>
  <c r="Y18" i="1"/>
  <c r="Y21" i="1"/>
  <c r="Y13" i="1"/>
  <c r="Y17" i="1"/>
  <c r="X20" i="1"/>
  <c r="X16" i="1"/>
  <c r="Y12" i="1"/>
  <c r="Y14" i="1"/>
  <c r="Z3" i="1"/>
  <c r="Y11" i="1"/>
  <c r="Z11" i="1" s="1"/>
  <c r="Y10" i="1"/>
  <c r="X9" i="1"/>
  <c r="X8" i="1"/>
  <c r="X7" i="1"/>
  <c r="X6" i="1"/>
  <c r="X5" i="1"/>
  <c r="AA4" i="1" l="1"/>
  <c r="Z19" i="1"/>
  <c r="Z15" i="1"/>
  <c r="AA3" i="1"/>
  <c r="Z21" i="1"/>
  <c r="Z14" i="1"/>
  <c r="Z12" i="1"/>
  <c r="AA13" i="1"/>
  <c r="Z18" i="1"/>
  <c r="AA21" i="1"/>
  <c r="AA17" i="1"/>
  <c r="AA16" i="1"/>
  <c r="Z4" i="1"/>
  <c r="AA14" i="1"/>
  <c r="Z20" i="1"/>
  <c r="Z2" i="1"/>
  <c r="Z10" i="1"/>
  <c r="Z17" i="1"/>
  <c r="AA19" i="1"/>
  <c r="AA2" i="1"/>
  <c r="Z13" i="1"/>
  <c r="AA15" i="1"/>
  <c r="AA10" i="1"/>
  <c r="AA11" i="1"/>
  <c r="AA12" i="1"/>
  <c r="AA18" i="1"/>
  <c r="Z16" i="1"/>
  <c r="Z5" i="1"/>
  <c r="AA5" i="1"/>
  <c r="Z6" i="1"/>
  <c r="AA6" i="1"/>
  <c r="Z8" i="1"/>
  <c r="AA8" i="1"/>
  <c r="Z9" i="1"/>
  <c r="AA9" i="1"/>
  <c r="Z7" i="1"/>
  <c r="AA7" i="1"/>
</calcChain>
</file>

<file path=xl/sharedStrings.xml><?xml version="1.0" encoding="utf-8"?>
<sst xmlns="http://schemas.openxmlformats.org/spreadsheetml/2006/main" count="61" uniqueCount="20">
  <si>
    <t>Date</t>
  </si>
  <si>
    <t>Day</t>
  </si>
  <si>
    <t>core</t>
  </si>
  <si>
    <t>AmtC</t>
  </si>
  <si>
    <t>STD</t>
  </si>
  <si>
    <t>minus STD</t>
  </si>
  <si>
    <t>plus STD</t>
  </si>
  <si>
    <t>Upper</t>
  </si>
  <si>
    <t>Mid Upper</t>
  </si>
  <si>
    <t>Mid Lower</t>
  </si>
  <si>
    <t>Lower</t>
  </si>
  <si>
    <t>Average</t>
  </si>
  <si>
    <t>Rep4</t>
  </si>
  <si>
    <t>Rep3</t>
  </si>
  <si>
    <t>Rep2</t>
  </si>
  <si>
    <t>Rep1</t>
  </si>
  <si>
    <t>C Per Cell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</si>
  <si>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 C/40ml</t>
    </r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</si>
  <si>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 C/ml</t>
    </r>
  </si>
  <si>
    <r>
      <rPr>
        <sz val="11"/>
        <color theme="1"/>
        <rFont val="Calibri"/>
        <family val="2"/>
      </rPr>
      <t>µm</t>
    </r>
    <r>
      <rPr>
        <sz val="11"/>
        <color theme="1"/>
        <rFont val="Calibri"/>
        <family val="2"/>
        <scheme val="minor"/>
      </rPr>
      <t xml:space="preserve"> C/40ml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</si>
</sst>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Border="1" applyAlignment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14" fontId="0" fillId="0" borderId="10" xfId="0" applyNumberFormat="1" applyBorder="1"/>
    <xf numFmtId="14" fontId="0" fillId="0" borderId="12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topLeftCell="I1" workbookViewId="0">
      <selection activeCell="J2" sqref="J2"/>
    </sheetView>
  </sheetViews>
  <sheetFormatPr defaultRowHeight="15" x14ac:dyDescent="0.25"/>
  <cols>
    <col min="1" max="1" width="9.7109375" bestFit="1" customWidth="1"/>
    <col min="3" max="3" width="10.28515625" bestFit="1" customWidth="1"/>
    <col min="8" max="11" width="11.140625" bestFit="1" customWidth="1"/>
    <col min="20" max="20" width="11" bestFit="1" customWidth="1"/>
    <col min="21" max="26" width="12" bestFit="1" customWidth="1"/>
  </cols>
  <sheetData>
    <row r="1" spans="1:27" x14ac:dyDescent="0.25">
      <c r="A1" s="16" t="s">
        <v>0</v>
      </c>
      <c r="B1" s="17" t="s">
        <v>1</v>
      </c>
      <c r="C1" s="18" t="s">
        <v>2</v>
      </c>
      <c r="D1" s="16" t="s">
        <v>3</v>
      </c>
      <c r="E1" s="17" t="s">
        <v>3</v>
      </c>
      <c r="F1" s="17" t="s">
        <v>3</v>
      </c>
      <c r="G1" s="18" t="s">
        <v>3</v>
      </c>
      <c r="H1" s="16" t="s">
        <v>19</v>
      </c>
      <c r="I1" s="17" t="s">
        <v>17</v>
      </c>
      <c r="J1" s="17" t="s">
        <v>17</v>
      </c>
      <c r="K1" s="18" t="s">
        <v>17</v>
      </c>
      <c r="L1" s="16" t="s">
        <v>18</v>
      </c>
      <c r="M1" s="17" t="s">
        <v>18</v>
      </c>
      <c r="N1" s="17" t="s">
        <v>18</v>
      </c>
      <c r="O1" s="18" t="s">
        <v>18</v>
      </c>
      <c r="P1" s="16" t="s">
        <v>15</v>
      </c>
      <c r="Q1" s="17" t="s">
        <v>14</v>
      </c>
      <c r="R1" s="17" t="s">
        <v>13</v>
      </c>
      <c r="S1" s="18" t="s">
        <v>12</v>
      </c>
      <c r="T1" s="16" t="s">
        <v>16</v>
      </c>
      <c r="U1" s="17" t="s">
        <v>16</v>
      </c>
      <c r="V1" s="17" t="s">
        <v>16</v>
      </c>
      <c r="W1" s="18" t="s">
        <v>16</v>
      </c>
      <c r="X1" s="16" t="s">
        <v>11</v>
      </c>
      <c r="Y1" s="17" t="s">
        <v>4</v>
      </c>
      <c r="Z1" s="17" t="s">
        <v>5</v>
      </c>
      <c r="AA1" s="18" t="s">
        <v>6</v>
      </c>
    </row>
    <row r="2" spans="1:27" x14ac:dyDescent="0.25">
      <c r="A2" s="14">
        <v>41479</v>
      </c>
      <c r="B2" s="4">
        <v>24</v>
      </c>
      <c r="C2" s="5" t="s">
        <v>7</v>
      </c>
      <c r="D2" s="3">
        <v>2.2000000000000002</v>
      </c>
      <c r="E2" s="4">
        <v>2.8</v>
      </c>
      <c r="F2" s="4">
        <v>3.6</v>
      </c>
      <c r="G2" s="5">
        <v>2.9</v>
      </c>
      <c r="H2" s="3">
        <f>(D2/12.0107)*1000</f>
        <v>183.17000674398662</v>
      </c>
      <c r="I2" s="4">
        <f t="shared" ref="I2:K2" si="0">(E2/12.0107)*1000</f>
        <v>233.12546312871021</v>
      </c>
      <c r="J2" s="4">
        <f t="shared" si="0"/>
        <v>299.73273830834177</v>
      </c>
      <c r="K2" s="5">
        <f t="shared" si="0"/>
        <v>241.45137252616416</v>
      </c>
      <c r="L2" s="3">
        <f>H2/40</f>
        <v>4.5792501685996658</v>
      </c>
      <c r="M2" s="4">
        <f t="shared" ref="M2:O2" si="1">I2/40</f>
        <v>5.8281365782177552</v>
      </c>
      <c r="N2" s="4">
        <f t="shared" si="1"/>
        <v>7.4933184577085443</v>
      </c>
      <c r="O2" s="5">
        <f t="shared" si="1"/>
        <v>6.0362843131541037</v>
      </c>
      <c r="P2" s="9">
        <v>2777.7777999999998</v>
      </c>
      <c r="Q2" s="2">
        <v>4444.4444000000003</v>
      </c>
      <c r="R2" s="2">
        <v>3055.5556000000001</v>
      </c>
      <c r="S2" s="10">
        <v>1666.6667</v>
      </c>
      <c r="T2" s="3">
        <f>L2/P2</f>
        <v>1.6485300475076394E-3</v>
      </c>
      <c r="U2" s="4">
        <f t="shared" ref="U2:W2" si="2">M2/Q2</f>
        <v>1.3113307432123023E-3</v>
      </c>
      <c r="V2" s="4">
        <f t="shared" si="2"/>
        <v>2.4523587323066693E-3</v>
      </c>
      <c r="W2" s="5">
        <f t="shared" si="2"/>
        <v>3.6217705154570519E-3</v>
      </c>
      <c r="X2" s="3">
        <f t="shared" ref="X2:X21" si="3">AVERAGE(T2:W2)</f>
        <v>2.2584975096209157E-3</v>
      </c>
      <c r="Y2" s="4">
        <f t="shared" ref="Y2:Y21" si="4">STDEV(T2:W2)</f>
        <v>1.0271774676800126E-3</v>
      </c>
      <c r="Z2" s="4">
        <f t="shared" ref="Z2:Z21" si="5">X2-Y2</f>
        <v>1.2313200419409032E-3</v>
      </c>
      <c r="AA2" s="5">
        <f t="shared" ref="AA2:AA21" si="6">X2+Y2</f>
        <v>3.2856749773009283E-3</v>
      </c>
    </row>
    <row r="3" spans="1:27" x14ac:dyDescent="0.25">
      <c r="A3" s="14">
        <v>41481</v>
      </c>
      <c r="B3" s="4">
        <v>26</v>
      </c>
      <c r="C3" s="5" t="s">
        <v>7</v>
      </c>
      <c r="D3" s="3">
        <v>2.2000000000000002</v>
      </c>
      <c r="E3" s="4">
        <v>2.7</v>
      </c>
      <c r="F3" s="4">
        <v>3.5</v>
      </c>
      <c r="G3" s="5">
        <v>4</v>
      </c>
      <c r="H3" s="3">
        <f t="shared" ref="H3:H21" si="7">(D3/12.0107)*1000</f>
        <v>183.17000674398662</v>
      </c>
      <c r="I3" s="4">
        <f t="shared" ref="I3:I21" si="8">(E3/12.0107)*1000</f>
        <v>224.79955373125631</v>
      </c>
      <c r="J3" s="4">
        <f t="shared" ref="J3:J21" si="9">(F3/12.0107)*1000</f>
        <v>291.40682891088784</v>
      </c>
      <c r="K3" s="5">
        <f t="shared" ref="K3:K21" si="10">(G3/12.0107)*1000</f>
        <v>333.03637589815747</v>
      </c>
      <c r="L3" s="3">
        <f t="shared" ref="L3:L21" si="11">H3/40</f>
        <v>4.5792501685996658</v>
      </c>
      <c r="M3" s="4">
        <f t="shared" ref="M3:M21" si="12">I3/40</f>
        <v>5.6199888432814076</v>
      </c>
      <c r="N3" s="4">
        <f t="shared" ref="N3:N21" si="13">J3/40</f>
        <v>7.2851707227721958</v>
      </c>
      <c r="O3" s="5">
        <f t="shared" ref="O3:O21" si="14">K3/40</f>
        <v>8.3259093974539375</v>
      </c>
      <c r="P3" s="9">
        <v>5555.5555999999997</v>
      </c>
      <c r="Q3" s="2">
        <v>23055.5556</v>
      </c>
      <c r="R3" s="2">
        <v>41111.111100000002</v>
      </c>
      <c r="S3" s="10">
        <v>11666.6667</v>
      </c>
      <c r="T3" s="3">
        <f t="shared" ref="T3:T21" si="15">L3/P3</f>
        <v>8.2426502375381968E-4</v>
      </c>
      <c r="U3" s="4">
        <f t="shared" ref="U3:U21" si="16">M3/Q3</f>
        <v>2.4375855176881565E-4</v>
      </c>
      <c r="V3" s="4">
        <f t="shared" ref="V3:V21" si="17">N3/R3</f>
        <v>1.7720685546667686E-4</v>
      </c>
      <c r="W3" s="5">
        <f t="shared" ref="W3:W21" si="18">O3/S3</f>
        <v>7.1364937488562505E-4</v>
      </c>
      <c r="X3" s="3">
        <f t="shared" si="3"/>
        <v>4.8971995146873432E-4</v>
      </c>
      <c r="Y3" s="4">
        <f t="shared" si="4"/>
        <v>3.2671406325061902E-4</v>
      </c>
      <c r="Z3" s="4">
        <f t="shared" si="5"/>
        <v>1.630058882181153E-4</v>
      </c>
      <c r="AA3" s="5">
        <f t="shared" si="6"/>
        <v>8.1643401471935334E-4</v>
      </c>
    </row>
    <row r="4" spans="1:27" x14ac:dyDescent="0.25">
      <c r="A4" s="14">
        <v>41483</v>
      </c>
      <c r="B4" s="4">
        <v>28</v>
      </c>
      <c r="C4" s="5" t="s">
        <v>7</v>
      </c>
      <c r="D4" s="3">
        <v>2.9</v>
      </c>
      <c r="E4" s="4">
        <v>2.8</v>
      </c>
      <c r="F4" s="4">
        <v>2.4</v>
      </c>
      <c r="G4" s="5">
        <v>2.6</v>
      </c>
      <c r="H4" s="3">
        <f t="shared" si="7"/>
        <v>241.45137252616416</v>
      </c>
      <c r="I4" s="4">
        <f t="shared" si="8"/>
        <v>233.12546312871021</v>
      </c>
      <c r="J4" s="4">
        <f t="shared" si="9"/>
        <v>199.8218255388945</v>
      </c>
      <c r="K4" s="5">
        <f t="shared" si="10"/>
        <v>216.47364433380235</v>
      </c>
      <c r="L4" s="3">
        <f t="shared" si="11"/>
        <v>6.0362843131541037</v>
      </c>
      <c r="M4" s="4">
        <f t="shared" si="12"/>
        <v>5.8281365782177552</v>
      </c>
      <c r="N4" s="4">
        <f t="shared" si="13"/>
        <v>4.9955456384723629</v>
      </c>
      <c r="O4" s="5">
        <f t="shared" si="14"/>
        <v>5.411841108345059</v>
      </c>
      <c r="P4" s="9">
        <v>4166.6666999999998</v>
      </c>
      <c r="Q4" s="2">
        <v>16111.1111</v>
      </c>
      <c r="R4" s="2">
        <v>53611.111100000002</v>
      </c>
      <c r="S4" s="10">
        <v>10000</v>
      </c>
      <c r="T4" s="3">
        <f t="shared" si="15"/>
        <v>1.4487082235673191E-3</v>
      </c>
      <c r="U4" s="4">
        <f t="shared" si="16"/>
        <v>3.6174640855265132E-4</v>
      </c>
      <c r="V4" s="4">
        <f t="shared" si="17"/>
        <v>9.3181162187708563E-5</v>
      </c>
      <c r="W4" s="5">
        <f t="shared" si="18"/>
        <v>5.4118411083450585E-4</v>
      </c>
      <c r="X4" s="3">
        <f t="shared" si="3"/>
        <v>6.1120497628554618E-4</v>
      </c>
      <c r="Y4" s="4">
        <f t="shared" si="4"/>
        <v>5.8790386396469208E-4</v>
      </c>
      <c r="Z4" s="4">
        <f t="shared" si="5"/>
        <v>2.3301112320854101E-5</v>
      </c>
      <c r="AA4" s="5">
        <f t="shared" si="6"/>
        <v>1.1991088402502383E-3</v>
      </c>
    </row>
    <row r="5" spans="1:27" x14ac:dyDescent="0.25">
      <c r="A5" s="14">
        <v>41485</v>
      </c>
      <c r="B5" s="4">
        <v>30</v>
      </c>
      <c r="C5" s="5" t="s">
        <v>7</v>
      </c>
      <c r="D5" s="3">
        <v>2.2999999999999998</v>
      </c>
      <c r="E5" s="4">
        <v>2.6</v>
      </c>
      <c r="F5" s="4">
        <v>1.9</v>
      </c>
      <c r="G5" s="5">
        <v>3.7</v>
      </c>
      <c r="H5" s="3">
        <f t="shared" si="7"/>
        <v>191.49591614144055</v>
      </c>
      <c r="I5" s="4">
        <f t="shared" si="8"/>
        <v>216.47364433380235</v>
      </c>
      <c r="J5" s="4">
        <f t="shared" si="9"/>
        <v>158.19227855162478</v>
      </c>
      <c r="K5" s="5">
        <f t="shared" si="10"/>
        <v>308.05864770579564</v>
      </c>
      <c r="L5" s="3">
        <f t="shared" si="11"/>
        <v>4.7873979035360135</v>
      </c>
      <c r="M5" s="4">
        <f t="shared" si="12"/>
        <v>5.411841108345059</v>
      </c>
      <c r="N5" s="4">
        <f t="shared" si="13"/>
        <v>3.9548069637906194</v>
      </c>
      <c r="O5" s="5">
        <f t="shared" si="14"/>
        <v>7.7014661926448911</v>
      </c>
      <c r="P5" s="9">
        <v>4722.2222000000002</v>
      </c>
      <c r="Q5" s="2">
        <v>7222.2222000000002</v>
      </c>
      <c r="R5" s="2">
        <v>20555.5556</v>
      </c>
      <c r="S5" s="10">
        <v>10277.7778</v>
      </c>
      <c r="T5" s="3">
        <f t="shared" si="15"/>
        <v>1.0138019137549295E-3</v>
      </c>
      <c r="U5" s="4">
        <f t="shared" si="16"/>
        <v>7.4933184807649076E-4</v>
      </c>
      <c r="V5" s="4">
        <f t="shared" si="17"/>
        <v>1.923960140386874E-4</v>
      </c>
      <c r="W5" s="5">
        <f t="shared" si="18"/>
        <v>7.4933184415067731E-4</v>
      </c>
      <c r="X5" s="3">
        <f t="shared" si="3"/>
        <v>6.7621540500519624E-4</v>
      </c>
      <c r="Y5" s="4">
        <f t="shared" si="4"/>
        <v>3.4580239149247747E-4</v>
      </c>
      <c r="Z5" s="4">
        <f t="shared" si="5"/>
        <v>3.3041301351271877E-4</v>
      </c>
      <c r="AA5" s="5">
        <f t="shared" si="6"/>
        <v>1.0220177964976737E-3</v>
      </c>
    </row>
    <row r="6" spans="1:27" x14ac:dyDescent="0.25">
      <c r="A6" s="14">
        <v>41486</v>
      </c>
      <c r="B6" s="4">
        <v>31</v>
      </c>
      <c r="C6" s="5" t="s">
        <v>7</v>
      </c>
      <c r="D6" s="3">
        <v>1.9</v>
      </c>
      <c r="E6" s="4">
        <v>2.1</v>
      </c>
      <c r="F6" s="4">
        <v>2.7</v>
      </c>
      <c r="G6" s="5">
        <v>2.2999999999999998</v>
      </c>
      <c r="H6" s="3">
        <f t="shared" si="7"/>
        <v>158.19227855162478</v>
      </c>
      <c r="I6" s="4">
        <f t="shared" si="8"/>
        <v>174.84409734653269</v>
      </c>
      <c r="J6" s="4">
        <f t="shared" si="9"/>
        <v>224.79955373125631</v>
      </c>
      <c r="K6" s="5">
        <f t="shared" si="10"/>
        <v>191.49591614144055</v>
      </c>
      <c r="L6" s="3">
        <f t="shared" si="11"/>
        <v>3.9548069637906194</v>
      </c>
      <c r="M6" s="4">
        <f t="shared" si="12"/>
        <v>4.3711024336633173</v>
      </c>
      <c r="N6" s="4">
        <f t="shared" si="13"/>
        <v>5.6199888432814076</v>
      </c>
      <c r="O6" s="5">
        <f t="shared" si="14"/>
        <v>4.7873979035360135</v>
      </c>
      <c r="P6" s="9">
        <v>3611.1111000000001</v>
      </c>
      <c r="Q6" s="2">
        <v>7222.2222000000002</v>
      </c>
      <c r="R6" s="2">
        <v>2777.7777999999998</v>
      </c>
      <c r="S6" s="10">
        <v>11944.4444</v>
      </c>
      <c r="T6" s="3">
        <f t="shared" si="15"/>
        <v>1.0951773164194862E-3</v>
      </c>
      <c r="U6" s="4">
        <f t="shared" si="16"/>
        <v>6.0522956960024261E-4</v>
      </c>
      <c r="V6" s="4">
        <f t="shared" si="17"/>
        <v>2.0231959673957392E-3</v>
      </c>
      <c r="W6" s="5">
        <f t="shared" si="18"/>
        <v>4.0080540736880265E-4</v>
      </c>
      <c r="X6" s="3">
        <f t="shared" si="3"/>
        <v>1.0311020651960676E-3</v>
      </c>
      <c r="Y6" s="4">
        <f t="shared" si="4"/>
        <v>7.2272567593667058E-4</v>
      </c>
      <c r="Z6" s="4">
        <f t="shared" si="5"/>
        <v>3.0837638925939703E-4</v>
      </c>
      <c r="AA6" s="5">
        <f t="shared" si="6"/>
        <v>1.7538277411327382E-3</v>
      </c>
    </row>
    <row r="7" spans="1:27" x14ac:dyDescent="0.25">
      <c r="A7" s="14">
        <v>41479</v>
      </c>
      <c r="B7" s="4">
        <v>24</v>
      </c>
      <c r="C7" s="5" t="s">
        <v>8</v>
      </c>
      <c r="D7" s="3">
        <v>3.3</v>
      </c>
      <c r="E7" s="4">
        <v>3.8</v>
      </c>
      <c r="F7" s="4">
        <v>2.5</v>
      </c>
      <c r="G7" s="5">
        <v>3.3</v>
      </c>
      <c r="H7" s="3">
        <f t="shared" si="7"/>
        <v>274.75501011597993</v>
      </c>
      <c r="I7" s="4">
        <f t="shared" si="8"/>
        <v>316.38455710324956</v>
      </c>
      <c r="J7" s="4">
        <f t="shared" si="9"/>
        <v>208.14773493634843</v>
      </c>
      <c r="K7" s="5">
        <f t="shared" si="10"/>
        <v>274.75501011597993</v>
      </c>
      <c r="L7" s="3">
        <f t="shared" si="11"/>
        <v>6.8688752528994979</v>
      </c>
      <c r="M7" s="4">
        <f t="shared" si="12"/>
        <v>7.9096139275812387</v>
      </c>
      <c r="N7" s="4">
        <f t="shared" si="13"/>
        <v>5.2036933734087105</v>
      </c>
      <c r="O7" s="5">
        <f t="shared" si="14"/>
        <v>6.8688752528994979</v>
      </c>
      <c r="P7" s="9">
        <v>2500</v>
      </c>
      <c r="Q7" s="2">
        <v>5833.3333000000002</v>
      </c>
      <c r="R7" s="2">
        <v>1666.6667</v>
      </c>
      <c r="S7" s="10">
        <v>3055.5556000000001</v>
      </c>
      <c r="T7" s="3">
        <f t="shared" si="15"/>
        <v>2.7475501011597989E-3</v>
      </c>
      <c r="U7" s="4">
        <f t="shared" si="16"/>
        <v>1.3559338239049769E-3</v>
      </c>
      <c r="V7" s="4">
        <f t="shared" si="17"/>
        <v>3.1222159616009072E-3</v>
      </c>
      <c r="W7" s="5">
        <f t="shared" si="18"/>
        <v>2.2479955046144466E-3</v>
      </c>
      <c r="X7" s="3">
        <f t="shared" si="3"/>
        <v>2.3684238478200326E-3</v>
      </c>
      <c r="Y7" s="4">
        <f t="shared" si="4"/>
        <v>7.6410695175139804E-4</v>
      </c>
      <c r="Z7" s="4">
        <f t="shared" si="5"/>
        <v>1.6043168960686346E-3</v>
      </c>
      <c r="AA7" s="5">
        <f t="shared" si="6"/>
        <v>3.1325307995714305E-3</v>
      </c>
    </row>
    <row r="8" spans="1:27" x14ac:dyDescent="0.25">
      <c r="A8" s="14">
        <v>41481</v>
      </c>
      <c r="B8" s="4">
        <v>26</v>
      </c>
      <c r="C8" s="5" t="s">
        <v>8</v>
      </c>
      <c r="D8" s="3">
        <v>2.6</v>
      </c>
      <c r="E8" s="4">
        <v>5.7</v>
      </c>
      <c r="F8" s="4">
        <v>3.3</v>
      </c>
      <c r="G8" s="5">
        <v>2.9</v>
      </c>
      <c r="H8" s="3">
        <f t="shared" si="7"/>
        <v>216.47364433380235</v>
      </c>
      <c r="I8" s="4">
        <f t="shared" si="8"/>
        <v>474.5768356548744</v>
      </c>
      <c r="J8" s="4">
        <f t="shared" si="9"/>
        <v>274.75501011597993</v>
      </c>
      <c r="K8" s="5">
        <f t="shared" si="10"/>
        <v>241.45137252616416</v>
      </c>
      <c r="L8" s="3">
        <f t="shared" si="11"/>
        <v>5.411841108345059</v>
      </c>
      <c r="M8" s="4">
        <f t="shared" si="12"/>
        <v>11.864420891371861</v>
      </c>
      <c r="N8" s="4">
        <f t="shared" si="13"/>
        <v>6.8688752528994979</v>
      </c>
      <c r="O8" s="5">
        <f t="shared" si="14"/>
        <v>6.0362843131541037</v>
      </c>
      <c r="P8" s="9">
        <v>9444.4444000000003</v>
      </c>
      <c r="Q8" s="2">
        <v>227000</v>
      </c>
      <c r="R8" s="2">
        <v>21666.666700000002</v>
      </c>
      <c r="S8" s="10">
        <v>23611.111099999998</v>
      </c>
      <c r="T8" s="3">
        <f t="shared" si="15"/>
        <v>5.7301847299191669E-4</v>
      </c>
      <c r="U8" s="4">
        <f t="shared" si="16"/>
        <v>5.2266171327629341E-5</v>
      </c>
      <c r="V8" s="4">
        <f t="shared" si="17"/>
        <v>3.1702501118455368E-4</v>
      </c>
      <c r="W8" s="5">
        <f t="shared" si="18"/>
        <v>2.5565439455977587E-4</v>
      </c>
      <c r="X8" s="3">
        <f t="shared" si="3"/>
        <v>2.9949101251596888E-4</v>
      </c>
      <c r="Y8" s="4">
        <f t="shared" si="4"/>
        <v>2.1460543944501814E-4</v>
      </c>
      <c r="Z8" s="4">
        <f t="shared" si="5"/>
        <v>8.4885573070950731E-5</v>
      </c>
      <c r="AA8" s="5">
        <f t="shared" si="6"/>
        <v>5.1409645196098699E-4</v>
      </c>
    </row>
    <row r="9" spans="1:27" x14ac:dyDescent="0.25">
      <c r="A9" s="14">
        <v>41483</v>
      </c>
      <c r="B9" s="4">
        <v>28</v>
      </c>
      <c r="C9" s="5" t="s">
        <v>8</v>
      </c>
      <c r="D9" s="3">
        <v>5</v>
      </c>
      <c r="E9" s="4">
        <v>3.4</v>
      </c>
      <c r="F9" s="4">
        <v>3.4</v>
      </c>
      <c r="G9" s="5">
        <v>2.9</v>
      </c>
      <c r="H9" s="3">
        <f t="shared" si="7"/>
        <v>416.29546987269686</v>
      </c>
      <c r="I9" s="4">
        <f t="shared" si="8"/>
        <v>283.08091951343386</v>
      </c>
      <c r="J9" s="4">
        <f t="shared" si="9"/>
        <v>283.08091951343386</v>
      </c>
      <c r="K9" s="5">
        <f t="shared" si="10"/>
        <v>241.45137252616416</v>
      </c>
      <c r="L9" s="3">
        <f t="shared" si="11"/>
        <v>10.407386746817421</v>
      </c>
      <c r="M9" s="4">
        <f t="shared" si="12"/>
        <v>7.0770229878358464</v>
      </c>
      <c r="N9" s="4">
        <f t="shared" si="13"/>
        <v>7.0770229878358464</v>
      </c>
      <c r="O9" s="5">
        <f t="shared" si="14"/>
        <v>6.0362843131541037</v>
      </c>
      <c r="P9" s="9">
        <v>23888.888900000002</v>
      </c>
      <c r="Q9" s="2">
        <v>160833.3333</v>
      </c>
      <c r="R9" s="2">
        <v>66666.666700000002</v>
      </c>
      <c r="S9" s="10">
        <v>7777.7777999999998</v>
      </c>
      <c r="T9" s="3">
        <f t="shared" si="15"/>
        <v>4.3565804966414406E-4</v>
      </c>
      <c r="U9" s="4">
        <f t="shared" si="16"/>
        <v>4.4002215477529039E-5</v>
      </c>
      <c r="V9" s="4">
        <f t="shared" si="17"/>
        <v>1.0615534476446003E-4</v>
      </c>
      <c r="W9" s="5">
        <f t="shared" si="18"/>
        <v>7.7609369518811709E-4</v>
      </c>
      <c r="X9" s="3">
        <f t="shared" si="3"/>
        <v>3.4047732627356258E-4</v>
      </c>
      <c r="Y9" s="4">
        <f t="shared" si="4"/>
        <v>3.3745383551498726E-4</v>
      </c>
      <c r="Z9" s="4">
        <f t="shared" si="5"/>
        <v>3.0234907585753265E-6</v>
      </c>
      <c r="AA9" s="5">
        <f t="shared" si="6"/>
        <v>6.7793116178854989E-4</v>
      </c>
    </row>
    <row r="10" spans="1:27" x14ac:dyDescent="0.25">
      <c r="A10" s="14">
        <v>41485</v>
      </c>
      <c r="B10" s="4">
        <v>30</v>
      </c>
      <c r="C10" s="5" t="s">
        <v>8</v>
      </c>
      <c r="D10" s="3">
        <v>1.8</v>
      </c>
      <c r="E10" s="4">
        <v>3.4</v>
      </c>
      <c r="F10" s="4">
        <v>3.1</v>
      </c>
      <c r="G10" s="5">
        <v>2.6</v>
      </c>
      <c r="H10" s="3">
        <f t="shared" si="7"/>
        <v>149.86636915417088</v>
      </c>
      <c r="I10" s="4">
        <f t="shared" si="8"/>
        <v>283.08091951343386</v>
      </c>
      <c r="J10" s="4">
        <f t="shared" si="9"/>
        <v>258.10319132107207</v>
      </c>
      <c r="K10" s="5">
        <f t="shared" si="10"/>
        <v>216.47364433380235</v>
      </c>
      <c r="L10" s="3">
        <f t="shared" si="11"/>
        <v>3.7466592288542722</v>
      </c>
      <c r="M10" s="4">
        <f t="shared" si="12"/>
        <v>7.0770229878358464</v>
      </c>
      <c r="N10" s="4">
        <f t="shared" si="13"/>
        <v>6.4525797830268017</v>
      </c>
      <c r="O10" s="5">
        <f t="shared" si="14"/>
        <v>5.411841108345059</v>
      </c>
      <c r="P10" s="9">
        <v>23611.111099999998</v>
      </c>
      <c r="Q10" s="2">
        <v>35833.333299999998</v>
      </c>
      <c r="R10" s="2">
        <v>32777.777800000003</v>
      </c>
      <c r="S10" s="10">
        <v>50740.740700000002</v>
      </c>
      <c r="T10" s="3">
        <f t="shared" si="15"/>
        <v>1.5868203800261955E-4</v>
      </c>
      <c r="U10" s="4">
        <f t="shared" si="16"/>
        <v>1.9749831612332437E-4</v>
      </c>
      <c r="V10" s="4">
        <f t="shared" si="17"/>
        <v>1.9685836612837131E-4</v>
      </c>
      <c r="W10" s="5">
        <f t="shared" si="18"/>
        <v>1.0665672265886057E-4</v>
      </c>
      <c r="X10" s="3">
        <f t="shared" si="3"/>
        <v>1.6492386072829396E-4</v>
      </c>
      <c r="Y10" s="4">
        <f t="shared" si="4"/>
        <v>4.2875507807183475E-5</v>
      </c>
      <c r="Z10" s="4">
        <f t="shared" si="5"/>
        <v>1.2204835292111048E-4</v>
      </c>
      <c r="AA10" s="5">
        <f t="shared" si="6"/>
        <v>2.0779936853547744E-4</v>
      </c>
    </row>
    <row r="11" spans="1:27" x14ac:dyDescent="0.25">
      <c r="A11" s="14">
        <v>41486</v>
      </c>
      <c r="B11" s="4">
        <v>31</v>
      </c>
      <c r="C11" s="5" t="s">
        <v>8</v>
      </c>
      <c r="D11" s="3">
        <v>2.1</v>
      </c>
      <c r="E11" s="4">
        <v>3.2</v>
      </c>
      <c r="F11" s="4">
        <v>2.2999999999999998</v>
      </c>
      <c r="G11" s="5">
        <v>3.5</v>
      </c>
      <c r="H11" s="3">
        <f t="shared" si="7"/>
        <v>174.84409734653269</v>
      </c>
      <c r="I11" s="4">
        <f t="shared" si="8"/>
        <v>266.429100718526</v>
      </c>
      <c r="J11" s="4">
        <f t="shared" si="9"/>
        <v>191.49591614144055</v>
      </c>
      <c r="K11" s="5">
        <f t="shared" si="10"/>
        <v>291.40682891088784</v>
      </c>
      <c r="L11" s="3">
        <f t="shared" si="11"/>
        <v>4.3711024336633173</v>
      </c>
      <c r="M11" s="4">
        <f t="shared" si="12"/>
        <v>6.6607275179631502</v>
      </c>
      <c r="N11" s="4">
        <f t="shared" si="13"/>
        <v>4.7873979035360135</v>
      </c>
      <c r="O11" s="5">
        <f t="shared" si="14"/>
        <v>7.2851707227721958</v>
      </c>
      <c r="P11" s="9">
        <v>10555.5556</v>
      </c>
      <c r="Q11" s="2">
        <v>53611.111100000002</v>
      </c>
      <c r="R11" s="2">
        <v>17222.2222</v>
      </c>
      <c r="S11" s="10">
        <v>47500</v>
      </c>
      <c r="T11" s="3">
        <f t="shared" si="15"/>
        <v>4.1410443934029558E-4</v>
      </c>
      <c r="U11" s="4">
        <f t="shared" si="16"/>
        <v>1.242415495836114E-4</v>
      </c>
      <c r="V11" s="4">
        <f t="shared" si="17"/>
        <v>2.7797794314464327E-4</v>
      </c>
      <c r="W11" s="5">
        <f t="shared" si="18"/>
        <v>1.5337201521625676E-4</v>
      </c>
      <c r="X11" s="3">
        <f t="shared" si="3"/>
        <v>2.4242398682120176E-4</v>
      </c>
      <c r="Y11" s="4">
        <f t="shared" si="4"/>
        <v>1.3245829998601439E-4</v>
      </c>
      <c r="Z11" s="4">
        <f t="shared" si="5"/>
        <v>1.0996568683518737E-4</v>
      </c>
      <c r="AA11" s="5">
        <f t="shared" si="6"/>
        <v>3.7488228680721615E-4</v>
      </c>
    </row>
    <row r="12" spans="1:27" x14ac:dyDescent="0.25">
      <c r="A12" s="14">
        <v>41479</v>
      </c>
      <c r="B12" s="4">
        <v>24</v>
      </c>
      <c r="C12" s="5" t="s">
        <v>9</v>
      </c>
      <c r="D12" s="3">
        <v>4</v>
      </c>
      <c r="E12" s="4">
        <v>3.4</v>
      </c>
      <c r="F12" s="4">
        <v>4.3</v>
      </c>
      <c r="G12" s="5">
        <v>3.4</v>
      </c>
      <c r="H12" s="3">
        <f t="shared" si="7"/>
        <v>333.03637589815747</v>
      </c>
      <c r="I12" s="4">
        <f t="shared" si="8"/>
        <v>283.08091951343386</v>
      </c>
      <c r="J12" s="4">
        <f t="shared" si="9"/>
        <v>358.01410409051925</v>
      </c>
      <c r="K12" s="5">
        <f t="shared" si="10"/>
        <v>283.08091951343386</v>
      </c>
      <c r="L12" s="3">
        <f t="shared" si="11"/>
        <v>8.3259093974539375</v>
      </c>
      <c r="M12" s="4">
        <f t="shared" si="12"/>
        <v>7.0770229878358464</v>
      </c>
      <c r="N12" s="4">
        <f t="shared" si="13"/>
        <v>8.9503526022629813</v>
      </c>
      <c r="O12" s="5">
        <f t="shared" si="14"/>
        <v>7.0770229878358464</v>
      </c>
      <c r="P12" s="9">
        <v>4444.4444000000003</v>
      </c>
      <c r="Q12" s="2">
        <v>1944.4444000000001</v>
      </c>
      <c r="R12" s="2">
        <v>17222.2222</v>
      </c>
      <c r="S12" s="10">
        <v>12500</v>
      </c>
      <c r="T12" s="3">
        <f t="shared" si="15"/>
        <v>1.8733296331604323E-3</v>
      </c>
      <c r="U12" s="4">
        <f t="shared" si="16"/>
        <v>3.6396119055067074E-3</v>
      </c>
      <c r="V12" s="4">
        <f t="shared" si="17"/>
        <v>5.1969789370520268E-4</v>
      </c>
      <c r="W12" s="5">
        <f t="shared" si="18"/>
        <v>5.6616183902686776E-4</v>
      </c>
      <c r="X12" s="3">
        <f t="shared" si="3"/>
        <v>1.6497003178498025E-3</v>
      </c>
      <c r="Y12" s="4">
        <f t="shared" si="4"/>
        <v>1.4675057422965587E-3</v>
      </c>
      <c r="Z12" s="4">
        <f t="shared" si="5"/>
        <v>1.8219457555324384E-4</v>
      </c>
      <c r="AA12" s="5">
        <f t="shared" si="6"/>
        <v>3.117206060146361E-3</v>
      </c>
    </row>
    <row r="13" spans="1:27" x14ac:dyDescent="0.25">
      <c r="A13" s="14">
        <v>41481</v>
      </c>
      <c r="B13" s="4">
        <v>26</v>
      </c>
      <c r="C13" s="5" t="s">
        <v>9</v>
      </c>
      <c r="D13" s="3">
        <v>3.5</v>
      </c>
      <c r="E13" s="4">
        <v>2.9</v>
      </c>
      <c r="F13" s="4">
        <v>7.1</v>
      </c>
      <c r="G13" s="5">
        <v>4.4000000000000004</v>
      </c>
      <c r="H13" s="3">
        <f t="shared" si="7"/>
        <v>291.40682891088784</v>
      </c>
      <c r="I13" s="4">
        <f t="shared" si="8"/>
        <v>241.45137252616416</v>
      </c>
      <c r="J13" s="4">
        <f t="shared" si="9"/>
        <v>591.13956721922943</v>
      </c>
      <c r="K13" s="5">
        <f t="shared" si="10"/>
        <v>366.34001348797324</v>
      </c>
      <c r="L13" s="3">
        <f t="shared" si="11"/>
        <v>7.2851707227721958</v>
      </c>
      <c r="M13" s="4">
        <f t="shared" si="12"/>
        <v>6.0362843131541037</v>
      </c>
      <c r="N13" s="4">
        <f t="shared" si="13"/>
        <v>14.778489180480737</v>
      </c>
      <c r="O13" s="5">
        <f t="shared" si="14"/>
        <v>9.1585003371993317</v>
      </c>
      <c r="P13" s="9">
        <v>55555.5556</v>
      </c>
      <c r="Q13" s="2">
        <v>131111.11110000001</v>
      </c>
      <c r="R13" s="2">
        <v>282000</v>
      </c>
      <c r="S13" s="10">
        <v>214285.71429999999</v>
      </c>
      <c r="T13" s="3">
        <f t="shared" si="15"/>
        <v>1.3113307290499307E-4</v>
      </c>
      <c r="U13" s="4">
        <f t="shared" si="16"/>
        <v>4.6039456629653283E-5</v>
      </c>
      <c r="V13" s="4">
        <f t="shared" si="17"/>
        <v>5.2405990001704737E-5</v>
      </c>
      <c r="W13" s="5">
        <f t="shared" si="18"/>
        <v>4.2739668237414241E-5</v>
      </c>
      <c r="X13" s="3">
        <f t="shared" si="3"/>
        <v>6.8079546943441326E-5</v>
      </c>
      <c r="Y13" s="4">
        <f t="shared" si="4"/>
        <v>4.2226699915519631E-5</v>
      </c>
      <c r="Z13" s="4">
        <f t="shared" si="5"/>
        <v>2.5852847027921695E-5</v>
      </c>
      <c r="AA13" s="5">
        <f t="shared" si="6"/>
        <v>1.1030624685896096E-4</v>
      </c>
    </row>
    <row r="14" spans="1:27" x14ac:dyDescent="0.25">
      <c r="A14" s="14">
        <v>41483</v>
      </c>
      <c r="B14" s="4">
        <v>28</v>
      </c>
      <c r="C14" s="5" t="s">
        <v>9</v>
      </c>
      <c r="D14" s="3">
        <v>3.4</v>
      </c>
      <c r="E14" s="4">
        <v>4</v>
      </c>
      <c r="F14" s="4">
        <v>4.5</v>
      </c>
      <c r="G14" s="5">
        <v>3.6</v>
      </c>
      <c r="H14" s="3">
        <f t="shared" si="7"/>
        <v>283.08091951343386</v>
      </c>
      <c r="I14" s="4">
        <f t="shared" si="8"/>
        <v>333.03637589815747</v>
      </c>
      <c r="J14" s="4">
        <f t="shared" si="9"/>
        <v>374.66592288542716</v>
      </c>
      <c r="K14" s="5">
        <f t="shared" si="10"/>
        <v>299.73273830834177</v>
      </c>
      <c r="L14" s="3">
        <f t="shared" si="11"/>
        <v>7.0770229878358464</v>
      </c>
      <c r="M14" s="4">
        <f t="shared" si="12"/>
        <v>8.3259093974539375</v>
      </c>
      <c r="N14" s="4">
        <f t="shared" si="13"/>
        <v>9.3666480721356784</v>
      </c>
      <c r="O14" s="5">
        <f t="shared" si="14"/>
        <v>7.4933184577085443</v>
      </c>
      <c r="P14" s="9">
        <v>150000</v>
      </c>
      <c r="Q14" s="2">
        <v>230000</v>
      </c>
      <c r="R14" s="2">
        <v>238333.3333</v>
      </c>
      <c r="S14" s="10">
        <v>169166.6667</v>
      </c>
      <c r="T14" s="3">
        <f t="shared" si="15"/>
        <v>4.7180153252238976E-5</v>
      </c>
      <c r="U14" s="4">
        <f t="shared" si="16"/>
        <v>3.6199606075886686E-5</v>
      </c>
      <c r="V14" s="4">
        <f t="shared" si="17"/>
        <v>3.9300621287184751E-5</v>
      </c>
      <c r="W14" s="5">
        <f t="shared" si="18"/>
        <v>4.4295478559007067E-5</v>
      </c>
      <c r="X14" s="3">
        <f t="shared" si="3"/>
        <v>4.1743964793579368E-5</v>
      </c>
      <c r="Y14" s="4">
        <f t="shared" si="4"/>
        <v>4.9251804885346263E-6</v>
      </c>
      <c r="Z14" s="4">
        <f t="shared" si="5"/>
        <v>3.6818784305044744E-5</v>
      </c>
      <c r="AA14" s="5">
        <f t="shared" si="6"/>
        <v>4.6669145282113993E-5</v>
      </c>
    </row>
    <row r="15" spans="1:27" x14ac:dyDescent="0.25">
      <c r="A15" s="14">
        <v>41485</v>
      </c>
      <c r="B15" s="4">
        <v>30</v>
      </c>
      <c r="C15" s="5" t="s">
        <v>9</v>
      </c>
      <c r="D15" s="3">
        <v>2.9</v>
      </c>
      <c r="E15" s="4">
        <v>3.4</v>
      </c>
      <c r="F15" s="4">
        <v>1.3</v>
      </c>
      <c r="G15" s="5">
        <v>2.6</v>
      </c>
      <c r="H15" s="3">
        <f t="shared" si="7"/>
        <v>241.45137252616416</v>
      </c>
      <c r="I15" s="4">
        <f t="shared" si="8"/>
        <v>283.08091951343386</v>
      </c>
      <c r="J15" s="4">
        <f t="shared" si="9"/>
        <v>108.23682216690118</v>
      </c>
      <c r="K15" s="5">
        <f t="shared" si="10"/>
        <v>216.47364433380235</v>
      </c>
      <c r="L15" s="3">
        <f t="shared" si="11"/>
        <v>6.0362843131541037</v>
      </c>
      <c r="M15" s="4">
        <f t="shared" si="12"/>
        <v>7.0770229878358464</v>
      </c>
      <c r="N15" s="4">
        <f t="shared" si="13"/>
        <v>2.7059205541725295</v>
      </c>
      <c r="O15" s="5">
        <f t="shared" si="14"/>
        <v>5.411841108345059</v>
      </c>
      <c r="P15" s="9">
        <v>56388.888899999998</v>
      </c>
      <c r="Q15" s="2">
        <v>48611.111100000002</v>
      </c>
      <c r="R15" s="2">
        <v>115000</v>
      </c>
      <c r="S15" s="10">
        <v>80666.666700000002</v>
      </c>
      <c r="T15" s="3">
        <f t="shared" si="15"/>
        <v>1.0704740651760038E-4</v>
      </c>
      <c r="U15" s="4">
        <f t="shared" si="16"/>
        <v>1.4558447292589957E-4</v>
      </c>
      <c r="V15" s="4">
        <f t="shared" si="17"/>
        <v>2.3529743949326345E-5</v>
      </c>
      <c r="W15" s="5">
        <f t="shared" si="18"/>
        <v>6.7088939331926795E-5</v>
      </c>
      <c r="X15" s="3">
        <f t="shared" si="3"/>
        <v>8.5812640681188262E-5</v>
      </c>
      <c r="Y15" s="4">
        <f t="shared" si="4"/>
        <v>5.2451003891076849E-5</v>
      </c>
      <c r="Z15" s="4">
        <f t="shared" si="5"/>
        <v>3.3361636790111413E-5</v>
      </c>
      <c r="AA15" s="5">
        <f t="shared" si="6"/>
        <v>1.382636445722651E-4</v>
      </c>
    </row>
    <row r="16" spans="1:27" x14ac:dyDescent="0.25">
      <c r="A16" s="14">
        <v>41486</v>
      </c>
      <c r="B16" s="4">
        <v>31</v>
      </c>
      <c r="C16" s="5" t="s">
        <v>9</v>
      </c>
      <c r="D16" s="3">
        <v>2.1</v>
      </c>
      <c r="E16" s="4">
        <v>2.5</v>
      </c>
      <c r="F16" s="4">
        <v>2.2000000000000002</v>
      </c>
      <c r="G16" s="5">
        <v>2.6</v>
      </c>
      <c r="H16" s="3">
        <f t="shared" si="7"/>
        <v>174.84409734653269</v>
      </c>
      <c r="I16" s="4">
        <f t="shared" si="8"/>
        <v>208.14773493634843</v>
      </c>
      <c r="J16" s="4">
        <f t="shared" si="9"/>
        <v>183.17000674398662</v>
      </c>
      <c r="K16" s="5">
        <f t="shared" si="10"/>
        <v>216.47364433380235</v>
      </c>
      <c r="L16" s="3">
        <f t="shared" si="11"/>
        <v>4.3711024336633173</v>
      </c>
      <c r="M16" s="4">
        <f t="shared" si="12"/>
        <v>5.2036933734087105</v>
      </c>
      <c r="N16" s="4">
        <f t="shared" si="13"/>
        <v>4.5792501685996658</v>
      </c>
      <c r="O16" s="5">
        <f t="shared" si="14"/>
        <v>5.411841108345059</v>
      </c>
      <c r="P16" s="9">
        <v>43055.5556</v>
      </c>
      <c r="Q16" s="2">
        <v>86666.666700000002</v>
      </c>
      <c r="R16" s="2">
        <v>60277.777800000003</v>
      </c>
      <c r="S16" s="10">
        <v>55555.5556</v>
      </c>
      <c r="T16" s="3">
        <f t="shared" si="15"/>
        <v>1.0152237899964105E-4</v>
      </c>
      <c r="U16" s="4">
        <f t="shared" si="16"/>
        <v>6.0042615823930267E-5</v>
      </c>
      <c r="V16" s="4">
        <f t="shared" si="17"/>
        <v>7.5969127193001225E-5</v>
      </c>
      <c r="W16" s="5">
        <f t="shared" si="18"/>
        <v>9.7413139872280557E-5</v>
      </c>
      <c r="X16" s="3">
        <f t="shared" si="3"/>
        <v>8.3736815472213274E-5</v>
      </c>
      <c r="Y16" s="4">
        <f t="shared" si="4"/>
        <v>1.9365951196707308E-5</v>
      </c>
      <c r="Z16" s="4">
        <f t="shared" si="5"/>
        <v>6.4370864275505962E-5</v>
      </c>
      <c r="AA16" s="5">
        <f t="shared" si="6"/>
        <v>1.0310276666892059E-4</v>
      </c>
    </row>
    <row r="17" spans="1:27" x14ac:dyDescent="0.25">
      <c r="A17" s="14">
        <v>41479</v>
      </c>
      <c r="B17" s="4">
        <v>24</v>
      </c>
      <c r="C17" s="5" t="s">
        <v>10</v>
      </c>
      <c r="D17" s="3">
        <v>2.8</v>
      </c>
      <c r="E17" s="4">
        <v>3.5</v>
      </c>
      <c r="F17" s="4">
        <v>3</v>
      </c>
      <c r="G17" s="5">
        <v>4</v>
      </c>
      <c r="H17" s="3">
        <f t="shared" si="7"/>
        <v>233.12546312871021</v>
      </c>
      <c r="I17" s="4">
        <f t="shared" si="8"/>
        <v>291.40682891088784</v>
      </c>
      <c r="J17" s="4">
        <f t="shared" si="9"/>
        <v>249.77728192361812</v>
      </c>
      <c r="K17" s="5">
        <f t="shared" si="10"/>
        <v>333.03637589815747</v>
      </c>
      <c r="L17" s="3">
        <f t="shared" si="11"/>
        <v>5.8281365782177552</v>
      </c>
      <c r="M17" s="4">
        <f t="shared" si="12"/>
        <v>7.2851707227721958</v>
      </c>
      <c r="N17" s="4">
        <f t="shared" si="13"/>
        <v>6.2444320480904532</v>
      </c>
      <c r="O17" s="5">
        <f t="shared" si="14"/>
        <v>8.3259093974539375</v>
      </c>
      <c r="P17" s="9">
        <v>7222.2222000000002</v>
      </c>
      <c r="Q17" s="2">
        <v>32222.2222</v>
      </c>
      <c r="R17" s="2">
        <v>7777.7777999999998</v>
      </c>
      <c r="S17" s="10">
        <v>19444.4444</v>
      </c>
      <c r="T17" s="3">
        <f t="shared" si="15"/>
        <v>8.0697275946698993E-4</v>
      </c>
      <c r="U17" s="4">
        <f t="shared" si="16"/>
        <v>2.2609150534540711E-4</v>
      </c>
      <c r="V17" s="4">
        <f t="shared" si="17"/>
        <v>8.0285554674632811E-4</v>
      </c>
      <c r="W17" s="5">
        <f t="shared" si="18"/>
        <v>4.2818962713349307E-4</v>
      </c>
      <c r="X17" s="3">
        <f t="shared" si="3"/>
        <v>5.6602735967305456E-4</v>
      </c>
      <c r="Y17" s="4">
        <f t="shared" si="4"/>
        <v>2.8792238621046706E-4</v>
      </c>
      <c r="Z17" s="4">
        <f t="shared" si="5"/>
        <v>2.781049734625875E-4</v>
      </c>
      <c r="AA17" s="5">
        <f t="shared" si="6"/>
        <v>8.5394974588352162E-4</v>
      </c>
    </row>
    <row r="18" spans="1:27" x14ac:dyDescent="0.25">
      <c r="A18" s="14">
        <v>41481</v>
      </c>
      <c r="B18" s="4">
        <v>26</v>
      </c>
      <c r="C18" s="5" t="s">
        <v>10</v>
      </c>
      <c r="D18" s="3">
        <v>5.0999999999999996</v>
      </c>
      <c r="E18" s="4">
        <v>4.5</v>
      </c>
      <c r="F18" s="4">
        <v>3.4</v>
      </c>
      <c r="G18" s="5">
        <v>4.9000000000000004</v>
      </c>
      <c r="H18" s="3">
        <f t="shared" si="7"/>
        <v>424.62137927015078</v>
      </c>
      <c r="I18" s="4">
        <f t="shared" si="8"/>
        <v>374.66592288542716</v>
      </c>
      <c r="J18" s="4">
        <f t="shared" si="9"/>
        <v>283.08091951343386</v>
      </c>
      <c r="K18" s="5">
        <f t="shared" si="10"/>
        <v>407.96956047524299</v>
      </c>
      <c r="L18" s="3">
        <f t="shared" si="11"/>
        <v>10.61553448175377</v>
      </c>
      <c r="M18" s="4">
        <f t="shared" si="12"/>
        <v>9.3666480721356784</v>
      </c>
      <c r="N18" s="4">
        <f t="shared" si="13"/>
        <v>7.0770229878358464</v>
      </c>
      <c r="O18" s="5">
        <f t="shared" si="14"/>
        <v>10.199239011881074</v>
      </c>
      <c r="P18" s="9">
        <v>318000</v>
      </c>
      <c r="Q18" s="2">
        <v>342500</v>
      </c>
      <c r="R18" s="2">
        <v>136666.6667</v>
      </c>
      <c r="S18" s="10">
        <v>351250</v>
      </c>
      <c r="T18" s="3">
        <f t="shared" si="15"/>
        <v>3.3382183904886071E-5</v>
      </c>
      <c r="U18" s="4">
        <f t="shared" si="16"/>
        <v>2.7347877582877893E-5</v>
      </c>
      <c r="V18" s="4">
        <f t="shared" si="17"/>
        <v>5.1783095020315193E-5</v>
      </c>
      <c r="W18" s="5">
        <f t="shared" si="18"/>
        <v>2.9036979393255726E-5</v>
      </c>
      <c r="X18" s="3">
        <f t="shared" si="3"/>
        <v>3.5387533975333722E-5</v>
      </c>
      <c r="Y18" s="4">
        <f t="shared" si="4"/>
        <v>1.1222024019659822E-5</v>
      </c>
      <c r="Z18" s="4">
        <f t="shared" si="5"/>
        <v>2.41655099556739E-5</v>
      </c>
      <c r="AA18" s="5">
        <f t="shared" si="6"/>
        <v>4.6609557994993541E-5</v>
      </c>
    </row>
    <row r="19" spans="1:27" x14ac:dyDescent="0.25">
      <c r="A19" s="14">
        <v>41483</v>
      </c>
      <c r="B19" s="4">
        <v>28</v>
      </c>
      <c r="C19" s="5" t="s">
        <v>10</v>
      </c>
      <c r="D19" s="3">
        <v>4.3</v>
      </c>
      <c r="E19" s="4">
        <v>4.2</v>
      </c>
      <c r="F19" s="4">
        <v>4.3</v>
      </c>
      <c r="G19" s="5">
        <v>4</v>
      </c>
      <c r="H19" s="3">
        <f t="shared" si="7"/>
        <v>358.01410409051925</v>
      </c>
      <c r="I19" s="4">
        <f t="shared" si="8"/>
        <v>349.68819469306538</v>
      </c>
      <c r="J19" s="4">
        <f t="shared" si="9"/>
        <v>358.01410409051925</v>
      </c>
      <c r="K19" s="5">
        <f t="shared" si="10"/>
        <v>333.03637589815747</v>
      </c>
      <c r="L19" s="3">
        <f t="shared" si="11"/>
        <v>8.9503526022629813</v>
      </c>
      <c r="M19" s="4">
        <f t="shared" si="12"/>
        <v>8.7422048673266346</v>
      </c>
      <c r="N19" s="4">
        <f t="shared" si="13"/>
        <v>8.9503526022629813</v>
      </c>
      <c r="O19" s="5">
        <f t="shared" si="14"/>
        <v>8.3259093974539375</v>
      </c>
      <c r="P19" s="9">
        <v>207500</v>
      </c>
      <c r="Q19" s="2">
        <v>229090.90909999999</v>
      </c>
      <c r="R19" s="2">
        <v>249166.6667</v>
      </c>
      <c r="S19" s="10">
        <v>145833.3333</v>
      </c>
      <c r="T19" s="3">
        <f t="shared" si="15"/>
        <v>4.3134229408496293E-5</v>
      </c>
      <c r="U19" s="4">
        <f t="shared" si="16"/>
        <v>3.8160418070149579E-5</v>
      </c>
      <c r="V19" s="4">
        <f t="shared" si="17"/>
        <v>3.5921147562805125E-5</v>
      </c>
      <c r="W19" s="5">
        <f t="shared" si="18"/>
        <v>5.7091950167019445E-5</v>
      </c>
      <c r="X19" s="3">
        <f t="shared" si="3"/>
        <v>4.3576936302117616E-5</v>
      </c>
      <c r="Y19" s="4">
        <f t="shared" si="4"/>
        <v>9.5009010123667507E-6</v>
      </c>
      <c r="Z19" s="4">
        <f t="shared" si="5"/>
        <v>3.4076035289750862E-5</v>
      </c>
      <c r="AA19" s="5">
        <f t="shared" si="6"/>
        <v>5.307783731448437E-5</v>
      </c>
    </row>
    <row r="20" spans="1:27" x14ac:dyDescent="0.25">
      <c r="A20" s="14">
        <v>41485</v>
      </c>
      <c r="B20" s="4">
        <v>30</v>
      </c>
      <c r="C20" s="5" t="s">
        <v>10</v>
      </c>
      <c r="D20" s="3">
        <v>3.2</v>
      </c>
      <c r="E20" s="4">
        <v>3.4</v>
      </c>
      <c r="F20" s="4">
        <v>3</v>
      </c>
      <c r="G20" s="5">
        <v>2.9</v>
      </c>
      <c r="H20" s="3">
        <f t="shared" si="7"/>
        <v>266.429100718526</v>
      </c>
      <c r="I20" s="4">
        <f t="shared" si="8"/>
        <v>283.08091951343386</v>
      </c>
      <c r="J20" s="4">
        <f t="shared" si="9"/>
        <v>249.77728192361812</v>
      </c>
      <c r="K20" s="5">
        <f t="shared" si="10"/>
        <v>241.45137252616416</v>
      </c>
      <c r="L20" s="3">
        <f t="shared" si="11"/>
        <v>6.6607275179631502</v>
      </c>
      <c r="M20" s="4">
        <f t="shared" si="12"/>
        <v>7.0770229878358464</v>
      </c>
      <c r="N20" s="4">
        <f t="shared" si="13"/>
        <v>6.2444320480904532</v>
      </c>
      <c r="O20" s="5">
        <f t="shared" si="14"/>
        <v>6.0362843131541037</v>
      </c>
      <c r="P20" s="9">
        <v>60277.777800000003</v>
      </c>
      <c r="Q20" s="2">
        <v>61481.481500000002</v>
      </c>
      <c r="R20" s="2">
        <v>105416.6667</v>
      </c>
      <c r="S20" s="10">
        <v>81388.888900000005</v>
      </c>
      <c r="T20" s="3">
        <f t="shared" si="15"/>
        <v>1.1050054864436542E-4</v>
      </c>
      <c r="U20" s="4">
        <f t="shared" si="16"/>
        <v>1.151082051891649E-4</v>
      </c>
      <c r="V20" s="4">
        <f t="shared" si="17"/>
        <v>5.9235719014538458E-5</v>
      </c>
      <c r="W20" s="5">
        <f t="shared" si="18"/>
        <v>7.4165950595181339E-5</v>
      </c>
      <c r="X20" s="3">
        <f t="shared" si="3"/>
        <v>8.9752605860812532E-5</v>
      </c>
      <c r="Y20" s="4">
        <f t="shared" si="4"/>
        <v>2.7371565246970265E-5</v>
      </c>
      <c r="Z20" s="4">
        <f t="shared" si="5"/>
        <v>6.238104061384227E-5</v>
      </c>
      <c r="AA20" s="5">
        <f t="shared" si="6"/>
        <v>1.1712417110778279E-4</v>
      </c>
    </row>
    <row r="21" spans="1:27" x14ac:dyDescent="0.25">
      <c r="A21" s="15">
        <v>41486</v>
      </c>
      <c r="B21" s="7">
        <v>31</v>
      </c>
      <c r="C21" s="8" t="s">
        <v>10</v>
      </c>
      <c r="D21" s="6">
        <v>2.5</v>
      </c>
      <c r="E21" s="7">
        <v>2.1</v>
      </c>
      <c r="F21" s="7">
        <v>1.7</v>
      </c>
      <c r="G21" s="8">
        <v>2.5</v>
      </c>
      <c r="H21" s="6">
        <f t="shared" si="7"/>
        <v>208.14773493634843</v>
      </c>
      <c r="I21" s="7">
        <f t="shared" si="8"/>
        <v>174.84409734653269</v>
      </c>
      <c r="J21" s="7">
        <f t="shared" si="9"/>
        <v>141.54045975671693</v>
      </c>
      <c r="K21" s="8">
        <f t="shared" si="10"/>
        <v>208.14773493634843</v>
      </c>
      <c r="L21" s="6">
        <f t="shared" si="11"/>
        <v>5.2036933734087105</v>
      </c>
      <c r="M21" s="7">
        <f t="shared" si="12"/>
        <v>4.3711024336633173</v>
      </c>
      <c r="N21" s="7">
        <f t="shared" si="13"/>
        <v>3.5385114939179232</v>
      </c>
      <c r="O21" s="8">
        <f t="shared" si="14"/>
        <v>5.2036933734087105</v>
      </c>
      <c r="P21" s="11">
        <v>62500</v>
      </c>
      <c r="Q21" s="12">
        <v>56111.111100000002</v>
      </c>
      <c r="R21" s="12">
        <v>54444.4444</v>
      </c>
      <c r="S21" s="13">
        <v>47222.222199999997</v>
      </c>
      <c r="T21" s="6">
        <f>L21/P21</f>
        <v>8.3259093974539369E-5</v>
      </c>
      <c r="U21" s="7">
        <f t="shared" si="16"/>
        <v>7.7900835466851364E-5</v>
      </c>
      <c r="V21" s="7">
        <f t="shared" si="17"/>
        <v>6.499306830869089E-5</v>
      </c>
      <c r="W21" s="8">
        <f t="shared" si="18"/>
        <v>1.1019585972404135E-4</v>
      </c>
      <c r="X21" s="6">
        <f t="shared" si="3"/>
        <v>8.4087214368530749E-5</v>
      </c>
      <c r="Y21" s="7">
        <f t="shared" si="4"/>
        <v>1.9019330897417775E-5</v>
      </c>
      <c r="Z21" s="7">
        <f t="shared" si="5"/>
        <v>6.5067883471112977E-5</v>
      </c>
      <c r="AA21" s="8">
        <f t="shared" si="6"/>
        <v>1.0310654526594852E-4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N4" sqref="N4"/>
    </sheetView>
  </sheetViews>
  <sheetFormatPr defaultRowHeight="15" x14ac:dyDescent="0.25"/>
  <sheetData>
    <row r="1" spans="1:8" x14ac:dyDescent="0.25">
      <c r="A1" t="s">
        <v>16</v>
      </c>
      <c r="B1" t="s">
        <v>16</v>
      </c>
      <c r="C1" t="s">
        <v>16</v>
      </c>
      <c r="D1" t="s">
        <v>16</v>
      </c>
      <c r="E1" t="s">
        <v>11</v>
      </c>
      <c r="F1" t="s">
        <v>4</v>
      </c>
      <c r="G1" t="s">
        <v>5</v>
      </c>
      <c r="H1" t="s">
        <v>6</v>
      </c>
    </row>
    <row r="2" spans="1:8" x14ac:dyDescent="0.25">
      <c r="A2">
        <v>3.6635999706912007E-8</v>
      </c>
      <c r="B2">
        <v>2.9137500291375001E-8</v>
      </c>
      <c r="C2">
        <v>5.4501817389064466E-8</v>
      </c>
      <c r="D2">
        <v>8.0479998390400036E-8</v>
      </c>
      <c r="E2">
        <v>5.0188828944437877E-8</v>
      </c>
      <c r="F2">
        <v>2.2825383780112557E-8</v>
      </c>
      <c r="G2">
        <v>2.7363445164325319E-8</v>
      </c>
      <c r="H2">
        <v>7.3014212724550431E-8</v>
      </c>
    </row>
    <row r="3" spans="1:8" x14ac:dyDescent="0.25">
      <c r="A3">
        <v>1.8317999853456003E-8</v>
      </c>
      <c r="B3">
        <v>5.4173493871472787E-9</v>
      </c>
      <c r="C3">
        <v>3.9381081091724619E-9</v>
      </c>
      <c r="D3">
        <v>1.5859999954685717E-8</v>
      </c>
      <c r="E3">
        <v>1.0883364326115365E-8</v>
      </c>
      <c r="F3">
        <v>7.2607302395823745E-9</v>
      </c>
      <c r="G3">
        <v>3.6226340865329905E-9</v>
      </c>
      <c r="H3">
        <v>1.814409456569774E-8</v>
      </c>
    </row>
    <row r="4" spans="1:8" x14ac:dyDescent="0.25">
      <c r="A4">
        <v>3.2191999742464001E-8</v>
      </c>
      <c r="B4">
        <v>8.0379310400261599E-9</v>
      </c>
      <c r="C4">
        <v>2.0704663216726356E-9</v>
      </c>
      <c r="D4">
        <v>1.2026666666666666E-8</v>
      </c>
      <c r="E4">
        <v>1.3581765942707367E-8</v>
      </c>
      <c r="F4">
        <v>1.3063986888049238E-8</v>
      </c>
      <c r="G4">
        <v>5.177790546581286E-10</v>
      </c>
      <c r="H4">
        <v>2.6645752830756607E-8</v>
      </c>
    </row>
    <row r="5" spans="1:8" x14ac:dyDescent="0.25">
      <c r="A5">
        <v>2.2531764811914187E-8</v>
      </c>
      <c r="B5">
        <v>1.6652307743545563E-8</v>
      </c>
      <c r="C5">
        <v>4.2762162069703433E-9</v>
      </c>
      <c r="D5">
        <v>1.6650810774809055E-8</v>
      </c>
      <c r="E5">
        <v>1.5027774884309787E-8</v>
      </c>
      <c r="F5">
        <v>7.6850337526573233E-9</v>
      </c>
      <c r="G5">
        <v>7.3427411316524633E-9</v>
      </c>
      <c r="H5">
        <v>2.271280863696711E-8</v>
      </c>
    </row>
    <row r="6" spans="1:8" x14ac:dyDescent="0.25">
      <c r="A6">
        <v>2.43415385364355E-8</v>
      </c>
      <c r="B6">
        <v>1.3449230810613016E-8</v>
      </c>
      <c r="C6">
        <v>4.4963999640288008E-8</v>
      </c>
      <c r="D6">
        <v>8.9079070098898868E-9</v>
      </c>
      <c r="E6">
        <v>2.2915668999306603E-8</v>
      </c>
      <c r="F6">
        <v>1.606230406804968E-8</v>
      </c>
      <c r="G6">
        <v>6.8533649312569227E-9</v>
      </c>
      <c r="H6">
        <v>3.8977973067356286E-8</v>
      </c>
    </row>
    <row r="7" spans="1:8" x14ac:dyDescent="0.25">
      <c r="A7">
        <v>6.1053333333333327E-8</v>
      </c>
      <c r="B7">
        <v>3.0131428743608164E-8</v>
      </c>
      <c r="C7">
        <v>6.9379998612400026E-8</v>
      </c>
      <c r="D7">
        <v>4.9952726546142151E-8</v>
      </c>
      <c r="E7">
        <v>5.262937180887092E-8</v>
      </c>
      <c r="F7">
        <v>1.6979090063045425E-8</v>
      </c>
      <c r="G7">
        <v>3.5650281745825499E-8</v>
      </c>
      <c r="H7">
        <v>6.9608461871916342E-8</v>
      </c>
    </row>
    <row r="8" spans="1:8" x14ac:dyDescent="0.25">
      <c r="A8">
        <v>1.2734117706984084E-8</v>
      </c>
      <c r="B8">
        <v>1.1615271659324523E-9</v>
      </c>
      <c r="C8">
        <v>7.0446153737775137E-9</v>
      </c>
      <c r="D8">
        <v>5.6809411791439726E-9</v>
      </c>
      <c r="E8">
        <v>6.6553003564595052E-9</v>
      </c>
      <c r="F8">
        <v>4.7691545805352392E-9</v>
      </c>
      <c r="G8">
        <v>1.886145775924266E-9</v>
      </c>
      <c r="H8">
        <v>1.1424454936994744E-8</v>
      </c>
    </row>
    <row r="9" spans="1:8" x14ac:dyDescent="0.25">
      <c r="A9">
        <v>9.6809302280553807E-9</v>
      </c>
      <c r="B9">
        <v>9.7782383439954904E-10</v>
      </c>
      <c r="C9">
        <v>2.3589999988205002E-9</v>
      </c>
      <c r="D9">
        <v>1.7245714236440816E-8</v>
      </c>
      <c r="E9">
        <v>7.5658670744290617E-9</v>
      </c>
      <c r="F9">
        <v>7.4985934614275003E-9</v>
      </c>
      <c r="G9">
        <v>6.7273613001561409E-11</v>
      </c>
      <c r="H9">
        <v>1.5064460535856564E-8</v>
      </c>
    </row>
    <row r="10" spans="1:8" x14ac:dyDescent="0.25">
      <c r="A10">
        <v>3.5265882369536881E-9</v>
      </c>
      <c r="B10">
        <v>4.388837213384965E-9</v>
      </c>
      <c r="C10">
        <v>4.374915251271244E-9</v>
      </c>
      <c r="D10">
        <v>2.3702189800052854E-9</v>
      </c>
      <c r="E10">
        <v>3.6651399204037957E-9</v>
      </c>
      <c r="F10">
        <v>9.5280911048080856E-10</v>
      </c>
      <c r="G10">
        <v>2.712330809922987E-9</v>
      </c>
      <c r="H10">
        <v>4.6179490308846045E-9</v>
      </c>
    </row>
    <row r="11" spans="1:8" x14ac:dyDescent="0.25">
      <c r="A11">
        <v>9.2021052244121884E-9</v>
      </c>
      <c r="B11">
        <v>2.760621762230181E-9</v>
      </c>
      <c r="C11">
        <v>6.1780645241007284E-9</v>
      </c>
      <c r="D11">
        <v>3.4084210526315792E-9</v>
      </c>
      <c r="E11">
        <v>5.3873031408436693E-9</v>
      </c>
      <c r="F11">
        <v>2.9435493249845404E-9</v>
      </c>
      <c r="G11">
        <v>2.4437538158591289E-9</v>
      </c>
      <c r="H11">
        <v>8.3308524658282106E-9</v>
      </c>
    </row>
    <row r="12" spans="1:8" x14ac:dyDescent="0.25">
      <c r="A12">
        <v>4.1632500416325004E-8</v>
      </c>
      <c r="B12">
        <v>8.0880001848685757E-8</v>
      </c>
      <c r="C12">
        <v>1.1549032272966494E-8</v>
      </c>
      <c r="D12">
        <v>1.2581333333333335E-8</v>
      </c>
      <c r="E12">
        <v>3.6660716967827643E-8</v>
      </c>
      <c r="F12">
        <v>3.2611231247657178E-8</v>
      </c>
      <c r="G12">
        <v>4.0494857201704648E-9</v>
      </c>
      <c r="H12">
        <v>6.9271948215484821E-8</v>
      </c>
    </row>
    <row r="13" spans="1:8" x14ac:dyDescent="0.25">
      <c r="A13">
        <v>2.91419999766864E-9</v>
      </c>
      <c r="B13">
        <v>1.0230508475443263E-9</v>
      </c>
      <c r="C13">
        <v>1.1645390070921987E-9</v>
      </c>
      <c r="D13">
        <v>9.4982222215890076E-10</v>
      </c>
      <c r="E13">
        <v>1.5129030186160166E-9</v>
      </c>
      <c r="F13">
        <v>9.3843945655707307E-10</v>
      </c>
      <c r="G13">
        <v>5.7446356205894357E-10</v>
      </c>
      <c r="H13">
        <v>2.4513424751730895E-9</v>
      </c>
    </row>
    <row r="14" spans="1:8" x14ac:dyDescent="0.25">
      <c r="A14">
        <v>1.0484444444444444E-9</v>
      </c>
      <c r="B14">
        <v>8.0449275362318853E-10</v>
      </c>
      <c r="C14">
        <v>8.7328671340885134E-10</v>
      </c>
      <c r="D14">
        <v>9.8443349734296865E-10</v>
      </c>
      <c r="E14">
        <v>9.2766435220486318E-10</v>
      </c>
      <c r="F14">
        <v>1.0945126285141371E-10</v>
      </c>
      <c r="G14">
        <v>8.182130893534495E-10</v>
      </c>
      <c r="H14">
        <v>1.0371156150562769E-9</v>
      </c>
    </row>
    <row r="15" spans="1:8" x14ac:dyDescent="0.25">
      <c r="A15">
        <v>2.3787192113539468E-9</v>
      </c>
      <c r="B15">
        <v>3.2352000007394744E-9</v>
      </c>
      <c r="C15">
        <v>5.228985507246377E-10</v>
      </c>
      <c r="D15">
        <v>1.4909090902930129E-9</v>
      </c>
      <c r="E15">
        <v>1.9069317132777678E-9</v>
      </c>
      <c r="F15">
        <v>1.1655474686028265E-9</v>
      </c>
      <c r="G15">
        <v>7.4138424467494135E-10</v>
      </c>
      <c r="H15">
        <v>3.0724791818805945E-9</v>
      </c>
    </row>
    <row r="16" spans="1:8" x14ac:dyDescent="0.25">
      <c r="A16">
        <v>2.2559999976712257E-9</v>
      </c>
      <c r="B16">
        <v>1.3342307687176035E-9</v>
      </c>
      <c r="C16">
        <v>1.6882949302531632E-9</v>
      </c>
      <c r="D16">
        <v>2.1647999982681603E-9</v>
      </c>
      <c r="E16">
        <v>1.8608314237275383E-9</v>
      </c>
      <c r="F16">
        <v>4.3036116134330352E-10</v>
      </c>
      <c r="G16">
        <v>1.4304702623842346E-9</v>
      </c>
      <c r="H16">
        <v>2.2911925850708419E-9</v>
      </c>
    </row>
    <row r="17" spans="1:8" x14ac:dyDescent="0.25">
      <c r="A17">
        <v>1.7930769285940829E-8</v>
      </c>
      <c r="B17">
        <v>5.02448276208585E-9</v>
      </c>
      <c r="C17">
        <v>1.784142852045306E-8</v>
      </c>
      <c r="D17">
        <v>9.5160000217508571E-9</v>
      </c>
      <c r="E17">
        <v>1.2578170147557649E-8</v>
      </c>
      <c r="F17">
        <v>6.3975850973340818E-9</v>
      </c>
      <c r="G17">
        <v>6.1805850502235672E-9</v>
      </c>
      <c r="H17">
        <v>1.8975755244891732E-8</v>
      </c>
    </row>
    <row r="18" spans="1:8" x14ac:dyDescent="0.25">
      <c r="A18">
        <v>7.4182389937106918E-10</v>
      </c>
      <c r="B18">
        <v>6.0768856447688562E-10</v>
      </c>
      <c r="C18">
        <v>1.1507317070364071E-9</v>
      </c>
      <c r="D18">
        <v>6.4521945432977466E-10</v>
      </c>
      <c r="E18">
        <v>7.8636590630353408E-10</v>
      </c>
      <c r="F18">
        <v>2.4939549615840914E-10</v>
      </c>
      <c r="G18">
        <v>5.3697041014512493E-10</v>
      </c>
      <c r="H18">
        <v>1.0357614024619432E-9</v>
      </c>
    </row>
    <row r="19" spans="1:8" x14ac:dyDescent="0.25">
      <c r="A19">
        <v>9.5855421686746986E-10</v>
      </c>
      <c r="B19">
        <v>8.4798941795576755E-10</v>
      </c>
      <c r="C19">
        <v>7.982608694584267E-10</v>
      </c>
      <c r="D19">
        <v>1.2688000002900116E-9</v>
      </c>
      <c r="E19">
        <v>9.6840112614291879E-10</v>
      </c>
      <c r="F19">
        <v>2.1117380805419688E-10</v>
      </c>
      <c r="G19">
        <v>7.5722731808872189E-10</v>
      </c>
      <c r="H19">
        <v>1.1795749341971156E-9</v>
      </c>
    </row>
    <row r="20" spans="1:8" x14ac:dyDescent="0.25">
      <c r="A20">
        <v>2.4552995382653274E-9</v>
      </c>
      <c r="B20">
        <v>2.5579518064584484E-9</v>
      </c>
      <c r="C20">
        <v>1.3163636359473947E-9</v>
      </c>
      <c r="D20">
        <v>1.6480546072835419E-9</v>
      </c>
      <c r="E20">
        <v>1.9944173969886782E-9</v>
      </c>
      <c r="F20">
        <v>6.0819609331167371E-10</v>
      </c>
      <c r="G20">
        <v>1.3862213036770046E-9</v>
      </c>
      <c r="H20">
        <v>2.6026134903003518E-9</v>
      </c>
    </row>
    <row r="21" spans="1:8" x14ac:dyDescent="0.25">
      <c r="A21">
        <v>1.8501333333333332E-9</v>
      </c>
      <c r="B21">
        <v>1.7310891092536809E-9</v>
      </c>
      <c r="C21">
        <v>1.4442857154647231E-9</v>
      </c>
      <c r="D21">
        <v>2.4487058835052736E-9</v>
      </c>
      <c r="E21">
        <v>1.8685535103892528E-9</v>
      </c>
      <c r="F21">
        <v>4.2261712472978274E-10</v>
      </c>
      <c r="G21">
        <v>1.4459363856594702E-9</v>
      </c>
      <c r="H21">
        <v>2.2911706351190355E-9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sqref="A1:A6"/>
    </sheetView>
  </sheetViews>
  <sheetFormatPr defaultRowHeight="15" x14ac:dyDescent="0.25"/>
  <cols>
    <col min="1" max="1" width="9.710937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s="1">
        <v>41479</v>
      </c>
      <c r="B2">
        <v>24</v>
      </c>
      <c r="C2">
        <v>2.2584975096209157E-3</v>
      </c>
      <c r="D2">
        <v>2.3684238478200326E-3</v>
      </c>
      <c r="E2">
        <v>1.6497003178498025E-3</v>
      </c>
      <c r="F2">
        <v>5.6602735967305456E-4</v>
      </c>
    </row>
    <row r="3" spans="1:6" x14ac:dyDescent="0.25">
      <c r="A3" s="1">
        <v>41481</v>
      </c>
      <c r="B3">
        <v>26</v>
      </c>
      <c r="C3">
        <v>4.8971995146873432E-4</v>
      </c>
      <c r="D3">
        <v>2.9949101251596888E-4</v>
      </c>
      <c r="E3">
        <v>6.8079546943441326E-5</v>
      </c>
      <c r="F3">
        <v>3.5387533975333722E-5</v>
      </c>
    </row>
    <row r="4" spans="1:6" x14ac:dyDescent="0.25">
      <c r="A4" s="1">
        <v>41483</v>
      </c>
      <c r="B4">
        <v>28</v>
      </c>
      <c r="C4">
        <v>6.1120497628554618E-4</v>
      </c>
      <c r="D4">
        <v>3.4047732627356258E-4</v>
      </c>
      <c r="E4">
        <v>4.1743964793579368E-5</v>
      </c>
      <c r="F4">
        <v>4.3576936302117616E-5</v>
      </c>
    </row>
    <row r="5" spans="1:6" x14ac:dyDescent="0.25">
      <c r="A5" s="1">
        <v>41485</v>
      </c>
      <c r="B5">
        <v>30</v>
      </c>
      <c r="C5">
        <v>6.7621540500519624E-4</v>
      </c>
      <c r="D5">
        <v>1.6492386072829396E-4</v>
      </c>
      <c r="E5">
        <v>8.5812640681188262E-5</v>
      </c>
      <c r="F5">
        <v>8.9752605860812532E-5</v>
      </c>
    </row>
    <row r="6" spans="1:6" x14ac:dyDescent="0.25">
      <c r="A6" s="1">
        <v>41486</v>
      </c>
      <c r="B6">
        <v>31</v>
      </c>
      <c r="C6">
        <v>1.0311020651960676E-3</v>
      </c>
      <c r="D6">
        <v>2.4242398682120176E-4</v>
      </c>
      <c r="E6">
        <v>8.3736815472213274E-5</v>
      </c>
      <c r="F6">
        <v>8.4087214368530749E-5</v>
      </c>
    </row>
    <row r="7" spans="1:6" x14ac:dyDescent="0.25">
      <c r="A7" s="1"/>
    </row>
    <row r="8" spans="1:6" x14ac:dyDescent="0.25">
      <c r="A8" s="1"/>
    </row>
    <row r="9" spans="1:6" x14ac:dyDescent="0.25">
      <c r="A9" s="1"/>
    </row>
    <row r="10" spans="1:6" x14ac:dyDescent="0.25">
      <c r="A10" s="1"/>
    </row>
    <row r="11" spans="1:6" x14ac:dyDescent="0.25">
      <c r="A11" s="1"/>
    </row>
    <row r="12" spans="1:6" x14ac:dyDescent="0.25">
      <c r="A12" s="1"/>
    </row>
    <row r="13" spans="1:6" x14ac:dyDescent="0.25">
      <c r="A13" s="1"/>
    </row>
    <row r="14" spans="1:6" x14ac:dyDescent="0.25">
      <c r="A14" s="1"/>
    </row>
    <row r="15" spans="1:6" x14ac:dyDescent="0.25">
      <c r="A15" s="1"/>
    </row>
    <row r="16" spans="1: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AmtC</vt:lpstr>
      <vt:lpstr>C per Cell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Looi</dc:creator>
  <cp:lastModifiedBy>Alex Looi</cp:lastModifiedBy>
  <dcterms:created xsi:type="dcterms:W3CDTF">2014-02-24T17:14:02Z</dcterms:created>
  <dcterms:modified xsi:type="dcterms:W3CDTF">2014-03-12T19:09:24Z</dcterms:modified>
</cp:coreProperties>
</file>