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905" yWindow="510" windowWidth="7410" windowHeight="9570" activeTab="2"/>
  </bookViews>
  <sheets>
    <sheet name="AmtN" sheetId="1" r:id="rId1"/>
    <sheet name="N per Cell" sheetId="2" r:id="rId2"/>
    <sheet name="Sheet1" sheetId="3" r:id="rId3"/>
  </sheets>
  <calcPr calcId="144525"/>
</workbook>
</file>

<file path=xl/calcChain.xml><?xml version="1.0" encoding="utf-8"?>
<calcChain xmlns="http://schemas.openxmlformats.org/spreadsheetml/2006/main">
  <c r="H3" i="1" l="1"/>
  <c r="J3" i="1"/>
  <c r="K3" i="1"/>
  <c r="O3" i="1" s="1"/>
  <c r="H4" i="1"/>
  <c r="L4" i="1" s="1"/>
  <c r="I4" i="1"/>
  <c r="M4" i="1" s="1"/>
  <c r="J4" i="1"/>
  <c r="I5" i="1"/>
  <c r="K5" i="1"/>
  <c r="H6" i="1"/>
  <c r="L6" i="1" s="1"/>
  <c r="I6" i="1"/>
  <c r="J6" i="1"/>
  <c r="K6" i="1"/>
  <c r="H7" i="1"/>
  <c r="I7" i="1"/>
  <c r="M7" i="1" s="1"/>
  <c r="J7" i="1"/>
  <c r="K7" i="1"/>
  <c r="O7" i="1" s="1"/>
  <c r="H8" i="1"/>
  <c r="L8" i="1" s="1"/>
  <c r="I8" i="1"/>
  <c r="M8" i="1" s="1"/>
  <c r="J8" i="1"/>
  <c r="K8" i="1"/>
  <c r="H9" i="1"/>
  <c r="I9" i="1"/>
  <c r="M9" i="1" s="1"/>
  <c r="J9" i="1"/>
  <c r="K9" i="1"/>
  <c r="O9" i="1" s="1"/>
  <c r="I10" i="1"/>
  <c r="M10" i="1" s="1"/>
  <c r="J10" i="1"/>
  <c r="K10" i="1"/>
  <c r="H11" i="1"/>
  <c r="I11" i="1"/>
  <c r="J11" i="1"/>
  <c r="K11" i="1"/>
  <c r="O11" i="1" s="1"/>
  <c r="H12" i="1"/>
  <c r="L12" i="1" s="1"/>
  <c r="I12" i="1"/>
  <c r="M12" i="1" s="1"/>
  <c r="J12" i="1"/>
  <c r="K12" i="1"/>
  <c r="H13" i="1"/>
  <c r="I13" i="1"/>
  <c r="J13" i="1"/>
  <c r="K13" i="1"/>
  <c r="H14" i="1"/>
  <c r="L14" i="1" s="1"/>
  <c r="I14" i="1"/>
  <c r="J14" i="1"/>
  <c r="K14" i="1"/>
  <c r="H15" i="1"/>
  <c r="I15" i="1"/>
  <c r="M15" i="1" s="1"/>
  <c r="K15" i="1"/>
  <c r="O15" i="1" s="1"/>
  <c r="H16" i="1"/>
  <c r="L16" i="1" s="1"/>
  <c r="I16" i="1"/>
  <c r="M16" i="1" s="1"/>
  <c r="J16" i="1"/>
  <c r="K16" i="1"/>
  <c r="H17" i="1"/>
  <c r="I17" i="1"/>
  <c r="M17" i="1" s="1"/>
  <c r="J17" i="1"/>
  <c r="K17" i="1"/>
  <c r="O17" i="1" s="1"/>
  <c r="H18" i="1"/>
  <c r="I18" i="1"/>
  <c r="M18" i="1" s="1"/>
  <c r="J18" i="1"/>
  <c r="K18" i="1"/>
  <c r="H19" i="1"/>
  <c r="I19" i="1"/>
  <c r="J19" i="1"/>
  <c r="K19" i="1"/>
  <c r="O19" i="1" s="1"/>
  <c r="H20" i="1"/>
  <c r="L20" i="1" s="1"/>
  <c r="I20" i="1"/>
  <c r="M20" i="1" s="1"/>
  <c r="J20" i="1"/>
  <c r="K20" i="1"/>
  <c r="H21" i="1"/>
  <c r="I21" i="1"/>
  <c r="K21" i="1"/>
  <c r="I2" i="1"/>
  <c r="J2" i="1"/>
  <c r="K2" i="1"/>
  <c r="L2" i="1"/>
  <c r="M2" i="1"/>
  <c r="N2" i="1"/>
  <c r="O2" i="1"/>
  <c r="M3" i="1"/>
  <c r="N3" i="1"/>
  <c r="N4" i="1"/>
  <c r="O4" i="1"/>
  <c r="M5" i="1"/>
  <c r="N5" i="1"/>
  <c r="O5" i="1"/>
  <c r="M6" i="1"/>
  <c r="N6" i="1"/>
  <c r="O6" i="1"/>
  <c r="N7" i="1"/>
  <c r="N8" i="1"/>
  <c r="O8" i="1"/>
  <c r="N9" i="1"/>
  <c r="N10" i="1"/>
  <c r="O10" i="1"/>
  <c r="M11" i="1"/>
  <c r="N11" i="1"/>
  <c r="N12" i="1"/>
  <c r="O12" i="1"/>
  <c r="M13" i="1"/>
  <c r="N13" i="1"/>
  <c r="O13" i="1"/>
  <c r="M14" i="1"/>
  <c r="N14" i="1"/>
  <c r="O14" i="1"/>
  <c r="N15" i="1"/>
  <c r="N16" i="1"/>
  <c r="O16" i="1"/>
  <c r="N17" i="1"/>
  <c r="N18" i="1"/>
  <c r="O18" i="1"/>
  <c r="M19" i="1"/>
  <c r="N19" i="1"/>
  <c r="N20" i="1"/>
  <c r="O20" i="1"/>
  <c r="M21" i="1"/>
  <c r="N21" i="1"/>
  <c r="O21" i="1"/>
  <c r="L3" i="1"/>
  <c r="L5" i="1"/>
  <c r="L7" i="1"/>
  <c r="L9" i="1"/>
  <c r="L10" i="1"/>
  <c r="L11" i="1"/>
  <c r="L13" i="1"/>
  <c r="L15" i="1"/>
  <c r="L17" i="1"/>
  <c r="L18" i="1"/>
  <c r="L19" i="1"/>
  <c r="L21" i="1"/>
  <c r="U17" i="1" l="1"/>
  <c r="V16" i="1"/>
  <c r="U10" i="1"/>
  <c r="V9" i="1"/>
  <c r="U5" i="1"/>
  <c r="U4" i="1"/>
  <c r="U2" i="1"/>
  <c r="T3" i="1"/>
  <c r="V3" i="1"/>
  <c r="W3" i="1"/>
  <c r="T4" i="1"/>
  <c r="V4" i="1"/>
  <c r="W5" i="1"/>
  <c r="T6" i="1"/>
  <c r="U6" i="1"/>
  <c r="V6" i="1"/>
  <c r="W6" i="1"/>
  <c r="T7" i="1"/>
  <c r="U7" i="1"/>
  <c r="V7" i="1"/>
  <c r="W7" i="1"/>
  <c r="T8" i="1"/>
  <c r="U8" i="1"/>
  <c r="V8" i="1"/>
  <c r="W8" i="1"/>
  <c r="T9" i="1"/>
  <c r="U9" i="1"/>
  <c r="W9" i="1"/>
  <c r="V10" i="1"/>
  <c r="W10" i="1"/>
  <c r="T11" i="1"/>
  <c r="U11" i="1"/>
  <c r="V11" i="1"/>
  <c r="W11" i="1"/>
  <c r="T12" i="1"/>
  <c r="U12" i="1"/>
  <c r="V12" i="1"/>
  <c r="W12" i="1"/>
  <c r="T13" i="1"/>
  <c r="U13" i="1"/>
  <c r="V13" i="1"/>
  <c r="W13" i="1"/>
  <c r="T14" i="1"/>
  <c r="U14" i="1"/>
  <c r="V14" i="1"/>
  <c r="W14" i="1"/>
  <c r="T15" i="1"/>
  <c r="U15" i="1"/>
  <c r="W15" i="1"/>
  <c r="T16" i="1"/>
  <c r="U16" i="1"/>
  <c r="W16" i="1"/>
  <c r="T17" i="1"/>
  <c r="V17" i="1"/>
  <c r="W17" i="1"/>
  <c r="T18" i="1"/>
  <c r="U18" i="1"/>
  <c r="V18" i="1"/>
  <c r="W18" i="1"/>
  <c r="T19" i="1"/>
  <c r="U19" i="1"/>
  <c r="V19" i="1"/>
  <c r="W19" i="1"/>
  <c r="T20" i="1"/>
  <c r="U20" i="1"/>
  <c r="V20" i="1"/>
  <c r="W20" i="1"/>
  <c r="T21" i="1"/>
  <c r="U21" i="1"/>
  <c r="W21" i="1"/>
  <c r="V2" i="1"/>
  <c r="W2" i="1"/>
  <c r="Y5" i="1" l="1"/>
  <c r="Y8" i="1"/>
  <c r="Y10" i="1"/>
  <c r="X10" i="1"/>
  <c r="AA10" i="1" s="1"/>
  <c r="Y20" i="1"/>
  <c r="X20" i="1"/>
  <c r="Y18" i="1"/>
  <c r="X18" i="1"/>
  <c r="X14" i="1"/>
  <c r="Y14" i="1"/>
  <c r="Y12" i="1"/>
  <c r="X12" i="1"/>
  <c r="Y6" i="1"/>
  <c r="X6" i="1"/>
  <c r="X8" i="1"/>
  <c r="X21" i="1"/>
  <c r="Y21" i="1"/>
  <c r="Y19" i="1"/>
  <c r="X19" i="1"/>
  <c r="AA19" i="1" s="1"/>
  <c r="Y17" i="1"/>
  <c r="X17" i="1"/>
  <c r="Y15" i="1"/>
  <c r="X15" i="1"/>
  <c r="AA15" i="1" s="1"/>
  <c r="Y13" i="1"/>
  <c r="X13" i="1"/>
  <c r="Y11" i="1"/>
  <c r="X11" i="1"/>
  <c r="AA11" i="1" s="1"/>
  <c r="Y9" i="1"/>
  <c r="X9" i="1"/>
  <c r="Z9" i="1" s="1"/>
  <c r="Y7" i="1"/>
  <c r="X7" i="1"/>
  <c r="AA7" i="1" s="1"/>
  <c r="Y3" i="1"/>
  <c r="X3" i="1"/>
  <c r="Y2" i="1"/>
  <c r="X2" i="1"/>
  <c r="AA2" i="1" s="1"/>
  <c r="Y4" i="1"/>
  <c r="X4" i="1"/>
  <c r="Z4" i="1" s="1"/>
  <c r="Y16" i="1"/>
  <c r="X16" i="1"/>
  <c r="AA16" i="1" s="1"/>
  <c r="X5" i="1"/>
  <c r="Z20" i="1" l="1"/>
  <c r="Z10" i="1"/>
  <c r="Z5" i="1"/>
  <c r="AA18" i="1"/>
  <c r="AA6" i="1"/>
  <c r="AA20" i="1"/>
  <c r="Z2" i="1"/>
  <c r="AA14" i="1"/>
  <c r="Z21" i="1"/>
  <c r="Z19" i="1"/>
  <c r="Z11" i="1"/>
  <c r="AA4" i="1"/>
  <c r="AA9" i="1"/>
  <c r="AA17" i="1"/>
  <c r="AA8" i="1"/>
  <c r="AA12" i="1"/>
  <c r="AA5" i="1"/>
  <c r="AA3" i="1"/>
  <c r="AA13" i="1"/>
  <c r="Z17" i="1"/>
  <c r="Z13" i="1"/>
  <c r="Z12" i="1"/>
  <c r="AA21" i="1"/>
  <c r="Z18" i="1"/>
  <c r="Z16" i="1"/>
  <c r="Z8" i="1"/>
  <c r="Z15" i="1"/>
  <c r="Z7" i="1"/>
  <c r="Z14" i="1"/>
  <c r="Z6" i="1"/>
  <c r="Z3" i="1"/>
</calcChain>
</file>

<file path=xl/sharedStrings.xml><?xml version="1.0" encoding="utf-8"?>
<sst xmlns="http://schemas.openxmlformats.org/spreadsheetml/2006/main" count="61" uniqueCount="20">
  <si>
    <t>Date</t>
  </si>
  <si>
    <t>Day</t>
  </si>
  <si>
    <t>core</t>
  </si>
  <si>
    <t>AmtN</t>
  </si>
  <si>
    <t>minus STD</t>
  </si>
  <si>
    <t>plus STD</t>
  </si>
  <si>
    <t>Upper</t>
  </si>
  <si>
    <t>Mid Upper</t>
  </si>
  <si>
    <t>Mid Lower</t>
  </si>
  <si>
    <t>Lower</t>
  </si>
  <si>
    <t>Rep1</t>
  </si>
  <si>
    <t>Rep2</t>
  </si>
  <si>
    <t>Rep3</t>
  </si>
  <si>
    <t>Rep4</t>
  </si>
  <si>
    <t>C Per Cell</t>
  </si>
  <si>
    <t>Average</t>
  </si>
  <si>
    <t>STD</t>
  </si>
  <si>
    <t>N Per Cell</t>
  </si>
  <si>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 N/40ml</t>
    </r>
  </si>
  <si>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 N/ml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</si>
</sst>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0" xfId="0" applyBorder="1"/>
    <xf numFmtId="16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topLeftCell="K4" workbookViewId="0">
      <selection activeCell="X1" sqref="X1:X21"/>
    </sheetView>
  </sheetViews>
  <sheetFormatPr defaultRowHeight="15" x14ac:dyDescent="0.25"/>
  <cols>
    <col min="1" max="1" width="9.7109375" bestFit="1" customWidth="1"/>
    <col min="3" max="3" width="10.28515625" bestFit="1" customWidth="1"/>
    <col min="8" max="11" width="12" bestFit="1" customWidth="1"/>
    <col min="15" max="19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18</v>
      </c>
      <c r="I1" t="s">
        <v>18</v>
      </c>
      <c r="J1" t="s">
        <v>18</v>
      </c>
      <c r="K1" t="s">
        <v>18</v>
      </c>
      <c r="L1" t="s">
        <v>19</v>
      </c>
      <c r="M1" t="s">
        <v>19</v>
      </c>
      <c r="N1" t="s">
        <v>19</v>
      </c>
      <c r="O1" t="s">
        <v>19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14</v>
      </c>
      <c r="V1" t="s">
        <v>14</v>
      </c>
      <c r="W1" t="s">
        <v>14</v>
      </c>
      <c r="X1" t="s">
        <v>15</v>
      </c>
      <c r="Y1" t="s">
        <v>16</v>
      </c>
      <c r="Z1" t="s">
        <v>4</v>
      </c>
      <c r="AA1" t="s">
        <v>5</v>
      </c>
    </row>
    <row r="2" spans="1:27" x14ac:dyDescent="0.25">
      <c r="A2" s="1">
        <v>41479</v>
      </c>
      <c r="B2">
        <v>24</v>
      </c>
      <c r="C2" t="s">
        <v>6</v>
      </c>
      <c r="E2">
        <v>0.3</v>
      </c>
      <c r="F2">
        <v>0.4</v>
      </c>
      <c r="G2">
        <v>0.3</v>
      </c>
      <c r="I2">
        <f t="shared" ref="I2:K2" si="0">(E2/14.0067)*1000</f>
        <v>21.418321231981839</v>
      </c>
      <c r="J2">
        <f t="shared" si="0"/>
        <v>28.557761642642451</v>
      </c>
      <c r="K2">
        <f t="shared" si="0"/>
        <v>21.418321231981839</v>
      </c>
      <c r="L2">
        <f>H2*1/40</f>
        <v>0</v>
      </c>
      <c r="M2">
        <f t="shared" ref="M2:O17" si="1">I2*1/40</f>
        <v>0.53545803079954601</v>
      </c>
      <c r="N2">
        <f t="shared" si="1"/>
        <v>0.71394404106606124</v>
      </c>
      <c r="O2">
        <f t="shared" si="1"/>
        <v>0.53545803079954601</v>
      </c>
      <c r="P2" s="3">
        <v>2777.7777999999998</v>
      </c>
      <c r="Q2" s="3">
        <v>4444.4444000000003</v>
      </c>
      <c r="R2" s="3">
        <v>3055.5556000000001</v>
      </c>
      <c r="S2" s="3">
        <v>1666.6667</v>
      </c>
      <c r="U2">
        <f t="shared" ref="U2:W17" si="2">M2/Q2</f>
        <v>1.2047805813467842E-4</v>
      </c>
      <c r="V2">
        <f t="shared" si="2"/>
        <v>2.3365441004119224E-4</v>
      </c>
      <c r="W2">
        <f t="shared" si="2"/>
        <v>3.2127481205423139E-4</v>
      </c>
      <c r="X2">
        <f t="shared" ref="X2:X21" si="3">AVERAGE(T2:W2)</f>
        <v>2.2513576007670067E-4</v>
      </c>
      <c r="Y2">
        <f t="shared" ref="Y2:Y21" si="4">STDEV(T2:W2)</f>
        <v>1.0066906001384202E-4</v>
      </c>
      <c r="Z2">
        <f t="shared" ref="Z2:Z21" si="5">X2-Y2</f>
        <v>1.2446670006285865E-4</v>
      </c>
      <c r="AA2">
        <f t="shared" ref="AA2:AA21" si="6">X2+Y2</f>
        <v>3.2580482009054269E-4</v>
      </c>
    </row>
    <row r="3" spans="1:27" x14ac:dyDescent="0.25">
      <c r="A3" s="1">
        <v>41481</v>
      </c>
      <c r="B3">
        <v>26</v>
      </c>
      <c r="C3" t="s">
        <v>6</v>
      </c>
      <c r="D3">
        <v>0.3</v>
      </c>
      <c r="F3">
        <v>0.3</v>
      </c>
      <c r="G3">
        <v>0.2</v>
      </c>
      <c r="H3">
        <f t="shared" ref="H3:H21" si="7">(D3/14.0067)*1000</f>
        <v>21.418321231981839</v>
      </c>
      <c r="J3">
        <f t="shared" ref="J3:J21" si="8">(F3/14.0067)*1000</f>
        <v>21.418321231981839</v>
      </c>
      <c r="K3">
        <f t="shared" ref="K3:K21" si="9">(G3/14.0067)*1000</f>
        <v>14.278880821321225</v>
      </c>
      <c r="L3">
        <f t="shared" ref="L3:L21" si="10">H3*1/40</f>
        <v>0.53545803079954601</v>
      </c>
      <c r="M3">
        <f t="shared" si="1"/>
        <v>0</v>
      </c>
      <c r="N3">
        <f t="shared" si="1"/>
        <v>0.53545803079954601</v>
      </c>
      <c r="O3">
        <f t="shared" si="1"/>
        <v>0.35697202053303062</v>
      </c>
      <c r="P3" s="3">
        <v>5555.5555999999997</v>
      </c>
      <c r="Q3" s="3">
        <v>23055.5556</v>
      </c>
      <c r="R3" s="3">
        <v>41111.111100000002</v>
      </c>
      <c r="S3" s="3">
        <v>11666.6667</v>
      </c>
      <c r="T3">
        <f t="shared" ref="T3:W21" si="11">L3/P3</f>
        <v>9.6382444772858734E-5</v>
      </c>
      <c r="V3">
        <f t="shared" si="2"/>
        <v>1.3024654806752377E-5</v>
      </c>
      <c r="W3">
        <f t="shared" si="2"/>
        <v>3.0597601672552335E-5</v>
      </c>
      <c r="X3">
        <f t="shared" si="3"/>
        <v>4.6668233750721146E-5</v>
      </c>
      <c r="Y3">
        <f t="shared" si="4"/>
        <v>4.3941201605694363E-5</v>
      </c>
      <c r="Z3">
        <f t="shared" si="5"/>
        <v>2.7270321450267827E-6</v>
      </c>
      <c r="AA3">
        <f t="shared" si="6"/>
        <v>9.0609435356415509E-5</v>
      </c>
    </row>
    <row r="4" spans="1:27" x14ac:dyDescent="0.25">
      <c r="A4" s="1">
        <v>41483</v>
      </c>
      <c r="B4">
        <v>28</v>
      </c>
      <c r="C4" t="s">
        <v>6</v>
      </c>
      <c r="D4">
        <v>0.2</v>
      </c>
      <c r="E4">
        <v>0.2</v>
      </c>
      <c r="F4">
        <v>0.2</v>
      </c>
      <c r="H4">
        <f t="shared" si="7"/>
        <v>14.278880821321225</v>
      </c>
      <c r="I4">
        <f t="shared" ref="I3:I21" si="12">(E4/14.0067)*1000</f>
        <v>14.278880821321225</v>
      </c>
      <c r="J4">
        <f t="shared" si="8"/>
        <v>14.278880821321225</v>
      </c>
      <c r="L4">
        <f t="shared" si="10"/>
        <v>0.35697202053303062</v>
      </c>
      <c r="M4">
        <f t="shared" si="1"/>
        <v>0.35697202053303062</v>
      </c>
      <c r="N4">
        <f t="shared" si="1"/>
        <v>0.35697202053303062</v>
      </c>
      <c r="O4">
        <f t="shared" si="1"/>
        <v>0</v>
      </c>
      <c r="P4" s="3">
        <v>4166.6666999999998</v>
      </c>
      <c r="Q4" s="3">
        <v>16111.1111</v>
      </c>
      <c r="R4" s="3">
        <v>53611.111100000002</v>
      </c>
      <c r="S4" s="3">
        <v>10000</v>
      </c>
      <c r="T4">
        <f t="shared" si="11"/>
        <v>8.5673284242541076E-5</v>
      </c>
      <c r="U4">
        <f t="shared" si="2"/>
        <v>2.215688404836527E-5</v>
      </c>
      <c r="V4">
        <f t="shared" si="2"/>
        <v>6.6585454620997515E-6</v>
      </c>
      <c r="X4">
        <f t="shared" si="3"/>
        <v>3.8162904584335366E-5</v>
      </c>
      <c r="Y4">
        <f t="shared" si="4"/>
        <v>4.1868565251077891E-5</v>
      </c>
      <c r="Z4">
        <f t="shared" si="5"/>
        <v>-3.7056606667425245E-6</v>
      </c>
      <c r="AA4">
        <f t="shared" si="6"/>
        <v>8.0031469835413257E-5</v>
      </c>
    </row>
    <row r="5" spans="1:27" x14ac:dyDescent="0.25">
      <c r="A5" s="1">
        <v>41485</v>
      </c>
      <c r="B5">
        <v>30</v>
      </c>
      <c r="C5" t="s">
        <v>6</v>
      </c>
      <c r="E5">
        <v>0.2</v>
      </c>
      <c r="G5">
        <v>0.3</v>
      </c>
      <c r="I5">
        <f t="shared" si="12"/>
        <v>14.278880821321225</v>
      </c>
      <c r="K5">
        <f t="shared" si="9"/>
        <v>21.418321231981839</v>
      </c>
      <c r="L5">
        <f t="shared" si="10"/>
        <v>0</v>
      </c>
      <c r="M5">
        <f t="shared" si="1"/>
        <v>0.35697202053303062</v>
      </c>
      <c r="N5">
        <f t="shared" si="1"/>
        <v>0</v>
      </c>
      <c r="O5">
        <f t="shared" si="1"/>
        <v>0.53545803079954601</v>
      </c>
      <c r="P5" s="3">
        <v>4722.2222000000002</v>
      </c>
      <c r="Q5" s="3">
        <v>7222.2222000000002</v>
      </c>
      <c r="R5" s="3">
        <v>20555.5556</v>
      </c>
      <c r="S5" s="3">
        <v>10277.7778</v>
      </c>
      <c r="U5">
        <f t="shared" si="2"/>
        <v>4.942689530281007E-5</v>
      </c>
      <c r="W5">
        <f t="shared" si="2"/>
        <v>5.2098619100283139E-5</v>
      </c>
      <c r="X5">
        <f t="shared" si="3"/>
        <v>5.0762757201546608E-5</v>
      </c>
      <c r="Y5">
        <f t="shared" si="4"/>
        <v>1.8891940146506815E-6</v>
      </c>
      <c r="Z5">
        <f t="shared" si="5"/>
        <v>4.8873563186895927E-5</v>
      </c>
      <c r="AA5">
        <f t="shared" si="6"/>
        <v>5.2651951216197288E-5</v>
      </c>
    </row>
    <row r="6" spans="1:27" x14ac:dyDescent="0.25">
      <c r="A6" s="1">
        <v>41486</v>
      </c>
      <c r="B6">
        <v>31</v>
      </c>
      <c r="C6" t="s">
        <v>6</v>
      </c>
      <c r="D6">
        <v>0.2</v>
      </c>
      <c r="E6">
        <v>0.3</v>
      </c>
      <c r="F6">
        <v>0.4</v>
      </c>
      <c r="G6">
        <v>0.3</v>
      </c>
      <c r="H6">
        <f t="shared" si="7"/>
        <v>14.278880821321225</v>
      </c>
      <c r="I6">
        <f t="shared" si="12"/>
        <v>21.418321231981839</v>
      </c>
      <c r="J6">
        <f t="shared" si="8"/>
        <v>28.557761642642451</v>
      </c>
      <c r="K6">
        <f t="shared" si="9"/>
        <v>21.418321231981839</v>
      </c>
      <c r="L6">
        <f t="shared" si="10"/>
        <v>0.35697202053303062</v>
      </c>
      <c r="M6">
        <f t="shared" si="1"/>
        <v>0.53545803079954601</v>
      </c>
      <c r="N6">
        <f t="shared" si="1"/>
        <v>0.71394404106606124</v>
      </c>
      <c r="O6">
        <f t="shared" si="1"/>
        <v>0.53545803079954601</v>
      </c>
      <c r="P6" s="3">
        <v>3611.1111000000001</v>
      </c>
      <c r="Q6" s="3">
        <v>7222.2222000000002</v>
      </c>
      <c r="R6" s="3">
        <v>2777.7777999999998</v>
      </c>
      <c r="S6" s="3">
        <v>11944.4444</v>
      </c>
      <c r="T6">
        <f t="shared" si="11"/>
        <v>9.8853790605620139E-5</v>
      </c>
      <c r="U6">
        <f t="shared" si="2"/>
        <v>7.4140342954215121E-5</v>
      </c>
      <c r="V6">
        <f t="shared" si="2"/>
        <v>2.5701985272762325E-4</v>
      </c>
      <c r="W6">
        <f t="shared" si="2"/>
        <v>4.4829044605837504E-5</v>
      </c>
      <c r="X6">
        <f t="shared" si="3"/>
        <v>1.1871075772332401E-4</v>
      </c>
      <c r="Y6">
        <f t="shared" si="4"/>
        <v>9.4813385675734664E-5</v>
      </c>
      <c r="Z6">
        <f t="shared" si="5"/>
        <v>2.3897372047589343E-5</v>
      </c>
      <c r="AA6">
        <f t="shared" si="6"/>
        <v>2.1352414339905867E-4</v>
      </c>
    </row>
    <row r="7" spans="1:27" x14ac:dyDescent="0.25">
      <c r="A7" s="1">
        <v>41479</v>
      </c>
      <c r="B7">
        <v>24</v>
      </c>
      <c r="C7" t="s">
        <v>7</v>
      </c>
      <c r="D7">
        <v>0.3</v>
      </c>
      <c r="E7">
        <v>0.5</v>
      </c>
      <c r="F7">
        <v>0.2</v>
      </c>
      <c r="G7">
        <v>0.3</v>
      </c>
      <c r="H7">
        <f t="shared" si="7"/>
        <v>21.418321231981839</v>
      </c>
      <c r="I7">
        <f t="shared" si="12"/>
        <v>35.697202053303059</v>
      </c>
      <c r="J7">
        <f t="shared" si="8"/>
        <v>14.278880821321225</v>
      </c>
      <c r="K7">
        <f t="shared" si="9"/>
        <v>21.418321231981839</v>
      </c>
      <c r="L7">
        <f t="shared" si="10"/>
        <v>0.53545803079954601</v>
      </c>
      <c r="M7">
        <f t="shared" si="1"/>
        <v>0.89243005133257647</v>
      </c>
      <c r="N7">
        <f t="shared" si="1"/>
        <v>0.35697202053303062</v>
      </c>
      <c r="O7">
        <f t="shared" si="1"/>
        <v>0.53545803079954601</v>
      </c>
      <c r="P7" s="3">
        <v>2500</v>
      </c>
      <c r="Q7" s="3">
        <v>5833.3333000000002</v>
      </c>
      <c r="R7" s="3">
        <v>1666.6667</v>
      </c>
      <c r="S7" s="3">
        <v>3055.5556000000001</v>
      </c>
      <c r="T7">
        <f t="shared" si="11"/>
        <v>2.1418321231981842E-4</v>
      </c>
      <c r="U7">
        <f t="shared" si="2"/>
        <v>1.5298800967408744E-4</v>
      </c>
      <c r="V7">
        <f t="shared" si="2"/>
        <v>2.141832080361542E-4</v>
      </c>
      <c r="W7">
        <f t="shared" si="2"/>
        <v>1.7524080753089421E-4</v>
      </c>
      <c r="X7">
        <f t="shared" si="3"/>
        <v>1.8914880939023857E-4</v>
      </c>
      <c r="Y7">
        <f t="shared" si="4"/>
        <v>3.0301146278836276E-5</v>
      </c>
      <c r="Z7">
        <f t="shared" si="5"/>
        <v>1.5884766311140229E-4</v>
      </c>
      <c r="AA7">
        <f t="shared" si="6"/>
        <v>2.1944995566907486E-4</v>
      </c>
    </row>
    <row r="8" spans="1:27" x14ac:dyDescent="0.25">
      <c r="A8" s="1">
        <v>41481</v>
      </c>
      <c r="B8">
        <v>26</v>
      </c>
      <c r="C8" t="s">
        <v>7</v>
      </c>
      <c r="D8">
        <v>0.3</v>
      </c>
      <c r="E8">
        <v>0.4</v>
      </c>
      <c r="F8">
        <v>0.2</v>
      </c>
      <c r="G8">
        <v>0.2</v>
      </c>
      <c r="H8">
        <f t="shared" si="7"/>
        <v>21.418321231981839</v>
      </c>
      <c r="I8">
        <f t="shared" si="12"/>
        <v>28.557761642642451</v>
      </c>
      <c r="J8">
        <f t="shared" si="8"/>
        <v>14.278880821321225</v>
      </c>
      <c r="K8">
        <f t="shared" si="9"/>
        <v>14.278880821321225</v>
      </c>
      <c r="L8">
        <f t="shared" si="10"/>
        <v>0.53545803079954601</v>
      </c>
      <c r="M8">
        <f t="shared" si="1"/>
        <v>0.71394404106606124</v>
      </c>
      <c r="N8">
        <f t="shared" si="1"/>
        <v>0.35697202053303062</v>
      </c>
      <c r="O8">
        <f t="shared" si="1"/>
        <v>0.35697202053303062</v>
      </c>
      <c r="P8" s="3">
        <v>9444.4444000000003</v>
      </c>
      <c r="Q8" s="3">
        <v>227000</v>
      </c>
      <c r="R8" s="3">
        <v>21666.666700000002</v>
      </c>
      <c r="S8" s="3">
        <v>23611.111099999998</v>
      </c>
      <c r="T8">
        <f t="shared" si="11"/>
        <v>5.6695556469107486E-5</v>
      </c>
      <c r="U8">
        <f t="shared" si="2"/>
        <v>3.1451279342117236E-6</v>
      </c>
      <c r="V8">
        <f t="shared" si="2"/>
        <v>1.6475631691561978E-5</v>
      </c>
      <c r="W8">
        <f t="shared" si="2"/>
        <v>1.5118814994396034E-5</v>
      </c>
      <c r="X8">
        <f t="shared" si="3"/>
        <v>2.2858782772319308E-5</v>
      </c>
      <c r="Y8">
        <f t="shared" si="4"/>
        <v>2.3339574119270491E-5</v>
      </c>
      <c r="Z8">
        <f t="shared" si="5"/>
        <v>-4.8079134695118271E-7</v>
      </c>
      <c r="AA8">
        <f t="shared" si="6"/>
        <v>4.6198356891589802E-5</v>
      </c>
    </row>
    <row r="9" spans="1:27" x14ac:dyDescent="0.25">
      <c r="A9" s="1">
        <v>41483</v>
      </c>
      <c r="B9">
        <v>28</v>
      </c>
      <c r="C9" t="s">
        <v>7</v>
      </c>
      <c r="D9">
        <v>0.3</v>
      </c>
      <c r="E9">
        <v>0.3</v>
      </c>
      <c r="F9">
        <v>0.3</v>
      </c>
      <c r="G9">
        <v>0.2</v>
      </c>
      <c r="H9">
        <f t="shared" si="7"/>
        <v>21.418321231981839</v>
      </c>
      <c r="I9">
        <f t="shared" si="12"/>
        <v>21.418321231981839</v>
      </c>
      <c r="J9">
        <f t="shared" si="8"/>
        <v>21.418321231981839</v>
      </c>
      <c r="K9">
        <f t="shared" si="9"/>
        <v>14.278880821321225</v>
      </c>
      <c r="L9">
        <f t="shared" si="10"/>
        <v>0.53545803079954601</v>
      </c>
      <c r="M9">
        <f t="shared" si="1"/>
        <v>0.53545803079954601</v>
      </c>
      <c r="N9">
        <f t="shared" si="1"/>
        <v>0.53545803079954601</v>
      </c>
      <c r="O9">
        <f t="shared" si="1"/>
        <v>0.35697202053303062</v>
      </c>
      <c r="P9" s="3">
        <v>23888.888900000002</v>
      </c>
      <c r="Q9" s="3">
        <v>160833.3333</v>
      </c>
      <c r="R9" s="3">
        <v>66666.666700000002</v>
      </c>
      <c r="S9" s="3">
        <v>7777.7777999999998</v>
      </c>
      <c r="T9">
        <f t="shared" si="11"/>
        <v>2.2414522209090517E-5</v>
      </c>
      <c r="U9">
        <f t="shared" si="2"/>
        <v>3.3292727310498762E-6</v>
      </c>
      <c r="V9">
        <f t="shared" si="2"/>
        <v>8.031870457977255E-6</v>
      </c>
      <c r="W9">
        <f t="shared" si="2"/>
        <v>4.5896402508828502E-5</v>
      </c>
      <c r="X9">
        <f t="shared" si="3"/>
        <v>1.9918016976736539E-5</v>
      </c>
      <c r="Y9">
        <f t="shared" si="4"/>
        <v>1.9127432027878978E-5</v>
      </c>
      <c r="Z9">
        <f t="shared" si="5"/>
        <v>7.9058494885756128E-7</v>
      </c>
      <c r="AA9">
        <f t="shared" si="6"/>
        <v>3.9045449004615514E-5</v>
      </c>
    </row>
    <row r="10" spans="1:27" x14ac:dyDescent="0.25">
      <c r="A10" s="1">
        <v>41485</v>
      </c>
      <c r="B10">
        <v>30</v>
      </c>
      <c r="C10" t="s">
        <v>7</v>
      </c>
      <c r="E10">
        <v>0.2</v>
      </c>
      <c r="F10">
        <v>0.3</v>
      </c>
      <c r="G10">
        <v>0.3</v>
      </c>
      <c r="I10">
        <f t="shared" si="12"/>
        <v>14.278880821321225</v>
      </c>
      <c r="J10">
        <f t="shared" si="8"/>
        <v>21.418321231981839</v>
      </c>
      <c r="K10">
        <f t="shared" si="9"/>
        <v>21.418321231981839</v>
      </c>
      <c r="L10">
        <f t="shared" si="10"/>
        <v>0</v>
      </c>
      <c r="M10">
        <f t="shared" si="1"/>
        <v>0.35697202053303062</v>
      </c>
      <c r="N10">
        <f t="shared" si="1"/>
        <v>0.53545803079954601</v>
      </c>
      <c r="O10">
        <f t="shared" si="1"/>
        <v>0.53545803079954601</v>
      </c>
      <c r="P10" s="3">
        <v>23611.111099999998</v>
      </c>
      <c r="Q10" s="3">
        <v>35833.333299999998</v>
      </c>
      <c r="R10" s="3">
        <v>32777.777800000003</v>
      </c>
      <c r="S10" s="3">
        <v>50740.740700000002</v>
      </c>
      <c r="U10">
        <f t="shared" si="2"/>
        <v>9.9620098846073763E-6</v>
      </c>
      <c r="V10">
        <f t="shared" si="2"/>
        <v>1.6336007708232921E-5</v>
      </c>
      <c r="W10">
        <f t="shared" si="2"/>
        <v>1.0552822513281639E-5</v>
      </c>
      <c r="X10">
        <f t="shared" si="3"/>
        <v>1.228361336870731E-5</v>
      </c>
      <c r="Y10">
        <f t="shared" si="4"/>
        <v>3.5218872501564616E-6</v>
      </c>
      <c r="Z10">
        <f t="shared" si="5"/>
        <v>8.7617261185508488E-6</v>
      </c>
      <c r="AA10">
        <f t="shared" si="6"/>
        <v>1.5805500618863772E-5</v>
      </c>
    </row>
    <row r="11" spans="1:27" x14ac:dyDescent="0.25">
      <c r="A11" s="1">
        <v>41486</v>
      </c>
      <c r="B11">
        <v>31</v>
      </c>
      <c r="C11" t="s">
        <v>7</v>
      </c>
      <c r="D11">
        <v>0.2</v>
      </c>
      <c r="E11">
        <v>0.3</v>
      </c>
      <c r="F11">
        <v>0.2</v>
      </c>
      <c r="G11">
        <v>0.4</v>
      </c>
      <c r="H11">
        <f t="shared" si="7"/>
        <v>14.278880821321225</v>
      </c>
      <c r="I11">
        <f t="shared" si="12"/>
        <v>21.418321231981839</v>
      </c>
      <c r="J11">
        <f t="shared" si="8"/>
        <v>14.278880821321225</v>
      </c>
      <c r="K11">
        <f t="shared" si="9"/>
        <v>28.557761642642451</v>
      </c>
      <c r="L11">
        <f t="shared" si="10"/>
        <v>0.35697202053303062</v>
      </c>
      <c r="M11">
        <f t="shared" si="1"/>
        <v>0.53545803079954601</v>
      </c>
      <c r="N11">
        <f t="shared" si="1"/>
        <v>0.35697202053303062</v>
      </c>
      <c r="O11">
        <f t="shared" si="1"/>
        <v>0.71394404106606124</v>
      </c>
      <c r="P11" s="3">
        <v>10555.5556</v>
      </c>
      <c r="Q11" s="3">
        <v>53611.111100000002</v>
      </c>
      <c r="R11" s="3">
        <v>17222.2222</v>
      </c>
      <c r="S11" s="3">
        <v>47500</v>
      </c>
      <c r="T11">
        <f t="shared" si="11"/>
        <v>3.381840180284121E-5</v>
      </c>
      <c r="U11">
        <f t="shared" si="2"/>
        <v>9.9878181931496281E-6</v>
      </c>
      <c r="V11">
        <f t="shared" si="2"/>
        <v>2.0727407670598434E-5</v>
      </c>
      <c r="W11">
        <f t="shared" si="2"/>
        <v>1.5030400864548658E-5</v>
      </c>
      <c r="X11">
        <f t="shared" si="3"/>
        <v>1.9891007132784485E-5</v>
      </c>
      <c r="Y11">
        <f t="shared" si="4"/>
        <v>1.0269218286122521E-5</v>
      </c>
      <c r="Z11">
        <f t="shared" si="5"/>
        <v>9.6217888466619642E-6</v>
      </c>
      <c r="AA11">
        <f t="shared" si="6"/>
        <v>3.0160225418907006E-5</v>
      </c>
    </row>
    <row r="12" spans="1:27" x14ac:dyDescent="0.25">
      <c r="A12" s="1">
        <v>41479</v>
      </c>
      <c r="B12">
        <v>24</v>
      </c>
      <c r="C12" t="s">
        <v>8</v>
      </c>
      <c r="D12">
        <v>0.4</v>
      </c>
      <c r="E12">
        <v>0.3</v>
      </c>
      <c r="F12">
        <v>0.6</v>
      </c>
      <c r="G12">
        <v>0.3</v>
      </c>
      <c r="H12">
        <f t="shared" si="7"/>
        <v>28.557761642642451</v>
      </c>
      <c r="I12">
        <f t="shared" si="12"/>
        <v>21.418321231981839</v>
      </c>
      <c r="J12">
        <f t="shared" si="8"/>
        <v>42.836642463963678</v>
      </c>
      <c r="K12">
        <f t="shared" si="9"/>
        <v>21.418321231981839</v>
      </c>
      <c r="L12">
        <f t="shared" si="10"/>
        <v>0.71394404106606124</v>
      </c>
      <c r="M12">
        <f t="shared" si="1"/>
        <v>0.53545803079954601</v>
      </c>
      <c r="N12">
        <f t="shared" si="1"/>
        <v>1.070916061599092</v>
      </c>
      <c r="O12">
        <f t="shared" si="1"/>
        <v>0.53545803079954601</v>
      </c>
      <c r="P12" s="3">
        <v>4444.4444000000003</v>
      </c>
      <c r="Q12" s="3">
        <v>1944.4444000000001</v>
      </c>
      <c r="R12" s="3">
        <v>17222.2222</v>
      </c>
      <c r="S12" s="3">
        <v>12500</v>
      </c>
      <c r="T12">
        <f t="shared" si="11"/>
        <v>1.6063741084623788E-4</v>
      </c>
      <c r="U12">
        <f t="shared" si="2"/>
        <v>2.7537842213413044E-4</v>
      </c>
      <c r="V12">
        <f t="shared" si="2"/>
        <v>6.2182223011795305E-5</v>
      </c>
      <c r="W12">
        <f t="shared" si="2"/>
        <v>4.2836642463963683E-5</v>
      </c>
      <c r="X12">
        <f t="shared" si="3"/>
        <v>1.3525867461403182E-4</v>
      </c>
      <c r="Y12">
        <f t="shared" si="4"/>
        <v>1.0670773746291365E-4</v>
      </c>
      <c r="Z12">
        <f t="shared" si="5"/>
        <v>2.8550937151118172E-5</v>
      </c>
      <c r="AA12">
        <f t="shared" si="6"/>
        <v>2.4196641207694546E-4</v>
      </c>
    </row>
    <row r="13" spans="1:27" x14ac:dyDescent="0.25">
      <c r="A13" s="1">
        <v>41481</v>
      </c>
      <c r="B13">
        <v>26</v>
      </c>
      <c r="C13" t="s">
        <v>8</v>
      </c>
      <c r="D13">
        <v>0.3</v>
      </c>
      <c r="E13">
        <v>0.3</v>
      </c>
      <c r="F13">
        <v>0.5</v>
      </c>
      <c r="G13">
        <v>0.4</v>
      </c>
      <c r="H13">
        <f t="shared" si="7"/>
        <v>21.418321231981839</v>
      </c>
      <c r="I13">
        <f t="shared" si="12"/>
        <v>21.418321231981839</v>
      </c>
      <c r="J13">
        <f t="shared" si="8"/>
        <v>35.697202053303059</v>
      </c>
      <c r="K13">
        <f t="shared" si="9"/>
        <v>28.557761642642451</v>
      </c>
      <c r="L13">
        <f t="shared" si="10"/>
        <v>0.53545803079954601</v>
      </c>
      <c r="M13">
        <f t="shared" si="1"/>
        <v>0.53545803079954601</v>
      </c>
      <c r="N13">
        <f t="shared" si="1"/>
        <v>0.89243005133257647</v>
      </c>
      <c r="O13">
        <f t="shared" si="1"/>
        <v>0.71394404106606124</v>
      </c>
      <c r="P13" s="3">
        <v>55555.5556</v>
      </c>
      <c r="Q13" s="3">
        <v>131111.11110000001</v>
      </c>
      <c r="R13" s="3">
        <v>282000</v>
      </c>
      <c r="S13" s="3">
        <v>214285.71429999999</v>
      </c>
      <c r="T13">
        <f t="shared" si="11"/>
        <v>9.6382445466812329E-6</v>
      </c>
      <c r="U13">
        <f t="shared" si="2"/>
        <v>4.0840019301731473E-6</v>
      </c>
      <c r="V13">
        <f t="shared" si="2"/>
        <v>3.1646455721013351E-6</v>
      </c>
      <c r="W13">
        <f t="shared" si="2"/>
        <v>3.3317388580861699E-6</v>
      </c>
      <c r="X13">
        <f t="shared" si="3"/>
        <v>5.0546577267604715E-6</v>
      </c>
      <c r="Y13">
        <f t="shared" si="4"/>
        <v>3.0817763375469621E-6</v>
      </c>
      <c r="Z13">
        <f t="shared" si="5"/>
        <v>1.9728813892135094E-6</v>
      </c>
      <c r="AA13">
        <f t="shared" si="6"/>
        <v>8.1364340643074345E-6</v>
      </c>
    </row>
    <row r="14" spans="1:27" x14ac:dyDescent="0.25">
      <c r="A14" s="1">
        <v>41483</v>
      </c>
      <c r="B14">
        <v>28</v>
      </c>
      <c r="C14" t="s">
        <v>8</v>
      </c>
      <c r="D14">
        <v>0.3</v>
      </c>
      <c r="E14">
        <v>0.3</v>
      </c>
      <c r="F14">
        <v>0.4</v>
      </c>
      <c r="G14">
        <v>0.3</v>
      </c>
      <c r="H14">
        <f t="shared" si="7"/>
        <v>21.418321231981839</v>
      </c>
      <c r="I14">
        <f t="shared" si="12"/>
        <v>21.418321231981839</v>
      </c>
      <c r="J14">
        <f t="shared" si="8"/>
        <v>28.557761642642451</v>
      </c>
      <c r="K14">
        <f t="shared" si="9"/>
        <v>21.418321231981839</v>
      </c>
      <c r="L14">
        <f t="shared" si="10"/>
        <v>0.53545803079954601</v>
      </c>
      <c r="M14">
        <f t="shared" si="1"/>
        <v>0.53545803079954601</v>
      </c>
      <c r="N14">
        <f t="shared" si="1"/>
        <v>0.71394404106606124</v>
      </c>
      <c r="O14">
        <f t="shared" si="1"/>
        <v>0.53545803079954601</v>
      </c>
      <c r="P14" s="3">
        <v>150000</v>
      </c>
      <c r="Q14" s="3">
        <v>230000</v>
      </c>
      <c r="R14" s="3">
        <v>238333.3333</v>
      </c>
      <c r="S14" s="3">
        <v>169166.6667</v>
      </c>
      <c r="T14">
        <f t="shared" si="11"/>
        <v>3.5697202053303067E-6</v>
      </c>
      <c r="U14">
        <f t="shared" si="2"/>
        <v>2.3280783947806349E-6</v>
      </c>
      <c r="V14">
        <f t="shared" si="2"/>
        <v>2.9955694034933436E-6</v>
      </c>
      <c r="W14">
        <f t="shared" si="2"/>
        <v>3.1652691469598248E-6</v>
      </c>
      <c r="X14">
        <f t="shared" si="3"/>
        <v>3.0146592876410277E-6</v>
      </c>
      <c r="Y14">
        <f t="shared" si="4"/>
        <v>5.172148806147011E-7</v>
      </c>
      <c r="Z14">
        <f t="shared" si="5"/>
        <v>2.4974444070263265E-6</v>
      </c>
      <c r="AA14">
        <f t="shared" si="6"/>
        <v>3.5318741682557289E-6</v>
      </c>
    </row>
    <row r="15" spans="1:27" x14ac:dyDescent="0.25">
      <c r="A15" s="1">
        <v>41485</v>
      </c>
      <c r="B15">
        <v>30</v>
      </c>
      <c r="C15" t="s">
        <v>8</v>
      </c>
      <c r="D15">
        <v>0.2</v>
      </c>
      <c r="E15">
        <v>0.2</v>
      </c>
      <c r="G15">
        <v>0.2</v>
      </c>
      <c r="H15">
        <f t="shared" si="7"/>
        <v>14.278880821321225</v>
      </c>
      <c r="I15">
        <f t="shared" si="12"/>
        <v>14.278880821321225</v>
      </c>
      <c r="K15">
        <f t="shared" si="9"/>
        <v>14.278880821321225</v>
      </c>
      <c r="L15">
        <f t="shared" si="10"/>
        <v>0.35697202053303062</v>
      </c>
      <c r="M15">
        <f t="shared" si="1"/>
        <v>0.35697202053303062</v>
      </c>
      <c r="N15">
        <f t="shared" si="1"/>
        <v>0</v>
      </c>
      <c r="O15">
        <f t="shared" si="1"/>
        <v>0.35697202053303062</v>
      </c>
      <c r="P15" s="3">
        <v>56388.888899999998</v>
      </c>
      <c r="Q15" s="3">
        <v>48611.111100000002</v>
      </c>
      <c r="R15" s="3">
        <v>115000</v>
      </c>
      <c r="S15" s="3">
        <v>80666.666700000002</v>
      </c>
      <c r="T15">
        <f t="shared" si="11"/>
        <v>6.3305382939196488E-6</v>
      </c>
      <c r="U15">
        <f t="shared" si="2"/>
        <v>7.3434244240722692E-6</v>
      </c>
      <c r="W15">
        <f t="shared" si="2"/>
        <v>4.4252729799858042E-6</v>
      </c>
      <c r="X15">
        <f t="shared" si="3"/>
        <v>6.0330785659925735E-6</v>
      </c>
      <c r="Y15">
        <f t="shared" si="4"/>
        <v>1.4816422240068004E-6</v>
      </c>
      <c r="Z15">
        <f t="shared" si="5"/>
        <v>4.5514363419857733E-6</v>
      </c>
      <c r="AA15">
        <f t="shared" si="6"/>
        <v>7.5147207899993737E-6</v>
      </c>
    </row>
    <row r="16" spans="1:27" x14ac:dyDescent="0.25">
      <c r="A16" s="1">
        <v>41486</v>
      </c>
      <c r="B16">
        <v>31</v>
      </c>
      <c r="C16" t="s">
        <v>8</v>
      </c>
      <c r="D16">
        <v>0.3</v>
      </c>
      <c r="E16">
        <v>0.2</v>
      </c>
      <c r="F16">
        <v>0.3</v>
      </c>
      <c r="G16">
        <v>0.3</v>
      </c>
      <c r="H16">
        <f t="shared" si="7"/>
        <v>21.418321231981839</v>
      </c>
      <c r="I16">
        <f t="shared" si="12"/>
        <v>14.278880821321225</v>
      </c>
      <c r="J16">
        <f t="shared" si="8"/>
        <v>21.418321231981839</v>
      </c>
      <c r="K16">
        <f t="shared" si="9"/>
        <v>21.418321231981839</v>
      </c>
      <c r="L16">
        <f t="shared" si="10"/>
        <v>0.53545803079954601</v>
      </c>
      <c r="M16">
        <f t="shared" si="1"/>
        <v>0.35697202053303062</v>
      </c>
      <c r="N16">
        <f t="shared" si="1"/>
        <v>0.53545803079954601</v>
      </c>
      <c r="O16">
        <f t="shared" si="1"/>
        <v>0.53545803079954601</v>
      </c>
      <c r="P16" s="3">
        <v>43055.5556</v>
      </c>
      <c r="Q16" s="3">
        <v>86666.666700000002</v>
      </c>
      <c r="R16" s="3">
        <v>60277.777800000003</v>
      </c>
      <c r="S16" s="3">
        <v>55555.5556</v>
      </c>
      <c r="T16">
        <f t="shared" si="11"/>
        <v>1.2436444573474416E-5</v>
      </c>
      <c r="U16">
        <f t="shared" si="2"/>
        <v>4.1189079276430811E-6</v>
      </c>
      <c r="V16">
        <f t="shared" si="2"/>
        <v>8.8831747012336934E-6</v>
      </c>
      <c r="W16">
        <f t="shared" si="2"/>
        <v>9.6382445466812329E-6</v>
      </c>
      <c r="X16">
        <f t="shared" si="3"/>
        <v>8.7691929372581061E-6</v>
      </c>
      <c r="Y16">
        <f t="shared" si="4"/>
        <v>3.4564976385710306E-6</v>
      </c>
      <c r="Z16">
        <f t="shared" si="5"/>
        <v>5.3126952986870755E-6</v>
      </c>
      <c r="AA16">
        <f t="shared" si="6"/>
        <v>1.2225690575829137E-5</v>
      </c>
    </row>
    <row r="17" spans="1:35" x14ac:dyDescent="0.25">
      <c r="A17" s="1">
        <v>41479</v>
      </c>
      <c r="B17">
        <v>24</v>
      </c>
      <c r="C17" t="s">
        <v>9</v>
      </c>
      <c r="D17">
        <v>0.3</v>
      </c>
      <c r="E17">
        <v>0.4</v>
      </c>
      <c r="F17">
        <v>0.3</v>
      </c>
      <c r="G17">
        <v>0.5</v>
      </c>
      <c r="H17">
        <f t="shared" si="7"/>
        <v>21.418321231981839</v>
      </c>
      <c r="I17">
        <f t="shared" si="12"/>
        <v>28.557761642642451</v>
      </c>
      <c r="J17">
        <f t="shared" si="8"/>
        <v>21.418321231981839</v>
      </c>
      <c r="K17">
        <f t="shared" si="9"/>
        <v>35.697202053303059</v>
      </c>
      <c r="L17">
        <f t="shared" si="10"/>
        <v>0.53545803079954601</v>
      </c>
      <c r="M17">
        <f t="shared" si="1"/>
        <v>0.71394404106606124</v>
      </c>
      <c r="N17">
        <f t="shared" si="1"/>
        <v>0.53545803079954601</v>
      </c>
      <c r="O17">
        <f t="shared" si="1"/>
        <v>0.89243005133257647</v>
      </c>
      <c r="P17" s="3">
        <v>7222.2222000000002</v>
      </c>
      <c r="Q17" s="3">
        <v>32222.2222</v>
      </c>
      <c r="R17" s="3">
        <v>7777.7777999999998</v>
      </c>
      <c r="S17" s="3">
        <v>19444.4444</v>
      </c>
      <c r="T17">
        <f t="shared" si="11"/>
        <v>7.4140342954215121E-5</v>
      </c>
      <c r="U17">
        <f t="shared" si="2"/>
        <v>2.215688404836527E-5</v>
      </c>
      <c r="V17">
        <f t="shared" si="2"/>
        <v>6.8844603763242764E-5</v>
      </c>
      <c r="W17">
        <f t="shared" si="2"/>
        <v>4.5896402744867135E-5</v>
      </c>
      <c r="X17">
        <f t="shared" si="3"/>
        <v>5.2759558377672571E-5</v>
      </c>
      <c r="Y17">
        <f t="shared" si="4"/>
        <v>2.3801212962859168E-5</v>
      </c>
      <c r="Z17">
        <f t="shared" si="5"/>
        <v>2.8958345414813403E-5</v>
      </c>
      <c r="AA17">
        <f t="shared" si="6"/>
        <v>7.6560771340531742E-5</v>
      </c>
    </row>
    <row r="18" spans="1:35" x14ac:dyDescent="0.25">
      <c r="A18" s="1">
        <v>41481</v>
      </c>
      <c r="B18">
        <v>26</v>
      </c>
      <c r="C18" t="s">
        <v>9</v>
      </c>
      <c r="D18">
        <v>0.6</v>
      </c>
      <c r="E18">
        <v>0.4</v>
      </c>
      <c r="F18">
        <v>0.3</v>
      </c>
      <c r="G18">
        <v>0.5</v>
      </c>
      <c r="H18">
        <f t="shared" si="7"/>
        <v>42.836642463963678</v>
      </c>
      <c r="I18">
        <f t="shared" si="12"/>
        <v>28.557761642642451</v>
      </c>
      <c r="J18">
        <f t="shared" si="8"/>
        <v>21.418321231981839</v>
      </c>
      <c r="K18">
        <f t="shared" si="9"/>
        <v>35.697202053303059</v>
      </c>
      <c r="L18">
        <f t="shared" si="10"/>
        <v>1.070916061599092</v>
      </c>
      <c r="M18">
        <f t="shared" ref="M18:M21" si="13">I18*1/40</f>
        <v>0.71394404106606124</v>
      </c>
      <c r="N18">
        <f t="shared" ref="N18:N21" si="14">J18*1/40</f>
        <v>0.53545803079954601</v>
      </c>
      <c r="O18">
        <f t="shared" ref="O18:O21" si="15">K18*1/40</f>
        <v>0.89243005133257647</v>
      </c>
      <c r="P18" s="3">
        <v>318000</v>
      </c>
      <c r="Q18" s="3">
        <v>342500</v>
      </c>
      <c r="R18" s="3">
        <v>136666.6667</v>
      </c>
      <c r="S18" s="3">
        <v>351250</v>
      </c>
      <c r="T18">
        <f t="shared" si="11"/>
        <v>3.3676605710663271E-6</v>
      </c>
      <c r="U18">
        <f t="shared" si="11"/>
        <v>2.0845081490979889E-6</v>
      </c>
      <c r="V18">
        <f t="shared" si="11"/>
        <v>3.9179855902605838E-6</v>
      </c>
      <c r="W18">
        <f t="shared" si="11"/>
        <v>2.5407261247902533E-6</v>
      </c>
      <c r="X18">
        <f t="shared" si="3"/>
        <v>2.9777201088037885E-6</v>
      </c>
      <c r="Y18">
        <f t="shared" si="4"/>
        <v>8.2157249360686327E-7</v>
      </c>
      <c r="Z18">
        <f t="shared" si="5"/>
        <v>2.156147615196925E-6</v>
      </c>
      <c r="AA18">
        <f t="shared" si="6"/>
        <v>3.799292602410652E-6</v>
      </c>
    </row>
    <row r="19" spans="1:35" x14ac:dyDescent="0.25">
      <c r="A19" s="1">
        <v>41483</v>
      </c>
      <c r="B19">
        <v>28</v>
      </c>
      <c r="C19" t="s">
        <v>9</v>
      </c>
      <c r="D19">
        <v>0.3</v>
      </c>
      <c r="E19">
        <v>0.3</v>
      </c>
      <c r="F19">
        <v>0.4</v>
      </c>
      <c r="G19">
        <v>0.3</v>
      </c>
      <c r="H19">
        <f t="shared" si="7"/>
        <v>21.418321231981839</v>
      </c>
      <c r="I19">
        <f t="shared" si="12"/>
        <v>21.418321231981839</v>
      </c>
      <c r="J19">
        <f t="shared" si="8"/>
        <v>28.557761642642451</v>
      </c>
      <c r="K19">
        <f t="shared" si="9"/>
        <v>21.418321231981839</v>
      </c>
      <c r="L19">
        <f t="shared" si="10"/>
        <v>0.53545803079954601</v>
      </c>
      <c r="M19">
        <f t="shared" si="13"/>
        <v>0.53545803079954601</v>
      </c>
      <c r="N19">
        <f t="shared" si="14"/>
        <v>0.71394404106606124</v>
      </c>
      <c r="O19">
        <f t="shared" si="15"/>
        <v>0.53545803079954601</v>
      </c>
      <c r="P19" s="3">
        <v>207500</v>
      </c>
      <c r="Q19" s="3">
        <v>229090.90909999999</v>
      </c>
      <c r="R19" s="3">
        <v>249166.6667</v>
      </c>
      <c r="S19" s="3">
        <v>145833.3333</v>
      </c>
      <c r="T19">
        <f t="shared" si="11"/>
        <v>2.5805206303592578E-6</v>
      </c>
      <c r="U19">
        <f t="shared" si="11"/>
        <v>2.337316801016379E-6</v>
      </c>
      <c r="V19">
        <f t="shared" si="11"/>
        <v>2.8653272547313057E-6</v>
      </c>
      <c r="W19">
        <f t="shared" si="11"/>
        <v>3.6717122120361355E-6</v>
      </c>
      <c r="X19">
        <f t="shared" si="3"/>
        <v>2.8637192245357692E-6</v>
      </c>
      <c r="Y19">
        <f t="shared" si="4"/>
        <v>5.8027470760020683E-7</v>
      </c>
      <c r="Z19">
        <f t="shared" si="5"/>
        <v>2.2834445169355624E-6</v>
      </c>
      <c r="AA19">
        <f t="shared" si="6"/>
        <v>3.4439939321359759E-6</v>
      </c>
    </row>
    <row r="20" spans="1:35" x14ac:dyDescent="0.25">
      <c r="A20" s="1">
        <v>41485</v>
      </c>
      <c r="B20">
        <v>30</v>
      </c>
      <c r="C20" t="s">
        <v>9</v>
      </c>
      <c r="D20">
        <v>0.2</v>
      </c>
      <c r="E20">
        <v>0.3</v>
      </c>
      <c r="F20">
        <v>0.3</v>
      </c>
      <c r="G20">
        <v>0.3</v>
      </c>
      <c r="H20">
        <f t="shared" si="7"/>
        <v>14.278880821321225</v>
      </c>
      <c r="I20">
        <f t="shared" si="12"/>
        <v>21.418321231981839</v>
      </c>
      <c r="J20">
        <f t="shared" si="8"/>
        <v>21.418321231981839</v>
      </c>
      <c r="K20">
        <f t="shared" si="9"/>
        <v>21.418321231981839</v>
      </c>
      <c r="L20">
        <f t="shared" si="10"/>
        <v>0.35697202053303062</v>
      </c>
      <c r="M20">
        <f t="shared" si="13"/>
        <v>0.53545803079954601</v>
      </c>
      <c r="N20">
        <f t="shared" si="14"/>
        <v>0.53545803079954601</v>
      </c>
      <c r="O20">
        <f t="shared" si="15"/>
        <v>0.53545803079954601</v>
      </c>
      <c r="P20" s="3">
        <v>60277.777800000003</v>
      </c>
      <c r="Q20" s="3">
        <v>61481.481500000002</v>
      </c>
      <c r="R20" s="3">
        <v>105416.6667</v>
      </c>
      <c r="S20" s="3">
        <v>81388.888900000005</v>
      </c>
      <c r="T20">
        <f t="shared" si="11"/>
        <v>5.9221164674891286E-6</v>
      </c>
      <c r="U20">
        <f t="shared" si="11"/>
        <v>8.7092571248392247E-6</v>
      </c>
      <c r="V20">
        <f t="shared" si="11"/>
        <v>5.0794437688243278E-6</v>
      </c>
      <c r="W20">
        <f t="shared" si="11"/>
        <v>6.5790065208710073E-6</v>
      </c>
      <c r="X20">
        <f t="shared" si="3"/>
        <v>6.5724559705059221E-6</v>
      </c>
      <c r="Y20">
        <f t="shared" si="4"/>
        <v>1.5511274379650943E-6</v>
      </c>
      <c r="Z20">
        <f t="shared" si="5"/>
        <v>5.0213285325408274E-6</v>
      </c>
      <c r="AA20">
        <f t="shared" si="6"/>
        <v>8.1235834084710168E-6</v>
      </c>
    </row>
    <row r="21" spans="1:35" x14ac:dyDescent="0.25">
      <c r="A21" s="1">
        <v>41486</v>
      </c>
      <c r="B21">
        <v>31</v>
      </c>
      <c r="C21" t="s">
        <v>9</v>
      </c>
      <c r="D21">
        <v>0.3</v>
      </c>
      <c r="E21">
        <v>0.3</v>
      </c>
      <c r="G21">
        <v>0.4</v>
      </c>
      <c r="H21">
        <f t="shared" si="7"/>
        <v>21.418321231981839</v>
      </c>
      <c r="I21">
        <f t="shared" si="12"/>
        <v>21.418321231981839</v>
      </c>
      <c r="K21">
        <f t="shared" si="9"/>
        <v>28.557761642642451</v>
      </c>
      <c r="L21">
        <f t="shared" si="10"/>
        <v>0.53545803079954601</v>
      </c>
      <c r="M21">
        <f t="shared" si="13"/>
        <v>0.53545803079954601</v>
      </c>
      <c r="N21">
        <f t="shared" si="14"/>
        <v>0</v>
      </c>
      <c r="O21">
        <f t="shared" si="15"/>
        <v>0.71394404106606124</v>
      </c>
      <c r="P21" s="3">
        <v>62500</v>
      </c>
      <c r="Q21" s="3">
        <v>56111.111100000002</v>
      </c>
      <c r="R21" s="3">
        <v>54444.4444</v>
      </c>
      <c r="S21" s="3">
        <v>47222.222199999997</v>
      </c>
      <c r="T21">
        <f t="shared" si="11"/>
        <v>8.567328492792737E-6</v>
      </c>
      <c r="U21">
        <f t="shared" si="11"/>
        <v>9.5428163923766252E-6</v>
      </c>
      <c r="W21">
        <f t="shared" si="11"/>
        <v>1.5118814994396034E-5</v>
      </c>
      <c r="X21">
        <f t="shared" si="3"/>
        <v>1.1076319959855132E-5</v>
      </c>
      <c r="Y21">
        <f t="shared" si="4"/>
        <v>3.5347162175731356E-6</v>
      </c>
      <c r="Z21">
        <f t="shared" si="5"/>
        <v>7.5416037422819961E-6</v>
      </c>
      <c r="AA21">
        <f t="shared" si="6"/>
        <v>1.4611036177428267E-5</v>
      </c>
    </row>
    <row r="24" spans="1:35" x14ac:dyDescent="0.25">
      <c r="S24" s="4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25">
      <c r="S25" s="5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x14ac:dyDescent="0.25"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 x14ac:dyDescent="0.25">
      <c r="S27" s="5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x14ac:dyDescent="0.25"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 x14ac:dyDescent="0.25">
      <c r="S29" s="5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x14ac:dyDescent="0.25"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 x14ac:dyDescent="0.25">
      <c r="S31" s="5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x14ac:dyDescent="0.25"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9:35" x14ac:dyDescent="0.25"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9:35" x14ac:dyDescent="0.25">
      <c r="S34" s="5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J20" sqref="J20"/>
    </sheetView>
  </sheetViews>
  <sheetFormatPr defaultRowHeight="15" x14ac:dyDescent="0.25"/>
  <cols>
    <col min="1" max="4" width="12" bestFit="1" customWidth="1"/>
    <col min="9" max="12" width="12" bestFit="1" customWidth="1"/>
    <col min="15" max="15" width="12.7109375" bestFit="1" customWidth="1"/>
    <col min="16" max="16" width="12" bestFit="1" customWidth="1"/>
  </cols>
  <sheetData>
    <row r="1" spans="1:8" x14ac:dyDescent="0.25">
      <c r="A1" t="s">
        <v>17</v>
      </c>
      <c r="B1" t="s">
        <v>17</v>
      </c>
      <c r="C1" t="s">
        <v>17</v>
      </c>
      <c r="D1" t="s">
        <v>17</v>
      </c>
      <c r="E1" t="s">
        <v>15</v>
      </c>
      <c r="F1" t="s">
        <v>16</v>
      </c>
      <c r="G1" t="s">
        <v>4</v>
      </c>
      <c r="H1" t="s">
        <v>5</v>
      </c>
    </row>
    <row r="2" spans="1:8" x14ac:dyDescent="0.25">
      <c r="B2">
        <v>2.6772900267728999E-9</v>
      </c>
      <c r="C2">
        <v>5.1923235608389297E-9</v>
      </c>
      <c r="D2">
        <v>7.1394398572112024E-9</v>
      </c>
      <c r="E2">
        <v>5.0030178149410103E-9</v>
      </c>
      <c r="F2">
        <v>2.2370902477085313E-9</v>
      </c>
      <c r="G2">
        <v>2.765927567232479E-9</v>
      </c>
      <c r="H2">
        <v>7.2401080626495416E-9</v>
      </c>
    </row>
    <row r="3" spans="1:8" x14ac:dyDescent="0.25">
      <c r="A3">
        <v>2.1418319828653441E-9</v>
      </c>
      <c r="C3">
        <v>2.8943675683498289E-10</v>
      </c>
      <c r="D3">
        <v>6.7994571234301238E-10</v>
      </c>
      <c r="E3">
        <v>1.0370714840144465E-9</v>
      </c>
      <c r="F3">
        <v>9.7647126478404691E-10</v>
      </c>
      <c r="G3">
        <v>6.060021923039956E-11</v>
      </c>
      <c r="H3">
        <v>2.0135427487984934E-9</v>
      </c>
    </row>
    <row r="4" spans="1:8" x14ac:dyDescent="0.25">
      <c r="A4">
        <v>1.9038479847692164E-9</v>
      </c>
      <c r="B4">
        <v>4.923744830981894E-10</v>
      </c>
      <c r="C4">
        <v>1.4796746117056323E-10</v>
      </c>
      <c r="E4">
        <v>8.4806330967932299E-10</v>
      </c>
      <c r="F4">
        <v>9.3041120441677179E-10</v>
      </c>
      <c r="G4">
        <v>-8.2347894737448801E-11</v>
      </c>
      <c r="H4">
        <v>1.7784745140960948E-9</v>
      </c>
    </row>
    <row r="5" spans="1:8" x14ac:dyDescent="0.25">
      <c r="B5">
        <v>1.0983738495334581E-9</v>
      </c>
      <c r="D5">
        <v>1.1577470245237902E-9</v>
      </c>
      <c r="E5">
        <v>1.1280604370286242E-9</v>
      </c>
      <c r="F5">
        <v>4.1983174656239335E-11</v>
      </c>
      <c r="G5">
        <v>1.0860772623723848E-9</v>
      </c>
      <c r="H5">
        <v>1.1700436116848635E-9</v>
      </c>
    </row>
    <row r="6" spans="1:8" x14ac:dyDescent="0.25">
      <c r="A6">
        <v>2.1967476990669163E-9</v>
      </c>
      <c r="B6">
        <v>1.6475630819925016E-9</v>
      </c>
      <c r="C6">
        <v>5.7115559543075522E-9</v>
      </c>
      <c r="D6">
        <v>9.9620093393935227E-10</v>
      </c>
      <c r="E6">
        <v>2.6380169173265803E-9</v>
      </c>
      <c r="F6">
        <v>2.1069661647388624E-9</v>
      </c>
      <c r="G6">
        <v>5.3105075258771789E-10</v>
      </c>
      <c r="H6">
        <v>4.7449830820654422E-9</v>
      </c>
    </row>
    <row r="7" spans="1:8" x14ac:dyDescent="0.25">
      <c r="A7">
        <v>4.7596266666666663E-9</v>
      </c>
      <c r="B7">
        <v>3.3997314479984651E-9</v>
      </c>
      <c r="C7">
        <v>4.7596199048076024E-9</v>
      </c>
      <c r="D7">
        <v>3.8942399433565092E-9</v>
      </c>
      <c r="E7">
        <v>4.2033044907073107E-9</v>
      </c>
      <c r="F7">
        <v>6.7335768920320482E-10</v>
      </c>
      <c r="G7">
        <v>3.5299468015041059E-9</v>
      </c>
      <c r="H7">
        <v>4.8766621799105154E-9</v>
      </c>
    </row>
    <row r="8" spans="1:8" x14ac:dyDescent="0.25">
      <c r="A8">
        <v>1.2599011823995348E-9</v>
      </c>
      <c r="B8">
        <v>6.9891776798825257E-11</v>
      </c>
      <c r="C8">
        <v>3.6612461482134678E-10</v>
      </c>
      <c r="D8">
        <v>3.3597317662869335E-10</v>
      </c>
      <c r="E8">
        <v>5.0797268766209998E-10</v>
      </c>
      <c r="F8">
        <v>5.1865725780624065E-10</v>
      </c>
      <c r="G8">
        <v>-1.0684570144140665E-11</v>
      </c>
      <c r="H8">
        <v>1.0266299454683406E-9</v>
      </c>
    </row>
    <row r="9" spans="1:8" x14ac:dyDescent="0.25">
      <c r="A9">
        <v>4.9810046488460434E-10</v>
      </c>
      <c r="B9">
        <v>7.3983834212224627E-11</v>
      </c>
      <c r="C9">
        <v>1.78485999910757E-10</v>
      </c>
      <c r="D9">
        <v>1.0199185685145186E-9</v>
      </c>
      <c r="E9">
        <v>4.4262221688052617E-10</v>
      </c>
      <c r="F9">
        <v>4.2505337386533876E-10</v>
      </c>
      <c r="G9">
        <v>1.7568843015187406E-11</v>
      </c>
      <c r="H9">
        <v>8.6767559074586488E-10</v>
      </c>
    </row>
    <row r="10" spans="1:8" x14ac:dyDescent="0.25">
      <c r="B10">
        <v>2.2137767462453742E-10</v>
      </c>
      <c r="C10">
        <v>3.6302237263523899E-10</v>
      </c>
      <c r="D10">
        <v>2.3450715347296192E-10</v>
      </c>
      <c r="E10">
        <v>2.729690669109128E-10</v>
      </c>
      <c r="F10">
        <v>7.8264258813439422E-11</v>
      </c>
      <c r="G10">
        <v>1.9470480809747338E-10</v>
      </c>
      <c r="H10">
        <v>3.512333257243522E-10</v>
      </c>
    </row>
    <row r="11" spans="1:8" x14ac:dyDescent="0.25">
      <c r="A11">
        <v>7.5151894420413092E-10</v>
      </c>
      <c r="B11">
        <v>2.2195150263667386E-10</v>
      </c>
      <c r="C11">
        <v>4.6060838769110765E-10</v>
      </c>
      <c r="D11">
        <v>3.3400912280701753E-10</v>
      </c>
      <c r="E11">
        <v>4.4202198933473251E-10</v>
      </c>
      <c r="F11">
        <v>2.2820430738583551E-10</v>
      </c>
      <c r="G11">
        <v>2.13817681948897E-10</v>
      </c>
      <c r="H11">
        <v>6.7022629672056805E-10</v>
      </c>
    </row>
    <row r="12" spans="1:8" x14ac:dyDescent="0.25">
      <c r="A12">
        <v>3.5697225356972249E-9</v>
      </c>
      <c r="B12">
        <v>6.1195201398747456E-9</v>
      </c>
      <c r="C12">
        <v>1.3818270985571961E-9</v>
      </c>
      <c r="D12">
        <v>9.5192533333333327E-10</v>
      </c>
      <c r="E12">
        <v>3.0057487768656251E-9</v>
      </c>
      <c r="F12">
        <v>2.3712831165306001E-9</v>
      </c>
      <c r="G12">
        <v>6.3446566033502499E-10</v>
      </c>
      <c r="H12">
        <v>5.3770318933962253E-9</v>
      </c>
    </row>
    <row r="13" spans="1:8" x14ac:dyDescent="0.25">
      <c r="A13">
        <v>2.1418319982865343E-10</v>
      </c>
      <c r="B13">
        <v>9.0755593228030121E-11</v>
      </c>
      <c r="C13">
        <v>7.0325413711583918E-11</v>
      </c>
      <c r="D13">
        <v>7.403868888395298E-11</v>
      </c>
      <c r="E13">
        <v>1.123257239130551E-10</v>
      </c>
      <c r="F13">
        <v>6.8483913064809713E-11</v>
      </c>
      <c r="G13">
        <v>4.3841810848245386E-11</v>
      </c>
      <c r="H13">
        <v>1.8080963697786481E-10</v>
      </c>
    </row>
    <row r="14" spans="1:8" x14ac:dyDescent="0.25">
      <c r="A14">
        <v>7.9327111111111105E-11</v>
      </c>
      <c r="B14">
        <v>5.1735072463768115E-11</v>
      </c>
      <c r="C14">
        <v>6.6568251757561991E-11</v>
      </c>
      <c r="D14">
        <v>7.0339310330967618E-11</v>
      </c>
      <c r="E14">
        <v>6.6992436415852209E-11</v>
      </c>
      <c r="F14">
        <v>1.1493662779001654E-11</v>
      </c>
      <c r="G14">
        <v>5.5498773636850552E-11</v>
      </c>
      <c r="H14">
        <v>7.8486099194853866E-11</v>
      </c>
    </row>
    <row r="15" spans="1:8" x14ac:dyDescent="0.25">
      <c r="A15">
        <v>1.4067842361760034E-10</v>
      </c>
      <c r="B15">
        <v>1.6318697146587132E-10</v>
      </c>
      <c r="D15">
        <v>9.833925615771106E-11</v>
      </c>
      <c r="E15">
        <v>1.3406821708039426E-10</v>
      </c>
      <c r="F15">
        <v>3.2925334744242803E-11</v>
      </c>
      <c r="G15">
        <v>1.0114288233615146E-10</v>
      </c>
      <c r="H15">
        <v>1.6699355182463706E-10</v>
      </c>
    </row>
    <row r="16" spans="1:8" x14ac:dyDescent="0.25">
      <c r="A16">
        <v>2.7636541906955826E-10</v>
      </c>
      <c r="B16">
        <v>9.1531153810949564E-11</v>
      </c>
      <c r="C16">
        <v>1.9740387089496629E-10</v>
      </c>
      <c r="D16">
        <v>2.1418319982865343E-10</v>
      </c>
      <c r="E16">
        <v>1.9487091090103188E-10</v>
      </c>
      <c r="F16">
        <v>7.68111117113968E-11</v>
      </c>
      <c r="G16">
        <v>1.1805979918963508E-10</v>
      </c>
      <c r="H16">
        <v>2.7168202261242868E-10</v>
      </c>
    </row>
    <row r="17" spans="1:8" x14ac:dyDescent="0.25">
      <c r="A17">
        <v>1.6475630819925016E-9</v>
      </c>
      <c r="B17">
        <v>4.9237551758094856E-10</v>
      </c>
      <c r="C17">
        <v>1.5298799956289143E-9</v>
      </c>
      <c r="D17">
        <v>1.0199194309026729E-9</v>
      </c>
      <c r="E17">
        <v>1.1724345065262594E-9</v>
      </c>
      <c r="F17">
        <v>5.2891572033176305E-10</v>
      </c>
      <c r="G17">
        <v>6.435187861944964E-10</v>
      </c>
      <c r="H17">
        <v>1.7013502268580224E-9</v>
      </c>
    </row>
    <row r="18" spans="1:8" x14ac:dyDescent="0.25">
      <c r="A18">
        <v>7.4836897274633123E-11</v>
      </c>
      <c r="B18">
        <v>4.6322433090024325E-11</v>
      </c>
      <c r="C18">
        <v>8.7066341442178939E-11</v>
      </c>
      <c r="D18">
        <v>5.6460545670225382E-11</v>
      </c>
      <c r="E18">
        <v>6.617155436926544E-11</v>
      </c>
      <c r="F18">
        <v>1.8257159326328699E-11</v>
      </c>
      <c r="G18">
        <v>4.7914395042936739E-11</v>
      </c>
      <c r="H18">
        <v>8.4428713695594142E-11</v>
      </c>
    </row>
    <row r="19" spans="1:8" x14ac:dyDescent="0.25">
      <c r="A19">
        <v>5.7344899598393574E-11</v>
      </c>
      <c r="B19">
        <v>5.1940370368309242E-11</v>
      </c>
      <c r="C19">
        <v>6.3673979924592104E-11</v>
      </c>
      <c r="D19">
        <v>8.159360001864996E-11</v>
      </c>
      <c r="E19">
        <v>6.3638212477486223E-11</v>
      </c>
      <c r="F19">
        <v>1.2894992801717495E-11</v>
      </c>
      <c r="G19">
        <v>5.0743219675768731E-11</v>
      </c>
      <c r="H19">
        <v>7.6533205279203715E-11</v>
      </c>
    </row>
    <row r="20" spans="1:8" x14ac:dyDescent="0.25">
      <c r="A20">
        <v>1.3160239626484705E-10</v>
      </c>
      <c r="B20">
        <v>1.9353903608628341E-10</v>
      </c>
      <c r="C20">
        <v>1.1287652170343825E-10</v>
      </c>
      <c r="D20">
        <v>1.4620013649881224E-10</v>
      </c>
      <c r="E20">
        <v>1.4605452263834525E-10</v>
      </c>
      <c r="F20">
        <v>3.4469522400404841E-11</v>
      </c>
      <c r="G20">
        <v>1.115850002379404E-10</v>
      </c>
      <c r="H20">
        <v>1.8052404503875009E-10</v>
      </c>
    </row>
    <row r="21" spans="1:8" x14ac:dyDescent="0.25">
      <c r="A21">
        <v>1.9038506666666666E-10</v>
      </c>
      <c r="B21">
        <v>2.120625742994183E-10</v>
      </c>
      <c r="D21">
        <v>3.3597388251104654E-10</v>
      </c>
      <c r="E21">
        <v>2.4614050782571046E-10</v>
      </c>
      <c r="F21">
        <v>7.8549379308871567E-11</v>
      </c>
      <c r="G21">
        <v>1.675911285168389E-10</v>
      </c>
      <c r="H21">
        <v>3.2468988713458201E-10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1" sqref="C1:F6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s="1">
        <v>41479</v>
      </c>
      <c r="B2">
        <v>24</v>
      </c>
      <c r="C2">
        <v>2.2513576007670067E-4</v>
      </c>
      <c r="D2">
        <v>1.8914880939023857E-4</v>
      </c>
      <c r="E2">
        <v>1.3525867461403182E-4</v>
      </c>
      <c r="F2">
        <v>5.2759558377672571E-5</v>
      </c>
    </row>
    <row r="3" spans="1:6" x14ac:dyDescent="0.25">
      <c r="A3" s="1">
        <v>41481</v>
      </c>
      <c r="B3">
        <v>26</v>
      </c>
      <c r="C3">
        <v>4.6668233750721146E-5</v>
      </c>
      <c r="D3">
        <v>2.2858782772319308E-5</v>
      </c>
      <c r="E3">
        <v>5.0546577267604715E-6</v>
      </c>
      <c r="F3">
        <v>2.9777201088037885E-6</v>
      </c>
    </row>
    <row r="4" spans="1:6" x14ac:dyDescent="0.25">
      <c r="A4" s="1">
        <v>41483</v>
      </c>
      <c r="B4">
        <v>28</v>
      </c>
      <c r="C4">
        <v>3.8162904584335366E-5</v>
      </c>
      <c r="D4">
        <v>1.9918016976736539E-5</v>
      </c>
      <c r="E4">
        <v>3.0146592876410277E-6</v>
      </c>
      <c r="F4">
        <v>2.8637192245357692E-6</v>
      </c>
    </row>
    <row r="5" spans="1:6" x14ac:dyDescent="0.25">
      <c r="A5" s="1">
        <v>41485</v>
      </c>
      <c r="B5">
        <v>30</v>
      </c>
      <c r="C5">
        <v>5.0762757201546608E-5</v>
      </c>
      <c r="D5">
        <v>1.228361336870731E-5</v>
      </c>
      <c r="E5">
        <v>6.0330785659925735E-6</v>
      </c>
      <c r="F5">
        <v>6.5724559705059221E-6</v>
      </c>
    </row>
    <row r="6" spans="1:6" x14ac:dyDescent="0.25">
      <c r="A6" s="1">
        <v>41486</v>
      </c>
      <c r="B6">
        <v>31</v>
      </c>
      <c r="C6">
        <v>1.1871075772332401E-4</v>
      </c>
      <c r="D6">
        <v>1.9891007132784485E-5</v>
      </c>
      <c r="E6">
        <v>8.7691929372581061E-6</v>
      </c>
      <c r="F6">
        <v>1.1076319959855132E-5</v>
      </c>
    </row>
    <row r="7" spans="1:6" x14ac:dyDescent="0.25">
      <c r="A7" s="1"/>
    </row>
    <row r="8" spans="1:6" x14ac:dyDescent="0.25">
      <c r="A8" s="1"/>
    </row>
    <row r="9" spans="1:6" x14ac:dyDescent="0.25">
      <c r="A9" s="1"/>
    </row>
    <row r="10" spans="1:6" x14ac:dyDescent="0.25">
      <c r="A10" s="1"/>
    </row>
    <row r="11" spans="1:6" x14ac:dyDescent="0.25">
      <c r="A11" s="1"/>
    </row>
    <row r="12" spans="1:6" x14ac:dyDescent="0.25">
      <c r="A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6" spans="1: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AmtN</vt:lpstr>
      <vt:lpstr>N per Cell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Looi</dc:creator>
  <cp:lastModifiedBy>Alex Looi</cp:lastModifiedBy>
  <dcterms:created xsi:type="dcterms:W3CDTF">2014-02-24T17:52:50Z</dcterms:created>
  <dcterms:modified xsi:type="dcterms:W3CDTF">2014-03-12T19:09:06Z</dcterms:modified>
</cp:coreProperties>
</file>