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er Looi\Google Drive\Dropbox\NOAA_Wetlands_Ceili-Alex\Alex's Folder\Core Experiment--Alex Looi\Zooplankton Data\"/>
    </mc:Choice>
  </mc:AlternateContent>
  <bookViews>
    <workbookView xWindow="480" yWindow="465" windowWidth="26265" windowHeight="16200" activeTab="2"/>
  </bookViews>
  <sheets>
    <sheet name="Ceriodaphnia Week 1 Raw" sheetId="1" r:id="rId1"/>
    <sheet name="Week 1" sheetId="7" r:id="rId2"/>
    <sheet name="Ceriodaphnia Week 2 Raw" sheetId="8" r:id="rId3"/>
    <sheet name="Week 2" sheetId="10" r:id="rId4"/>
    <sheet name="Live Dead" sheetId="9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8" i="8" l="1"/>
  <c r="K73" i="8"/>
  <c r="K68" i="8"/>
  <c r="K63" i="8"/>
  <c r="K58" i="8"/>
  <c r="K53" i="8"/>
  <c r="K48" i="8"/>
  <c r="K43" i="8"/>
  <c r="K38" i="8"/>
  <c r="K33" i="8"/>
  <c r="K28" i="8"/>
  <c r="K23" i="8"/>
  <c r="K18" i="8"/>
  <c r="K13" i="8"/>
  <c r="K8" i="8"/>
  <c r="K3" i="8"/>
  <c r="F26" i="10"/>
  <c r="E26" i="10"/>
  <c r="D26" i="10"/>
  <c r="C26" i="10"/>
  <c r="J20" i="10"/>
  <c r="I20" i="10"/>
  <c r="H20" i="10"/>
  <c r="G20" i="10"/>
  <c r="E20" i="10"/>
  <c r="D20" i="10"/>
  <c r="C20" i="10"/>
  <c r="B20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O17" i="10"/>
  <c r="N17" i="10"/>
  <c r="M17" i="10"/>
  <c r="L17" i="10"/>
  <c r="N16" i="10"/>
  <c r="M16" i="10"/>
  <c r="L16" i="10"/>
  <c r="O15" i="10"/>
  <c r="N15" i="10"/>
  <c r="M15" i="10"/>
  <c r="L15" i="10"/>
  <c r="O14" i="10"/>
  <c r="N14" i="10"/>
  <c r="M14" i="10"/>
  <c r="L14" i="10"/>
  <c r="O13" i="10"/>
  <c r="N13" i="10"/>
  <c r="M13" i="10"/>
  <c r="L13" i="10"/>
  <c r="O12" i="10"/>
  <c r="N12" i="10"/>
  <c r="M12" i="10"/>
  <c r="O11" i="10"/>
  <c r="N11" i="10"/>
  <c r="M11" i="10"/>
  <c r="L11" i="10"/>
  <c r="O10" i="10"/>
  <c r="N10" i="10"/>
  <c r="M10" i="10"/>
  <c r="L10" i="10"/>
  <c r="O9" i="10"/>
  <c r="N9" i="10"/>
  <c r="M9" i="10"/>
  <c r="L9" i="10"/>
  <c r="O8" i="10"/>
  <c r="N8" i="10"/>
  <c r="M8" i="10"/>
  <c r="L8" i="10"/>
  <c r="O7" i="10"/>
  <c r="N7" i="10"/>
  <c r="M7" i="10"/>
  <c r="L7" i="10"/>
  <c r="O6" i="10"/>
  <c r="N6" i="10"/>
  <c r="M6" i="10"/>
  <c r="L6" i="10"/>
  <c r="O5" i="10"/>
  <c r="N5" i="10"/>
  <c r="M5" i="10"/>
  <c r="L5" i="10"/>
  <c r="O4" i="10"/>
  <c r="N4" i="10"/>
  <c r="M4" i="10"/>
  <c r="L4" i="10"/>
  <c r="O3" i="10"/>
  <c r="N3" i="10"/>
  <c r="M3" i="10"/>
  <c r="M19" i="10" s="1"/>
  <c r="L3" i="10"/>
  <c r="L19" i="10" s="1"/>
  <c r="N19" i="10" l="1"/>
  <c r="L20" i="10"/>
  <c r="O19" i="10"/>
  <c r="M20" i="10"/>
  <c r="N20" i="10"/>
  <c r="O20" i="10"/>
  <c r="Q27" i="7"/>
  <c r="P27" i="7"/>
  <c r="O27" i="7"/>
  <c r="N27" i="7"/>
  <c r="V20" i="7"/>
  <c r="U20" i="7"/>
  <c r="T20" i="7"/>
  <c r="S20" i="7"/>
  <c r="Q20" i="7"/>
  <c r="P20" i="7"/>
  <c r="O20" i="7"/>
  <c r="N20" i="7"/>
  <c r="V19" i="7"/>
  <c r="U19" i="7"/>
  <c r="T19" i="7"/>
  <c r="S19" i="7"/>
  <c r="Q19" i="7"/>
  <c r="P19" i="7"/>
  <c r="O19" i="7"/>
  <c r="N19" i="7"/>
  <c r="AA18" i="7"/>
  <c r="Z18" i="7"/>
  <c r="Y18" i="7"/>
  <c r="X18" i="7"/>
  <c r="AA17" i="7"/>
  <c r="Z17" i="7"/>
  <c r="Y17" i="7"/>
  <c r="X17" i="7"/>
  <c r="AA16" i="7"/>
  <c r="Z16" i="7"/>
  <c r="Y16" i="7"/>
  <c r="X16" i="7"/>
  <c r="AA15" i="7"/>
  <c r="Z15" i="7"/>
  <c r="Y15" i="7"/>
  <c r="X15" i="7"/>
  <c r="AA14" i="7"/>
  <c r="Z14" i="7"/>
  <c r="Y14" i="7"/>
  <c r="X14" i="7"/>
  <c r="AA13" i="7"/>
  <c r="Z13" i="7"/>
  <c r="Y13" i="7"/>
  <c r="X13" i="7"/>
  <c r="AA12" i="7"/>
  <c r="Z12" i="7"/>
  <c r="Y12" i="7"/>
  <c r="X12" i="7"/>
  <c r="AA11" i="7"/>
  <c r="Z11" i="7"/>
  <c r="Y11" i="7"/>
  <c r="X11" i="7"/>
  <c r="AA10" i="7"/>
  <c r="Z10" i="7"/>
  <c r="Y10" i="7"/>
  <c r="X10" i="7"/>
  <c r="AA9" i="7"/>
  <c r="Z9" i="7"/>
  <c r="Y9" i="7"/>
  <c r="X9" i="7"/>
  <c r="AA8" i="7"/>
  <c r="Z8" i="7"/>
  <c r="Y8" i="7"/>
  <c r="X8" i="7"/>
  <c r="X4" i="7"/>
  <c r="X20" i="7" s="1"/>
  <c r="X5" i="7"/>
  <c r="X6" i="7"/>
  <c r="AA7" i="7"/>
  <c r="Z7" i="7"/>
  <c r="Y7" i="7"/>
  <c r="X7" i="7"/>
  <c r="AA6" i="7"/>
  <c r="Z6" i="7"/>
  <c r="Y6" i="7"/>
  <c r="AA5" i="7"/>
  <c r="Z5" i="7"/>
  <c r="Y5" i="7"/>
  <c r="AA4" i="7"/>
  <c r="Z4" i="7"/>
  <c r="Z20" i="7" s="1"/>
  <c r="Y4" i="7"/>
  <c r="Y20" i="7" s="1"/>
  <c r="AA3" i="7"/>
  <c r="Z3" i="7"/>
  <c r="Y3" i="7"/>
  <c r="X3" i="7"/>
  <c r="AA19" i="7"/>
  <c r="U15" i="9"/>
  <c r="U11" i="9"/>
  <c r="U7" i="9"/>
  <c r="U3" i="9"/>
  <c r="P15" i="9"/>
  <c r="P11" i="9"/>
  <c r="P7" i="9"/>
  <c r="P3" i="9"/>
  <c r="K8" i="9"/>
  <c r="K78" i="9"/>
  <c r="K73" i="9"/>
  <c r="K68" i="9"/>
  <c r="K63" i="9"/>
  <c r="K58" i="9"/>
  <c r="K53" i="9"/>
  <c r="K48" i="9"/>
  <c r="K43" i="9"/>
  <c r="K38" i="9"/>
  <c r="K33" i="9"/>
  <c r="K28" i="9"/>
  <c r="K23" i="9"/>
  <c r="K18" i="9"/>
  <c r="K13" i="9"/>
  <c r="K3" i="9"/>
  <c r="E78" i="9"/>
  <c r="E73" i="9"/>
  <c r="E68" i="9"/>
  <c r="E63" i="9"/>
  <c r="E58" i="9"/>
  <c r="E53" i="9"/>
  <c r="E48" i="9"/>
  <c r="E43" i="9"/>
  <c r="E38" i="9"/>
  <c r="E33" i="9"/>
  <c r="E28" i="9"/>
  <c r="E23" i="9"/>
  <c r="E18" i="9"/>
  <c r="E13" i="9"/>
  <c r="E3" i="9"/>
  <c r="E8" i="9"/>
  <c r="E78" i="8"/>
  <c r="E68" i="8"/>
  <c r="E58" i="8"/>
  <c r="E48" i="8"/>
  <c r="E38" i="8"/>
  <c r="E28" i="8"/>
  <c r="E18" i="8"/>
  <c r="E8" i="8"/>
  <c r="E73" i="8"/>
  <c r="E63" i="8"/>
  <c r="E53" i="8"/>
  <c r="E43" i="8"/>
  <c r="E33" i="8"/>
  <c r="E23" i="8"/>
  <c r="E13" i="8"/>
  <c r="E3" i="8"/>
  <c r="AA81" i="1"/>
  <c r="AA80" i="1"/>
  <c r="AA79" i="1"/>
  <c r="AA78" i="1"/>
  <c r="AA76" i="1"/>
  <c r="AA75" i="1"/>
  <c r="AA74" i="1"/>
  <c r="AA73" i="1"/>
  <c r="AA71" i="1"/>
  <c r="AA70" i="1"/>
  <c r="AA69" i="1"/>
  <c r="AA68" i="1"/>
  <c r="AA66" i="1"/>
  <c r="AA65" i="1"/>
  <c r="AA64" i="1"/>
  <c r="AA63" i="1"/>
  <c r="AA61" i="1"/>
  <c r="AA60" i="1"/>
  <c r="AA59" i="1"/>
  <c r="AA58" i="1"/>
  <c r="AA56" i="1"/>
  <c r="AA55" i="1"/>
  <c r="AA54" i="1"/>
  <c r="AA53" i="1"/>
  <c r="AA51" i="1"/>
  <c r="AA50" i="1"/>
  <c r="AA49" i="1"/>
  <c r="AA48" i="1"/>
  <c r="AA46" i="1"/>
  <c r="AA45" i="1"/>
  <c r="AA44" i="1"/>
  <c r="AA43" i="1"/>
  <c r="AA41" i="1"/>
  <c r="AA40" i="1"/>
  <c r="AA39" i="1"/>
  <c r="AA38" i="1"/>
  <c r="AA36" i="1"/>
  <c r="AA35" i="1"/>
  <c r="AA34" i="1"/>
  <c r="AA33" i="1"/>
  <c r="AA31" i="1"/>
  <c r="AA30" i="1"/>
  <c r="AA29" i="1"/>
  <c r="AA28" i="1"/>
  <c r="AA26" i="1"/>
  <c r="AA25" i="1"/>
  <c r="AA24" i="1"/>
  <c r="AA23" i="1"/>
  <c r="AA21" i="1"/>
  <c r="AA20" i="1"/>
  <c r="AA19" i="1"/>
  <c r="AA18" i="1"/>
  <c r="AA16" i="1"/>
  <c r="AA15" i="1"/>
  <c r="AA14" i="1"/>
  <c r="AA13" i="1"/>
  <c r="AA11" i="1"/>
  <c r="AA10" i="1"/>
  <c r="AA9" i="1"/>
  <c r="AA8" i="1"/>
  <c r="AA6" i="1"/>
  <c r="AA5" i="1"/>
  <c r="AA4" i="1"/>
  <c r="AA3" i="1"/>
  <c r="K78" i="7"/>
  <c r="K73" i="7"/>
  <c r="K68" i="7"/>
  <c r="K63" i="7"/>
  <c r="K58" i="7"/>
  <c r="K53" i="7"/>
  <c r="K48" i="7"/>
  <c r="K43" i="7"/>
  <c r="K38" i="7"/>
  <c r="K33" i="7"/>
  <c r="K28" i="7"/>
  <c r="K23" i="7"/>
  <c r="K18" i="7"/>
  <c r="K13" i="7"/>
  <c r="K8" i="7"/>
  <c r="K3" i="7"/>
  <c r="E78" i="7"/>
  <c r="E73" i="7"/>
  <c r="E68" i="7"/>
  <c r="E63" i="7"/>
  <c r="E58" i="7"/>
  <c r="E53" i="7"/>
  <c r="E48" i="7"/>
  <c r="E43" i="7"/>
  <c r="E38" i="7"/>
  <c r="E33" i="7"/>
  <c r="E28" i="7"/>
  <c r="E23" i="7"/>
  <c r="E18" i="7"/>
  <c r="E13" i="7"/>
  <c r="E8" i="7"/>
  <c r="E3" i="7"/>
  <c r="T14" i="1"/>
  <c r="T6" i="1"/>
  <c r="T5" i="1"/>
  <c r="T4" i="1"/>
  <c r="T3" i="1"/>
  <c r="T11" i="1"/>
  <c r="T10" i="1"/>
  <c r="T9" i="1"/>
  <c r="T8" i="1"/>
  <c r="T16" i="1"/>
  <c r="T15" i="1"/>
  <c r="T13" i="1"/>
  <c r="T21" i="1"/>
  <c r="T20" i="1"/>
  <c r="T19" i="1"/>
  <c r="T18" i="1"/>
  <c r="T26" i="1"/>
  <c r="T25" i="1"/>
  <c r="T24" i="1"/>
  <c r="T23" i="1"/>
  <c r="T31" i="1"/>
  <c r="T30" i="1"/>
  <c r="T29" i="1"/>
  <c r="T28" i="1"/>
  <c r="T36" i="1"/>
  <c r="T35" i="1"/>
  <c r="T34" i="1"/>
  <c r="T33" i="1"/>
  <c r="T41" i="1"/>
  <c r="T40" i="1"/>
  <c r="T39" i="1"/>
  <c r="T38" i="1"/>
  <c r="T46" i="1"/>
  <c r="T45" i="1"/>
  <c r="T44" i="1"/>
  <c r="T43" i="1"/>
  <c r="T51" i="1"/>
  <c r="T50" i="1"/>
  <c r="T49" i="1"/>
  <c r="T48" i="1"/>
  <c r="T56" i="1"/>
  <c r="T55" i="1"/>
  <c r="T54" i="1"/>
  <c r="T53" i="1"/>
  <c r="T61" i="1"/>
  <c r="T60" i="1"/>
  <c r="T59" i="1"/>
  <c r="T58" i="1"/>
  <c r="T66" i="1"/>
  <c r="T65" i="1"/>
  <c r="T64" i="1"/>
  <c r="T63" i="1"/>
  <c r="T71" i="1"/>
  <c r="T70" i="1"/>
  <c r="T69" i="1"/>
  <c r="T68" i="1"/>
  <c r="T76" i="1"/>
  <c r="T75" i="1"/>
  <c r="T74" i="1"/>
  <c r="T73" i="1"/>
  <c r="T81" i="1"/>
  <c r="T80" i="1"/>
  <c r="T79" i="1"/>
  <c r="T78" i="1"/>
  <c r="M81" i="1"/>
  <c r="M80" i="1"/>
  <c r="M79" i="1"/>
  <c r="M78" i="1"/>
  <c r="M76" i="1"/>
  <c r="M75" i="1"/>
  <c r="M74" i="1"/>
  <c r="M73" i="1"/>
  <c r="M11" i="1"/>
  <c r="M10" i="1"/>
  <c r="M9" i="1"/>
  <c r="M8" i="1"/>
  <c r="M16" i="1"/>
  <c r="M15" i="1"/>
  <c r="M14" i="1"/>
  <c r="M13" i="1"/>
  <c r="M21" i="1"/>
  <c r="M20" i="1"/>
  <c r="M19" i="1"/>
  <c r="M18" i="1"/>
  <c r="M26" i="1"/>
  <c r="M25" i="1"/>
  <c r="M24" i="1"/>
  <c r="M23" i="1"/>
  <c r="M31" i="1"/>
  <c r="M30" i="1"/>
  <c r="M29" i="1"/>
  <c r="M28" i="1"/>
  <c r="M36" i="1"/>
  <c r="M35" i="1"/>
  <c r="M34" i="1"/>
  <c r="M33" i="1"/>
  <c r="M41" i="1"/>
  <c r="M40" i="1"/>
  <c r="M39" i="1"/>
  <c r="M38" i="1"/>
  <c r="M46" i="1"/>
  <c r="M45" i="1"/>
  <c r="M44" i="1"/>
  <c r="M43" i="1"/>
  <c r="M51" i="1"/>
  <c r="M50" i="1"/>
  <c r="M49" i="1"/>
  <c r="M48" i="1"/>
  <c r="M56" i="1"/>
  <c r="M55" i="1"/>
  <c r="M54" i="1"/>
  <c r="M53" i="1"/>
  <c r="M61" i="1"/>
  <c r="M60" i="1"/>
  <c r="M59" i="1"/>
  <c r="M58" i="1"/>
  <c r="M71" i="1"/>
  <c r="M70" i="1"/>
  <c r="M69" i="1"/>
  <c r="M68" i="1"/>
  <c r="M66" i="1"/>
  <c r="M65" i="1"/>
  <c r="M64" i="1"/>
  <c r="M63" i="1"/>
  <c r="M6" i="1"/>
  <c r="M5" i="1"/>
  <c r="M4" i="1"/>
  <c r="M3" i="1"/>
  <c r="F6" i="1"/>
  <c r="F5" i="1"/>
  <c r="F4" i="1"/>
  <c r="F3" i="1"/>
  <c r="F11" i="1"/>
  <c r="F10" i="1"/>
  <c r="F9" i="1"/>
  <c r="F8" i="1"/>
  <c r="F16" i="1"/>
  <c r="F15" i="1"/>
  <c r="F14" i="1"/>
  <c r="F13" i="1"/>
  <c r="F21" i="1"/>
  <c r="F20" i="1"/>
  <c r="F19" i="1"/>
  <c r="F18" i="1"/>
  <c r="F26" i="1"/>
  <c r="F25" i="1"/>
  <c r="F24" i="1"/>
  <c r="F23" i="1"/>
  <c r="F31" i="1"/>
  <c r="F30" i="1"/>
  <c r="F29" i="1"/>
  <c r="F28" i="1"/>
  <c r="F36" i="1"/>
  <c r="F35" i="1"/>
  <c r="F34" i="1"/>
  <c r="F33" i="1"/>
  <c r="F41" i="1"/>
  <c r="F40" i="1"/>
  <c r="F39" i="1"/>
  <c r="F38" i="1"/>
  <c r="F46" i="1"/>
  <c r="F45" i="1"/>
  <c r="F44" i="1"/>
  <c r="F43" i="1"/>
  <c r="F51" i="1"/>
  <c r="F50" i="1"/>
  <c r="F49" i="1"/>
  <c r="F48" i="1"/>
  <c r="F56" i="1"/>
  <c r="F55" i="1"/>
  <c r="F54" i="1"/>
  <c r="F53" i="1"/>
  <c r="F61" i="1"/>
  <c r="F60" i="1"/>
  <c r="F59" i="1"/>
  <c r="F58" i="1"/>
  <c r="F66" i="1"/>
  <c r="F65" i="1"/>
  <c r="F64" i="1"/>
  <c r="F63" i="1"/>
  <c r="F71" i="1"/>
  <c r="F70" i="1"/>
  <c r="F69" i="1"/>
  <c r="F68" i="1"/>
  <c r="F76" i="1"/>
  <c r="F75" i="1"/>
  <c r="F74" i="1"/>
  <c r="F73" i="1"/>
  <c r="F79" i="1"/>
  <c r="F80" i="1"/>
  <c r="F81" i="1"/>
  <c r="F78" i="1"/>
  <c r="Z19" i="7" l="1"/>
  <c r="AA20" i="7"/>
  <c r="Y19" i="7"/>
  <c r="X19" i="7"/>
</calcChain>
</file>

<file path=xl/sharedStrings.xml><?xml version="1.0" encoding="utf-8"?>
<sst xmlns="http://schemas.openxmlformats.org/spreadsheetml/2006/main" count="2250" uniqueCount="314">
  <si>
    <t>Ceriodaphnia Week 1 Initial Masses (W1-IM)</t>
  </si>
  <si>
    <t>Core 1</t>
  </si>
  <si>
    <t>Rep. 1</t>
  </si>
  <si>
    <t>Rep. 2</t>
  </si>
  <si>
    <t>Rep. 3</t>
  </si>
  <si>
    <t>Rep. 4</t>
  </si>
  <si>
    <t>Core 2</t>
  </si>
  <si>
    <t>Core 3</t>
  </si>
  <si>
    <t>Core 4</t>
  </si>
  <si>
    <t>Core 5</t>
  </si>
  <si>
    <t>Core 6</t>
  </si>
  <si>
    <t>Core 7</t>
  </si>
  <si>
    <t>Core 8</t>
  </si>
  <si>
    <t>Core 9</t>
  </si>
  <si>
    <t>Core 10</t>
  </si>
  <si>
    <t>Core 11</t>
  </si>
  <si>
    <t>Core 12</t>
  </si>
  <si>
    <t>Core 13</t>
  </si>
  <si>
    <t>Core 14</t>
  </si>
  <si>
    <t>Core 15</t>
  </si>
  <si>
    <t>Core 16</t>
  </si>
  <si>
    <t>(W1-IM-C1R1)</t>
  </si>
  <si>
    <t xml:space="preserve">Rep. 1 </t>
  </si>
  <si>
    <t>Replicate</t>
  </si>
  <si>
    <t>Replicate Code</t>
  </si>
  <si>
    <t>(W1-IM-C1R2)</t>
  </si>
  <si>
    <t>(W1-IM-C1R3)</t>
  </si>
  <si>
    <t>(W1-IM-C1R4)</t>
  </si>
  <si>
    <t>(W1-IM-C2R1)</t>
  </si>
  <si>
    <t>(W1-IM-C2R2)</t>
  </si>
  <si>
    <t>(W1-IM-C2R3)</t>
  </si>
  <si>
    <t>(W1-IM-C2R4)</t>
  </si>
  <si>
    <t>(W1-IM-C3R1)</t>
  </si>
  <si>
    <t>(W1-IM-C3R4)</t>
  </si>
  <si>
    <t>(W1-IM-C3R3)</t>
  </si>
  <si>
    <t>(W1-IM-C3R2)</t>
  </si>
  <si>
    <t>(W1-IM-C4R1)</t>
  </si>
  <si>
    <t>(W1-IM-C4R2)</t>
  </si>
  <si>
    <t>(W1-IM-C4R4)</t>
  </si>
  <si>
    <t>(W1-IM-C4R3)</t>
  </si>
  <si>
    <t>(W1-IM-C5R1)</t>
  </si>
  <si>
    <t>(W1-IM-C5R2)</t>
  </si>
  <si>
    <t>(W1-IM-C5R3)</t>
  </si>
  <si>
    <t>(W1-IM-C5R4)</t>
  </si>
  <si>
    <t>(W1-IM-C6R1)</t>
  </si>
  <si>
    <t>(W1-IM-C6R2)</t>
  </si>
  <si>
    <t>(W1-IM-C6R3)</t>
  </si>
  <si>
    <t>(W1-IM-C6R4)</t>
  </si>
  <si>
    <t>(W1-IM-C7R1)</t>
  </si>
  <si>
    <t>(W1-IM-C7R2)</t>
  </si>
  <si>
    <t>(W1-IM-C7R3)</t>
  </si>
  <si>
    <t>(W1-IM-C7R4)</t>
  </si>
  <si>
    <t>(W1-IM-C8R1)</t>
  </si>
  <si>
    <t>(W1-IM-C8R2)</t>
  </si>
  <si>
    <t>(W1-IM-C8R3)</t>
  </si>
  <si>
    <t>(W1-IM-C8R4)</t>
  </si>
  <si>
    <t>(W1-IM-C9R1)</t>
  </si>
  <si>
    <t>(W1-IM-C9R2)</t>
  </si>
  <si>
    <t>(W1-IM-C9R3)</t>
  </si>
  <si>
    <t>(W1-IM-C9R4)</t>
  </si>
  <si>
    <t>(W1-IM-C10R1)</t>
  </si>
  <si>
    <t>(W1-IM-C10R2)</t>
  </si>
  <si>
    <t>(W1-IM-C10R3)</t>
  </si>
  <si>
    <t>(W1-IM-C10R4)</t>
  </si>
  <si>
    <t>(W1-IM-C11R1)</t>
  </si>
  <si>
    <t>(W1-IM-C11R2)</t>
  </si>
  <si>
    <t>(W1-IM-C11R3)</t>
  </si>
  <si>
    <t>(W1-IM-C11R4)</t>
  </si>
  <si>
    <t>(W1-IM-C12R1)</t>
  </si>
  <si>
    <t>(W1-IM-C12R2)</t>
  </si>
  <si>
    <t>(W1-IM-C12R3)</t>
  </si>
  <si>
    <t>(W1-IM-C12R4)</t>
  </si>
  <si>
    <t>(W1-IM-C13R1)</t>
  </si>
  <si>
    <t>(W1-IM-C13R2)</t>
  </si>
  <si>
    <t>(W1-IM-C13R3)</t>
  </si>
  <si>
    <t>(W1-IM-C13R4)</t>
  </si>
  <si>
    <t>(W1-IM-C14R1)</t>
  </si>
  <si>
    <t>(W1-IM-C14R2)</t>
  </si>
  <si>
    <t>(W1-IM-C14R3)</t>
  </si>
  <si>
    <t>(W1-IM-C14R4)</t>
  </si>
  <si>
    <t>(W1-IM-C15R1)</t>
  </si>
  <si>
    <t>(W1-IM-C15R2)</t>
  </si>
  <si>
    <t>(W1-IM-C15R3)</t>
  </si>
  <si>
    <t>(W1-IM-C15R4)</t>
  </si>
  <si>
    <t>(W1-IM-C16R1)</t>
  </si>
  <si>
    <t>(W1-IM-C16R2)</t>
  </si>
  <si>
    <t>(W1-IM-C16R3)</t>
  </si>
  <si>
    <t>(W1-IM-C16R4)</t>
  </si>
  <si>
    <t>(W1-FM-C1R1)</t>
  </si>
  <si>
    <t>(W1-FM-C1R2)</t>
  </si>
  <si>
    <t>(W1-FM-C1R3)</t>
  </si>
  <si>
    <t>(W1-FM-C1R4)</t>
  </si>
  <si>
    <t>(W1-FM-C2R1)</t>
  </si>
  <si>
    <t>(W1-FM-C2R2)</t>
  </si>
  <si>
    <t>(W1-FM-C2R3)</t>
  </si>
  <si>
    <t>(W1-FM-C2R4)</t>
  </si>
  <si>
    <t>Ceriodaphnia Week 1 Final Masses (W1-FM)</t>
  </si>
  <si>
    <t>(W1-FM-C3R2)</t>
  </si>
  <si>
    <t>(W1-FM-C3R1)</t>
  </si>
  <si>
    <t>(W1-FM-C3R3)</t>
  </si>
  <si>
    <t>(W1-FM-C3R4)</t>
  </si>
  <si>
    <t>(W1-FM-C4R1)</t>
  </si>
  <si>
    <t>(W1-FM-C4R2)</t>
  </si>
  <si>
    <t>(W1-FM-C4R3)</t>
  </si>
  <si>
    <t>(W1-FM-C4R4)</t>
  </si>
  <si>
    <t>(W1-FM-C5R1)</t>
  </si>
  <si>
    <t>(W1-FM-C5R2)</t>
  </si>
  <si>
    <t>(W1-FM-C5R3)</t>
  </si>
  <si>
    <t>(W1-FM-C5R4)</t>
  </si>
  <si>
    <t>(W1-FM-C6R1)</t>
  </si>
  <si>
    <t>(W1-FM-C6R2)</t>
  </si>
  <si>
    <t>(W1-FM-C6R3)</t>
  </si>
  <si>
    <t>(W1-FM-C6R4)</t>
  </si>
  <si>
    <t>(W1-FM-C7R1)</t>
  </si>
  <si>
    <t>(W1-FM-C7R2)</t>
  </si>
  <si>
    <t>(W1-FM-C7R3)</t>
  </si>
  <si>
    <t>(W1-FM-C7R4)</t>
  </si>
  <si>
    <t>(W1-FM-C8R1)</t>
  </si>
  <si>
    <t>(W1-FM-C8R2)</t>
  </si>
  <si>
    <t>(W1-FM-C8R3)</t>
  </si>
  <si>
    <t>(W1-FM-C8R4)</t>
  </si>
  <si>
    <t>(W1-FM-C9R1)</t>
  </si>
  <si>
    <t>(W1-FM-C9R2)</t>
  </si>
  <si>
    <t>(W1-FM-C9R3)</t>
  </si>
  <si>
    <t>(W1-FM-C9R4)</t>
  </si>
  <si>
    <t>(W1-FM-C10R1)</t>
  </si>
  <si>
    <t>(W1-FM-C10R2)</t>
  </si>
  <si>
    <t>(W1-FM-C10R3)</t>
  </si>
  <si>
    <t>(W1-FM-C10R4)</t>
  </si>
  <si>
    <t>(W1-FM-C11R1)</t>
  </si>
  <si>
    <t>(W1-FM-C16R4)</t>
  </si>
  <si>
    <t>(W1-FM-C16R3)</t>
  </si>
  <si>
    <t>(W1-FM-C16R2)</t>
  </si>
  <si>
    <t>(W1-FM-C16R1)</t>
  </si>
  <si>
    <t>(W1-FM-C15R4)</t>
  </si>
  <si>
    <t>(W1-FM-C15R3)</t>
  </si>
  <si>
    <t>(W1-FM-C15R2)</t>
  </si>
  <si>
    <t>(W1-FM-C15R1)</t>
  </si>
  <si>
    <t>(W1-FM-C11R2)</t>
  </si>
  <si>
    <t>(W1-FM-C11R3)</t>
  </si>
  <si>
    <t>(W1-FM-C11R4)</t>
  </si>
  <si>
    <t>(W1-FM-C12R1)</t>
  </si>
  <si>
    <t>(W1-FM-C12R2)</t>
  </si>
  <si>
    <t>(W1-FM-C12R3)</t>
  </si>
  <si>
    <t>(W1-FM-C12R4)</t>
  </si>
  <si>
    <t>(W1-FM-C13R1)</t>
  </si>
  <si>
    <t>(W1-FM-C13R2)</t>
  </si>
  <si>
    <t>(W1-FM-C13R3)</t>
  </si>
  <si>
    <t>(W1-FM-C13R4)</t>
  </si>
  <si>
    <t>(W1-FM-C14R1)</t>
  </si>
  <si>
    <t>(W1-FM-C14R2)</t>
  </si>
  <si>
    <t>(W1-FM-C14R3)</t>
  </si>
  <si>
    <t>(W1-FM-C14R4)</t>
  </si>
  <si>
    <t>Ceriodaphnia Week 2 Final Masses (W2-FM)</t>
  </si>
  <si>
    <t>(W2-FM-C1R1)</t>
  </si>
  <si>
    <t>(W2-FM-C1R2)</t>
  </si>
  <si>
    <t>(W2-FM-C1R3)</t>
  </si>
  <si>
    <t>(W2-FM-C1R4)</t>
  </si>
  <si>
    <t>(W2-IM-C1R1)</t>
  </si>
  <si>
    <t>(W2-IM-C1R2)</t>
  </si>
  <si>
    <t>(W2-IM-C1R3)</t>
  </si>
  <si>
    <t>(W2-IM-C1R4)</t>
  </si>
  <si>
    <t>(W2-IM-C2R1)</t>
  </si>
  <si>
    <t>(W2-IM-C2R2)</t>
  </si>
  <si>
    <t>(W2-IM-C2R3)</t>
  </si>
  <si>
    <t>(W2-IM-C2R4)</t>
  </si>
  <si>
    <t>(W2-IM-C3R1)</t>
  </si>
  <si>
    <t>(W2-IM-C3R2)</t>
  </si>
  <si>
    <t>(W2-IM-C3R3)</t>
  </si>
  <si>
    <t>(W2-IM-C3R4)</t>
  </si>
  <si>
    <t>(W2-IM-C4R1)</t>
  </si>
  <si>
    <t>(W2-IM-C4R2)</t>
  </si>
  <si>
    <t>(W2-IM-C4R3)</t>
  </si>
  <si>
    <t>(W2-IM-C4R4)</t>
  </si>
  <si>
    <t>(W2-IM-C5R1)</t>
  </si>
  <si>
    <t>(W2-IM-C5R2)</t>
  </si>
  <si>
    <t>(W2-IM-C5R3)</t>
  </si>
  <si>
    <t>(W2-IM-C5R4)</t>
  </si>
  <si>
    <t>(W2-IM-C6R1)</t>
  </si>
  <si>
    <t>(W2-IM-C6R2)</t>
  </si>
  <si>
    <t>(W2-IM-C6R3)</t>
  </si>
  <si>
    <t>(W2-IM-C6R4)</t>
  </si>
  <si>
    <t>(W2-IM-C7R1)</t>
  </si>
  <si>
    <t>(W2-IM-C7R2)</t>
  </si>
  <si>
    <t>(W2-IM-C7R3)</t>
  </si>
  <si>
    <t>(W2-IM-C7R4)</t>
  </si>
  <si>
    <t>(W2-IM-C8R1)</t>
  </si>
  <si>
    <t>(W2-IM-C8R2)</t>
  </si>
  <si>
    <t>(W2-IM-C8R3)</t>
  </si>
  <si>
    <t>(W2-IM-C8R4)</t>
  </si>
  <si>
    <t>(W2-IM-C9R1)</t>
  </si>
  <si>
    <t>(W2-IM-C9R2)</t>
  </si>
  <si>
    <t>(W2-IM-C9R3)</t>
  </si>
  <si>
    <t>(W2-IM-C9R4)</t>
  </si>
  <si>
    <t>(W2-IM-C10R2)</t>
  </si>
  <si>
    <t>(W2-IM-C10R3)</t>
  </si>
  <si>
    <t>(W2-IM-C10R4)</t>
  </si>
  <si>
    <t>(W2-IM-C10R1)</t>
  </si>
  <si>
    <t>(W2-IM-C11R1)</t>
  </si>
  <si>
    <t>(W2-IM-C11R2)</t>
  </si>
  <si>
    <t>(W2-IM-C11R3)</t>
  </si>
  <si>
    <t>(W2-IM-C11R4)</t>
  </si>
  <si>
    <t>(W2-IM-C12R1)</t>
  </si>
  <si>
    <t>(W2-IM-C12R2)</t>
  </si>
  <si>
    <t>(W2-IM-C12R3)</t>
  </si>
  <si>
    <t>(W2-IM-C12R4)</t>
  </si>
  <si>
    <t>(W2-IM-C13R1)</t>
  </si>
  <si>
    <t>(W2-IM-C13R2)</t>
  </si>
  <si>
    <t>(W2-IM-C13R3)</t>
  </si>
  <si>
    <t>(W2-IM-C13R4)</t>
  </si>
  <si>
    <t>(W2-IM-C14R1)</t>
  </si>
  <si>
    <t>(W2-IM-C14R2)</t>
  </si>
  <si>
    <t>(W2-IM-C14R3)</t>
  </si>
  <si>
    <t>(W2-IM-C14R4)</t>
  </si>
  <si>
    <t>(W2-IM-C15R1)</t>
  </si>
  <si>
    <t>(W2-IM-C15R2)</t>
  </si>
  <si>
    <t>(W2-IM-C15R3)</t>
  </si>
  <si>
    <t>(W2-IM-C15R4)</t>
  </si>
  <si>
    <t>(W2-IM-C16R1)</t>
  </si>
  <si>
    <t>(W2-IM-C16R2)</t>
  </si>
  <si>
    <t>(W2-IM-C16R3)</t>
  </si>
  <si>
    <t>(W2-IM-C16R4)</t>
  </si>
  <si>
    <t>(W2-FM-C2R1)</t>
  </si>
  <si>
    <t>(W2-FM-C2R2)</t>
  </si>
  <si>
    <t>(W2-FM-C2R3)</t>
  </si>
  <si>
    <t>(W2-FM-C2R4)</t>
  </si>
  <si>
    <t>(W2-FM-C3R1)</t>
  </si>
  <si>
    <t>(W2-FM-C3R2)</t>
  </si>
  <si>
    <t>(W2-FM-C3R3)</t>
  </si>
  <si>
    <t>(W2-FM-C3R4)</t>
  </si>
  <si>
    <t>(W2-FM-C4R1)</t>
  </si>
  <si>
    <t>(W2-FM-C4R2)</t>
  </si>
  <si>
    <t>(W2-FM-C4R3)</t>
  </si>
  <si>
    <t>(W2-FM-C4R4)</t>
  </si>
  <si>
    <t>(W2-FM-C5R1)</t>
  </si>
  <si>
    <t>(W2-FM-C5R2)</t>
  </si>
  <si>
    <t>(W2-FM-C5R3)</t>
  </si>
  <si>
    <t>(W2-FM-C5R4)</t>
  </si>
  <si>
    <t>(W2-FM-C6R1)</t>
  </si>
  <si>
    <t>(W2-FM-C6R2)</t>
  </si>
  <si>
    <t>(W2-FM-C6R3)</t>
  </si>
  <si>
    <t>(W2-FM-C6R4)</t>
  </si>
  <si>
    <t>(W2-FM-C7R1)</t>
  </si>
  <si>
    <t>(W2-FM-C7R2)</t>
  </si>
  <si>
    <t>(W2-FM-C7R3)</t>
  </si>
  <si>
    <t>(W2-FM-C7R4)</t>
  </si>
  <si>
    <t>(W2-FM-C8R1)</t>
  </si>
  <si>
    <t>(W2-FM-C8R2)</t>
  </si>
  <si>
    <t>(W2-FM-C8R3)</t>
  </si>
  <si>
    <t>(W2-FM-C8R4)</t>
  </si>
  <si>
    <t>(W2-FM-C9R1)</t>
  </si>
  <si>
    <t>(W2-FM-C9R2)</t>
  </si>
  <si>
    <t>(W2-FM-C9R3)</t>
  </si>
  <si>
    <t>(W2-FM-C9R4)</t>
  </si>
  <si>
    <t>(W2-FM-C10R1)</t>
  </si>
  <si>
    <t>(W2-FM-C10R2)</t>
  </si>
  <si>
    <t>(W2-FM-C10R3)</t>
  </si>
  <si>
    <t>(W2-FM-C10R4)</t>
  </si>
  <si>
    <t>(W2-FM-C11R1)</t>
  </si>
  <si>
    <t>(W2-FM-C11R2)</t>
  </si>
  <si>
    <t>(W2-FM-C11R3)</t>
  </si>
  <si>
    <t>(W2-FM-C11R4)</t>
  </si>
  <si>
    <t>(W2-FM-C12R1)</t>
  </si>
  <si>
    <t>(W2-FM-C12R2)</t>
  </si>
  <si>
    <t>(W2-FM-C12R3)</t>
  </si>
  <si>
    <t>(W2-FM-C12R4)</t>
  </si>
  <si>
    <t>(W2-FM-C13R1)</t>
  </si>
  <si>
    <t>(W2-FM-C13R2)</t>
  </si>
  <si>
    <t>(W2-FM-C13R3)</t>
  </si>
  <si>
    <t>(W2-FM-C13R4)</t>
  </si>
  <si>
    <t>(W2-FM-C14R1)</t>
  </si>
  <si>
    <t>(W2-FM-C14R2)</t>
  </si>
  <si>
    <t>(W2-FM-C14R3)</t>
  </si>
  <si>
    <t>(W2-FM-C14R4)</t>
  </si>
  <si>
    <t>(W2-FM-C15R1)</t>
  </si>
  <si>
    <t>(W2-FM-C15R2)</t>
  </si>
  <si>
    <t>(W2-FM-C15R3)</t>
  </si>
  <si>
    <t>(W2-FM-C15R4)</t>
  </si>
  <si>
    <t>(W2-FM-C16R1)</t>
  </si>
  <si>
    <t>(W2-FM-C16R2)</t>
  </si>
  <si>
    <t>(W2-FM-C16R3)</t>
  </si>
  <si>
    <t>(W2-FM-C16R4)</t>
  </si>
  <si>
    <t>Ceriodaphnia Week 2 Initial Masses (W2-IM)</t>
  </si>
  <si>
    <t>Foil Mass (mg)</t>
  </si>
  <si>
    <t>Zoop &amp; Foil Mass (mg)</t>
  </si>
  <si>
    <t>Zoop Mass (g)</t>
  </si>
  <si>
    <t>Zoop Mass (mg)</t>
  </si>
  <si>
    <t>Mean (mg)</t>
  </si>
  <si>
    <t>Upper</t>
  </si>
  <si>
    <t>Mid-Upper</t>
  </si>
  <si>
    <t>Mid-Lower</t>
  </si>
  <si>
    <t>Lower</t>
  </si>
  <si>
    <t>Initial</t>
  </si>
  <si>
    <t>Final</t>
  </si>
  <si>
    <t>Ceriodaphnia Week 1 Initial Masses (W1-FM)</t>
  </si>
  <si>
    <t>Ceriodaphnia Week 1 Final (W1-FM)</t>
  </si>
  <si>
    <t>Live or Dead</t>
  </si>
  <si>
    <t>~Dead</t>
  </si>
  <si>
    <t>Ratio D/L</t>
  </si>
  <si>
    <t>Ratio D/T</t>
  </si>
  <si>
    <t>Ceriodaphnia Week 2 Initial Masses (W1-FM)</t>
  </si>
  <si>
    <t>Ceriodaphnia Week 2 Final (W2-FM)</t>
  </si>
  <si>
    <t>Growth Rates</t>
  </si>
  <si>
    <t>GR</t>
  </si>
  <si>
    <t>Core</t>
  </si>
  <si>
    <t>Week 1</t>
  </si>
  <si>
    <t>Survival Prob.</t>
  </si>
  <si>
    <t>Treatment</t>
  </si>
  <si>
    <t>Mid Upper</t>
  </si>
  <si>
    <t>Mid Lower</t>
  </si>
  <si>
    <t>Avg. Treat.</t>
  </si>
  <si>
    <t>Week 2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</si>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</sst>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/>
    <xf numFmtId="0" fontId="1" fillId="0" borderId="0" xfId="0" applyFont="1" applyFill="1" applyBorder="1"/>
    <xf numFmtId="0" fontId="2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Border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164" fontId="2" fillId="2" borderId="0" xfId="0" applyNumberFormat="1" applyFont="1" applyFill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topLeftCell="P73" zoomScale="70" zoomScaleNormal="70" zoomScalePageLayoutView="70" workbookViewId="0">
      <selection activeCell="S94" sqref="S94"/>
    </sheetView>
  </sheetViews>
  <sheetFormatPr defaultColWidth="8.875" defaultRowHeight="15" x14ac:dyDescent="0.25"/>
  <cols>
    <col min="1" max="1" width="8.875" style="11"/>
    <col min="2" max="2" width="12.375" style="4" bestFit="1" customWidth="1"/>
    <col min="3" max="3" width="19.25" style="4" bestFit="1" customWidth="1"/>
    <col min="4" max="4" width="17.875" style="17" bestFit="1" customWidth="1"/>
    <col min="5" max="5" width="26.875" style="21" bestFit="1" customWidth="1"/>
    <col min="6" max="6" width="17.75" style="1" bestFit="1" customWidth="1"/>
    <col min="7" max="7" width="3.375" customWidth="1"/>
    <col min="8" max="8" width="8.875" style="14"/>
    <col min="9" max="9" width="12.375" bestFit="1" customWidth="1"/>
    <col min="10" max="10" width="19.25" bestFit="1" customWidth="1"/>
    <col min="11" max="11" width="17.875" style="17" bestFit="1" customWidth="1"/>
    <col min="12" max="12" width="26.875" style="21" bestFit="1" customWidth="1"/>
    <col min="13" max="13" width="19.375" style="2" bestFit="1" customWidth="1"/>
    <col min="14" max="14" width="3.375" customWidth="1"/>
    <col min="16" max="16" width="12.375" bestFit="1" customWidth="1"/>
    <col min="17" max="17" width="19.25" bestFit="1" customWidth="1"/>
    <col min="18" max="18" width="17.875" style="18" customWidth="1"/>
    <col min="19" max="19" width="26.875" style="17" bestFit="1" customWidth="1"/>
    <col min="20" max="20" width="19.375" bestFit="1" customWidth="1"/>
    <col min="21" max="21" width="3.375" customWidth="1"/>
    <col min="23" max="23" width="12.375" bestFit="1" customWidth="1"/>
    <col min="24" max="24" width="19.25" bestFit="1" customWidth="1"/>
    <col min="25" max="25" width="17.875" style="18" bestFit="1" customWidth="1"/>
    <col min="26" max="26" width="26.875" style="18" bestFit="1" customWidth="1"/>
    <col min="27" max="27" width="19.375" bestFit="1" customWidth="1"/>
  </cols>
  <sheetData>
    <row r="1" spans="1:27" ht="19.5" customHeight="1" x14ac:dyDescent="0.25">
      <c r="A1" s="72" t="s">
        <v>0</v>
      </c>
      <c r="B1" s="73"/>
      <c r="C1" s="73"/>
      <c r="D1" s="73"/>
      <c r="E1" s="73"/>
      <c r="F1" s="73"/>
      <c r="H1" s="71" t="s">
        <v>96</v>
      </c>
      <c r="I1" s="71"/>
      <c r="J1" s="71"/>
      <c r="K1" s="71"/>
      <c r="L1" s="71"/>
      <c r="M1" s="71"/>
      <c r="O1" s="71" t="s">
        <v>282</v>
      </c>
      <c r="P1" s="71"/>
      <c r="Q1" s="71"/>
      <c r="R1" s="71"/>
      <c r="S1" s="71"/>
      <c r="T1" s="71"/>
      <c r="V1" s="71" t="s">
        <v>153</v>
      </c>
      <c r="W1" s="71"/>
      <c r="X1" s="71"/>
      <c r="Y1" s="71"/>
      <c r="Z1" s="71"/>
      <c r="AA1" s="71"/>
    </row>
    <row r="2" spans="1:27" x14ac:dyDescent="0.25">
      <c r="A2" s="3"/>
      <c r="B2" s="3" t="s">
        <v>23</v>
      </c>
      <c r="C2" s="3" t="s">
        <v>24</v>
      </c>
      <c r="D2" s="15" t="s">
        <v>283</v>
      </c>
      <c r="E2" s="20" t="s">
        <v>284</v>
      </c>
      <c r="F2" s="10" t="s">
        <v>285</v>
      </c>
      <c r="H2" s="3"/>
      <c r="I2" s="3" t="s">
        <v>23</v>
      </c>
      <c r="J2" s="3" t="s">
        <v>24</v>
      </c>
      <c r="K2" s="15" t="s">
        <v>283</v>
      </c>
      <c r="L2" s="20" t="s">
        <v>284</v>
      </c>
      <c r="M2" s="19" t="s">
        <v>286</v>
      </c>
      <c r="O2" s="3"/>
      <c r="P2" s="3" t="s">
        <v>23</v>
      </c>
      <c r="Q2" s="3" t="s">
        <v>24</v>
      </c>
      <c r="R2" s="15" t="s">
        <v>283</v>
      </c>
      <c r="S2" s="20" t="s">
        <v>284</v>
      </c>
      <c r="T2" s="19" t="s">
        <v>286</v>
      </c>
      <c r="V2" s="3"/>
      <c r="W2" s="3" t="s">
        <v>23</v>
      </c>
      <c r="X2" s="3" t="s">
        <v>24</v>
      </c>
      <c r="Y2" s="15" t="s">
        <v>283</v>
      </c>
      <c r="Z2" s="20" t="s">
        <v>284</v>
      </c>
      <c r="AA2" s="19" t="s">
        <v>286</v>
      </c>
    </row>
    <row r="3" spans="1:27" s="2" customFormat="1" ht="18.75" customHeight="1" x14ac:dyDescent="0.25">
      <c r="A3" s="70" t="s">
        <v>1</v>
      </c>
      <c r="B3" s="8" t="s">
        <v>2</v>
      </c>
      <c r="C3" s="8" t="s">
        <v>21</v>
      </c>
      <c r="D3" s="16">
        <v>15.3506</v>
      </c>
      <c r="E3" s="16">
        <v>15.3651</v>
      </c>
      <c r="F3" s="16">
        <f>E3-D3</f>
        <v>1.4499999999999957E-2</v>
      </c>
      <c r="H3" s="70" t="s">
        <v>1</v>
      </c>
      <c r="I3" s="6" t="s">
        <v>22</v>
      </c>
      <c r="J3" s="6" t="s">
        <v>88</v>
      </c>
      <c r="K3" s="16">
        <v>19.159800000000001</v>
      </c>
      <c r="L3" s="22">
        <v>18.176600000000001</v>
      </c>
      <c r="M3" s="22">
        <f>L3-K3</f>
        <v>-0.98320000000000007</v>
      </c>
      <c r="O3" s="70" t="s">
        <v>1</v>
      </c>
      <c r="P3" s="6" t="s">
        <v>22</v>
      </c>
      <c r="Q3" s="6" t="s">
        <v>158</v>
      </c>
      <c r="R3" s="16">
        <v>17.419799999999999</v>
      </c>
      <c r="S3" s="16">
        <v>17.425799999999999</v>
      </c>
      <c r="T3" s="23">
        <f>S3-R3</f>
        <v>6.0000000000002274E-3</v>
      </c>
      <c r="V3" s="70" t="s">
        <v>1</v>
      </c>
      <c r="W3" s="6" t="s">
        <v>22</v>
      </c>
      <c r="X3" s="6" t="s">
        <v>154</v>
      </c>
      <c r="Y3" s="16">
        <v>21.423999999999999</v>
      </c>
      <c r="Z3" s="16">
        <v>21.436800000000002</v>
      </c>
      <c r="AA3" s="23">
        <f>Z3-Y3</f>
        <v>1.2800000000002143E-2</v>
      </c>
    </row>
    <row r="4" spans="1:27" s="2" customFormat="1" ht="18.75" customHeight="1" x14ac:dyDescent="0.25">
      <c r="A4" s="70"/>
      <c r="B4" s="8" t="s">
        <v>3</v>
      </c>
      <c r="C4" s="8" t="s">
        <v>25</v>
      </c>
      <c r="D4" s="16">
        <v>12.3909</v>
      </c>
      <c r="E4" s="16">
        <v>12.402799999999999</v>
      </c>
      <c r="F4" s="16">
        <f t="shared" ref="F4:F6" si="0">E4-D4</f>
        <v>1.1899999999998911E-2</v>
      </c>
      <c r="H4" s="70"/>
      <c r="I4" s="6" t="s">
        <v>3</v>
      </c>
      <c r="J4" s="6" t="s">
        <v>89</v>
      </c>
      <c r="K4" s="16">
        <v>20.825700000000001</v>
      </c>
      <c r="L4" s="16">
        <v>20.846399999999999</v>
      </c>
      <c r="M4" s="16">
        <f t="shared" ref="M4:M6" si="1">L4-K4</f>
        <v>2.0699999999997942E-2</v>
      </c>
      <c r="O4" s="70"/>
      <c r="P4" s="6" t="s">
        <v>3</v>
      </c>
      <c r="Q4" s="6" t="s">
        <v>159</v>
      </c>
      <c r="R4" s="16">
        <v>17.884399999999999</v>
      </c>
      <c r="S4" s="16">
        <v>17.886500000000002</v>
      </c>
      <c r="T4" s="23">
        <f t="shared" ref="T4:T6" si="2">S4-R4</f>
        <v>2.1000000000022112E-3</v>
      </c>
      <c r="V4" s="70"/>
      <c r="W4" s="6" t="s">
        <v>3</v>
      </c>
      <c r="X4" s="6" t="s">
        <v>155</v>
      </c>
      <c r="Y4" s="16">
        <v>17.964300000000001</v>
      </c>
      <c r="Z4" s="16">
        <v>17.976299999999998</v>
      </c>
      <c r="AA4" s="23">
        <f t="shared" ref="AA4:AA6" si="3">Z4-Y4</f>
        <v>1.1999999999996902E-2</v>
      </c>
    </row>
    <row r="5" spans="1:27" s="2" customFormat="1" ht="18.75" customHeight="1" x14ac:dyDescent="0.25">
      <c r="A5" s="70"/>
      <c r="B5" s="8" t="s">
        <v>4</v>
      </c>
      <c r="C5" s="8" t="s">
        <v>26</v>
      </c>
      <c r="D5" s="16">
        <v>12.667</v>
      </c>
      <c r="E5" s="16">
        <v>12.679500000000001</v>
      </c>
      <c r="F5" s="16">
        <f t="shared" si="0"/>
        <v>1.2500000000001066E-2</v>
      </c>
      <c r="H5" s="70"/>
      <c r="I5" s="6" t="s">
        <v>4</v>
      </c>
      <c r="J5" s="6" t="s">
        <v>90</v>
      </c>
      <c r="K5" s="16">
        <v>15.2906</v>
      </c>
      <c r="L5" s="16">
        <v>15.3117</v>
      </c>
      <c r="M5" s="16">
        <f t="shared" si="1"/>
        <v>2.1100000000000563E-2</v>
      </c>
      <c r="O5" s="70"/>
      <c r="P5" s="6" t="s">
        <v>4</v>
      </c>
      <c r="Q5" s="6" t="s">
        <v>160</v>
      </c>
      <c r="R5" s="16">
        <v>16.018799999999999</v>
      </c>
      <c r="S5" s="16">
        <v>16.024000000000001</v>
      </c>
      <c r="T5" s="16">
        <f t="shared" si="2"/>
        <v>5.2000000000020918E-3</v>
      </c>
      <c r="V5" s="70"/>
      <c r="W5" s="6" t="s">
        <v>4</v>
      </c>
      <c r="X5" s="6" t="s">
        <v>156</v>
      </c>
      <c r="Y5" s="16">
        <v>15.1532</v>
      </c>
      <c r="Z5" s="16">
        <v>15.1594</v>
      </c>
      <c r="AA5" s="16">
        <f t="shared" si="3"/>
        <v>6.1999999999997613E-3</v>
      </c>
    </row>
    <row r="6" spans="1:27" s="2" customFormat="1" ht="18.75" customHeight="1" x14ac:dyDescent="0.25">
      <c r="A6" s="70"/>
      <c r="B6" s="8" t="s">
        <v>5</v>
      </c>
      <c r="C6" s="8" t="s">
        <v>27</v>
      </c>
      <c r="D6" s="16">
        <v>14.177</v>
      </c>
      <c r="E6" s="16">
        <v>14.1881</v>
      </c>
      <c r="F6" s="16">
        <f t="shared" si="0"/>
        <v>1.1100000000000776E-2</v>
      </c>
      <c r="H6" s="70"/>
      <c r="I6" s="6" t="s">
        <v>5</v>
      </c>
      <c r="J6" s="6" t="s">
        <v>91</v>
      </c>
      <c r="K6" s="16">
        <v>16.1799</v>
      </c>
      <c r="L6" s="16">
        <v>16.200600000000001</v>
      </c>
      <c r="M6" s="16">
        <f t="shared" si="1"/>
        <v>2.0700000000001495E-2</v>
      </c>
      <c r="O6" s="70"/>
      <c r="P6" s="6" t="s">
        <v>5</v>
      </c>
      <c r="Q6" s="6" t="s">
        <v>161</v>
      </c>
      <c r="R6" s="16">
        <v>16.085899999999999</v>
      </c>
      <c r="S6" s="16">
        <v>16.091799999999999</v>
      </c>
      <c r="T6" s="16">
        <f t="shared" si="2"/>
        <v>5.9000000000004604E-3</v>
      </c>
      <c r="V6" s="70"/>
      <c r="W6" s="6" t="s">
        <v>5</v>
      </c>
      <c r="X6" s="6" t="s">
        <v>157</v>
      </c>
      <c r="Y6" s="16">
        <v>23.034300000000002</v>
      </c>
      <c r="Z6" s="16">
        <v>23.0488</v>
      </c>
      <c r="AA6" s="16">
        <f t="shared" si="3"/>
        <v>1.4499999999998181E-2</v>
      </c>
    </row>
    <row r="7" spans="1:27" x14ac:dyDescent="0.25">
      <c r="A7" s="3"/>
      <c r="B7" s="3" t="s">
        <v>23</v>
      </c>
      <c r="C7" s="3" t="s">
        <v>24</v>
      </c>
      <c r="D7" s="15" t="s">
        <v>283</v>
      </c>
      <c r="E7" s="20" t="s">
        <v>284</v>
      </c>
      <c r="F7" s="10" t="s">
        <v>285</v>
      </c>
      <c r="H7" s="3"/>
      <c r="I7" s="5" t="s">
        <v>23</v>
      </c>
      <c r="J7" s="5" t="s">
        <v>24</v>
      </c>
      <c r="K7" s="15" t="s">
        <v>283</v>
      </c>
      <c r="L7" s="20" t="s">
        <v>284</v>
      </c>
      <c r="M7" s="19" t="s">
        <v>286</v>
      </c>
      <c r="O7" s="3"/>
      <c r="P7" s="5" t="s">
        <v>23</v>
      </c>
      <c r="Q7" s="3" t="s">
        <v>24</v>
      </c>
      <c r="R7" s="15" t="s">
        <v>283</v>
      </c>
      <c r="S7" s="20" t="s">
        <v>284</v>
      </c>
      <c r="T7" s="19" t="s">
        <v>286</v>
      </c>
      <c r="V7" s="3"/>
      <c r="W7" s="5" t="s">
        <v>23</v>
      </c>
      <c r="X7" s="3" t="s">
        <v>24</v>
      </c>
      <c r="Y7" s="15" t="s">
        <v>283</v>
      </c>
      <c r="Z7" s="20" t="s">
        <v>284</v>
      </c>
      <c r="AA7" s="19" t="s">
        <v>286</v>
      </c>
    </row>
    <row r="8" spans="1:27" s="2" customFormat="1" ht="18.75" customHeight="1" x14ac:dyDescent="0.25">
      <c r="A8" s="70" t="s">
        <v>6</v>
      </c>
      <c r="B8" s="8" t="s">
        <v>2</v>
      </c>
      <c r="C8" s="8" t="s">
        <v>28</v>
      </c>
      <c r="D8" s="16">
        <v>14.9565</v>
      </c>
      <c r="E8" s="16">
        <v>14.965400000000001</v>
      </c>
      <c r="F8" s="16">
        <f>E8-D8</f>
        <v>8.9000000000005741E-3</v>
      </c>
      <c r="H8" s="70" t="s">
        <v>6</v>
      </c>
      <c r="I8" s="6" t="s">
        <v>22</v>
      </c>
      <c r="J8" s="6" t="s">
        <v>92</v>
      </c>
      <c r="K8" s="16">
        <v>12.223000000000001</v>
      </c>
      <c r="L8" s="16">
        <v>12.2392</v>
      </c>
      <c r="M8" s="23">
        <f>L8-K8</f>
        <v>1.6199999999999548E-2</v>
      </c>
      <c r="O8" s="70" t="s">
        <v>6</v>
      </c>
      <c r="P8" s="6" t="s">
        <v>22</v>
      </c>
      <c r="Q8" s="6" t="s">
        <v>162</v>
      </c>
      <c r="R8" s="16">
        <v>15.056900000000001</v>
      </c>
      <c r="S8" s="16">
        <v>15.0619</v>
      </c>
      <c r="T8" s="23">
        <f>S8-R8</f>
        <v>4.9999999999990052E-3</v>
      </c>
      <c r="V8" s="70" t="s">
        <v>6</v>
      </c>
      <c r="W8" s="6" t="s">
        <v>22</v>
      </c>
      <c r="X8" s="6" t="s">
        <v>222</v>
      </c>
      <c r="Y8" s="16">
        <v>20.8779</v>
      </c>
      <c r="Z8" s="16">
        <v>20.894200000000001</v>
      </c>
      <c r="AA8" s="23">
        <f>Z8-Y8</f>
        <v>1.6300000000001091E-2</v>
      </c>
    </row>
    <row r="9" spans="1:27" s="2" customFormat="1" ht="18.75" customHeight="1" x14ac:dyDescent="0.25">
      <c r="A9" s="70"/>
      <c r="B9" s="8" t="s">
        <v>3</v>
      </c>
      <c r="C9" s="8" t="s">
        <v>29</v>
      </c>
      <c r="D9" s="16">
        <v>15.171900000000001</v>
      </c>
      <c r="E9" s="16">
        <v>15.1853</v>
      </c>
      <c r="F9" s="16">
        <f t="shared" ref="F9:F11" si="4">E9-D9</f>
        <v>1.3399999999998968E-2</v>
      </c>
      <c r="H9" s="70"/>
      <c r="I9" s="6" t="s">
        <v>3</v>
      </c>
      <c r="J9" s="6" t="s">
        <v>93</v>
      </c>
      <c r="K9" s="16">
        <v>15.0099</v>
      </c>
      <c r="L9" s="16">
        <v>15.0303</v>
      </c>
      <c r="M9" s="16">
        <f t="shared" ref="M9:M11" si="5">L9-K9</f>
        <v>2.0400000000000418E-2</v>
      </c>
      <c r="O9" s="70"/>
      <c r="P9" s="6" t="s">
        <v>3</v>
      </c>
      <c r="Q9" s="6" t="s">
        <v>163</v>
      </c>
      <c r="R9" s="16">
        <v>14.0395</v>
      </c>
      <c r="S9" s="16">
        <v>14.0467</v>
      </c>
      <c r="T9" s="23">
        <f t="shared" ref="T9:T11" si="6">S9-R9</f>
        <v>7.199999999999207E-3</v>
      </c>
      <c r="V9" s="70"/>
      <c r="W9" s="6" t="s">
        <v>3</v>
      </c>
      <c r="X9" s="6" t="s">
        <v>223</v>
      </c>
      <c r="Y9" s="16">
        <v>20.2027</v>
      </c>
      <c r="Z9" s="16">
        <v>20.223800000000001</v>
      </c>
      <c r="AA9" s="23">
        <f t="shared" ref="AA9:AA11" si="7">Z9-Y9</f>
        <v>2.1100000000000563E-2</v>
      </c>
    </row>
    <row r="10" spans="1:27" s="2" customFormat="1" ht="18.75" customHeight="1" x14ac:dyDescent="0.25">
      <c r="A10" s="70"/>
      <c r="B10" s="8" t="s">
        <v>4</v>
      </c>
      <c r="C10" s="8" t="s">
        <v>30</v>
      </c>
      <c r="D10" s="16">
        <v>17.6721</v>
      </c>
      <c r="E10" s="16">
        <v>17.689499999999999</v>
      </c>
      <c r="F10" s="16">
        <f t="shared" si="4"/>
        <v>1.7399999999998528E-2</v>
      </c>
      <c r="H10" s="70"/>
      <c r="I10" s="6" t="s">
        <v>4</v>
      </c>
      <c r="J10" s="6" t="s">
        <v>94</v>
      </c>
      <c r="K10" s="16">
        <v>14.3392</v>
      </c>
      <c r="L10" s="16">
        <v>14.3583</v>
      </c>
      <c r="M10" s="16">
        <f t="shared" si="5"/>
        <v>1.9099999999999895E-2</v>
      </c>
      <c r="O10" s="70"/>
      <c r="P10" s="6" t="s">
        <v>4</v>
      </c>
      <c r="Q10" s="6" t="s">
        <v>164</v>
      </c>
      <c r="R10" s="16">
        <v>17.1797</v>
      </c>
      <c r="S10" s="16">
        <v>17.184699999999999</v>
      </c>
      <c r="T10" s="16">
        <f t="shared" si="6"/>
        <v>4.9999999999990052E-3</v>
      </c>
      <c r="V10" s="70"/>
      <c r="W10" s="6" t="s">
        <v>4</v>
      </c>
      <c r="X10" s="6" t="s">
        <v>224</v>
      </c>
      <c r="Y10" s="16">
        <v>16.708300000000001</v>
      </c>
      <c r="Z10" s="16">
        <v>16.726500000000001</v>
      </c>
      <c r="AA10" s="16">
        <f t="shared" si="7"/>
        <v>1.8200000000000216E-2</v>
      </c>
    </row>
    <row r="11" spans="1:27" s="2" customFormat="1" ht="18.75" customHeight="1" x14ac:dyDescent="0.25">
      <c r="A11" s="70"/>
      <c r="B11" s="8" t="s">
        <v>5</v>
      </c>
      <c r="C11" s="8" t="s">
        <v>31</v>
      </c>
      <c r="D11" s="16">
        <v>12.2098</v>
      </c>
      <c r="E11" s="16">
        <v>12.228400000000001</v>
      </c>
      <c r="F11" s="16">
        <f t="shared" si="4"/>
        <v>1.860000000000106E-2</v>
      </c>
      <c r="H11" s="70"/>
      <c r="I11" s="6" t="s">
        <v>5</v>
      </c>
      <c r="J11" s="6" t="s">
        <v>95</v>
      </c>
      <c r="K11" s="16">
        <v>19.447700000000001</v>
      </c>
      <c r="L11" s="16">
        <v>19.467600000000001</v>
      </c>
      <c r="M11" s="16">
        <f t="shared" si="5"/>
        <v>1.9899999999999807E-2</v>
      </c>
      <c r="O11" s="70"/>
      <c r="P11" s="6" t="s">
        <v>5</v>
      </c>
      <c r="Q11" s="6" t="s">
        <v>165</v>
      </c>
      <c r="R11" s="16">
        <v>15.317600000000001</v>
      </c>
      <c r="S11" s="16">
        <v>15.3222</v>
      </c>
      <c r="T11" s="16">
        <f t="shared" si="6"/>
        <v>4.5999999999999375E-3</v>
      </c>
      <c r="V11" s="70"/>
      <c r="W11" s="6" t="s">
        <v>5</v>
      </c>
      <c r="X11" s="6" t="s">
        <v>225</v>
      </c>
      <c r="Y11" s="16">
        <v>19.857199999999999</v>
      </c>
      <c r="Z11" s="16">
        <v>19.8719</v>
      </c>
      <c r="AA11" s="16">
        <f t="shared" si="7"/>
        <v>1.4700000000001268E-2</v>
      </c>
    </row>
    <row r="12" spans="1:27" x14ac:dyDescent="0.25">
      <c r="A12" s="3"/>
      <c r="B12" s="3" t="s">
        <v>23</v>
      </c>
      <c r="C12" s="3" t="s">
        <v>24</v>
      </c>
      <c r="D12" s="15" t="s">
        <v>283</v>
      </c>
      <c r="E12" s="20" t="s">
        <v>284</v>
      </c>
      <c r="F12" s="10" t="s">
        <v>285</v>
      </c>
      <c r="H12" s="3"/>
      <c r="I12" s="3" t="s">
        <v>23</v>
      </c>
      <c r="J12" s="3" t="s">
        <v>24</v>
      </c>
      <c r="K12" s="15" t="s">
        <v>283</v>
      </c>
      <c r="L12" s="20" t="s">
        <v>284</v>
      </c>
      <c r="M12" s="19" t="s">
        <v>286</v>
      </c>
      <c r="O12" s="3"/>
      <c r="P12" s="3" t="s">
        <v>23</v>
      </c>
      <c r="Q12" s="3" t="s">
        <v>24</v>
      </c>
      <c r="R12" s="15" t="s">
        <v>283</v>
      </c>
      <c r="S12" s="20" t="s">
        <v>284</v>
      </c>
      <c r="T12" s="19" t="s">
        <v>286</v>
      </c>
      <c r="V12" s="3"/>
      <c r="W12" s="3" t="s">
        <v>23</v>
      </c>
      <c r="X12" s="3" t="s">
        <v>24</v>
      </c>
      <c r="Y12" s="15" t="s">
        <v>283</v>
      </c>
      <c r="Z12" s="20" t="s">
        <v>284</v>
      </c>
      <c r="AA12" s="19" t="s">
        <v>286</v>
      </c>
    </row>
    <row r="13" spans="1:27" s="2" customFormat="1" ht="18.75" customHeight="1" x14ac:dyDescent="0.25">
      <c r="A13" s="70" t="s">
        <v>7</v>
      </c>
      <c r="B13" s="8" t="s">
        <v>2</v>
      </c>
      <c r="C13" s="8" t="s">
        <v>32</v>
      </c>
      <c r="D13" s="16">
        <v>14.077400000000001</v>
      </c>
      <c r="E13" s="16">
        <v>14.090199999999999</v>
      </c>
      <c r="F13" s="16">
        <f>E13-D13</f>
        <v>1.279999999999859E-2</v>
      </c>
      <c r="H13" s="70" t="s">
        <v>7</v>
      </c>
      <c r="I13" s="8" t="s">
        <v>22</v>
      </c>
      <c r="J13" s="6" t="s">
        <v>98</v>
      </c>
      <c r="K13" s="16">
        <v>17.3002</v>
      </c>
      <c r="L13" s="16">
        <v>17.322099999999999</v>
      </c>
      <c r="M13" s="23">
        <f>L13-K13</f>
        <v>2.1899999999998698E-2</v>
      </c>
      <c r="O13" s="70" t="s">
        <v>7</v>
      </c>
      <c r="P13" s="8" t="s">
        <v>22</v>
      </c>
      <c r="Q13" s="6" t="s">
        <v>166</v>
      </c>
      <c r="R13" s="16">
        <v>14.973000000000001</v>
      </c>
      <c r="S13" s="16">
        <v>14.9764</v>
      </c>
      <c r="T13" s="23">
        <f>S13-R13</f>
        <v>3.3999999999991815E-3</v>
      </c>
      <c r="V13" s="70" t="s">
        <v>7</v>
      </c>
      <c r="W13" s="8" t="s">
        <v>22</v>
      </c>
      <c r="X13" s="6" t="s">
        <v>226</v>
      </c>
      <c r="Y13" s="16">
        <v>21.636900000000001</v>
      </c>
      <c r="Z13" s="16">
        <v>21.651199999999999</v>
      </c>
      <c r="AA13" s="23">
        <f>Z13-Y13</f>
        <v>1.4299999999998647E-2</v>
      </c>
    </row>
    <row r="14" spans="1:27" s="2" customFormat="1" ht="18.75" customHeight="1" x14ac:dyDescent="0.25">
      <c r="A14" s="70"/>
      <c r="B14" s="8" t="s">
        <v>3</v>
      </c>
      <c r="C14" s="8" t="s">
        <v>35</v>
      </c>
      <c r="D14" s="16">
        <v>19.700800000000001</v>
      </c>
      <c r="E14" s="16">
        <v>19.7211</v>
      </c>
      <c r="F14" s="16">
        <f t="shared" ref="F14:F16" si="8">E14-D14</f>
        <v>2.0299999999998875E-2</v>
      </c>
      <c r="H14" s="70"/>
      <c r="I14" s="8" t="s">
        <v>3</v>
      </c>
      <c r="J14" s="6" t="s">
        <v>97</v>
      </c>
      <c r="K14" s="16">
        <v>12.3994</v>
      </c>
      <c r="L14" s="16">
        <v>12.4207</v>
      </c>
      <c r="M14" s="16">
        <f t="shared" ref="M14:M16" si="9">L14-K14</f>
        <v>2.1300000000000097E-2</v>
      </c>
      <c r="O14" s="70"/>
      <c r="P14" s="8" t="s">
        <v>3</v>
      </c>
      <c r="Q14" s="6" t="s">
        <v>167</v>
      </c>
      <c r="R14" s="16">
        <v>18.349699999999999</v>
      </c>
      <c r="S14" s="16">
        <v>18.353400000000001</v>
      </c>
      <c r="T14" s="23">
        <f>S14-R14</f>
        <v>3.700000000002035E-3</v>
      </c>
      <c r="V14" s="70"/>
      <c r="W14" s="8" t="s">
        <v>3</v>
      </c>
      <c r="X14" s="6" t="s">
        <v>227</v>
      </c>
      <c r="Y14" s="16">
        <v>17.907499999999999</v>
      </c>
      <c r="Z14" s="16">
        <v>17.926200000000001</v>
      </c>
      <c r="AA14" s="23">
        <f t="shared" ref="AA14:AA16" si="10">Z14-Y14</f>
        <v>1.8700000000002603E-2</v>
      </c>
    </row>
    <row r="15" spans="1:27" s="2" customFormat="1" ht="18.75" customHeight="1" x14ac:dyDescent="0.25">
      <c r="A15" s="70"/>
      <c r="B15" s="8" t="s">
        <v>4</v>
      </c>
      <c r="C15" s="8" t="s">
        <v>34</v>
      </c>
      <c r="D15" s="16">
        <v>15.8971</v>
      </c>
      <c r="E15" s="16">
        <v>15.912800000000001</v>
      </c>
      <c r="F15" s="16">
        <f t="shared" si="8"/>
        <v>1.5700000000000713E-2</v>
      </c>
      <c r="H15" s="70"/>
      <c r="I15" s="8" t="s">
        <v>4</v>
      </c>
      <c r="J15" s="6" t="s">
        <v>99</v>
      </c>
      <c r="K15" s="16">
        <v>16.244900000000001</v>
      </c>
      <c r="L15" s="16">
        <v>16.2639</v>
      </c>
      <c r="M15" s="16">
        <f t="shared" si="9"/>
        <v>1.8999999999998352E-2</v>
      </c>
      <c r="O15" s="70"/>
      <c r="P15" s="8" t="s">
        <v>4</v>
      </c>
      <c r="Q15" s="6" t="s">
        <v>168</v>
      </c>
      <c r="R15" s="16">
        <v>13.398300000000001</v>
      </c>
      <c r="S15" s="16">
        <v>13.4078</v>
      </c>
      <c r="T15" s="16">
        <f t="shared" ref="T15:T16" si="11">S15-R15</f>
        <v>9.4999999999991758E-3</v>
      </c>
      <c r="V15" s="70"/>
      <c r="W15" s="8" t="s">
        <v>4</v>
      </c>
      <c r="X15" s="6" t="s">
        <v>228</v>
      </c>
      <c r="Y15" s="16">
        <v>15.5367</v>
      </c>
      <c r="Z15" s="16">
        <v>15.5573</v>
      </c>
      <c r="AA15" s="16">
        <f t="shared" si="10"/>
        <v>2.0599999999999952E-2</v>
      </c>
    </row>
    <row r="16" spans="1:27" s="2" customFormat="1" ht="18.75" customHeight="1" x14ac:dyDescent="0.25">
      <c r="A16" s="70"/>
      <c r="B16" s="8" t="s">
        <v>5</v>
      </c>
      <c r="C16" s="8" t="s">
        <v>33</v>
      </c>
      <c r="D16" s="16">
        <v>19.884799999999998</v>
      </c>
      <c r="E16" s="16">
        <v>19.909199999999998</v>
      </c>
      <c r="F16" s="16">
        <f t="shared" si="8"/>
        <v>2.4399999999999977E-2</v>
      </c>
      <c r="H16" s="70"/>
      <c r="I16" s="8" t="s">
        <v>5</v>
      </c>
      <c r="J16" s="6" t="s">
        <v>100</v>
      </c>
      <c r="K16" s="16">
        <v>19.7639</v>
      </c>
      <c r="L16" s="16">
        <v>19.7865</v>
      </c>
      <c r="M16" s="16">
        <f t="shared" si="9"/>
        <v>2.260000000000062E-2</v>
      </c>
      <c r="O16" s="70"/>
      <c r="P16" s="8" t="s">
        <v>5</v>
      </c>
      <c r="Q16" s="6" t="s">
        <v>169</v>
      </c>
      <c r="R16" s="16">
        <v>14.0153</v>
      </c>
      <c r="S16" s="16">
        <v>14.018800000000001</v>
      </c>
      <c r="T16" s="16">
        <f t="shared" si="11"/>
        <v>3.5000000000007248E-3</v>
      </c>
      <c r="V16" s="70"/>
      <c r="W16" s="8" t="s">
        <v>5</v>
      </c>
      <c r="X16" s="6" t="s">
        <v>229</v>
      </c>
      <c r="Y16" s="16">
        <v>15.854100000000001</v>
      </c>
      <c r="Z16" s="16">
        <v>15.8696</v>
      </c>
      <c r="AA16" s="16">
        <f t="shared" si="10"/>
        <v>1.5499999999999403E-2</v>
      </c>
    </row>
    <row r="17" spans="1:27" x14ac:dyDescent="0.25">
      <c r="A17" s="3"/>
      <c r="B17" s="3" t="s">
        <v>23</v>
      </c>
      <c r="C17" s="3" t="s">
        <v>24</v>
      </c>
      <c r="D17" s="15" t="s">
        <v>283</v>
      </c>
      <c r="E17" s="20" t="s">
        <v>284</v>
      </c>
      <c r="F17" s="10" t="s">
        <v>285</v>
      </c>
      <c r="H17" s="3"/>
      <c r="I17" s="3" t="s">
        <v>23</v>
      </c>
      <c r="J17" s="3" t="s">
        <v>24</v>
      </c>
      <c r="K17" s="15" t="s">
        <v>283</v>
      </c>
      <c r="L17" s="20" t="s">
        <v>284</v>
      </c>
      <c r="M17" s="19" t="s">
        <v>286</v>
      </c>
      <c r="O17" s="3"/>
      <c r="P17" s="3" t="s">
        <v>23</v>
      </c>
      <c r="Q17" s="3" t="s">
        <v>24</v>
      </c>
      <c r="R17" s="15" t="s">
        <v>283</v>
      </c>
      <c r="S17" s="20" t="s">
        <v>284</v>
      </c>
      <c r="T17" s="19" t="s">
        <v>286</v>
      </c>
      <c r="V17" s="3"/>
      <c r="W17" s="3" t="s">
        <v>23</v>
      </c>
      <c r="X17" s="3" t="s">
        <v>24</v>
      </c>
      <c r="Y17" s="15" t="s">
        <v>283</v>
      </c>
      <c r="Z17" s="20" t="s">
        <v>284</v>
      </c>
      <c r="AA17" s="19" t="s">
        <v>286</v>
      </c>
    </row>
    <row r="18" spans="1:27" s="2" customFormat="1" ht="18.75" customHeight="1" x14ac:dyDescent="0.25">
      <c r="A18" s="70" t="s">
        <v>8</v>
      </c>
      <c r="B18" s="8" t="s">
        <v>2</v>
      </c>
      <c r="C18" s="8" t="s">
        <v>36</v>
      </c>
      <c r="D18" s="16">
        <v>15.164</v>
      </c>
      <c r="E18" s="16">
        <v>15.174300000000001</v>
      </c>
      <c r="F18" s="16">
        <f>E18-D18</f>
        <v>1.0300000000000864E-2</v>
      </c>
      <c r="H18" s="70" t="s">
        <v>8</v>
      </c>
      <c r="I18" s="8" t="s">
        <v>2</v>
      </c>
      <c r="J18" s="6" t="s">
        <v>101</v>
      </c>
      <c r="K18" s="16">
        <v>15.687799999999999</v>
      </c>
      <c r="L18" s="16">
        <v>15.7111</v>
      </c>
      <c r="M18" s="23">
        <f>L18-K18</f>
        <v>2.3300000000000765E-2</v>
      </c>
      <c r="O18" s="70" t="s">
        <v>8</v>
      </c>
      <c r="P18" s="8" t="s">
        <v>2</v>
      </c>
      <c r="Q18" s="6" t="s">
        <v>170</v>
      </c>
      <c r="R18" s="16">
        <v>22.4544</v>
      </c>
      <c r="S18" s="16">
        <v>22.458400000000001</v>
      </c>
      <c r="T18" s="23">
        <f>S18-R18</f>
        <v>4.0000000000013358E-3</v>
      </c>
      <c r="V18" s="70" t="s">
        <v>8</v>
      </c>
      <c r="W18" s="8" t="s">
        <v>2</v>
      </c>
      <c r="X18" s="6" t="s">
        <v>230</v>
      </c>
      <c r="Y18" s="16">
        <v>17.0337</v>
      </c>
      <c r="Z18" s="16">
        <v>17.0563</v>
      </c>
      <c r="AA18" s="23">
        <f>Z18-Y18</f>
        <v>2.260000000000062E-2</v>
      </c>
    </row>
    <row r="19" spans="1:27" s="2" customFormat="1" ht="18.75" customHeight="1" x14ac:dyDescent="0.25">
      <c r="A19" s="70"/>
      <c r="B19" s="8" t="s">
        <v>3</v>
      </c>
      <c r="C19" s="8" t="s">
        <v>37</v>
      </c>
      <c r="D19" s="16">
        <v>16.457999999999998</v>
      </c>
      <c r="E19" s="16">
        <v>16.4694</v>
      </c>
      <c r="F19" s="16">
        <f t="shared" ref="F19:F21" si="12">E19-D19</f>
        <v>1.1400000000001853E-2</v>
      </c>
      <c r="H19" s="70"/>
      <c r="I19" s="8" t="s">
        <v>3</v>
      </c>
      <c r="J19" s="6" t="s">
        <v>102</v>
      </c>
      <c r="K19" s="16">
        <v>17.178899999999999</v>
      </c>
      <c r="L19" s="16">
        <v>17.196200000000001</v>
      </c>
      <c r="M19" s="16">
        <f t="shared" ref="M19:M21" si="13">L19-K19</f>
        <v>1.7300000000002314E-2</v>
      </c>
      <c r="O19" s="70"/>
      <c r="P19" s="8" t="s">
        <v>3</v>
      </c>
      <c r="Q19" s="6" t="s">
        <v>171</v>
      </c>
      <c r="R19" s="16">
        <v>18.332599999999999</v>
      </c>
      <c r="S19" s="16">
        <v>18.3384</v>
      </c>
      <c r="T19" s="23">
        <f t="shared" ref="T19:T21" si="14">S19-R19</f>
        <v>5.8000000000006935E-3</v>
      </c>
      <c r="V19" s="70"/>
      <c r="W19" s="8" t="s">
        <v>3</v>
      </c>
      <c r="X19" s="6" t="s">
        <v>231</v>
      </c>
      <c r="Y19" s="16">
        <v>19.157900000000001</v>
      </c>
      <c r="Z19" s="16">
        <v>19.185500000000001</v>
      </c>
      <c r="AA19" s="23">
        <f t="shared" ref="AA19:AA21" si="15">Z19-Y19</f>
        <v>2.7599999999999625E-2</v>
      </c>
    </row>
    <row r="20" spans="1:27" s="2" customFormat="1" ht="18.75" customHeight="1" x14ac:dyDescent="0.25">
      <c r="A20" s="70"/>
      <c r="B20" s="8" t="s">
        <v>4</v>
      </c>
      <c r="C20" s="8" t="s">
        <v>39</v>
      </c>
      <c r="D20" s="16">
        <v>16.456299999999999</v>
      </c>
      <c r="E20" s="16">
        <v>16.470800000000001</v>
      </c>
      <c r="F20" s="16">
        <f t="shared" si="12"/>
        <v>1.4500000000001734E-2</v>
      </c>
      <c r="H20" s="70"/>
      <c r="I20" s="8" t="s">
        <v>4</v>
      </c>
      <c r="J20" s="6" t="s">
        <v>103</v>
      </c>
      <c r="K20" s="16">
        <v>15.3498</v>
      </c>
      <c r="L20" s="16">
        <v>15.375500000000001</v>
      </c>
      <c r="M20" s="16">
        <f t="shared" si="13"/>
        <v>2.57000000000005E-2</v>
      </c>
      <c r="O20" s="70"/>
      <c r="P20" s="8" t="s">
        <v>4</v>
      </c>
      <c r="Q20" s="6" t="s">
        <v>172</v>
      </c>
      <c r="R20" s="16">
        <v>19.8446</v>
      </c>
      <c r="S20" s="16">
        <v>19.847300000000001</v>
      </c>
      <c r="T20" s="16">
        <f t="shared" si="14"/>
        <v>2.7000000000008129E-3</v>
      </c>
      <c r="V20" s="70"/>
      <c r="W20" s="8" t="s">
        <v>4</v>
      </c>
      <c r="X20" s="6" t="s">
        <v>232</v>
      </c>
      <c r="Y20" s="16">
        <v>21.8127</v>
      </c>
      <c r="Z20" s="16">
        <v>21.8306</v>
      </c>
      <c r="AA20" s="16">
        <f t="shared" si="15"/>
        <v>1.7900000000000915E-2</v>
      </c>
    </row>
    <row r="21" spans="1:27" s="2" customFormat="1" ht="18.75" customHeight="1" x14ac:dyDescent="0.25">
      <c r="A21" s="70"/>
      <c r="B21" s="8" t="s">
        <v>5</v>
      </c>
      <c r="C21" s="8" t="s">
        <v>38</v>
      </c>
      <c r="D21" s="16">
        <v>12.9922</v>
      </c>
      <c r="E21" s="16">
        <v>12.9992</v>
      </c>
      <c r="F21" s="16">
        <f t="shared" si="12"/>
        <v>6.9999999999996732E-3</v>
      </c>
      <c r="H21" s="70"/>
      <c r="I21" s="8" t="s">
        <v>5</v>
      </c>
      <c r="J21" s="6" t="s">
        <v>104</v>
      </c>
      <c r="K21" s="16">
        <v>18.360600000000002</v>
      </c>
      <c r="L21" s="16">
        <v>18.388300000000001</v>
      </c>
      <c r="M21" s="16">
        <f t="shared" si="13"/>
        <v>2.7699999999999392E-2</v>
      </c>
      <c r="O21" s="70"/>
      <c r="P21" s="8" t="s">
        <v>5</v>
      </c>
      <c r="Q21" s="6" t="s">
        <v>173</v>
      </c>
      <c r="R21" s="16">
        <v>17.620699999999999</v>
      </c>
      <c r="S21" s="16">
        <v>17.626100000000001</v>
      </c>
      <c r="T21" s="16">
        <f t="shared" si="14"/>
        <v>5.4000000000016257E-3</v>
      </c>
      <c r="V21" s="70"/>
      <c r="W21" s="8" t="s">
        <v>5</v>
      </c>
      <c r="X21" s="6" t="s">
        <v>233</v>
      </c>
      <c r="Y21" s="16">
        <v>20.470199999999998</v>
      </c>
      <c r="Z21" s="16">
        <v>20.492000000000001</v>
      </c>
      <c r="AA21" s="16">
        <f t="shared" si="15"/>
        <v>2.1800000000002484E-2</v>
      </c>
    </row>
    <row r="22" spans="1:27" x14ac:dyDescent="0.25">
      <c r="A22" s="3"/>
      <c r="B22" s="3" t="s">
        <v>23</v>
      </c>
      <c r="C22" s="3" t="s">
        <v>24</v>
      </c>
      <c r="D22" s="15" t="s">
        <v>283</v>
      </c>
      <c r="E22" s="20" t="s">
        <v>284</v>
      </c>
      <c r="F22" s="10" t="s">
        <v>285</v>
      </c>
      <c r="H22" s="3"/>
      <c r="I22" s="3" t="s">
        <v>23</v>
      </c>
      <c r="J22" s="3" t="s">
        <v>24</v>
      </c>
      <c r="K22" s="15" t="s">
        <v>283</v>
      </c>
      <c r="L22" s="20" t="s">
        <v>284</v>
      </c>
      <c r="M22" s="19" t="s">
        <v>286</v>
      </c>
      <c r="O22" s="3"/>
      <c r="P22" s="3" t="s">
        <v>23</v>
      </c>
      <c r="Q22" s="3" t="s">
        <v>24</v>
      </c>
      <c r="R22" s="15" t="s">
        <v>283</v>
      </c>
      <c r="S22" s="20" t="s">
        <v>284</v>
      </c>
      <c r="T22" s="19" t="s">
        <v>286</v>
      </c>
      <c r="V22" s="3"/>
      <c r="W22" s="3" t="s">
        <v>23</v>
      </c>
      <c r="X22" s="3" t="s">
        <v>24</v>
      </c>
      <c r="Y22" s="15" t="s">
        <v>283</v>
      </c>
      <c r="Z22" s="20" t="s">
        <v>284</v>
      </c>
      <c r="AA22" s="19" t="s">
        <v>286</v>
      </c>
    </row>
    <row r="23" spans="1:27" s="2" customFormat="1" ht="18.75" customHeight="1" x14ac:dyDescent="0.25">
      <c r="A23" s="70" t="s">
        <v>9</v>
      </c>
      <c r="B23" s="8" t="s">
        <v>2</v>
      </c>
      <c r="C23" s="8" t="s">
        <v>40</v>
      </c>
      <c r="D23" s="16">
        <v>18.6648</v>
      </c>
      <c r="E23" s="22">
        <v>19.198599999999999</v>
      </c>
      <c r="F23" s="22">
        <f>E23-D23</f>
        <v>0.53379999999999939</v>
      </c>
      <c r="H23" s="70" t="s">
        <v>9</v>
      </c>
      <c r="I23" s="8" t="s">
        <v>2</v>
      </c>
      <c r="J23" s="6" t="s">
        <v>105</v>
      </c>
      <c r="K23" s="16">
        <v>18.6645</v>
      </c>
      <c r="L23" s="16">
        <v>18.696300000000001</v>
      </c>
      <c r="M23" s="23">
        <f>L23-K23</f>
        <v>3.1800000000000495E-2</v>
      </c>
      <c r="O23" s="70" t="s">
        <v>9</v>
      </c>
      <c r="P23" s="8" t="s">
        <v>2</v>
      </c>
      <c r="Q23" s="6" t="s">
        <v>174</v>
      </c>
      <c r="R23" s="16">
        <v>17.267900000000001</v>
      </c>
      <c r="S23" s="16">
        <v>17.2773</v>
      </c>
      <c r="T23" s="23">
        <f>S23-R23</f>
        <v>9.3999999999994088E-3</v>
      </c>
      <c r="V23" s="70" t="s">
        <v>9</v>
      </c>
      <c r="W23" s="8" t="s">
        <v>2</v>
      </c>
      <c r="X23" s="6" t="s">
        <v>234</v>
      </c>
      <c r="Y23" s="16">
        <v>16.996300000000002</v>
      </c>
      <c r="Z23" s="16">
        <v>17.015999999999998</v>
      </c>
      <c r="AA23" s="23">
        <f>Z23-Y23</f>
        <v>1.969999999999672E-2</v>
      </c>
    </row>
    <row r="24" spans="1:27" s="2" customFormat="1" ht="18.75" customHeight="1" x14ac:dyDescent="0.25">
      <c r="A24" s="70"/>
      <c r="B24" s="8" t="s">
        <v>3</v>
      </c>
      <c r="C24" s="8" t="s">
        <v>41</v>
      </c>
      <c r="D24" s="16">
        <v>15.1363</v>
      </c>
      <c r="E24" s="16">
        <v>15.1487</v>
      </c>
      <c r="F24" s="16">
        <f t="shared" ref="F24:F26" si="16">E24-D24</f>
        <v>1.2399999999999523E-2</v>
      </c>
      <c r="H24" s="70"/>
      <c r="I24" s="8" t="s">
        <v>3</v>
      </c>
      <c r="J24" s="6" t="s">
        <v>106</v>
      </c>
      <c r="K24" s="16">
        <v>14.3765</v>
      </c>
      <c r="L24" s="16">
        <v>14.4017</v>
      </c>
      <c r="M24" s="16">
        <f t="shared" ref="M24:M26" si="17">L24-K24</f>
        <v>2.5199999999999889E-2</v>
      </c>
      <c r="O24" s="70"/>
      <c r="P24" s="8" t="s">
        <v>3</v>
      </c>
      <c r="Q24" s="6" t="s">
        <v>175</v>
      </c>
      <c r="R24" s="16">
        <v>17.032</v>
      </c>
      <c r="S24" s="16">
        <v>17.035</v>
      </c>
      <c r="T24" s="23">
        <f t="shared" ref="T24:T26" si="18">S24-R24</f>
        <v>3.0000000000001137E-3</v>
      </c>
      <c r="V24" s="70"/>
      <c r="W24" s="8" t="s">
        <v>3</v>
      </c>
      <c r="X24" s="6" t="s">
        <v>235</v>
      </c>
      <c r="Y24" s="16">
        <v>20.976700000000001</v>
      </c>
      <c r="Z24" s="16">
        <v>21.003499999999999</v>
      </c>
      <c r="AA24" s="23">
        <f t="shared" ref="AA24:AA26" si="19">Z24-Y24</f>
        <v>2.6799999999997937E-2</v>
      </c>
    </row>
    <row r="25" spans="1:27" s="2" customFormat="1" ht="18.75" customHeight="1" x14ac:dyDescent="0.25">
      <c r="A25" s="70"/>
      <c r="B25" s="8" t="s">
        <v>4</v>
      </c>
      <c r="C25" s="8" t="s">
        <v>42</v>
      </c>
      <c r="D25" s="16">
        <v>16.855</v>
      </c>
      <c r="E25" s="16">
        <v>16.866800000000001</v>
      </c>
      <c r="F25" s="16">
        <f t="shared" si="16"/>
        <v>1.1800000000000921E-2</v>
      </c>
      <c r="H25" s="70"/>
      <c r="I25" s="8" t="s">
        <v>4</v>
      </c>
      <c r="J25" s="6" t="s">
        <v>107</v>
      </c>
      <c r="K25" s="16">
        <v>15.1333</v>
      </c>
      <c r="L25" s="16">
        <v>15.1539</v>
      </c>
      <c r="M25" s="16">
        <f t="shared" si="17"/>
        <v>2.0599999999999952E-2</v>
      </c>
      <c r="O25" s="70"/>
      <c r="P25" s="8" t="s">
        <v>4</v>
      </c>
      <c r="Q25" s="6" t="s">
        <v>176</v>
      </c>
      <c r="R25" s="16">
        <v>20.1586</v>
      </c>
      <c r="S25" s="16">
        <v>20.1615</v>
      </c>
      <c r="T25" s="16">
        <f t="shared" si="18"/>
        <v>2.9000000000003467E-3</v>
      </c>
      <c r="V25" s="70"/>
      <c r="W25" s="8" t="s">
        <v>4</v>
      </c>
      <c r="X25" s="6" t="s">
        <v>236</v>
      </c>
      <c r="Y25" s="16">
        <v>18.853000000000002</v>
      </c>
      <c r="Z25" s="16">
        <v>18.879200000000001</v>
      </c>
      <c r="AA25" s="16">
        <f t="shared" si="19"/>
        <v>2.6199999999999335E-2</v>
      </c>
    </row>
    <row r="26" spans="1:27" s="2" customFormat="1" ht="18.75" customHeight="1" x14ac:dyDescent="0.25">
      <c r="A26" s="70"/>
      <c r="B26" s="8" t="s">
        <v>5</v>
      </c>
      <c r="C26" s="8" t="s">
        <v>43</v>
      </c>
      <c r="D26" s="16">
        <v>15.591200000000001</v>
      </c>
      <c r="E26" s="16">
        <v>15.6006</v>
      </c>
      <c r="F26" s="16">
        <f t="shared" si="16"/>
        <v>9.3999999999994088E-3</v>
      </c>
      <c r="H26" s="70"/>
      <c r="I26" s="8" t="s">
        <v>5</v>
      </c>
      <c r="J26" s="6" t="s">
        <v>108</v>
      </c>
      <c r="K26" s="16">
        <v>14.2501</v>
      </c>
      <c r="L26" s="16">
        <v>14.2706</v>
      </c>
      <c r="M26" s="16">
        <f t="shared" si="17"/>
        <v>2.0500000000000185E-2</v>
      </c>
      <c r="O26" s="70"/>
      <c r="P26" s="8" t="s">
        <v>5</v>
      </c>
      <c r="Q26" s="6" t="s">
        <v>177</v>
      </c>
      <c r="R26" s="16">
        <v>15.257300000000001</v>
      </c>
      <c r="S26" s="16">
        <v>15.2605</v>
      </c>
      <c r="T26" s="16">
        <f t="shared" si="18"/>
        <v>3.1999999999996476E-3</v>
      </c>
      <c r="V26" s="70"/>
      <c r="W26" s="8" t="s">
        <v>5</v>
      </c>
      <c r="X26" s="6" t="s">
        <v>237</v>
      </c>
      <c r="Y26" s="16">
        <v>19.672000000000001</v>
      </c>
      <c r="Z26" s="16">
        <v>19.698799999999999</v>
      </c>
      <c r="AA26" s="16">
        <f t="shared" si="19"/>
        <v>2.6799999999997937E-2</v>
      </c>
    </row>
    <row r="27" spans="1:27" x14ac:dyDescent="0.25">
      <c r="A27" s="3"/>
      <c r="B27" s="3" t="s">
        <v>23</v>
      </c>
      <c r="C27" s="3" t="s">
        <v>24</v>
      </c>
      <c r="D27" s="15" t="s">
        <v>283</v>
      </c>
      <c r="E27" s="20" t="s">
        <v>284</v>
      </c>
      <c r="F27" s="10" t="s">
        <v>285</v>
      </c>
      <c r="H27" s="3"/>
      <c r="I27" s="3" t="s">
        <v>23</v>
      </c>
      <c r="J27" s="3" t="s">
        <v>24</v>
      </c>
      <c r="K27" s="15" t="s">
        <v>283</v>
      </c>
      <c r="L27" s="20" t="s">
        <v>284</v>
      </c>
      <c r="M27" s="19" t="s">
        <v>286</v>
      </c>
      <c r="O27" s="3"/>
      <c r="P27" s="3" t="s">
        <v>23</v>
      </c>
      <c r="Q27" s="3" t="s">
        <v>24</v>
      </c>
      <c r="R27" s="15" t="s">
        <v>283</v>
      </c>
      <c r="S27" s="20" t="s">
        <v>284</v>
      </c>
      <c r="T27" s="19" t="s">
        <v>286</v>
      </c>
      <c r="V27" s="3"/>
      <c r="W27" s="3" t="s">
        <v>23</v>
      </c>
      <c r="X27" s="3" t="s">
        <v>24</v>
      </c>
      <c r="Y27" s="15" t="s">
        <v>283</v>
      </c>
      <c r="Z27" s="20" t="s">
        <v>284</v>
      </c>
      <c r="AA27" s="19" t="s">
        <v>286</v>
      </c>
    </row>
    <row r="28" spans="1:27" s="2" customFormat="1" ht="18.75" customHeight="1" x14ac:dyDescent="0.25">
      <c r="A28" s="70" t="s">
        <v>10</v>
      </c>
      <c r="B28" s="8" t="s">
        <v>2</v>
      </c>
      <c r="C28" s="8" t="s">
        <v>44</v>
      </c>
      <c r="D28" s="16">
        <v>16.331099999999999</v>
      </c>
      <c r="E28" s="16">
        <v>16.342600000000001</v>
      </c>
      <c r="F28" s="16">
        <f>E28-D28</f>
        <v>1.150000000000162E-2</v>
      </c>
      <c r="H28" s="70" t="s">
        <v>10</v>
      </c>
      <c r="I28" s="8" t="s">
        <v>2</v>
      </c>
      <c r="J28" s="6" t="s">
        <v>109</v>
      </c>
      <c r="K28" s="16">
        <v>13.714</v>
      </c>
      <c r="L28" s="16">
        <v>13.739800000000001</v>
      </c>
      <c r="M28" s="23">
        <f>L28-K28</f>
        <v>2.5800000000000267E-2</v>
      </c>
      <c r="O28" s="70" t="s">
        <v>10</v>
      </c>
      <c r="P28" s="8" t="s">
        <v>2</v>
      </c>
      <c r="Q28" s="6" t="s">
        <v>178</v>
      </c>
      <c r="R28" s="16">
        <v>18.631599999999999</v>
      </c>
      <c r="S28" s="16">
        <v>18.636500000000002</v>
      </c>
      <c r="T28" s="23">
        <f>S28-R28</f>
        <v>4.900000000002791E-3</v>
      </c>
      <c r="V28" s="70" t="s">
        <v>10</v>
      </c>
      <c r="W28" s="8" t="s">
        <v>2</v>
      </c>
      <c r="X28" s="6" t="s">
        <v>238</v>
      </c>
      <c r="Y28" s="16">
        <v>20.002800000000001</v>
      </c>
      <c r="Z28" s="16">
        <v>20.0307</v>
      </c>
      <c r="AA28" s="23">
        <f>Z28-Y28</f>
        <v>2.7899999999998926E-2</v>
      </c>
    </row>
    <row r="29" spans="1:27" s="2" customFormat="1" ht="18.75" customHeight="1" x14ac:dyDescent="0.25">
      <c r="A29" s="70"/>
      <c r="B29" s="8" t="s">
        <v>3</v>
      </c>
      <c r="C29" s="8" t="s">
        <v>45</v>
      </c>
      <c r="D29" s="16">
        <v>16.8002</v>
      </c>
      <c r="E29" s="16">
        <v>16.8111</v>
      </c>
      <c r="F29" s="16">
        <f t="shared" ref="F29:F31" si="20">E29-D29</f>
        <v>1.0899999999999466E-2</v>
      </c>
      <c r="H29" s="70"/>
      <c r="I29" s="8" t="s">
        <v>3</v>
      </c>
      <c r="J29" s="6" t="s">
        <v>110</v>
      </c>
      <c r="K29" s="16">
        <v>14.860300000000001</v>
      </c>
      <c r="L29" s="16">
        <v>14.8759</v>
      </c>
      <c r="M29" s="16">
        <f t="shared" ref="M29:M31" si="21">L29-K29</f>
        <v>1.559999999999917E-2</v>
      </c>
      <c r="O29" s="70"/>
      <c r="P29" s="8" t="s">
        <v>3</v>
      </c>
      <c r="Q29" s="6" t="s">
        <v>179</v>
      </c>
      <c r="R29" s="16">
        <v>13.4917</v>
      </c>
      <c r="S29" s="16">
        <v>13.496700000000001</v>
      </c>
      <c r="T29" s="23">
        <f t="shared" ref="T29:T31" si="22">S29-R29</f>
        <v>5.0000000000007816E-3</v>
      </c>
      <c r="V29" s="70"/>
      <c r="W29" s="8" t="s">
        <v>3</v>
      </c>
      <c r="X29" s="6" t="s">
        <v>239</v>
      </c>
      <c r="Y29" s="16">
        <v>16.459099999999999</v>
      </c>
      <c r="Z29" s="16">
        <v>16.485900000000001</v>
      </c>
      <c r="AA29" s="23">
        <f t="shared" ref="AA29:AA31" si="23">Z29-Y29</f>
        <v>2.6800000000001489E-2</v>
      </c>
    </row>
    <row r="30" spans="1:27" s="2" customFormat="1" ht="18.75" customHeight="1" x14ac:dyDescent="0.25">
      <c r="A30" s="70"/>
      <c r="B30" s="8" t="s">
        <v>4</v>
      </c>
      <c r="C30" s="8" t="s">
        <v>46</v>
      </c>
      <c r="D30" s="16">
        <v>15.380100000000001</v>
      </c>
      <c r="E30" s="16">
        <v>15.4048</v>
      </c>
      <c r="F30" s="16">
        <f t="shared" si="20"/>
        <v>2.4699999999999278E-2</v>
      </c>
      <c r="H30" s="70"/>
      <c r="I30" s="8" t="s">
        <v>4</v>
      </c>
      <c r="J30" s="6" t="s">
        <v>111</v>
      </c>
      <c r="K30" s="16">
        <v>15.977499999999999</v>
      </c>
      <c r="L30" s="16">
        <v>16.0014</v>
      </c>
      <c r="M30" s="16">
        <f t="shared" si="21"/>
        <v>2.3900000000001143E-2</v>
      </c>
      <c r="O30" s="70"/>
      <c r="P30" s="8" t="s">
        <v>4</v>
      </c>
      <c r="Q30" s="6" t="s">
        <v>180</v>
      </c>
      <c r="R30" s="16">
        <v>17.623699999999999</v>
      </c>
      <c r="S30" s="16">
        <v>17.627400000000002</v>
      </c>
      <c r="T30" s="16">
        <f t="shared" si="22"/>
        <v>3.700000000002035E-3</v>
      </c>
      <c r="V30" s="70"/>
      <c r="W30" s="8" t="s">
        <v>4</v>
      </c>
      <c r="X30" s="6" t="s">
        <v>240</v>
      </c>
      <c r="Y30" s="2">
        <v>12.3195</v>
      </c>
      <c r="Z30" s="16">
        <v>12.3346</v>
      </c>
      <c r="AA30" s="16">
        <f t="shared" si="23"/>
        <v>1.5100000000000335E-2</v>
      </c>
    </row>
    <row r="31" spans="1:27" s="2" customFormat="1" ht="18.75" customHeight="1" x14ac:dyDescent="0.25">
      <c r="A31" s="70"/>
      <c r="B31" s="8" t="s">
        <v>5</v>
      </c>
      <c r="C31" s="8" t="s">
        <v>47</v>
      </c>
      <c r="D31" s="16">
        <v>15.4201</v>
      </c>
      <c r="E31" s="16">
        <v>15.4389</v>
      </c>
      <c r="F31" s="16">
        <f t="shared" si="20"/>
        <v>1.8800000000000594E-2</v>
      </c>
      <c r="H31" s="70"/>
      <c r="I31" s="8" t="s">
        <v>5</v>
      </c>
      <c r="J31" s="6" t="s">
        <v>112</v>
      </c>
      <c r="K31" s="16">
        <v>18.175999999999998</v>
      </c>
      <c r="L31" s="16">
        <v>18.1968</v>
      </c>
      <c r="M31" s="16">
        <f t="shared" si="21"/>
        <v>2.0800000000001262E-2</v>
      </c>
      <c r="O31" s="70"/>
      <c r="P31" s="8" t="s">
        <v>5</v>
      </c>
      <c r="Q31" s="6" t="s">
        <v>181</v>
      </c>
      <c r="R31" s="16">
        <v>17.889600000000002</v>
      </c>
      <c r="S31" s="16">
        <v>17.890799999999999</v>
      </c>
      <c r="T31" s="16">
        <f t="shared" si="22"/>
        <v>1.1999999999972033E-3</v>
      </c>
      <c r="V31" s="70"/>
      <c r="W31" s="8" t="s">
        <v>5</v>
      </c>
      <c r="X31" s="6" t="s">
        <v>241</v>
      </c>
      <c r="Y31" s="16">
        <v>19.4024</v>
      </c>
      <c r="Z31" s="16">
        <v>19.430499999999999</v>
      </c>
      <c r="AA31" s="16">
        <f t="shared" si="23"/>
        <v>2.809999999999846E-2</v>
      </c>
    </row>
    <row r="32" spans="1:27" x14ac:dyDescent="0.25">
      <c r="A32" s="3"/>
      <c r="B32" s="3" t="s">
        <v>23</v>
      </c>
      <c r="C32" s="3" t="s">
        <v>24</v>
      </c>
      <c r="D32" s="15" t="s">
        <v>283</v>
      </c>
      <c r="E32" s="20" t="s">
        <v>284</v>
      </c>
      <c r="F32" s="10" t="s">
        <v>285</v>
      </c>
      <c r="H32" s="3"/>
      <c r="I32" s="3" t="s">
        <v>23</v>
      </c>
      <c r="J32" s="3" t="s">
        <v>24</v>
      </c>
      <c r="K32" s="15" t="s">
        <v>283</v>
      </c>
      <c r="L32" s="20" t="s">
        <v>284</v>
      </c>
      <c r="M32" s="19" t="s">
        <v>286</v>
      </c>
      <c r="O32" s="3"/>
      <c r="P32" s="3" t="s">
        <v>23</v>
      </c>
      <c r="Q32" s="3" t="s">
        <v>24</v>
      </c>
      <c r="R32" s="15" t="s">
        <v>283</v>
      </c>
      <c r="S32" s="20" t="s">
        <v>284</v>
      </c>
      <c r="T32" s="19" t="s">
        <v>286</v>
      </c>
      <c r="V32" s="3"/>
      <c r="W32" s="3" t="s">
        <v>23</v>
      </c>
      <c r="X32" s="3" t="s">
        <v>24</v>
      </c>
      <c r="Y32" s="15" t="s">
        <v>283</v>
      </c>
      <c r="Z32" s="20" t="s">
        <v>284</v>
      </c>
      <c r="AA32" s="19" t="s">
        <v>286</v>
      </c>
    </row>
    <row r="33" spans="1:27" s="2" customFormat="1" ht="18.75" customHeight="1" x14ac:dyDescent="0.25">
      <c r="A33" s="70" t="s">
        <v>11</v>
      </c>
      <c r="B33" s="8" t="s">
        <v>2</v>
      </c>
      <c r="C33" s="8" t="s">
        <v>48</v>
      </c>
      <c r="D33" s="16">
        <v>15.641</v>
      </c>
      <c r="E33" s="22">
        <v>15.244300000000001</v>
      </c>
      <c r="F33" s="22">
        <f>E33-D33</f>
        <v>-0.39669999999999916</v>
      </c>
      <c r="H33" s="70" t="s">
        <v>11</v>
      </c>
      <c r="I33" s="8" t="s">
        <v>2</v>
      </c>
      <c r="J33" s="6" t="s">
        <v>113</v>
      </c>
      <c r="K33" s="16">
        <v>12.6668</v>
      </c>
      <c r="L33" s="16">
        <v>12.6866</v>
      </c>
      <c r="M33" s="23">
        <f>L33-K33</f>
        <v>1.980000000000004E-2</v>
      </c>
      <c r="O33" s="70" t="s">
        <v>11</v>
      </c>
      <c r="P33" s="8" t="s">
        <v>2</v>
      </c>
      <c r="Q33" s="6" t="s">
        <v>182</v>
      </c>
      <c r="R33" s="16">
        <v>16.895099999999999</v>
      </c>
      <c r="S33" s="16">
        <v>16.899100000000001</v>
      </c>
      <c r="T33" s="23">
        <f>S33-R33</f>
        <v>4.0000000000013358E-3</v>
      </c>
      <c r="V33" s="70" t="s">
        <v>11</v>
      </c>
      <c r="W33" s="8" t="s">
        <v>2</v>
      </c>
      <c r="X33" s="6" t="s">
        <v>242</v>
      </c>
      <c r="Y33" s="16">
        <v>18.319299999999998</v>
      </c>
      <c r="Z33" s="16">
        <v>18.335899999999999</v>
      </c>
      <c r="AA33" s="23">
        <f>Z33-Y33</f>
        <v>1.6600000000000392E-2</v>
      </c>
    </row>
    <row r="34" spans="1:27" s="2" customFormat="1" ht="18.75" customHeight="1" x14ac:dyDescent="0.25">
      <c r="A34" s="70"/>
      <c r="B34" s="8" t="s">
        <v>3</v>
      </c>
      <c r="C34" s="8" t="s">
        <v>49</v>
      </c>
      <c r="D34" s="16">
        <v>16.754899999999999</v>
      </c>
      <c r="E34" s="16">
        <v>16.779199999999999</v>
      </c>
      <c r="F34" s="16">
        <f t="shared" ref="F34:F36" si="24">E34-D34</f>
        <v>2.430000000000021E-2</v>
      </c>
      <c r="H34" s="70"/>
      <c r="I34" s="8" t="s">
        <v>3</v>
      </c>
      <c r="J34" s="6" t="s">
        <v>114</v>
      </c>
      <c r="K34" s="16">
        <v>11.99446</v>
      </c>
      <c r="L34" s="22">
        <v>11.9682</v>
      </c>
      <c r="M34" s="22">
        <f t="shared" ref="M34:M36" si="25">L34-K34</f>
        <v>-2.6260000000000616E-2</v>
      </c>
      <c r="O34" s="70"/>
      <c r="P34" s="8" t="s">
        <v>3</v>
      </c>
      <c r="Q34" s="6" t="s">
        <v>183</v>
      </c>
      <c r="R34" s="16">
        <v>15.8062</v>
      </c>
      <c r="S34" s="16">
        <v>15.8096</v>
      </c>
      <c r="T34" s="23">
        <f t="shared" ref="T34:T36" si="26">S34-R34</f>
        <v>3.3999999999991815E-3</v>
      </c>
      <c r="V34" s="70"/>
      <c r="W34" s="8" t="s">
        <v>3</v>
      </c>
      <c r="X34" s="6" t="s">
        <v>243</v>
      </c>
      <c r="Y34" s="16">
        <v>15.173999999999999</v>
      </c>
      <c r="Z34" s="16">
        <v>15.2029</v>
      </c>
      <c r="AA34" s="23">
        <f t="shared" ref="AA34:AA36" si="27">Z34-Y34</f>
        <v>2.8900000000000148E-2</v>
      </c>
    </row>
    <row r="35" spans="1:27" s="2" customFormat="1" ht="18.75" customHeight="1" x14ac:dyDescent="0.25">
      <c r="A35" s="70"/>
      <c r="B35" s="8" t="s">
        <v>4</v>
      </c>
      <c r="C35" s="8" t="s">
        <v>50</v>
      </c>
      <c r="D35" s="16">
        <v>14.6869</v>
      </c>
      <c r="E35" s="16">
        <v>14.699</v>
      </c>
      <c r="F35" s="16">
        <f t="shared" si="24"/>
        <v>1.2100000000000222E-2</v>
      </c>
      <c r="H35" s="70"/>
      <c r="I35" s="8" t="s">
        <v>4</v>
      </c>
      <c r="J35" s="6" t="s">
        <v>115</v>
      </c>
      <c r="K35" s="16">
        <v>17.289300000000001</v>
      </c>
      <c r="L35" s="16">
        <v>17.309000000000001</v>
      </c>
      <c r="M35" s="16">
        <f t="shared" si="25"/>
        <v>1.9700000000000273E-2</v>
      </c>
      <c r="O35" s="70"/>
      <c r="P35" s="8" t="s">
        <v>4</v>
      </c>
      <c r="Q35" s="6" t="s">
        <v>184</v>
      </c>
      <c r="R35" s="16">
        <v>13.1052</v>
      </c>
      <c r="S35" s="16">
        <v>13.11</v>
      </c>
      <c r="T35" s="16">
        <f t="shared" si="26"/>
        <v>4.7999999999994714E-3</v>
      </c>
      <c r="V35" s="70"/>
      <c r="W35" s="8" t="s">
        <v>4</v>
      </c>
      <c r="X35" s="6" t="s">
        <v>244</v>
      </c>
      <c r="Y35" s="16">
        <v>16.870699999999999</v>
      </c>
      <c r="Z35" s="16">
        <v>16.8992</v>
      </c>
      <c r="AA35" s="16">
        <f t="shared" si="27"/>
        <v>2.850000000000108E-2</v>
      </c>
    </row>
    <row r="36" spans="1:27" s="2" customFormat="1" ht="18.75" customHeight="1" x14ac:dyDescent="0.25">
      <c r="A36" s="70"/>
      <c r="B36" s="8" t="s">
        <v>5</v>
      </c>
      <c r="C36" s="8" t="s">
        <v>51</v>
      </c>
      <c r="D36" s="16">
        <v>15.477499999999999</v>
      </c>
      <c r="E36" s="16">
        <v>15.489800000000001</v>
      </c>
      <c r="F36" s="16">
        <f t="shared" si="24"/>
        <v>1.2300000000001532E-2</v>
      </c>
      <c r="H36" s="70"/>
      <c r="I36" s="8" t="s">
        <v>5</v>
      </c>
      <c r="J36" s="6" t="s">
        <v>116</v>
      </c>
      <c r="K36" s="16">
        <v>20.133099999999999</v>
      </c>
      <c r="L36" s="16">
        <v>20.157499999999999</v>
      </c>
      <c r="M36" s="16">
        <f t="shared" si="25"/>
        <v>2.4399999999999977E-2</v>
      </c>
      <c r="O36" s="70"/>
      <c r="P36" s="8" t="s">
        <v>5</v>
      </c>
      <c r="Q36" s="6" t="s">
        <v>185</v>
      </c>
      <c r="R36" s="16">
        <v>16.2805</v>
      </c>
      <c r="S36" s="16">
        <v>16.2849</v>
      </c>
      <c r="T36" s="16">
        <f t="shared" si="26"/>
        <v>4.4000000000004036E-3</v>
      </c>
      <c r="V36" s="70"/>
      <c r="W36" s="8" t="s">
        <v>5</v>
      </c>
      <c r="X36" s="6" t="s">
        <v>245</v>
      </c>
      <c r="Y36" s="16">
        <v>17.6861</v>
      </c>
      <c r="Z36" s="16">
        <v>17.7134</v>
      </c>
      <c r="AA36" s="16">
        <f t="shared" si="27"/>
        <v>2.7300000000000324E-2</v>
      </c>
    </row>
    <row r="37" spans="1:27" x14ac:dyDescent="0.25">
      <c r="A37" s="3"/>
      <c r="B37" s="3" t="s">
        <v>23</v>
      </c>
      <c r="C37" s="3" t="s">
        <v>24</v>
      </c>
      <c r="D37" s="15" t="s">
        <v>283</v>
      </c>
      <c r="E37" s="20" t="s">
        <v>284</v>
      </c>
      <c r="F37" s="10" t="s">
        <v>285</v>
      </c>
      <c r="H37" s="3"/>
      <c r="I37" s="3" t="s">
        <v>23</v>
      </c>
      <c r="J37" s="3" t="s">
        <v>24</v>
      </c>
      <c r="K37" s="15" t="s">
        <v>283</v>
      </c>
      <c r="L37" s="20" t="s">
        <v>284</v>
      </c>
      <c r="M37" s="19" t="s">
        <v>286</v>
      </c>
      <c r="O37" s="3"/>
      <c r="P37" s="3" t="s">
        <v>23</v>
      </c>
      <c r="Q37" s="3" t="s">
        <v>24</v>
      </c>
      <c r="R37" s="15" t="s">
        <v>283</v>
      </c>
      <c r="S37" s="20" t="s">
        <v>284</v>
      </c>
      <c r="T37" s="19" t="s">
        <v>286</v>
      </c>
      <c r="V37" s="3"/>
      <c r="W37" s="3" t="s">
        <v>23</v>
      </c>
      <c r="X37" s="3" t="s">
        <v>24</v>
      </c>
      <c r="Y37" s="15" t="s">
        <v>283</v>
      </c>
      <c r="Z37" s="20" t="s">
        <v>284</v>
      </c>
      <c r="AA37" s="19" t="s">
        <v>286</v>
      </c>
    </row>
    <row r="38" spans="1:27" s="2" customFormat="1" ht="18.75" customHeight="1" x14ac:dyDescent="0.25">
      <c r="A38" s="70" t="s">
        <v>12</v>
      </c>
      <c r="B38" s="8" t="s">
        <v>2</v>
      </c>
      <c r="C38" s="8" t="s">
        <v>52</v>
      </c>
      <c r="D38" s="16">
        <v>19.319900000000001</v>
      </c>
      <c r="E38" s="16">
        <v>19.331700000000001</v>
      </c>
      <c r="F38" s="16">
        <f>E38-D38</f>
        <v>1.1800000000000921E-2</v>
      </c>
      <c r="H38" s="70" t="s">
        <v>12</v>
      </c>
      <c r="I38" s="8" t="s">
        <v>2</v>
      </c>
      <c r="J38" s="6" t="s">
        <v>117</v>
      </c>
      <c r="K38" s="16">
        <v>14.161099999999999</v>
      </c>
      <c r="L38" s="16">
        <v>14.1821</v>
      </c>
      <c r="M38" s="23">
        <f>L38-K38</f>
        <v>2.1000000000000796E-2</v>
      </c>
      <c r="O38" s="70" t="s">
        <v>12</v>
      </c>
      <c r="P38" s="8" t="s">
        <v>2</v>
      </c>
      <c r="Q38" s="6" t="s">
        <v>186</v>
      </c>
      <c r="R38" s="16">
        <v>15.0695</v>
      </c>
      <c r="S38" s="16">
        <v>15.0747</v>
      </c>
      <c r="T38" s="23">
        <f>S38-R38</f>
        <v>5.2000000000003155E-3</v>
      </c>
      <c r="V38" s="70" t="s">
        <v>12</v>
      </c>
      <c r="W38" s="8" t="s">
        <v>2</v>
      </c>
      <c r="X38" s="6" t="s">
        <v>246</v>
      </c>
      <c r="Y38" s="16">
        <v>16.320499999999999</v>
      </c>
      <c r="Z38" s="16">
        <v>16.350000000000001</v>
      </c>
      <c r="AA38" s="23">
        <f>Z38-Y38</f>
        <v>2.9500000000002302E-2</v>
      </c>
    </row>
    <row r="39" spans="1:27" s="2" customFormat="1" ht="18.75" customHeight="1" x14ac:dyDescent="0.25">
      <c r="A39" s="70"/>
      <c r="B39" s="8" t="s">
        <v>3</v>
      </c>
      <c r="C39" s="8" t="s">
        <v>53</v>
      </c>
      <c r="D39" s="16">
        <v>15.004200000000001</v>
      </c>
      <c r="E39" s="16">
        <v>15.020799999999999</v>
      </c>
      <c r="F39" s="16">
        <f t="shared" ref="F39:F41" si="28">E39-D39</f>
        <v>1.6599999999998616E-2</v>
      </c>
      <c r="H39" s="70"/>
      <c r="I39" s="8" t="s">
        <v>3</v>
      </c>
      <c r="J39" s="6" t="s">
        <v>118</v>
      </c>
      <c r="K39" s="16">
        <v>14.461499999999999</v>
      </c>
      <c r="L39" s="16">
        <v>14.4879</v>
      </c>
      <c r="M39" s="16">
        <f t="shared" ref="M39:M41" si="29">L39-K39</f>
        <v>2.6400000000000645E-2</v>
      </c>
      <c r="O39" s="70"/>
      <c r="P39" s="8" t="s">
        <v>3</v>
      </c>
      <c r="Q39" s="6" t="s">
        <v>187</v>
      </c>
      <c r="R39" s="16">
        <v>19.257999999999999</v>
      </c>
      <c r="S39" s="16">
        <v>19.259499999999999</v>
      </c>
      <c r="T39" s="23">
        <f t="shared" ref="T39:T41" si="30">S39-R39</f>
        <v>1.5000000000000568E-3</v>
      </c>
      <c r="V39" s="70"/>
      <c r="W39" s="8" t="s">
        <v>3</v>
      </c>
      <c r="X39" s="6" t="s">
        <v>247</v>
      </c>
      <c r="Y39" s="16">
        <v>17.631499999999999</v>
      </c>
      <c r="Z39" s="16">
        <v>17.663799999999998</v>
      </c>
      <c r="AA39" s="23">
        <f t="shared" ref="AA39:AA41" si="31">Z39-Y39</f>
        <v>3.2299999999999329E-2</v>
      </c>
    </row>
    <row r="40" spans="1:27" s="2" customFormat="1" ht="18.75" customHeight="1" x14ac:dyDescent="0.25">
      <c r="A40" s="70"/>
      <c r="B40" s="8" t="s">
        <v>4</v>
      </c>
      <c r="C40" s="8" t="s">
        <v>54</v>
      </c>
      <c r="D40" s="16">
        <v>16.6435</v>
      </c>
      <c r="E40" s="16">
        <v>16.662500000000001</v>
      </c>
      <c r="F40" s="16">
        <f t="shared" si="28"/>
        <v>1.9000000000001904E-2</v>
      </c>
      <c r="H40" s="70"/>
      <c r="I40" s="8" t="s">
        <v>4</v>
      </c>
      <c r="J40" s="6" t="s">
        <v>119</v>
      </c>
      <c r="K40" s="16">
        <v>13.6587</v>
      </c>
      <c r="L40" s="16">
        <v>13.674200000000001</v>
      </c>
      <c r="M40" s="16">
        <f t="shared" si="29"/>
        <v>1.550000000000118E-2</v>
      </c>
      <c r="O40" s="70"/>
      <c r="P40" s="8" t="s">
        <v>4</v>
      </c>
      <c r="Q40" s="6" t="s">
        <v>188</v>
      </c>
      <c r="R40" s="16">
        <v>16.699100000000001</v>
      </c>
      <c r="S40" s="16">
        <v>16.703099999999999</v>
      </c>
      <c r="T40" s="16">
        <f t="shared" si="30"/>
        <v>3.9999999999977831E-3</v>
      </c>
      <c r="V40" s="70"/>
      <c r="W40" s="8" t="s">
        <v>4</v>
      </c>
      <c r="X40" s="6" t="s">
        <v>248</v>
      </c>
      <c r="Y40" s="16">
        <v>18.206600000000002</v>
      </c>
      <c r="Z40" s="16">
        <v>18.259499999999999</v>
      </c>
      <c r="AA40" s="16">
        <f t="shared" si="31"/>
        <v>5.2899999999997505E-2</v>
      </c>
    </row>
    <row r="41" spans="1:27" s="2" customFormat="1" ht="18.75" customHeight="1" x14ac:dyDescent="0.25">
      <c r="A41" s="70"/>
      <c r="B41" s="8" t="s">
        <v>5</v>
      </c>
      <c r="C41" s="8" t="s">
        <v>55</v>
      </c>
      <c r="D41" s="16">
        <v>13.699199999999999</v>
      </c>
      <c r="E41" s="16">
        <v>13.714600000000001</v>
      </c>
      <c r="F41" s="16">
        <f t="shared" si="28"/>
        <v>1.5400000000001413E-2</v>
      </c>
      <c r="H41" s="70"/>
      <c r="I41" s="8" t="s">
        <v>5</v>
      </c>
      <c r="J41" s="6" t="s">
        <v>120</v>
      </c>
      <c r="K41" s="16">
        <v>13.143000000000001</v>
      </c>
      <c r="L41" s="16">
        <v>13.1602</v>
      </c>
      <c r="M41" s="16">
        <f t="shared" si="29"/>
        <v>1.7199999999998994E-2</v>
      </c>
      <c r="O41" s="70"/>
      <c r="P41" s="8" t="s">
        <v>5</v>
      </c>
      <c r="Q41" s="6" t="s">
        <v>189</v>
      </c>
      <c r="R41" s="16">
        <v>13.188800000000001</v>
      </c>
      <c r="S41" s="16">
        <v>13.193199999999999</v>
      </c>
      <c r="T41" s="16">
        <f t="shared" si="30"/>
        <v>4.3999999999986272E-3</v>
      </c>
      <c r="V41" s="70"/>
      <c r="W41" s="8" t="s">
        <v>5</v>
      </c>
      <c r="X41" s="6" t="s">
        <v>249</v>
      </c>
      <c r="Y41" s="16">
        <v>21.861499999999999</v>
      </c>
      <c r="Z41" s="16">
        <v>21.889399999999998</v>
      </c>
      <c r="AA41" s="16">
        <f t="shared" si="31"/>
        <v>2.7899999999998926E-2</v>
      </c>
    </row>
    <row r="42" spans="1:27" x14ac:dyDescent="0.25">
      <c r="A42" s="3"/>
      <c r="B42" s="3" t="s">
        <v>23</v>
      </c>
      <c r="C42" s="3" t="s">
        <v>24</v>
      </c>
      <c r="D42" s="15" t="s">
        <v>283</v>
      </c>
      <c r="E42" s="20" t="s">
        <v>284</v>
      </c>
      <c r="F42" s="10" t="s">
        <v>285</v>
      </c>
      <c r="H42" s="3"/>
      <c r="I42" s="3" t="s">
        <v>23</v>
      </c>
      <c r="J42" s="3" t="s">
        <v>24</v>
      </c>
      <c r="K42" s="15" t="s">
        <v>283</v>
      </c>
      <c r="L42" s="20" t="s">
        <v>284</v>
      </c>
      <c r="M42" s="19" t="s">
        <v>286</v>
      </c>
      <c r="O42" s="3"/>
      <c r="P42" s="3" t="s">
        <v>23</v>
      </c>
      <c r="Q42" s="3" t="s">
        <v>24</v>
      </c>
      <c r="R42" s="15" t="s">
        <v>283</v>
      </c>
      <c r="S42" s="20" t="s">
        <v>284</v>
      </c>
      <c r="T42" s="19" t="s">
        <v>286</v>
      </c>
      <c r="V42" s="3"/>
      <c r="W42" s="3" t="s">
        <v>23</v>
      </c>
      <c r="X42" s="3" t="s">
        <v>24</v>
      </c>
      <c r="Y42" s="15" t="s">
        <v>283</v>
      </c>
      <c r="Z42" s="20" t="s">
        <v>284</v>
      </c>
      <c r="AA42" s="19" t="s">
        <v>286</v>
      </c>
    </row>
    <row r="43" spans="1:27" s="2" customFormat="1" ht="18.75" customHeight="1" x14ac:dyDescent="0.25">
      <c r="A43" s="70" t="s">
        <v>13</v>
      </c>
      <c r="B43" s="8" t="s">
        <v>2</v>
      </c>
      <c r="C43" s="8" t="s">
        <v>56</v>
      </c>
      <c r="D43" s="16">
        <v>18.1097</v>
      </c>
      <c r="E43" s="16">
        <v>18.1294</v>
      </c>
      <c r="F43" s="16">
        <f>E43-D43</f>
        <v>1.9700000000000273E-2</v>
      </c>
      <c r="H43" s="70" t="s">
        <v>13</v>
      </c>
      <c r="I43" s="8" t="s">
        <v>2</v>
      </c>
      <c r="J43" s="6" t="s">
        <v>121</v>
      </c>
      <c r="K43" s="16">
        <v>15.5427</v>
      </c>
      <c r="L43" s="16">
        <v>15.5695</v>
      </c>
      <c r="M43" s="23">
        <f>L43-K43</f>
        <v>2.6799999999999713E-2</v>
      </c>
      <c r="O43" s="70" t="s">
        <v>13</v>
      </c>
      <c r="P43" s="8" t="s">
        <v>2</v>
      </c>
      <c r="Q43" s="6" t="s">
        <v>190</v>
      </c>
      <c r="R43" s="16">
        <v>19.4984</v>
      </c>
      <c r="S43" s="16">
        <v>19.504899999999999</v>
      </c>
      <c r="T43" s="23">
        <f>S43-R43</f>
        <v>6.4999999999990621E-3</v>
      </c>
      <c r="V43" s="70" t="s">
        <v>13</v>
      </c>
      <c r="W43" s="8" t="s">
        <v>2</v>
      </c>
      <c r="X43" s="6" t="s">
        <v>250</v>
      </c>
      <c r="Y43" s="16">
        <v>18.308800000000002</v>
      </c>
      <c r="Z43" s="16">
        <v>18.337599999999998</v>
      </c>
      <c r="AA43" s="23">
        <f>Z43-Y43</f>
        <v>2.8799999999996828E-2</v>
      </c>
    </row>
    <row r="44" spans="1:27" s="2" customFormat="1" ht="18.75" customHeight="1" x14ac:dyDescent="0.25">
      <c r="A44" s="70"/>
      <c r="B44" s="8" t="s">
        <v>3</v>
      </c>
      <c r="C44" s="8" t="s">
        <v>57</v>
      </c>
      <c r="D44" s="16">
        <v>14.423400000000001</v>
      </c>
      <c r="E44" s="16">
        <v>14.4407</v>
      </c>
      <c r="F44" s="16">
        <f t="shared" ref="F44:F46" si="32">E44-D44</f>
        <v>1.7299999999998761E-2</v>
      </c>
      <c r="H44" s="70"/>
      <c r="I44" s="8" t="s">
        <v>3</v>
      </c>
      <c r="J44" s="6" t="s">
        <v>122</v>
      </c>
      <c r="K44" s="16">
        <v>16.910900000000002</v>
      </c>
      <c r="L44" s="16">
        <v>16.936499999999999</v>
      </c>
      <c r="M44" s="16">
        <f t="shared" ref="M44:M46" si="33">L44-K44</f>
        <v>2.5599999999997181E-2</v>
      </c>
      <c r="O44" s="70"/>
      <c r="P44" s="8" t="s">
        <v>3</v>
      </c>
      <c r="Q44" s="6" t="s">
        <v>191</v>
      </c>
      <c r="R44" s="16">
        <v>17.9086</v>
      </c>
      <c r="S44" s="16">
        <v>17.913399999999999</v>
      </c>
      <c r="T44" s="23">
        <f t="shared" ref="T44:T46" si="34">S44-R44</f>
        <v>4.7999999999994714E-3</v>
      </c>
      <c r="V44" s="70"/>
      <c r="W44" s="8" t="s">
        <v>3</v>
      </c>
      <c r="X44" s="6" t="s">
        <v>251</v>
      </c>
      <c r="Y44" s="16">
        <v>18.807400000000001</v>
      </c>
      <c r="Z44" s="16">
        <v>18.8338</v>
      </c>
      <c r="AA44" s="23">
        <f t="shared" ref="AA44:AA46" si="35">Z44-Y44</f>
        <v>2.6399999999998869E-2</v>
      </c>
    </row>
    <row r="45" spans="1:27" s="2" customFormat="1" ht="18.75" customHeight="1" x14ac:dyDescent="0.25">
      <c r="A45" s="70"/>
      <c r="B45" s="8" t="s">
        <v>4</v>
      </c>
      <c r="C45" s="8" t="s">
        <v>58</v>
      </c>
      <c r="D45" s="16">
        <v>17.016400000000001</v>
      </c>
      <c r="E45" s="16">
        <v>17.030999999999999</v>
      </c>
      <c r="F45" s="16">
        <f t="shared" si="32"/>
        <v>1.4599999999997948E-2</v>
      </c>
      <c r="H45" s="70"/>
      <c r="I45" s="8" t="s">
        <v>4</v>
      </c>
      <c r="J45" s="6" t="s">
        <v>123</v>
      </c>
      <c r="K45" s="16">
        <v>13.923999999999999</v>
      </c>
      <c r="L45" s="16">
        <v>13.943199999999999</v>
      </c>
      <c r="M45" s="16">
        <f t="shared" si="33"/>
        <v>1.9199999999999662E-2</v>
      </c>
      <c r="O45" s="70"/>
      <c r="P45" s="8" t="s">
        <v>4</v>
      </c>
      <c r="Q45" s="6" t="s">
        <v>192</v>
      </c>
      <c r="R45" s="16">
        <v>14.237299999999999</v>
      </c>
      <c r="S45" s="16">
        <v>14.2422</v>
      </c>
      <c r="T45" s="16">
        <f t="shared" si="34"/>
        <v>4.9000000000010147E-3</v>
      </c>
      <c r="V45" s="70"/>
      <c r="W45" s="8" t="s">
        <v>4</v>
      </c>
      <c r="X45" s="6" t="s">
        <v>252</v>
      </c>
      <c r="Y45" s="16">
        <v>16.3139</v>
      </c>
      <c r="Z45" s="16">
        <v>16.346</v>
      </c>
      <c r="AA45" s="16">
        <f t="shared" si="35"/>
        <v>3.2099999999999795E-2</v>
      </c>
    </row>
    <row r="46" spans="1:27" s="2" customFormat="1" ht="18.75" customHeight="1" x14ac:dyDescent="0.25">
      <c r="A46" s="70"/>
      <c r="B46" s="8" t="s">
        <v>5</v>
      </c>
      <c r="C46" s="8" t="s">
        <v>59</v>
      </c>
      <c r="D46" s="16">
        <v>15.2719</v>
      </c>
      <c r="E46" s="16">
        <v>15.286199999999999</v>
      </c>
      <c r="F46" s="16">
        <f t="shared" si="32"/>
        <v>1.4299999999998647E-2</v>
      </c>
      <c r="H46" s="70"/>
      <c r="I46" s="8" t="s">
        <v>5</v>
      </c>
      <c r="J46" s="6" t="s">
        <v>124</v>
      </c>
      <c r="K46" s="16">
        <v>15.4611</v>
      </c>
      <c r="L46" s="22">
        <v>15.0161</v>
      </c>
      <c r="M46" s="22">
        <f t="shared" si="33"/>
        <v>-0.44500000000000028</v>
      </c>
      <c r="O46" s="70"/>
      <c r="P46" s="8" t="s">
        <v>5</v>
      </c>
      <c r="Q46" s="6" t="s">
        <v>193</v>
      </c>
      <c r="R46" s="16">
        <v>20.155799999999999</v>
      </c>
      <c r="S46" s="16">
        <v>20.157299999999999</v>
      </c>
      <c r="T46" s="16">
        <f t="shared" si="34"/>
        <v>1.5000000000000568E-3</v>
      </c>
      <c r="V46" s="70"/>
      <c r="W46" s="8" t="s">
        <v>5</v>
      </c>
      <c r="X46" s="6" t="s">
        <v>253</v>
      </c>
      <c r="Y46" s="16">
        <v>15.7669</v>
      </c>
      <c r="Z46" s="16">
        <v>15.801399999999999</v>
      </c>
      <c r="AA46" s="16">
        <f t="shared" si="35"/>
        <v>3.4499999999999531E-2</v>
      </c>
    </row>
    <row r="47" spans="1:27" x14ac:dyDescent="0.25">
      <c r="A47" s="3"/>
      <c r="B47" s="3" t="s">
        <v>23</v>
      </c>
      <c r="C47" s="3" t="s">
        <v>24</v>
      </c>
      <c r="D47" s="15" t="s">
        <v>283</v>
      </c>
      <c r="E47" s="20" t="s">
        <v>284</v>
      </c>
      <c r="F47" s="10" t="s">
        <v>285</v>
      </c>
      <c r="H47" s="3"/>
      <c r="I47" s="3" t="s">
        <v>23</v>
      </c>
      <c r="J47" s="3" t="s">
        <v>24</v>
      </c>
      <c r="K47" s="15" t="s">
        <v>283</v>
      </c>
      <c r="L47" s="20" t="s">
        <v>284</v>
      </c>
      <c r="M47" s="19" t="s">
        <v>286</v>
      </c>
      <c r="O47" s="3"/>
      <c r="P47" s="3" t="s">
        <v>23</v>
      </c>
      <c r="Q47" s="3" t="s">
        <v>24</v>
      </c>
      <c r="R47" s="15" t="s">
        <v>283</v>
      </c>
      <c r="S47" s="20" t="s">
        <v>284</v>
      </c>
      <c r="T47" s="19" t="s">
        <v>286</v>
      </c>
      <c r="V47" s="3"/>
      <c r="W47" s="3" t="s">
        <v>23</v>
      </c>
      <c r="X47" s="3" t="s">
        <v>24</v>
      </c>
      <c r="Y47" s="15" t="s">
        <v>283</v>
      </c>
      <c r="Z47" s="20" t="s">
        <v>284</v>
      </c>
      <c r="AA47" s="19" t="s">
        <v>286</v>
      </c>
    </row>
    <row r="48" spans="1:27" s="2" customFormat="1" ht="18.75" customHeight="1" x14ac:dyDescent="0.25">
      <c r="A48" s="70" t="s">
        <v>14</v>
      </c>
      <c r="B48" s="8" t="s">
        <v>2</v>
      </c>
      <c r="C48" s="8" t="s">
        <v>60</v>
      </c>
      <c r="D48" s="16">
        <v>15.4048</v>
      </c>
      <c r="E48" s="16">
        <v>15.4176</v>
      </c>
      <c r="F48" s="16">
        <f>E48-D48</f>
        <v>1.2800000000000367E-2</v>
      </c>
      <c r="H48" s="70" t="s">
        <v>14</v>
      </c>
      <c r="I48" s="8" t="s">
        <v>2</v>
      </c>
      <c r="J48" s="6" t="s">
        <v>125</v>
      </c>
      <c r="K48" s="16">
        <v>12.4628</v>
      </c>
      <c r="L48" s="16">
        <v>12.4826</v>
      </c>
      <c r="M48" s="23">
        <f>L48-K48</f>
        <v>1.980000000000004E-2</v>
      </c>
      <c r="O48" s="70" t="s">
        <v>14</v>
      </c>
      <c r="P48" s="8" t="s">
        <v>2</v>
      </c>
      <c r="Q48" s="6" t="s">
        <v>197</v>
      </c>
      <c r="R48" s="16">
        <v>19.912700000000001</v>
      </c>
      <c r="S48" s="16">
        <v>19.916699999999999</v>
      </c>
      <c r="T48" s="23">
        <f>S48-R48</f>
        <v>3.9999999999977831E-3</v>
      </c>
      <c r="V48" s="70" t="s">
        <v>14</v>
      </c>
      <c r="W48" s="8" t="s">
        <v>2</v>
      </c>
      <c r="X48" s="6" t="s">
        <v>254</v>
      </c>
      <c r="Y48" s="16">
        <v>17.778400000000001</v>
      </c>
      <c r="Z48" s="16">
        <v>17.8217</v>
      </c>
      <c r="AA48" s="23">
        <f>Z48-Y48</f>
        <v>4.3299999999998562E-2</v>
      </c>
    </row>
    <row r="49" spans="1:27" s="2" customFormat="1" ht="18.75" customHeight="1" x14ac:dyDescent="0.25">
      <c r="A49" s="70"/>
      <c r="B49" s="8" t="s">
        <v>3</v>
      </c>
      <c r="C49" s="8" t="s">
        <v>61</v>
      </c>
      <c r="D49" s="16">
        <v>18.121600000000001</v>
      </c>
      <c r="E49" s="16">
        <v>17.134399999999999</v>
      </c>
      <c r="F49" s="16">
        <f t="shared" ref="F49:F51" si="36">E49-D49</f>
        <v>-0.98720000000000141</v>
      </c>
      <c r="H49" s="70"/>
      <c r="I49" s="8" t="s">
        <v>3</v>
      </c>
      <c r="J49" s="6" t="s">
        <v>126</v>
      </c>
      <c r="K49" s="16">
        <v>16.949400000000001</v>
      </c>
      <c r="L49" s="16">
        <v>16.971900000000002</v>
      </c>
      <c r="M49" s="16">
        <f t="shared" ref="M49:M51" si="37">L49-K49</f>
        <v>2.2500000000000853E-2</v>
      </c>
      <c r="O49" s="70"/>
      <c r="P49" s="8" t="s">
        <v>3</v>
      </c>
      <c r="Q49" s="6" t="s">
        <v>194</v>
      </c>
      <c r="R49" s="16">
        <v>16.832599999999999</v>
      </c>
      <c r="S49" s="16">
        <v>16.842500000000001</v>
      </c>
      <c r="T49" s="23">
        <f t="shared" ref="T49:T51" si="38">S49-R49</f>
        <v>9.9000000000017963E-3</v>
      </c>
      <c r="V49" s="70"/>
      <c r="W49" s="8" t="s">
        <v>3</v>
      </c>
      <c r="X49" s="6" t="s">
        <v>255</v>
      </c>
      <c r="Y49" s="16">
        <v>18.093299999999999</v>
      </c>
      <c r="Z49" s="16">
        <v>18.124199999999998</v>
      </c>
      <c r="AA49" s="23">
        <f t="shared" ref="AA49:AA56" si="39">Z49-Y49</f>
        <v>3.0899999999999039E-2</v>
      </c>
    </row>
    <row r="50" spans="1:27" s="2" customFormat="1" ht="18.75" customHeight="1" x14ac:dyDescent="0.25">
      <c r="A50" s="70"/>
      <c r="B50" s="8" t="s">
        <v>4</v>
      </c>
      <c r="C50" s="8" t="s">
        <v>62</v>
      </c>
      <c r="D50" s="16">
        <v>17.011299999999999</v>
      </c>
      <c r="E50" s="16">
        <v>17.0349</v>
      </c>
      <c r="F50" s="16">
        <f t="shared" si="36"/>
        <v>2.3600000000001842E-2</v>
      </c>
      <c r="H50" s="70"/>
      <c r="I50" s="8" t="s">
        <v>4</v>
      </c>
      <c r="J50" s="6" t="s">
        <v>127</v>
      </c>
      <c r="K50" s="16">
        <v>16.228200000000001</v>
      </c>
      <c r="L50" s="16">
        <v>16.2485</v>
      </c>
      <c r="M50" s="16">
        <f t="shared" si="37"/>
        <v>2.0299999999998875E-2</v>
      </c>
      <c r="O50" s="70"/>
      <c r="P50" s="8" t="s">
        <v>4</v>
      </c>
      <c r="Q50" s="6" t="s">
        <v>195</v>
      </c>
      <c r="R50" s="16">
        <v>21.566500000000001</v>
      </c>
      <c r="S50" s="16">
        <v>21.572800000000001</v>
      </c>
      <c r="T50" s="16">
        <f t="shared" si="38"/>
        <v>6.2999999999995282E-3</v>
      </c>
      <c r="V50" s="70"/>
      <c r="W50" s="8" t="s">
        <v>4</v>
      </c>
      <c r="X50" s="6" t="s">
        <v>256</v>
      </c>
      <c r="Y50" s="16">
        <v>18.636600000000001</v>
      </c>
      <c r="Z50" s="16">
        <v>18.690100000000001</v>
      </c>
      <c r="AA50" s="16">
        <f t="shared" si="39"/>
        <v>5.3499999999999659E-2</v>
      </c>
    </row>
    <row r="51" spans="1:27" s="2" customFormat="1" ht="18.75" customHeight="1" x14ac:dyDescent="0.25">
      <c r="A51" s="70"/>
      <c r="B51" s="8" t="s">
        <v>5</v>
      </c>
      <c r="C51" s="8" t="s">
        <v>63</v>
      </c>
      <c r="D51" s="16">
        <v>16.723299999999998</v>
      </c>
      <c r="E51" s="16">
        <v>16.741800000000001</v>
      </c>
      <c r="F51" s="16">
        <f t="shared" si="36"/>
        <v>1.850000000000307E-2</v>
      </c>
      <c r="H51" s="70"/>
      <c r="I51" s="8" t="s">
        <v>5</v>
      </c>
      <c r="J51" s="6" t="s">
        <v>128</v>
      </c>
      <c r="K51" s="16">
        <v>15.8964</v>
      </c>
      <c r="L51" s="16">
        <v>15.919600000000001</v>
      </c>
      <c r="M51" s="16">
        <f t="shared" si="37"/>
        <v>2.3200000000000998E-2</v>
      </c>
      <c r="O51" s="70"/>
      <c r="P51" s="8" t="s">
        <v>5</v>
      </c>
      <c r="Q51" s="6" t="s">
        <v>196</v>
      </c>
      <c r="R51" s="16">
        <v>19.102699999999999</v>
      </c>
      <c r="S51" s="16">
        <v>19.1053</v>
      </c>
      <c r="T51" s="16">
        <f t="shared" si="38"/>
        <v>2.6000000000010459E-3</v>
      </c>
      <c r="V51" s="70"/>
      <c r="W51" s="8" t="s">
        <v>5</v>
      </c>
      <c r="X51" s="6" t="s">
        <v>257</v>
      </c>
      <c r="Y51" s="16">
        <v>15.093299999999999</v>
      </c>
      <c r="Z51" s="16">
        <v>15.1343</v>
      </c>
      <c r="AA51" s="16">
        <f t="shared" si="39"/>
        <v>4.1000000000000369E-2</v>
      </c>
    </row>
    <row r="52" spans="1:27" x14ac:dyDescent="0.25">
      <c r="A52" s="3"/>
      <c r="B52" s="3" t="s">
        <v>23</v>
      </c>
      <c r="C52" s="3" t="s">
        <v>24</v>
      </c>
      <c r="D52" s="15" t="s">
        <v>283</v>
      </c>
      <c r="E52" s="20" t="s">
        <v>284</v>
      </c>
      <c r="F52" s="10" t="s">
        <v>285</v>
      </c>
      <c r="H52" s="3"/>
      <c r="I52" s="3" t="s">
        <v>23</v>
      </c>
      <c r="J52" s="3" t="s">
        <v>24</v>
      </c>
      <c r="K52" s="15" t="s">
        <v>283</v>
      </c>
      <c r="L52" s="20" t="s">
        <v>284</v>
      </c>
      <c r="M52" s="19" t="s">
        <v>286</v>
      </c>
      <c r="O52" s="3"/>
      <c r="P52" s="3" t="s">
        <v>23</v>
      </c>
      <c r="Q52" s="3" t="s">
        <v>24</v>
      </c>
      <c r="R52" s="15" t="s">
        <v>283</v>
      </c>
      <c r="S52" s="20" t="s">
        <v>284</v>
      </c>
      <c r="T52" s="19" t="s">
        <v>286</v>
      </c>
      <c r="V52" s="3"/>
      <c r="W52" s="3" t="s">
        <v>23</v>
      </c>
      <c r="X52" s="3" t="s">
        <v>24</v>
      </c>
      <c r="Y52" s="15" t="s">
        <v>283</v>
      </c>
      <c r="Z52" s="20" t="s">
        <v>284</v>
      </c>
      <c r="AA52" s="19" t="s">
        <v>286</v>
      </c>
    </row>
    <row r="53" spans="1:27" s="2" customFormat="1" ht="18.75" customHeight="1" x14ac:dyDescent="0.25">
      <c r="A53" s="70" t="s">
        <v>15</v>
      </c>
      <c r="B53" s="8" t="s">
        <v>2</v>
      </c>
      <c r="C53" s="8" t="s">
        <v>64</v>
      </c>
      <c r="D53" s="16">
        <v>17.541399999999999</v>
      </c>
      <c r="E53" s="16">
        <v>17.560500000000001</v>
      </c>
      <c r="F53" s="16">
        <f>E53-D53</f>
        <v>1.9100000000001671E-2</v>
      </c>
      <c r="H53" s="70" t="s">
        <v>15</v>
      </c>
      <c r="I53" s="8" t="s">
        <v>2</v>
      </c>
      <c r="J53" s="6" t="s">
        <v>129</v>
      </c>
      <c r="K53" s="16">
        <v>13.722300000000001</v>
      </c>
      <c r="L53" s="16">
        <v>13.7559</v>
      </c>
      <c r="M53" s="23">
        <f>L53-K53</f>
        <v>3.3599999999999852E-2</v>
      </c>
      <c r="O53" s="70" t="s">
        <v>15</v>
      </c>
      <c r="P53" s="8" t="s">
        <v>2</v>
      </c>
      <c r="Q53" s="6" t="s">
        <v>198</v>
      </c>
      <c r="R53" s="16">
        <v>17.992000000000001</v>
      </c>
      <c r="S53" s="16">
        <v>17.996400000000001</v>
      </c>
      <c r="T53" s="23">
        <f>S53-R53</f>
        <v>4.4000000000004036E-3</v>
      </c>
      <c r="V53" s="70" t="s">
        <v>15</v>
      </c>
      <c r="W53" s="8" t="s">
        <v>2</v>
      </c>
      <c r="X53" s="6" t="s">
        <v>258</v>
      </c>
      <c r="Y53" s="16">
        <v>17.755099999999999</v>
      </c>
      <c r="Z53" s="16">
        <v>17.779599999999999</v>
      </c>
      <c r="AA53" s="23">
        <f>Z53-Y53</f>
        <v>2.4499999999999744E-2</v>
      </c>
    </row>
    <row r="54" spans="1:27" s="2" customFormat="1" ht="18.75" customHeight="1" x14ac:dyDescent="0.25">
      <c r="A54" s="70"/>
      <c r="B54" s="8" t="s">
        <v>3</v>
      </c>
      <c r="C54" s="8" t="s">
        <v>65</v>
      </c>
      <c r="D54" s="16">
        <v>15.6677</v>
      </c>
      <c r="E54" s="16">
        <v>15.6797</v>
      </c>
      <c r="F54" s="16">
        <f t="shared" ref="F54:F56" si="40">E54-D54</f>
        <v>1.2000000000000455E-2</v>
      </c>
      <c r="H54" s="70"/>
      <c r="I54" s="8" t="s">
        <v>3</v>
      </c>
      <c r="J54" s="6" t="s">
        <v>138</v>
      </c>
      <c r="K54" s="16">
        <v>14.1129</v>
      </c>
      <c r="L54" s="16">
        <v>14.1332</v>
      </c>
      <c r="M54" s="16">
        <f t="shared" ref="M54:M56" si="41">L54-K54</f>
        <v>2.0300000000000651E-2</v>
      </c>
      <c r="O54" s="70"/>
      <c r="P54" s="8" t="s">
        <v>3</v>
      </c>
      <c r="Q54" s="6" t="s">
        <v>199</v>
      </c>
      <c r="R54" s="16">
        <v>19.622800000000002</v>
      </c>
      <c r="S54" s="16">
        <v>19.625299999999999</v>
      </c>
      <c r="T54" s="23">
        <f t="shared" ref="T54:T56" si="42">S54-R54</f>
        <v>2.4999999999977263E-3</v>
      </c>
      <c r="V54" s="70"/>
      <c r="W54" s="8" t="s">
        <v>3</v>
      </c>
      <c r="X54" s="6" t="s">
        <v>259</v>
      </c>
      <c r="Y54" s="16">
        <v>18.552399999999999</v>
      </c>
      <c r="Z54" s="22">
        <v>18.906700000000001</v>
      </c>
      <c r="AA54" s="22">
        <f t="shared" si="39"/>
        <v>0.35430000000000206</v>
      </c>
    </row>
    <row r="55" spans="1:27" s="2" customFormat="1" ht="18.75" customHeight="1" x14ac:dyDescent="0.25">
      <c r="A55" s="70"/>
      <c r="B55" s="8" t="s">
        <v>4</v>
      </c>
      <c r="C55" s="8" t="s">
        <v>66</v>
      </c>
      <c r="D55" s="16">
        <v>15.515000000000001</v>
      </c>
      <c r="E55" s="16">
        <v>15.5405</v>
      </c>
      <c r="F55" s="16">
        <f t="shared" si="40"/>
        <v>2.549999999999919E-2</v>
      </c>
      <c r="H55" s="70"/>
      <c r="I55" s="8" t="s">
        <v>4</v>
      </c>
      <c r="J55" s="6" t="s">
        <v>139</v>
      </c>
      <c r="K55" s="16">
        <v>15.453900000000001</v>
      </c>
      <c r="L55" s="16">
        <v>15.4781</v>
      </c>
      <c r="M55" s="16">
        <f t="shared" si="41"/>
        <v>2.4199999999998667E-2</v>
      </c>
      <c r="O55" s="70"/>
      <c r="P55" s="8" t="s">
        <v>4</v>
      </c>
      <c r="Q55" s="6" t="s">
        <v>200</v>
      </c>
      <c r="R55" s="16">
        <v>19.630500000000001</v>
      </c>
      <c r="S55" s="16">
        <v>19.631900000000002</v>
      </c>
      <c r="T55" s="16">
        <f t="shared" si="42"/>
        <v>1.4000000000002899E-3</v>
      </c>
      <c r="V55" s="70"/>
      <c r="W55" s="8" t="s">
        <v>4</v>
      </c>
      <c r="X55" s="6" t="s">
        <v>260</v>
      </c>
      <c r="Y55" s="16">
        <v>18.5061</v>
      </c>
      <c r="Z55" s="16">
        <v>18.5412</v>
      </c>
      <c r="AA55" s="16">
        <f t="shared" si="39"/>
        <v>3.5099999999999909E-2</v>
      </c>
    </row>
    <row r="56" spans="1:27" s="2" customFormat="1" ht="18.75" customHeight="1" x14ac:dyDescent="0.25">
      <c r="A56" s="70"/>
      <c r="B56" s="8" t="s">
        <v>5</v>
      </c>
      <c r="C56" s="8" t="s">
        <v>67</v>
      </c>
      <c r="D56" s="16">
        <v>14.8104</v>
      </c>
      <c r="E56" s="16">
        <v>14.8207</v>
      </c>
      <c r="F56" s="16">
        <f t="shared" si="40"/>
        <v>1.0300000000000864E-2</v>
      </c>
      <c r="H56" s="70"/>
      <c r="I56" s="8" t="s">
        <v>5</v>
      </c>
      <c r="J56" s="6" t="s">
        <v>140</v>
      </c>
      <c r="K56" s="16">
        <v>16.260999999999999</v>
      </c>
      <c r="L56" s="16">
        <v>16.2851</v>
      </c>
      <c r="M56" s="16">
        <f t="shared" si="41"/>
        <v>2.4100000000000676E-2</v>
      </c>
      <c r="O56" s="70"/>
      <c r="P56" s="8" t="s">
        <v>5</v>
      </c>
      <c r="Q56" s="6" t="s">
        <v>201</v>
      </c>
      <c r="R56" s="16">
        <v>17.7529</v>
      </c>
      <c r="S56" s="16">
        <v>17.756699999999999</v>
      </c>
      <c r="T56" s="16">
        <f t="shared" si="42"/>
        <v>3.7999999999982492E-3</v>
      </c>
      <c r="V56" s="70"/>
      <c r="W56" s="8" t="s">
        <v>5</v>
      </c>
      <c r="X56" s="6" t="s">
        <v>261</v>
      </c>
      <c r="Y56" s="16">
        <v>14.445600000000001</v>
      </c>
      <c r="Z56" s="16">
        <v>14.4824</v>
      </c>
      <c r="AA56" s="16">
        <f t="shared" si="39"/>
        <v>3.67999999999995E-2</v>
      </c>
    </row>
    <row r="57" spans="1:27" x14ac:dyDescent="0.25">
      <c r="A57" s="3"/>
      <c r="B57" s="3" t="s">
        <v>23</v>
      </c>
      <c r="C57" s="3" t="s">
        <v>24</v>
      </c>
      <c r="D57" s="15" t="s">
        <v>283</v>
      </c>
      <c r="E57" s="20" t="s">
        <v>284</v>
      </c>
      <c r="F57" s="10" t="s">
        <v>285</v>
      </c>
      <c r="H57" s="3"/>
      <c r="I57" s="3" t="s">
        <v>23</v>
      </c>
      <c r="J57" s="3" t="s">
        <v>24</v>
      </c>
      <c r="K57" s="15" t="s">
        <v>283</v>
      </c>
      <c r="L57" s="20" t="s">
        <v>284</v>
      </c>
      <c r="M57" s="19" t="s">
        <v>286</v>
      </c>
      <c r="O57" s="3"/>
      <c r="P57" s="3" t="s">
        <v>23</v>
      </c>
      <c r="Q57" s="3" t="s">
        <v>24</v>
      </c>
      <c r="R57" s="15" t="s">
        <v>283</v>
      </c>
      <c r="S57" s="20" t="s">
        <v>284</v>
      </c>
      <c r="T57" s="19" t="s">
        <v>286</v>
      </c>
      <c r="V57" s="3"/>
      <c r="W57" s="3" t="s">
        <v>23</v>
      </c>
      <c r="X57" s="3" t="s">
        <v>24</v>
      </c>
      <c r="Y57" s="15" t="s">
        <v>283</v>
      </c>
      <c r="Z57" s="20" t="s">
        <v>284</v>
      </c>
      <c r="AA57" s="19" t="s">
        <v>286</v>
      </c>
    </row>
    <row r="58" spans="1:27" s="2" customFormat="1" ht="18.75" customHeight="1" x14ac:dyDescent="0.25">
      <c r="A58" s="70" t="s">
        <v>16</v>
      </c>
      <c r="B58" s="8" t="s">
        <v>2</v>
      </c>
      <c r="C58" s="8" t="s">
        <v>68</v>
      </c>
      <c r="D58" s="16">
        <v>16.605</v>
      </c>
      <c r="E58" s="16">
        <v>16.619800000000001</v>
      </c>
      <c r="F58" s="16">
        <f>E58-D58</f>
        <v>1.4800000000001035E-2</v>
      </c>
      <c r="H58" s="70" t="s">
        <v>16</v>
      </c>
      <c r="I58" s="8" t="s">
        <v>2</v>
      </c>
      <c r="J58" s="6" t="s">
        <v>141</v>
      </c>
      <c r="K58" s="16">
        <v>12.6088</v>
      </c>
      <c r="L58" s="16">
        <v>12.633100000000001</v>
      </c>
      <c r="M58" s="23">
        <f>L58-K58</f>
        <v>2.430000000000021E-2</v>
      </c>
      <c r="O58" s="70" t="s">
        <v>16</v>
      </c>
      <c r="P58" s="8" t="s">
        <v>2</v>
      </c>
      <c r="Q58" s="6" t="s">
        <v>202</v>
      </c>
      <c r="R58" s="16">
        <v>14.1669</v>
      </c>
      <c r="S58" s="16">
        <v>14.172800000000001</v>
      </c>
      <c r="T58" s="23">
        <f>S58-R58</f>
        <v>5.9000000000004604E-3</v>
      </c>
      <c r="V58" s="70" t="s">
        <v>16</v>
      </c>
      <c r="W58" s="8" t="s">
        <v>2</v>
      </c>
      <c r="X58" s="6" t="s">
        <v>262</v>
      </c>
      <c r="Y58" s="16">
        <v>19.674900000000001</v>
      </c>
      <c r="Z58" s="16">
        <v>19.7151</v>
      </c>
      <c r="AA58" s="23">
        <f>Z58-Y58</f>
        <v>4.0199999999998681E-2</v>
      </c>
    </row>
    <row r="59" spans="1:27" s="2" customFormat="1" ht="18.75" customHeight="1" x14ac:dyDescent="0.25">
      <c r="A59" s="70"/>
      <c r="B59" s="8" t="s">
        <v>3</v>
      </c>
      <c r="C59" s="8" t="s">
        <v>69</v>
      </c>
      <c r="D59" s="16">
        <v>18.9117</v>
      </c>
      <c r="E59" s="16">
        <v>18.9312</v>
      </c>
      <c r="F59" s="16">
        <f t="shared" ref="F59:F61" si="43">E59-D59</f>
        <v>1.9500000000000739E-2</v>
      </c>
      <c r="H59" s="70"/>
      <c r="I59" s="8" t="s">
        <v>3</v>
      </c>
      <c r="J59" s="6" t="s">
        <v>142</v>
      </c>
      <c r="K59" s="16">
        <v>12.5365</v>
      </c>
      <c r="L59" s="16">
        <v>12.551500000000001</v>
      </c>
      <c r="M59" s="16">
        <f t="shared" ref="M59:M61" si="44">L59-K59</f>
        <v>1.5000000000000568E-2</v>
      </c>
      <c r="O59" s="70"/>
      <c r="P59" s="8" t="s">
        <v>3</v>
      </c>
      <c r="Q59" s="6" t="s">
        <v>203</v>
      </c>
      <c r="R59" s="16">
        <v>14.167299999999999</v>
      </c>
      <c r="S59" s="22">
        <v>14.8126</v>
      </c>
      <c r="T59" s="22">
        <f t="shared" ref="T59:T61" si="45">S59-R59</f>
        <v>0.64530000000000065</v>
      </c>
      <c r="V59" s="70"/>
      <c r="W59" s="8" t="s">
        <v>3</v>
      </c>
      <c r="X59" s="6" t="s">
        <v>263</v>
      </c>
      <c r="Y59" s="16">
        <v>21.459199999999999</v>
      </c>
      <c r="Z59" s="16">
        <v>21.508400000000002</v>
      </c>
      <c r="AA59" s="23">
        <f t="shared" ref="AA59:AA61" si="46">Z59-Y59</f>
        <v>4.9200000000002575E-2</v>
      </c>
    </row>
    <row r="60" spans="1:27" s="2" customFormat="1" ht="18.75" customHeight="1" x14ac:dyDescent="0.25">
      <c r="A60" s="70"/>
      <c r="B60" s="8" t="s">
        <v>4</v>
      </c>
      <c r="C60" s="8" t="s">
        <v>70</v>
      </c>
      <c r="D60" s="16">
        <v>19.586500000000001</v>
      </c>
      <c r="E60" s="16">
        <v>19.6035</v>
      </c>
      <c r="F60" s="16">
        <f t="shared" si="43"/>
        <v>1.699999999999946E-2</v>
      </c>
      <c r="H60" s="70"/>
      <c r="I60" s="8" t="s">
        <v>4</v>
      </c>
      <c r="J60" s="6" t="s">
        <v>143</v>
      </c>
      <c r="K60" s="16">
        <v>13.5215</v>
      </c>
      <c r="L60" s="16">
        <v>13.536</v>
      </c>
      <c r="M60" s="16">
        <f t="shared" si="44"/>
        <v>1.4499999999999957E-2</v>
      </c>
      <c r="O60" s="70"/>
      <c r="P60" s="8" t="s">
        <v>4</v>
      </c>
      <c r="Q60" s="6" t="s">
        <v>204</v>
      </c>
      <c r="R60" s="16">
        <v>20.534800000000001</v>
      </c>
      <c r="S60" s="16">
        <v>20.54</v>
      </c>
      <c r="T60" s="16">
        <f t="shared" si="45"/>
        <v>5.1999999999985391E-3</v>
      </c>
      <c r="V60" s="70"/>
      <c r="W60" s="8" t="s">
        <v>4</v>
      </c>
      <c r="X60" s="6" t="s">
        <v>264</v>
      </c>
      <c r="Y60" s="16">
        <v>17.4482</v>
      </c>
      <c r="Z60" s="16">
        <v>17.4971</v>
      </c>
      <c r="AA60" s="16">
        <f t="shared" si="46"/>
        <v>4.8899999999999721E-2</v>
      </c>
    </row>
    <row r="61" spans="1:27" s="2" customFormat="1" ht="18.75" customHeight="1" x14ac:dyDescent="0.25">
      <c r="A61" s="70"/>
      <c r="B61" s="8" t="s">
        <v>5</v>
      </c>
      <c r="C61" s="8" t="s">
        <v>71</v>
      </c>
      <c r="D61" s="16">
        <v>21.1632</v>
      </c>
      <c r="E61" s="16">
        <v>21.177199999999999</v>
      </c>
      <c r="F61" s="16">
        <f t="shared" si="43"/>
        <v>1.3999999999999346E-2</v>
      </c>
      <c r="H61" s="70"/>
      <c r="I61" s="8" t="s">
        <v>5</v>
      </c>
      <c r="J61" s="6" t="s">
        <v>144</v>
      </c>
      <c r="K61" s="16">
        <v>13.584099999999999</v>
      </c>
      <c r="L61" s="16">
        <v>13.6043</v>
      </c>
      <c r="M61" s="16">
        <f t="shared" si="44"/>
        <v>2.0200000000000884E-2</v>
      </c>
      <c r="O61" s="70"/>
      <c r="P61" s="8" t="s">
        <v>5</v>
      </c>
      <c r="Q61" s="6" t="s">
        <v>205</v>
      </c>
      <c r="R61" s="16">
        <v>24.3188</v>
      </c>
      <c r="S61" s="16">
        <v>24.320399999999999</v>
      </c>
      <c r="T61" s="16">
        <f t="shared" si="45"/>
        <v>1.5999999999998238E-3</v>
      </c>
      <c r="V61" s="70"/>
      <c r="W61" s="8" t="s">
        <v>5</v>
      </c>
      <c r="X61" s="6" t="s">
        <v>265</v>
      </c>
      <c r="Y61" s="16">
        <v>17.187000000000001</v>
      </c>
      <c r="Z61" s="16">
        <v>17.256</v>
      </c>
      <c r="AA61" s="16">
        <f t="shared" si="46"/>
        <v>6.8999999999999062E-2</v>
      </c>
    </row>
    <row r="62" spans="1:27" x14ac:dyDescent="0.25">
      <c r="A62" s="3"/>
      <c r="B62" s="3" t="s">
        <v>23</v>
      </c>
      <c r="C62" s="3" t="s">
        <v>24</v>
      </c>
      <c r="D62" s="15" t="s">
        <v>283</v>
      </c>
      <c r="E62" s="20" t="s">
        <v>284</v>
      </c>
      <c r="F62" s="10" t="s">
        <v>285</v>
      </c>
      <c r="H62" s="3"/>
      <c r="I62" s="3" t="s">
        <v>23</v>
      </c>
      <c r="J62" s="3" t="s">
        <v>24</v>
      </c>
      <c r="K62" s="15" t="s">
        <v>283</v>
      </c>
      <c r="L62" s="20" t="s">
        <v>284</v>
      </c>
      <c r="M62" s="19" t="s">
        <v>286</v>
      </c>
      <c r="O62" s="3"/>
      <c r="P62" s="3" t="s">
        <v>23</v>
      </c>
      <c r="Q62" s="3" t="s">
        <v>24</v>
      </c>
      <c r="R62" s="15" t="s">
        <v>283</v>
      </c>
      <c r="S62" s="20" t="s">
        <v>284</v>
      </c>
      <c r="T62" s="19" t="s">
        <v>286</v>
      </c>
      <c r="V62" s="3"/>
      <c r="W62" s="3" t="s">
        <v>23</v>
      </c>
      <c r="X62" s="3" t="s">
        <v>24</v>
      </c>
      <c r="Y62" s="15" t="s">
        <v>283</v>
      </c>
      <c r="Z62" s="20" t="s">
        <v>284</v>
      </c>
      <c r="AA62" s="19" t="s">
        <v>286</v>
      </c>
    </row>
    <row r="63" spans="1:27" s="2" customFormat="1" ht="18.75" customHeight="1" x14ac:dyDescent="0.25">
      <c r="A63" s="70" t="s">
        <v>17</v>
      </c>
      <c r="B63" s="8" t="s">
        <v>2</v>
      </c>
      <c r="C63" s="8" t="s">
        <v>72</v>
      </c>
      <c r="D63" s="16">
        <v>19.257000000000001</v>
      </c>
      <c r="E63" s="16">
        <v>19.277100000000001</v>
      </c>
      <c r="F63" s="16">
        <f>E63-D63</f>
        <v>2.0099999999999341E-2</v>
      </c>
      <c r="H63" s="70" t="s">
        <v>17</v>
      </c>
      <c r="I63" s="8" t="s">
        <v>2</v>
      </c>
      <c r="J63" s="6" t="s">
        <v>145</v>
      </c>
      <c r="K63" s="16">
        <v>14.531499999999999</v>
      </c>
      <c r="L63" s="16">
        <v>14.5524</v>
      </c>
      <c r="M63" s="23">
        <f>L63-K63</f>
        <v>2.0900000000001029E-2</v>
      </c>
      <c r="O63" s="70" t="s">
        <v>17</v>
      </c>
      <c r="P63" s="8" t="s">
        <v>2</v>
      </c>
      <c r="Q63" s="6" t="s">
        <v>206</v>
      </c>
      <c r="R63" s="16">
        <v>14.650700000000001</v>
      </c>
      <c r="S63" s="16">
        <v>14.656599999999999</v>
      </c>
      <c r="T63" s="23">
        <f>S63-R63</f>
        <v>5.8999999999986841E-3</v>
      </c>
      <c r="V63" s="70" t="s">
        <v>17</v>
      </c>
      <c r="W63" s="8" t="s">
        <v>2</v>
      </c>
      <c r="X63" s="6" t="s">
        <v>266</v>
      </c>
      <c r="Y63" s="16">
        <v>17.252300000000002</v>
      </c>
      <c r="Z63" s="16">
        <v>17.274799999999999</v>
      </c>
      <c r="AA63" s="23">
        <f>Z63-Y63</f>
        <v>2.24999999999973E-2</v>
      </c>
    </row>
    <row r="64" spans="1:27" s="2" customFormat="1" ht="18.75" customHeight="1" x14ac:dyDescent="0.25">
      <c r="A64" s="70"/>
      <c r="B64" s="8" t="s">
        <v>3</v>
      </c>
      <c r="C64" s="8" t="s">
        <v>73</v>
      </c>
      <c r="D64" s="16">
        <v>17.389800000000001</v>
      </c>
      <c r="E64" s="16">
        <v>17.404900000000001</v>
      </c>
      <c r="F64" s="16">
        <f t="shared" ref="F64:F66" si="47">E64-D64</f>
        <v>1.5100000000000335E-2</v>
      </c>
      <c r="H64" s="70"/>
      <c r="I64" s="8" t="s">
        <v>3</v>
      </c>
      <c r="J64" s="6" t="s">
        <v>146</v>
      </c>
      <c r="K64" s="16">
        <v>15.1944</v>
      </c>
      <c r="L64" s="16">
        <v>15.2151</v>
      </c>
      <c r="M64" s="16">
        <f t="shared" ref="M64:M66" si="48">L64-K64</f>
        <v>2.0699999999999719E-2</v>
      </c>
      <c r="O64" s="70"/>
      <c r="P64" s="8" t="s">
        <v>3</v>
      </c>
      <c r="Q64" s="6" t="s">
        <v>207</v>
      </c>
      <c r="R64" s="16">
        <v>20.152000000000001</v>
      </c>
      <c r="S64" s="16">
        <v>20.154599999999999</v>
      </c>
      <c r="T64" s="23">
        <f t="shared" ref="T64:T66" si="49">S64-R64</f>
        <v>2.5999999999974932E-3</v>
      </c>
      <c r="V64" s="70"/>
      <c r="W64" s="8" t="s">
        <v>3</v>
      </c>
      <c r="X64" s="6" t="s">
        <v>267</v>
      </c>
      <c r="Y64" s="16">
        <v>15.5839</v>
      </c>
      <c r="Z64" s="16">
        <v>15.617100000000001</v>
      </c>
      <c r="AA64" s="23">
        <f t="shared" ref="AA64:AA66" si="50">Z64-Y64</f>
        <v>3.3200000000000784E-2</v>
      </c>
    </row>
    <row r="65" spans="1:27" s="2" customFormat="1" ht="18.75" customHeight="1" x14ac:dyDescent="0.25">
      <c r="A65" s="70"/>
      <c r="B65" s="8" t="s">
        <v>4</v>
      </c>
      <c r="C65" s="8" t="s">
        <v>74</v>
      </c>
      <c r="D65" s="16">
        <v>15.576499999999999</v>
      </c>
      <c r="E65" s="16">
        <v>15.603300000000001</v>
      </c>
      <c r="F65" s="16">
        <f t="shared" si="47"/>
        <v>2.6800000000001489E-2</v>
      </c>
      <c r="H65" s="70"/>
      <c r="I65" s="8" t="s">
        <v>4</v>
      </c>
      <c r="J65" s="6" t="s">
        <v>147</v>
      </c>
      <c r="K65" s="16">
        <v>14.5679</v>
      </c>
      <c r="L65" s="16">
        <v>14.5916</v>
      </c>
      <c r="M65" s="16">
        <f t="shared" si="48"/>
        <v>2.3699999999999832E-2</v>
      </c>
      <c r="O65" s="70"/>
      <c r="P65" s="8" t="s">
        <v>4</v>
      </c>
      <c r="Q65" s="6" t="s">
        <v>208</v>
      </c>
      <c r="R65" s="16">
        <v>16.944299999999998</v>
      </c>
      <c r="S65" s="16">
        <v>16.949200000000001</v>
      </c>
      <c r="T65" s="16">
        <f t="shared" si="49"/>
        <v>4.900000000002791E-3</v>
      </c>
      <c r="V65" s="70"/>
      <c r="W65" s="8" t="s">
        <v>4</v>
      </c>
      <c r="X65" s="6" t="s">
        <v>268</v>
      </c>
      <c r="Y65" s="16">
        <v>14.286799999999999</v>
      </c>
      <c r="Z65" s="16">
        <v>14.3226</v>
      </c>
      <c r="AA65" s="16">
        <f t="shared" si="50"/>
        <v>3.5800000000000054E-2</v>
      </c>
    </row>
    <row r="66" spans="1:27" s="2" customFormat="1" ht="18.75" customHeight="1" x14ac:dyDescent="0.25">
      <c r="A66" s="70"/>
      <c r="B66" s="8" t="s">
        <v>5</v>
      </c>
      <c r="C66" s="8" t="s">
        <v>75</v>
      </c>
      <c r="D66" s="16">
        <v>15.8384</v>
      </c>
      <c r="E66" s="16">
        <v>15.853300000000001</v>
      </c>
      <c r="F66" s="16">
        <f t="shared" si="47"/>
        <v>1.4900000000000801E-2</v>
      </c>
      <c r="H66" s="70"/>
      <c r="I66" s="8" t="s">
        <v>5</v>
      </c>
      <c r="J66" s="6" t="s">
        <v>148</v>
      </c>
      <c r="K66" s="16">
        <v>17.035</v>
      </c>
      <c r="L66" s="16">
        <v>17.062100000000001</v>
      </c>
      <c r="M66" s="16">
        <f t="shared" si="48"/>
        <v>2.710000000000079E-2</v>
      </c>
      <c r="O66" s="70"/>
      <c r="P66" s="8" t="s">
        <v>5</v>
      </c>
      <c r="Q66" s="6" t="s">
        <v>209</v>
      </c>
      <c r="R66" s="16">
        <v>21.757300000000001</v>
      </c>
      <c r="S66" s="16">
        <v>21.760999999999999</v>
      </c>
      <c r="T66" s="16">
        <f t="shared" si="49"/>
        <v>3.6999999999984823E-3</v>
      </c>
      <c r="V66" s="70"/>
      <c r="W66" s="8" t="s">
        <v>5</v>
      </c>
      <c r="X66" s="6" t="s">
        <v>269</v>
      </c>
      <c r="Y66" s="16">
        <v>14.4961</v>
      </c>
      <c r="Z66" s="16">
        <v>14.5359</v>
      </c>
      <c r="AA66" s="16">
        <f t="shared" si="50"/>
        <v>3.9799999999999613E-2</v>
      </c>
    </row>
    <row r="67" spans="1:27" x14ac:dyDescent="0.25">
      <c r="A67" s="3"/>
      <c r="B67" s="3" t="s">
        <v>23</v>
      </c>
      <c r="C67" s="3" t="s">
        <v>24</v>
      </c>
      <c r="D67" s="15" t="s">
        <v>283</v>
      </c>
      <c r="E67" s="20" t="s">
        <v>284</v>
      </c>
      <c r="F67" s="10" t="s">
        <v>285</v>
      </c>
      <c r="H67" s="3"/>
      <c r="I67" s="3" t="s">
        <v>23</v>
      </c>
      <c r="J67" s="3" t="s">
        <v>24</v>
      </c>
      <c r="K67" s="15" t="s">
        <v>283</v>
      </c>
      <c r="L67" s="20" t="s">
        <v>284</v>
      </c>
      <c r="M67" s="19" t="s">
        <v>286</v>
      </c>
      <c r="O67" s="3"/>
      <c r="P67" s="3" t="s">
        <v>23</v>
      </c>
      <c r="Q67" s="3" t="s">
        <v>24</v>
      </c>
      <c r="R67" s="15" t="s">
        <v>283</v>
      </c>
      <c r="S67" s="20" t="s">
        <v>284</v>
      </c>
      <c r="T67" s="19" t="s">
        <v>286</v>
      </c>
      <c r="V67" s="3"/>
      <c r="W67" s="3" t="s">
        <v>23</v>
      </c>
      <c r="X67" s="3" t="s">
        <v>24</v>
      </c>
      <c r="Y67" s="15" t="s">
        <v>283</v>
      </c>
      <c r="Z67" s="20" t="s">
        <v>284</v>
      </c>
      <c r="AA67" s="19" t="s">
        <v>286</v>
      </c>
    </row>
    <row r="68" spans="1:27" s="2" customFormat="1" ht="18.75" customHeight="1" x14ac:dyDescent="0.25">
      <c r="A68" s="70" t="s">
        <v>18</v>
      </c>
      <c r="B68" s="8" t="s">
        <v>2</v>
      </c>
      <c r="C68" s="8" t="s">
        <v>76</v>
      </c>
      <c r="D68" s="16">
        <v>15.656499999999999</v>
      </c>
      <c r="E68" s="16">
        <v>15.666</v>
      </c>
      <c r="F68" s="16">
        <f>E68-D68</f>
        <v>9.5000000000009521E-3</v>
      </c>
      <c r="H68" s="70" t="s">
        <v>18</v>
      </c>
      <c r="I68" s="8" t="s">
        <v>2</v>
      </c>
      <c r="J68" s="6" t="s">
        <v>149</v>
      </c>
      <c r="K68" s="16">
        <v>15.306699999999999</v>
      </c>
      <c r="L68" s="16">
        <v>15.323499999999999</v>
      </c>
      <c r="M68" s="23">
        <f>L68-K68</f>
        <v>1.6799999999999926E-2</v>
      </c>
      <c r="O68" s="70" t="s">
        <v>18</v>
      </c>
      <c r="P68" s="8" t="s">
        <v>2</v>
      </c>
      <c r="Q68" s="6" t="s">
        <v>210</v>
      </c>
      <c r="R68" s="16">
        <v>22.473500000000001</v>
      </c>
      <c r="S68" s="16">
        <v>22.4758</v>
      </c>
      <c r="T68" s="23">
        <f>S68-R68</f>
        <v>2.2999999999981924E-3</v>
      </c>
      <c r="V68" s="70" t="s">
        <v>18</v>
      </c>
      <c r="W68" s="8" t="s">
        <v>2</v>
      </c>
      <c r="X68" s="6" t="s">
        <v>270</v>
      </c>
      <c r="Y68" s="16">
        <v>15.373900000000001</v>
      </c>
      <c r="Z68" s="16">
        <v>15.4175</v>
      </c>
      <c r="AA68" s="23">
        <f>Z68-Y68</f>
        <v>4.3599999999999639E-2</v>
      </c>
    </row>
    <row r="69" spans="1:27" s="2" customFormat="1" ht="18.75" customHeight="1" x14ac:dyDescent="0.25">
      <c r="A69" s="70"/>
      <c r="B69" s="8" t="s">
        <v>3</v>
      </c>
      <c r="C69" s="8" t="s">
        <v>77</v>
      </c>
      <c r="D69" s="16">
        <v>18.392700000000001</v>
      </c>
      <c r="E69" s="16">
        <v>18.4039</v>
      </c>
      <c r="F69" s="16">
        <f t="shared" ref="F69:F71" si="51">E69-D69</f>
        <v>1.1199999999998766E-2</v>
      </c>
      <c r="H69" s="70"/>
      <c r="I69" s="8" t="s">
        <v>3</v>
      </c>
      <c r="J69" s="6" t="s">
        <v>150</v>
      </c>
      <c r="K69" s="16">
        <v>14.618600000000001</v>
      </c>
      <c r="L69" s="16">
        <v>14.6386</v>
      </c>
      <c r="M69" s="16">
        <f t="shared" ref="M69:M71" si="52">L69-K69</f>
        <v>1.9999999999999574E-2</v>
      </c>
      <c r="O69" s="70"/>
      <c r="P69" s="8" t="s">
        <v>3</v>
      </c>
      <c r="Q69" s="6" t="s">
        <v>211</v>
      </c>
      <c r="R69" s="16">
        <v>18.2088</v>
      </c>
      <c r="S69" s="16">
        <v>18.212</v>
      </c>
      <c r="T69" s="23">
        <f t="shared" ref="T69:T71" si="53">S69-R69</f>
        <v>3.1999999999996476E-3</v>
      </c>
      <c r="V69" s="70"/>
      <c r="W69" s="8" t="s">
        <v>3</v>
      </c>
      <c r="X69" s="6" t="s">
        <v>271</v>
      </c>
      <c r="Y69" s="16">
        <v>14.4194</v>
      </c>
      <c r="Z69" s="16">
        <v>14.467499999999999</v>
      </c>
      <c r="AA69" s="23">
        <f t="shared" ref="AA69:AA71" si="54">Z69-Y69</f>
        <v>4.809999999999981E-2</v>
      </c>
    </row>
    <row r="70" spans="1:27" s="2" customFormat="1" ht="18.75" customHeight="1" x14ac:dyDescent="0.25">
      <c r="A70" s="70"/>
      <c r="B70" s="8" t="s">
        <v>4</v>
      </c>
      <c r="C70" s="8" t="s">
        <v>78</v>
      </c>
      <c r="D70" s="16">
        <v>15.9922</v>
      </c>
      <c r="E70" s="16">
        <v>16.008199999999999</v>
      </c>
      <c r="F70" s="16">
        <f t="shared" si="51"/>
        <v>1.5999999999998238E-2</v>
      </c>
      <c r="H70" s="70"/>
      <c r="I70" s="8" t="s">
        <v>4</v>
      </c>
      <c r="J70" s="6" t="s">
        <v>151</v>
      </c>
      <c r="K70" s="16">
        <v>14.8466</v>
      </c>
      <c r="L70" s="16">
        <v>14.8636</v>
      </c>
      <c r="M70" s="16">
        <f t="shared" si="52"/>
        <v>1.699999999999946E-2</v>
      </c>
      <c r="O70" s="70"/>
      <c r="P70" s="8" t="s">
        <v>4</v>
      </c>
      <c r="Q70" s="6" t="s">
        <v>212</v>
      </c>
      <c r="R70" s="16">
        <v>17.053599999999999</v>
      </c>
      <c r="S70" s="16">
        <v>17.055900000000001</v>
      </c>
      <c r="T70" s="16">
        <f t="shared" si="53"/>
        <v>2.3000000000017451E-3</v>
      </c>
      <c r="V70" s="70"/>
      <c r="W70" s="8" t="s">
        <v>4</v>
      </c>
      <c r="X70" s="6" t="s">
        <v>272</v>
      </c>
      <c r="Y70" s="16">
        <v>18.865300000000001</v>
      </c>
      <c r="Z70" s="16">
        <v>18.9237</v>
      </c>
      <c r="AA70" s="16">
        <f t="shared" si="54"/>
        <v>5.8399999999998897E-2</v>
      </c>
    </row>
    <row r="71" spans="1:27" s="2" customFormat="1" ht="18.75" customHeight="1" x14ac:dyDescent="0.25">
      <c r="A71" s="70"/>
      <c r="B71" s="8" t="s">
        <v>5</v>
      </c>
      <c r="C71" s="8" t="s">
        <v>79</v>
      </c>
      <c r="D71" s="16">
        <v>18.348500000000001</v>
      </c>
      <c r="E71" s="16">
        <v>18.369700000000002</v>
      </c>
      <c r="F71" s="16">
        <f t="shared" si="51"/>
        <v>2.120000000000033E-2</v>
      </c>
      <c r="H71" s="70"/>
      <c r="I71" s="8" t="s">
        <v>5</v>
      </c>
      <c r="J71" s="6" t="s">
        <v>152</v>
      </c>
      <c r="K71" s="16">
        <v>12.3055</v>
      </c>
      <c r="L71" s="16">
        <v>12.329000000000001</v>
      </c>
      <c r="M71" s="16">
        <f t="shared" si="52"/>
        <v>2.3500000000000298E-2</v>
      </c>
      <c r="O71" s="70"/>
      <c r="P71" s="8" t="s">
        <v>5</v>
      </c>
      <c r="Q71" s="6" t="s">
        <v>213</v>
      </c>
      <c r="R71" s="16">
        <v>17.946899999999999</v>
      </c>
      <c r="S71" s="16">
        <v>17.9482</v>
      </c>
      <c r="T71" s="16">
        <f t="shared" si="53"/>
        <v>1.300000000000523E-3</v>
      </c>
      <c r="V71" s="70"/>
      <c r="W71" s="8" t="s">
        <v>5</v>
      </c>
      <c r="X71" s="6" t="s">
        <v>273</v>
      </c>
      <c r="Y71" s="16">
        <v>17.962299999999999</v>
      </c>
      <c r="Z71" s="16">
        <v>17.994</v>
      </c>
      <c r="AA71" s="16">
        <f t="shared" si="54"/>
        <v>3.1700000000000728E-2</v>
      </c>
    </row>
    <row r="72" spans="1:27" x14ac:dyDescent="0.25">
      <c r="A72" s="3"/>
      <c r="B72" s="3" t="s">
        <v>23</v>
      </c>
      <c r="C72" s="3" t="s">
        <v>24</v>
      </c>
      <c r="D72" s="15" t="s">
        <v>283</v>
      </c>
      <c r="E72" s="20" t="s">
        <v>284</v>
      </c>
      <c r="F72" s="10" t="s">
        <v>285</v>
      </c>
      <c r="H72" s="3"/>
      <c r="I72" s="3" t="s">
        <v>23</v>
      </c>
      <c r="J72" s="3" t="s">
        <v>24</v>
      </c>
      <c r="K72" s="15" t="s">
        <v>283</v>
      </c>
      <c r="L72" s="20" t="s">
        <v>284</v>
      </c>
      <c r="M72" s="19" t="s">
        <v>286</v>
      </c>
      <c r="O72" s="3"/>
      <c r="P72" s="3" t="s">
        <v>23</v>
      </c>
      <c r="Q72" s="3" t="s">
        <v>24</v>
      </c>
      <c r="R72" s="15" t="s">
        <v>283</v>
      </c>
      <c r="S72" s="20" t="s">
        <v>284</v>
      </c>
      <c r="T72" s="19" t="s">
        <v>286</v>
      </c>
      <c r="V72" s="3"/>
      <c r="W72" s="3" t="s">
        <v>23</v>
      </c>
      <c r="X72" s="3" t="s">
        <v>24</v>
      </c>
      <c r="Y72" s="15" t="s">
        <v>283</v>
      </c>
      <c r="Z72" s="20" t="s">
        <v>284</v>
      </c>
      <c r="AA72" s="19" t="s">
        <v>286</v>
      </c>
    </row>
    <row r="73" spans="1:27" s="2" customFormat="1" ht="18.75" customHeight="1" x14ac:dyDescent="0.25">
      <c r="A73" s="70" t="s">
        <v>19</v>
      </c>
      <c r="B73" s="8" t="s">
        <v>2</v>
      </c>
      <c r="C73" s="8" t="s">
        <v>80</v>
      </c>
      <c r="D73" s="16">
        <v>19.710999999999999</v>
      </c>
      <c r="E73" s="16">
        <v>19.726600000000001</v>
      </c>
      <c r="F73" s="16">
        <f>E73-D73</f>
        <v>1.5600000000002723E-2</v>
      </c>
      <c r="H73" s="70" t="s">
        <v>19</v>
      </c>
      <c r="I73" s="8" t="s">
        <v>2</v>
      </c>
      <c r="J73" s="6" t="s">
        <v>137</v>
      </c>
      <c r="K73" s="16">
        <v>18.1876</v>
      </c>
      <c r="L73" s="16">
        <v>18.213000000000001</v>
      </c>
      <c r="M73" s="23">
        <f>L73-K73</f>
        <v>2.5400000000001199E-2</v>
      </c>
      <c r="O73" s="70" t="s">
        <v>19</v>
      </c>
      <c r="P73" s="8" t="s">
        <v>2</v>
      </c>
      <c r="Q73" s="6" t="s">
        <v>214</v>
      </c>
      <c r="R73" s="16">
        <v>17.0627</v>
      </c>
      <c r="S73" s="16">
        <v>17.0671</v>
      </c>
      <c r="T73" s="23">
        <f>S73-R73</f>
        <v>4.4000000000004036E-3</v>
      </c>
      <c r="V73" s="70" t="s">
        <v>19</v>
      </c>
      <c r="W73" s="8" t="s">
        <v>2</v>
      </c>
      <c r="X73" s="6" t="s">
        <v>274</v>
      </c>
      <c r="Y73" s="16">
        <v>16.945499999999999</v>
      </c>
      <c r="Z73" s="16">
        <v>16.971</v>
      </c>
      <c r="AA73" s="23">
        <f>Z73-Y73</f>
        <v>2.5500000000000966E-2</v>
      </c>
    </row>
    <row r="74" spans="1:27" s="2" customFormat="1" ht="18.75" customHeight="1" x14ac:dyDescent="0.25">
      <c r="A74" s="70"/>
      <c r="B74" s="8" t="s">
        <v>3</v>
      </c>
      <c r="C74" s="8" t="s">
        <v>81</v>
      </c>
      <c r="D74" s="16">
        <v>18.1739</v>
      </c>
      <c r="E74" s="16">
        <v>18.188099999999999</v>
      </c>
      <c r="F74" s="16">
        <f t="shared" ref="F74:F76" si="55">E74-D74</f>
        <v>1.419999999999888E-2</v>
      </c>
      <c r="H74" s="70"/>
      <c r="I74" s="8" t="s">
        <v>3</v>
      </c>
      <c r="J74" s="6" t="s">
        <v>136</v>
      </c>
      <c r="K74" s="16">
        <v>16.925799999999999</v>
      </c>
      <c r="L74" s="22">
        <v>16.904299999999999</v>
      </c>
      <c r="M74" s="22">
        <f t="shared" ref="M74:M76" si="56">L74-K74</f>
        <v>-2.1499999999999631E-2</v>
      </c>
      <c r="O74" s="70"/>
      <c r="P74" s="8" t="s">
        <v>3</v>
      </c>
      <c r="Q74" s="6" t="s">
        <v>215</v>
      </c>
      <c r="R74" s="16">
        <v>15.7782</v>
      </c>
      <c r="S74" s="16">
        <v>15.779500000000001</v>
      </c>
      <c r="T74" s="23">
        <f t="shared" ref="T74:T76" si="57">S74-R74</f>
        <v>1.300000000000523E-3</v>
      </c>
      <c r="V74" s="70"/>
      <c r="W74" s="8" t="s">
        <v>3</v>
      </c>
      <c r="X74" s="6" t="s">
        <v>275</v>
      </c>
      <c r="Y74" s="16">
        <v>13.747</v>
      </c>
      <c r="Z74" s="16">
        <v>13.7806</v>
      </c>
      <c r="AA74" s="23">
        <f t="shared" ref="AA74:AA76" si="58">Z74-Y74</f>
        <v>3.3599999999999852E-2</v>
      </c>
    </row>
    <row r="75" spans="1:27" s="2" customFormat="1" ht="18.75" customHeight="1" x14ac:dyDescent="0.25">
      <c r="A75" s="70"/>
      <c r="B75" s="8" t="s">
        <v>4</v>
      </c>
      <c r="C75" s="8" t="s">
        <v>82</v>
      </c>
      <c r="D75" s="16">
        <v>15.7318</v>
      </c>
      <c r="E75" s="16">
        <v>15.741899999999999</v>
      </c>
      <c r="F75" s="16">
        <f t="shared" si="55"/>
        <v>1.0099999999999554E-2</v>
      </c>
      <c r="H75" s="70"/>
      <c r="I75" s="8" t="s">
        <v>4</v>
      </c>
      <c r="J75" s="6" t="s">
        <v>135</v>
      </c>
      <c r="K75" s="16">
        <v>16.461200000000002</v>
      </c>
      <c r="L75" s="16">
        <v>16.486799999999999</v>
      </c>
      <c r="M75" s="16">
        <f t="shared" si="56"/>
        <v>2.5599999999997181E-2</v>
      </c>
      <c r="O75" s="70"/>
      <c r="P75" s="8" t="s">
        <v>4</v>
      </c>
      <c r="Q75" s="6" t="s">
        <v>216</v>
      </c>
      <c r="R75" s="16">
        <v>18.660599999999999</v>
      </c>
      <c r="S75" s="16">
        <v>18.6629</v>
      </c>
      <c r="T75" s="16">
        <f t="shared" si="57"/>
        <v>2.3000000000017451E-3</v>
      </c>
      <c r="V75" s="70"/>
      <c r="W75" s="8" t="s">
        <v>4</v>
      </c>
      <c r="X75" s="6" t="s">
        <v>276</v>
      </c>
      <c r="Y75" s="16">
        <v>17.231000000000002</v>
      </c>
      <c r="Z75" s="16">
        <v>17.263300000000001</v>
      </c>
      <c r="AA75" s="16">
        <f t="shared" si="58"/>
        <v>3.2299999999999329E-2</v>
      </c>
    </row>
    <row r="76" spans="1:27" s="2" customFormat="1" ht="18.75" customHeight="1" x14ac:dyDescent="0.25">
      <c r="A76" s="70"/>
      <c r="B76" s="8" t="s">
        <v>5</v>
      </c>
      <c r="C76" s="8" t="s">
        <v>83</v>
      </c>
      <c r="D76" s="16">
        <v>18.990500000000001</v>
      </c>
      <c r="E76" s="16">
        <v>19.004300000000001</v>
      </c>
      <c r="F76" s="16">
        <f t="shared" si="55"/>
        <v>1.3799999999999812E-2</v>
      </c>
      <c r="H76" s="70"/>
      <c r="I76" s="8" t="s">
        <v>5</v>
      </c>
      <c r="J76" s="6" t="s">
        <v>134</v>
      </c>
      <c r="K76" s="16">
        <v>18.1068</v>
      </c>
      <c r="L76" s="16">
        <v>18.131399999999999</v>
      </c>
      <c r="M76" s="16">
        <f t="shared" si="56"/>
        <v>2.4599999999999511E-2</v>
      </c>
      <c r="O76" s="70"/>
      <c r="P76" s="8" t="s">
        <v>5</v>
      </c>
      <c r="Q76" s="6" t="s">
        <v>217</v>
      </c>
      <c r="R76" s="16">
        <v>20.351199999999999</v>
      </c>
      <c r="S76" s="16">
        <v>20.355899999999998</v>
      </c>
      <c r="T76" s="16">
        <f t="shared" si="57"/>
        <v>4.6999999999997044E-3</v>
      </c>
      <c r="V76" s="70"/>
      <c r="W76" s="8" t="s">
        <v>5</v>
      </c>
      <c r="X76" s="6" t="s">
        <v>277</v>
      </c>
      <c r="Y76" s="16">
        <v>15.668200000000001</v>
      </c>
      <c r="Z76" s="16">
        <v>15.6996</v>
      </c>
      <c r="AA76" s="16">
        <f t="shared" si="58"/>
        <v>3.139999999999965E-2</v>
      </c>
    </row>
    <row r="77" spans="1:27" x14ac:dyDescent="0.25">
      <c r="A77" s="3"/>
      <c r="B77" s="3" t="s">
        <v>23</v>
      </c>
      <c r="C77" s="3" t="s">
        <v>24</v>
      </c>
      <c r="D77" s="15" t="s">
        <v>283</v>
      </c>
      <c r="E77" s="20" t="s">
        <v>284</v>
      </c>
      <c r="F77" s="10" t="s">
        <v>285</v>
      </c>
      <c r="H77" s="3"/>
      <c r="I77" s="3" t="s">
        <v>23</v>
      </c>
      <c r="J77" s="3" t="s">
        <v>24</v>
      </c>
      <c r="K77" s="15" t="s">
        <v>283</v>
      </c>
      <c r="L77" s="20" t="s">
        <v>284</v>
      </c>
      <c r="M77" s="19" t="s">
        <v>286</v>
      </c>
      <c r="O77" s="3"/>
      <c r="P77" s="3" t="s">
        <v>23</v>
      </c>
      <c r="Q77" s="3" t="s">
        <v>24</v>
      </c>
      <c r="R77" s="15" t="s">
        <v>283</v>
      </c>
      <c r="S77" s="20" t="s">
        <v>284</v>
      </c>
      <c r="T77" s="19" t="s">
        <v>286</v>
      </c>
      <c r="V77" s="3"/>
      <c r="W77" s="3" t="s">
        <v>23</v>
      </c>
      <c r="X77" s="3" t="s">
        <v>24</v>
      </c>
      <c r="Y77" s="15" t="s">
        <v>283</v>
      </c>
      <c r="Z77" s="20" t="s">
        <v>284</v>
      </c>
      <c r="AA77" s="19" t="s">
        <v>286</v>
      </c>
    </row>
    <row r="78" spans="1:27" s="2" customFormat="1" ht="18.75" customHeight="1" x14ac:dyDescent="0.25">
      <c r="A78" s="70" t="s">
        <v>20</v>
      </c>
      <c r="B78" s="8" t="s">
        <v>2</v>
      </c>
      <c r="C78" s="8" t="s">
        <v>84</v>
      </c>
      <c r="D78" s="16">
        <v>16.803999999999998</v>
      </c>
      <c r="E78" s="16">
        <v>16.822500000000002</v>
      </c>
      <c r="F78" s="16">
        <f>E78-D78</f>
        <v>1.850000000000307E-2</v>
      </c>
      <c r="H78" s="70" t="s">
        <v>20</v>
      </c>
      <c r="I78" s="8" t="s">
        <v>2</v>
      </c>
      <c r="J78" s="6" t="s">
        <v>133</v>
      </c>
      <c r="K78" s="16">
        <v>14.3857</v>
      </c>
      <c r="L78" s="16">
        <v>14.4063</v>
      </c>
      <c r="M78" s="23">
        <f>L78-K78</f>
        <v>2.0599999999999952E-2</v>
      </c>
      <c r="O78" s="70" t="s">
        <v>20</v>
      </c>
      <c r="P78" s="8" t="s">
        <v>2</v>
      </c>
      <c r="Q78" s="6" t="s">
        <v>218</v>
      </c>
      <c r="R78" s="16">
        <v>22.882300000000001</v>
      </c>
      <c r="S78" s="16">
        <v>22.887799999999999</v>
      </c>
      <c r="T78" s="23">
        <f>S78-R78</f>
        <v>5.49999999999784E-3</v>
      </c>
      <c r="V78" s="70" t="s">
        <v>20</v>
      </c>
      <c r="W78" s="8" t="s">
        <v>2</v>
      </c>
      <c r="X78" s="6" t="s">
        <v>278</v>
      </c>
      <c r="Y78" s="16">
        <v>16.4481</v>
      </c>
      <c r="Z78" s="16">
        <v>16.475000000000001</v>
      </c>
      <c r="AA78" s="23">
        <f>Z78-Y78</f>
        <v>2.6900000000001256E-2</v>
      </c>
    </row>
    <row r="79" spans="1:27" s="2" customFormat="1" ht="18.75" customHeight="1" x14ac:dyDescent="0.25">
      <c r="A79" s="70"/>
      <c r="B79" s="8" t="s">
        <v>3</v>
      </c>
      <c r="C79" s="8" t="s">
        <v>85</v>
      </c>
      <c r="D79" s="16">
        <v>21.055700000000002</v>
      </c>
      <c r="E79" s="16">
        <v>21.067900000000002</v>
      </c>
      <c r="F79" s="16">
        <f t="shared" ref="F79:F81" si="59">E79-D79</f>
        <v>1.2199999999999989E-2</v>
      </c>
      <c r="H79" s="70"/>
      <c r="I79" s="8" t="s">
        <v>3</v>
      </c>
      <c r="J79" s="6" t="s">
        <v>132</v>
      </c>
      <c r="K79" s="16">
        <v>17.684200000000001</v>
      </c>
      <c r="L79" s="16">
        <v>17.704899999999999</v>
      </c>
      <c r="M79" s="23">
        <f t="shared" ref="M79:M81" si="60">L79-K79</f>
        <v>2.0699999999997942E-2</v>
      </c>
      <c r="O79" s="70"/>
      <c r="P79" s="8" t="s">
        <v>3</v>
      </c>
      <c r="Q79" s="6" t="s">
        <v>219</v>
      </c>
      <c r="R79" s="16">
        <v>20.362500000000001</v>
      </c>
      <c r="S79" s="22">
        <v>20.362500000000001</v>
      </c>
      <c r="T79" s="22">
        <f t="shared" ref="T79:T81" si="61">S79-R79</f>
        <v>0</v>
      </c>
      <c r="V79" s="70"/>
      <c r="W79" s="8" t="s">
        <v>3</v>
      </c>
      <c r="X79" s="6" t="s">
        <v>279</v>
      </c>
      <c r="Y79" s="16">
        <v>16.369900000000001</v>
      </c>
      <c r="Z79" s="16">
        <v>16.3965</v>
      </c>
      <c r="AA79" s="23">
        <f t="shared" ref="AA79:AA81" si="62">Z79-Y79</f>
        <v>2.6599999999998403E-2</v>
      </c>
    </row>
    <row r="80" spans="1:27" s="2" customFormat="1" ht="18.75" customHeight="1" x14ac:dyDescent="0.25">
      <c r="A80" s="70"/>
      <c r="B80" s="8" t="s">
        <v>4</v>
      </c>
      <c r="C80" s="8" t="s">
        <v>86</v>
      </c>
      <c r="D80" s="16">
        <v>14.9918</v>
      </c>
      <c r="E80" s="16">
        <v>15.0024</v>
      </c>
      <c r="F80" s="16">
        <f t="shared" si="59"/>
        <v>1.0600000000000165E-2</v>
      </c>
      <c r="H80" s="70"/>
      <c r="I80" s="8" t="s">
        <v>4</v>
      </c>
      <c r="J80" s="6" t="s">
        <v>131</v>
      </c>
      <c r="K80" s="16">
        <v>13.0213</v>
      </c>
      <c r="L80" s="16">
        <v>13.0406</v>
      </c>
      <c r="M80" s="16">
        <f t="shared" si="60"/>
        <v>1.9299999999999429E-2</v>
      </c>
      <c r="O80" s="70"/>
      <c r="P80" s="8" t="s">
        <v>4</v>
      </c>
      <c r="Q80" s="6" t="s">
        <v>220</v>
      </c>
      <c r="R80" s="16">
        <v>19.276199999999999</v>
      </c>
      <c r="S80" s="16">
        <v>19.278700000000001</v>
      </c>
      <c r="T80" s="16">
        <f t="shared" si="61"/>
        <v>2.500000000001279E-3</v>
      </c>
      <c r="V80" s="70"/>
      <c r="W80" s="8" t="s">
        <v>4</v>
      </c>
      <c r="X80" s="6" t="s">
        <v>280</v>
      </c>
      <c r="Y80" s="16">
        <v>15.776899999999999</v>
      </c>
      <c r="Z80" s="16">
        <v>15.8026</v>
      </c>
      <c r="AA80" s="16">
        <f t="shared" si="62"/>
        <v>2.57000000000005E-2</v>
      </c>
    </row>
    <row r="81" spans="1:27" s="2" customFormat="1" ht="18.75" customHeight="1" x14ac:dyDescent="0.25">
      <c r="A81" s="70"/>
      <c r="B81" s="8" t="s">
        <v>5</v>
      </c>
      <c r="C81" s="8" t="s">
        <v>87</v>
      </c>
      <c r="D81" s="16">
        <v>15.848599999999999</v>
      </c>
      <c r="E81" s="16">
        <v>15.881</v>
      </c>
      <c r="F81" s="16">
        <f t="shared" si="59"/>
        <v>3.2400000000000873E-2</v>
      </c>
      <c r="H81" s="70"/>
      <c r="I81" s="8" t="s">
        <v>5</v>
      </c>
      <c r="J81" s="6" t="s">
        <v>130</v>
      </c>
      <c r="K81" s="16">
        <v>12.8651</v>
      </c>
      <c r="L81" s="16">
        <v>12.8889</v>
      </c>
      <c r="M81" s="16">
        <f t="shared" si="60"/>
        <v>2.3799999999999599E-2</v>
      </c>
      <c r="O81" s="70"/>
      <c r="P81" s="8" t="s">
        <v>5</v>
      </c>
      <c r="Q81" s="6" t="s">
        <v>221</v>
      </c>
      <c r="R81" s="16">
        <v>15.8819</v>
      </c>
      <c r="S81" s="16">
        <v>15.884399999999999</v>
      </c>
      <c r="T81" s="16">
        <f t="shared" si="61"/>
        <v>2.4999999999995026E-3</v>
      </c>
      <c r="V81" s="70"/>
      <c r="W81" s="8" t="s">
        <v>5</v>
      </c>
      <c r="X81" s="6" t="s">
        <v>281</v>
      </c>
      <c r="Y81" s="16">
        <v>18.293199999999999</v>
      </c>
      <c r="Z81" s="16">
        <v>18.325900000000001</v>
      </c>
      <c r="AA81" s="16">
        <f t="shared" si="62"/>
        <v>3.270000000000195E-2</v>
      </c>
    </row>
    <row r="82" spans="1:27" x14ac:dyDescent="0.25">
      <c r="H82" s="12"/>
      <c r="I82" s="7"/>
    </row>
    <row r="83" spans="1:27" x14ac:dyDescent="0.25">
      <c r="H83" s="13"/>
      <c r="I83" s="4"/>
    </row>
    <row r="84" spans="1:27" x14ac:dyDescent="0.25">
      <c r="H84" s="13"/>
      <c r="I84" s="4"/>
    </row>
    <row r="85" spans="1:27" x14ac:dyDescent="0.25">
      <c r="H85" s="13"/>
      <c r="I85" s="4"/>
    </row>
    <row r="86" spans="1:27" x14ac:dyDescent="0.25">
      <c r="H86" s="13"/>
      <c r="I86" s="4"/>
    </row>
    <row r="87" spans="1:27" x14ac:dyDescent="0.25">
      <c r="I87" s="7"/>
    </row>
    <row r="88" spans="1:27" x14ac:dyDescent="0.25">
      <c r="I88" s="4"/>
    </row>
    <row r="89" spans="1:27" x14ac:dyDescent="0.25">
      <c r="I89" s="4"/>
    </row>
    <row r="90" spans="1:27" x14ac:dyDescent="0.25">
      <c r="I90" s="4"/>
    </row>
    <row r="91" spans="1:27" x14ac:dyDescent="0.25">
      <c r="I91" s="4"/>
    </row>
  </sheetData>
  <mergeCells count="68">
    <mergeCell ref="A23:A26"/>
    <mergeCell ref="A1:F1"/>
    <mergeCell ref="A3:A6"/>
    <mergeCell ref="A8:A11"/>
    <mergeCell ref="H23:H26"/>
    <mergeCell ref="H3:H6"/>
    <mergeCell ref="H8:H11"/>
    <mergeCell ref="A13:A16"/>
    <mergeCell ref="A18:A21"/>
    <mergeCell ref="A73:A76"/>
    <mergeCell ref="A78:A81"/>
    <mergeCell ref="A58:A61"/>
    <mergeCell ref="A63:A66"/>
    <mergeCell ref="A68:A71"/>
    <mergeCell ref="A43:A46"/>
    <mergeCell ref="A48:A51"/>
    <mergeCell ref="A53:A56"/>
    <mergeCell ref="A28:A31"/>
    <mergeCell ref="A33:A36"/>
    <mergeCell ref="A38:A41"/>
    <mergeCell ref="O1:T1"/>
    <mergeCell ref="O3:O6"/>
    <mergeCell ref="H73:H76"/>
    <mergeCell ref="H78:H81"/>
    <mergeCell ref="H1:M1"/>
    <mergeCell ref="H58:H61"/>
    <mergeCell ref="H63:H66"/>
    <mergeCell ref="H68:H71"/>
    <mergeCell ref="H43:H46"/>
    <mergeCell ref="H48:H51"/>
    <mergeCell ref="H53:H56"/>
    <mergeCell ref="H28:H31"/>
    <mergeCell ref="H33:H36"/>
    <mergeCell ref="H38:H41"/>
    <mergeCell ref="H13:H16"/>
    <mergeCell ref="H18:H21"/>
    <mergeCell ref="O28:O31"/>
    <mergeCell ref="O23:O26"/>
    <mergeCell ref="O18:O21"/>
    <mergeCell ref="O13:O16"/>
    <mergeCell ref="O8:O11"/>
    <mergeCell ref="O53:O56"/>
    <mergeCell ref="O48:O51"/>
    <mergeCell ref="O43:O46"/>
    <mergeCell ref="O38:O41"/>
    <mergeCell ref="O33:O36"/>
    <mergeCell ref="O78:O81"/>
    <mergeCell ref="O73:O76"/>
    <mergeCell ref="O68:O71"/>
    <mergeCell ref="O63:O66"/>
    <mergeCell ref="O58:O61"/>
    <mergeCell ref="V53:V56"/>
    <mergeCell ref="V1:AA1"/>
    <mergeCell ref="V3:V6"/>
    <mergeCell ref="V8:V11"/>
    <mergeCell ref="V13:V16"/>
    <mergeCell ref="V18:V21"/>
    <mergeCell ref="V23:V26"/>
    <mergeCell ref="V28:V31"/>
    <mergeCell ref="V33:V36"/>
    <mergeCell ref="V38:V41"/>
    <mergeCell ref="V43:V46"/>
    <mergeCell ref="V48:V51"/>
    <mergeCell ref="V58:V61"/>
    <mergeCell ref="V63:V66"/>
    <mergeCell ref="V68:V71"/>
    <mergeCell ref="V73:V76"/>
    <mergeCell ref="V78:V8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topLeftCell="L1" workbookViewId="0">
      <selection activeCell="X2" sqref="X2:AA18"/>
    </sheetView>
  </sheetViews>
  <sheetFormatPr defaultColWidth="8.875" defaultRowHeight="15" x14ac:dyDescent="0.25"/>
  <cols>
    <col min="1" max="1" width="7.375" style="11" bestFit="1" customWidth="1"/>
    <col min="2" max="2" width="9.25" style="4" bestFit="1" customWidth="1"/>
    <col min="3" max="3" width="14.375" style="4" bestFit="1" customWidth="1"/>
    <col min="4" max="4" width="16.75" style="26" customWidth="1"/>
    <col min="5" max="5" width="12.375" style="28" customWidth="1"/>
    <col min="6" max="6" width="4" customWidth="1"/>
    <col min="7" max="7" width="7.375" bestFit="1" customWidth="1"/>
    <col min="8" max="8" width="9.25" bestFit="1" customWidth="1"/>
    <col min="9" max="9" width="14.875" bestFit="1" customWidth="1"/>
    <col min="10" max="10" width="16.75" customWidth="1"/>
    <col min="11" max="11" width="12.375" style="18" customWidth="1"/>
    <col min="13" max="16" width="11.375" style="25" customWidth="1"/>
    <col min="17" max="17" width="12" style="25" bestFit="1" customWidth="1"/>
    <col min="18" max="21" width="11.375" style="25" customWidth="1"/>
    <col min="23" max="26" width="12.75" bestFit="1" customWidth="1"/>
  </cols>
  <sheetData>
    <row r="1" spans="1:27" ht="15.75" x14ac:dyDescent="0.25">
      <c r="A1" s="72" t="s">
        <v>0</v>
      </c>
      <c r="B1" s="72"/>
      <c r="C1" s="72"/>
      <c r="D1" s="72"/>
      <c r="E1" s="72"/>
      <c r="F1" s="7"/>
      <c r="G1" s="72" t="s">
        <v>294</v>
      </c>
      <c r="H1" s="72"/>
      <c r="I1" s="72"/>
      <c r="J1" s="72"/>
      <c r="K1" s="72"/>
      <c r="M1"/>
      <c r="N1" s="81" t="s">
        <v>292</v>
      </c>
      <c r="O1" s="81"/>
      <c r="P1" s="81"/>
      <c r="Q1" s="81"/>
      <c r="R1" s="54"/>
      <c r="S1" s="81" t="s">
        <v>293</v>
      </c>
      <c r="T1" s="81"/>
      <c r="U1" s="81"/>
      <c r="V1" s="81"/>
      <c r="X1" s="81" t="s">
        <v>302</v>
      </c>
      <c r="Y1" s="81"/>
      <c r="Z1" s="81"/>
      <c r="AA1" s="81"/>
    </row>
    <row r="2" spans="1:27" x14ac:dyDescent="0.25">
      <c r="A2" s="3"/>
      <c r="B2" s="3" t="s">
        <v>23</v>
      </c>
      <c r="C2" s="3" t="s">
        <v>24</v>
      </c>
      <c r="D2" s="29" t="s">
        <v>286</v>
      </c>
      <c r="E2" s="27" t="s">
        <v>287</v>
      </c>
      <c r="G2" s="3"/>
      <c r="H2" s="3" t="s">
        <v>23</v>
      </c>
      <c r="I2" s="3" t="s">
        <v>24</v>
      </c>
      <c r="J2" s="24" t="s">
        <v>286</v>
      </c>
      <c r="K2" s="34" t="s">
        <v>287</v>
      </c>
      <c r="M2"/>
      <c r="N2" s="56" t="s">
        <v>288</v>
      </c>
      <c r="O2" s="56" t="s">
        <v>289</v>
      </c>
      <c r="P2" s="56" t="s">
        <v>290</v>
      </c>
      <c r="Q2" s="56" t="s">
        <v>291</v>
      </c>
      <c r="R2" s="54"/>
      <c r="S2" s="56" t="s">
        <v>288</v>
      </c>
      <c r="T2" s="56" t="s">
        <v>289</v>
      </c>
      <c r="U2" s="56" t="s">
        <v>290</v>
      </c>
      <c r="V2" s="56" t="s">
        <v>291</v>
      </c>
      <c r="X2" s="56" t="s">
        <v>288</v>
      </c>
      <c r="Y2" s="56" t="s">
        <v>289</v>
      </c>
      <c r="Z2" s="56" t="s">
        <v>290</v>
      </c>
      <c r="AA2" s="56" t="s">
        <v>291</v>
      </c>
    </row>
    <row r="3" spans="1:27" x14ac:dyDescent="0.25">
      <c r="A3" s="70" t="s">
        <v>1</v>
      </c>
      <c r="B3" s="8" t="s">
        <v>2</v>
      </c>
      <c r="C3" s="8" t="s">
        <v>21</v>
      </c>
      <c r="D3" s="9">
        <v>1.4499999999999957E-2</v>
      </c>
      <c r="E3" s="75">
        <f>AVERAGE(D3:D6)</f>
        <v>1.2500000000000178E-2</v>
      </c>
      <c r="G3" s="70" t="s">
        <v>1</v>
      </c>
      <c r="H3" s="8" t="s">
        <v>2</v>
      </c>
      <c r="I3" s="6" t="s">
        <v>88</v>
      </c>
      <c r="J3" s="31"/>
      <c r="K3" s="74">
        <f>AVERAGE(J3:J6)</f>
        <v>2.0833333333333332E-2</v>
      </c>
      <c r="M3"/>
      <c r="N3" s="9">
        <v>1.4499999999999957E-2</v>
      </c>
      <c r="O3" s="9">
        <v>8.9000000000005741E-3</v>
      </c>
      <c r="P3" s="9">
        <v>1.279999999999859E-2</v>
      </c>
      <c r="Q3" s="9">
        <v>1.0300000000000864E-2</v>
      </c>
      <c r="R3" s="54"/>
      <c r="S3" s="22"/>
      <c r="T3" s="23">
        <v>1.6199999999999548E-2</v>
      </c>
      <c r="U3" s="23">
        <v>2.1899999999998698E-2</v>
      </c>
      <c r="V3" s="23">
        <v>2.3300000000000765E-2</v>
      </c>
      <c r="X3" s="60" t="e">
        <f>(LN(S3)-LN(N3))/5</f>
        <v>#NUM!</v>
      </c>
      <c r="Y3" s="60">
        <f>(LN(T3)-LN(O3))/5</f>
        <v>0.11979199310003033</v>
      </c>
      <c r="Z3" s="60">
        <f t="shared" ref="Z3:Z18" si="0">(LN(U3)-LN(P3))/5</f>
        <v>0.10740829317938694</v>
      </c>
      <c r="AA3" s="60">
        <f t="shared" ref="AA3:AA18" si="1">(LN(V3)-LN(Q3))/5</f>
        <v>0.16326189306720282</v>
      </c>
    </row>
    <row r="4" spans="1:27" x14ac:dyDescent="0.25">
      <c r="A4" s="70"/>
      <c r="B4" s="8" t="s">
        <v>3</v>
      </c>
      <c r="C4" s="8" t="s">
        <v>25</v>
      </c>
      <c r="D4" s="9">
        <v>1.1899999999998911E-2</v>
      </c>
      <c r="E4" s="75"/>
      <c r="G4" s="70"/>
      <c r="H4" s="8" t="s">
        <v>3</v>
      </c>
      <c r="I4" s="6" t="s">
        <v>89</v>
      </c>
      <c r="J4" s="32">
        <v>2.0699999999997942E-2</v>
      </c>
      <c r="K4" s="74"/>
      <c r="M4"/>
      <c r="N4" s="9">
        <v>1.1899999999998911E-2</v>
      </c>
      <c r="O4" s="9">
        <v>1.3399999999998968E-2</v>
      </c>
      <c r="P4" s="9">
        <v>2.0299999999998875E-2</v>
      </c>
      <c r="Q4" s="9">
        <v>1.1400000000001853E-2</v>
      </c>
      <c r="R4" s="54"/>
      <c r="S4" s="55">
        <v>2.0699999999997942E-2</v>
      </c>
      <c r="T4" s="55">
        <v>2.0400000000000418E-2</v>
      </c>
      <c r="U4" s="55">
        <v>2.1300000000000097E-2</v>
      </c>
      <c r="V4" s="55">
        <v>1.7300000000002314E-2</v>
      </c>
      <c r="X4" s="60">
        <f t="shared" ref="X4:X11" si="2">(LN(S4)-LN(N4))/5</f>
        <v>0.11071906003076633</v>
      </c>
      <c r="Y4" s="60">
        <f t="shared" ref="Y4:Y11" si="3">(LN(T4)-LN(O4))/5</f>
        <v>8.4056038778680439E-2</v>
      </c>
      <c r="Z4" s="60">
        <f t="shared" si="0"/>
        <v>9.6172373335394745E-3</v>
      </c>
      <c r="AA4" s="60">
        <f t="shared" si="1"/>
        <v>8.3418629220650867E-2</v>
      </c>
    </row>
    <row r="5" spans="1:27" x14ac:dyDescent="0.25">
      <c r="A5" s="70"/>
      <c r="B5" s="8" t="s">
        <v>4</v>
      </c>
      <c r="C5" s="8" t="s">
        <v>26</v>
      </c>
      <c r="D5" s="9">
        <v>1.2500000000001066E-2</v>
      </c>
      <c r="E5" s="75"/>
      <c r="G5" s="70"/>
      <c r="H5" s="8" t="s">
        <v>4</v>
      </c>
      <c r="I5" s="6" t="s">
        <v>90</v>
      </c>
      <c r="J5" s="32">
        <v>2.1100000000000563E-2</v>
      </c>
      <c r="K5" s="74"/>
      <c r="M5"/>
      <c r="N5" s="9">
        <v>1.2500000000001066E-2</v>
      </c>
      <c r="O5" s="9">
        <v>1.7399999999998528E-2</v>
      </c>
      <c r="P5" s="9">
        <v>1.5700000000000713E-2</v>
      </c>
      <c r="Q5" s="9">
        <v>1.4500000000001734E-2</v>
      </c>
      <c r="R5" s="54"/>
      <c r="S5" s="55">
        <v>2.1100000000000563E-2</v>
      </c>
      <c r="T5" s="55">
        <v>1.9099999999999895E-2</v>
      </c>
      <c r="U5" s="55">
        <v>1.8999999999998352E-2</v>
      </c>
      <c r="V5" s="55">
        <v>2.57000000000005E-2</v>
      </c>
      <c r="X5" s="60">
        <f t="shared" si="2"/>
        <v>0.1047088792347413</v>
      </c>
      <c r="Y5" s="60">
        <f t="shared" si="3"/>
        <v>1.8643625766435967E-2</v>
      </c>
      <c r="Z5" s="60">
        <f t="shared" si="0"/>
        <v>3.8155653362409135E-2</v>
      </c>
      <c r="AA5" s="60">
        <f t="shared" si="1"/>
        <v>0.11446846849490902</v>
      </c>
    </row>
    <row r="6" spans="1:27" x14ac:dyDescent="0.25">
      <c r="A6" s="70"/>
      <c r="B6" s="8" t="s">
        <v>5</v>
      </c>
      <c r="C6" s="8" t="s">
        <v>27</v>
      </c>
      <c r="D6" s="9">
        <v>1.1100000000000776E-2</v>
      </c>
      <c r="E6" s="75"/>
      <c r="G6" s="70"/>
      <c r="H6" s="8" t="s">
        <v>5</v>
      </c>
      <c r="I6" s="6" t="s">
        <v>91</v>
      </c>
      <c r="J6" s="32">
        <v>2.0700000000001495E-2</v>
      </c>
      <c r="K6" s="74"/>
      <c r="M6"/>
      <c r="N6" s="9">
        <v>1.1100000000000776E-2</v>
      </c>
      <c r="O6" s="9">
        <v>1.860000000000106E-2</v>
      </c>
      <c r="P6" s="9">
        <v>2.4399999999999977E-2</v>
      </c>
      <c r="Q6" s="9">
        <v>6.9999999999996732E-3</v>
      </c>
      <c r="R6" s="54"/>
      <c r="S6" s="55">
        <v>2.0700000000001495E-2</v>
      </c>
      <c r="T6" s="55">
        <v>1.9899999999999807E-2</v>
      </c>
      <c r="U6" s="55">
        <v>2.260000000000062E-2</v>
      </c>
      <c r="V6" s="55">
        <v>2.7699999999999392E-2</v>
      </c>
      <c r="X6" s="60">
        <f t="shared" si="2"/>
        <v>0.12463771839060742</v>
      </c>
      <c r="Y6" s="60">
        <f t="shared" si="3"/>
        <v>1.3511630202244884E-2</v>
      </c>
      <c r="Z6" s="60">
        <f t="shared" si="0"/>
        <v>-1.5326645204177503E-2</v>
      </c>
      <c r="AA6" s="60">
        <f t="shared" si="1"/>
        <v>0.27510445282760082</v>
      </c>
    </row>
    <row r="7" spans="1:27" x14ac:dyDescent="0.25">
      <c r="A7" s="3"/>
      <c r="B7" s="3" t="s">
        <v>23</v>
      </c>
      <c r="C7" s="3" t="s">
        <v>24</v>
      </c>
      <c r="D7" s="24" t="s">
        <v>286</v>
      </c>
      <c r="E7" s="34" t="s">
        <v>287</v>
      </c>
      <c r="G7" s="3"/>
      <c r="H7" s="3" t="s">
        <v>23</v>
      </c>
      <c r="I7" s="5" t="s">
        <v>24</v>
      </c>
      <c r="J7" s="24" t="s">
        <v>286</v>
      </c>
      <c r="K7" s="34" t="s">
        <v>287</v>
      </c>
      <c r="M7"/>
      <c r="N7" s="30"/>
      <c r="O7" s="9">
        <v>1.150000000000162E-2</v>
      </c>
      <c r="P7" s="30"/>
      <c r="Q7" s="9">
        <v>1.1800000000000921E-2</v>
      </c>
      <c r="R7" s="54"/>
      <c r="S7" s="23">
        <v>3.1800000000000495E-2</v>
      </c>
      <c r="T7" s="23">
        <v>2.5800000000000267E-2</v>
      </c>
      <c r="U7" s="23">
        <v>1.980000000000004E-2</v>
      </c>
      <c r="V7" s="23">
        <v>2.1000000000000796E-2</v>
      </c>
      <c r="X7" s="60" t="e">
        <f t="shared" si="2"/>
        <v>#NUM!</v>
      </c>
      <c r="Y7" s="60">
        <f t="shared" si="3"/>
        <v>0.16160549131164742</v>
      </c>
      <c r="Z7" s="60" t="e">
        <f t="shared" si="0"/>
        <v>#NUM!</v>
      </c>
      <c r="AA7" s="60">
        <f t="shared" si="1"/>
        <v>0.11528458125035286</v>
      </c>
    </row>
    <row r="8" spans="1:27" x14ac:dyDescent="0.25">
      <c r="A8" s="70" t="s">
        <v>6</v>
      </c>
      <c r="B8" s="8" t="s">
        <v>2</v>
      </c>
      <c r="C8" s="8" t="s">
        <v>28</v>
      </c>
      <c r="D8" s="9">
        <v>8.9000000000005741E-3</v>
      </c>
      <c r="E8" s="75">
        <f>AVERAGE(D8:D11)</f>
        <v>1.4574999999999783E-2</v>
      </c>
      <c r="G8" s="70" t="s">
        <v>6</v>
      </c>
      <c r="H8" s="8" t="s">
        <v>2</v>
      </c>
      <c r="I8" s="6" t="s">
        <v>92</v>
      </c>
      <c r="J8" s="33">
        <v>1.6199999999999548E-2</v>
      </c>
      <c r="K8" s="74">
        <f>AVERAGE(J8:J11)</f>
        <v>1.8899999999999917E-2</v>
      </c>
      <c r="M8"/>
      <c r="N8" s="9">
        <v>1.2399999999999523E-2</v>
      </c>
      <c r="O8" s="9">
        <v>1.0899999999999466E-2</v>
      </c>
      <c r="P8" s="9">
        <v>2.430000000000021E-2</v>
      </c>
      <c r="Q8" s="9">
        <v>1.6599999999998616E-2</v>
      </c>
      <c r="R8" s="54"/>
      <c r="S8" s="55">
        <v>2.5199999999999889E-2</v>
      </c>
      <c r="T8" s="55">
        <v>1.559999999999917E-2</v>
      </c>
      <c r="U8" s="22"/>
      <c r="V8" s="55">
        <v>2.6400000000000645E-2</v>
      </c>
      <c r="X8" s="60">
        <f t="shared" si="2"/>
        <v>0.14182950438128419</v>
      </c>
      <c r="Y8" s="60">
        <f t="shared" si="3"/>
        <v>7.170162500407784E-2</v>
      </c>
      <c r="Z8" s="60" t="e">
        <f t="shared" si="0"/>
        <v>#NUM!</v>
      </c>
      <c r="AA8" s="60">
        <f t="shared" si="1"/>
        <v>9.2792262957976046E-2</v>
      </c>
    </row>
    <row r="9" spans="1:27" x14ac:dyDescent="0.25">
      <c r="A9" s="70"/>
      <c r="B9" s="8" t="s">
        <v>3</v>
      </c>
      <c r="C9" s="8" t="s">
        <v>29</v>
      </c>
      <c r="D9" s="9">
        <v>1.3399999999998968E-2</v>
      </c>
      <c r="E9" s="75"/>
      <c r="G9" s="70"/>
      <c r="H9" s="8" t="s">
        <v>3</v>
      </c>
      <c r="I9" s="6" t="s">
        <v>93</v>
      </c>
      <c r="J9" s="32">
        <v>2.0400000000000418E-2</v>
      </c>
      <c r="K9" s="74"/>
      <c r="M9"/>
      <c r="N9" s="9">
        <v>1.1800000000000921E-2</v>
      </c>
      <c r="O9" s="9">
        <v>2.4699999999999278E-2</v>
      </c>
      <c r="P9" s="9">
        <v>1.2100000000000222E-2</v>
      </c>
      <c r="Q9" s="9">
        <v>1.9000000000001904E-2</v>
      </c>
      <c r="R9" s="54"/>
      <c r="S9" s="55">
        <v>2.0599999999999952E-2</v>
      </c>
      <c r="T9" s="55">
        <v>2.3900000000001143E-2</v>
      </c>
      <c r="U9" s="55">
        <v>1.9700000000000273E-2</v>
      </c>
      <c r="V9" s="55">
        <v>1.550000000000118E-2</v>
      </c>
      <c r="X9" s="60">
        <f t="shared" si="2"/>
        <v>0.11143830886476724</v>
      </c>
      <c r="Y9" s="60">
        <f t="shared" si="3"/>
        <v>-6.5849569392779196E-3</v>
      </c>
      <c r="Z9" s="60">
        <f t="shared" si="0"/>
        <v>9.7482636628248631E-2</v>
      </c>
      <c r="AA9" s="60">
        <f t="shared" si="1"/>
        <v>-4.0719791048252851E-2</v>
      </c>
    </row>
    <row r="10" spans="1:27" x14ac:dyDescent="0.25">
      <c r="A10" s="70"/>
      <c r="B10" s="8" t="s">
        <v>4</v>
      </c>
      <c r="C10" s="8" t="s">
        <v>30</v>
      </c>
      <c r="D10" s="9">
        <v>1.7399999999998528E-2</v>
      </c>
      <c r="E10" s="75"/>
      <c r="G10" s="70"/>
      <c r="H10" s="8" t="s">
        <v>4</v>
      </c>
      <c r="I10" s="6" t="s">
        <v>94</v>
      </c>
      <c r="J10" s="32">
        <v>1.9099999999999895E-2</v>
      </c>
      <c r="K10" s="74"/>
      <c r="M10"/>
      <c r="N10" s="9">
        <v>9.3999999999994088E-3</v>
      </c>
      <c r="O10" s="9">
        <v>1.8800000000000594E-2</v>
      </c>
      <c r="P10" s="9">
        <v>1.2300000000001532E-2</v>
      </c>
      <c r="Q10" s="9">
        <v>1.5400000000001413E-2</v>
      </c>
      <c r="R10" s="54"/>
      <c r="S10" s="55">
        <v>2.0500000000000185E-2</v>
      </c>
      <c r="T10" s="55">
        <v>2.0800000000001262E-2</v>
      </c>
      <c r="U10" s="55">
        <v>2.4399999999999977E-2</v>
      </c>
      <c r="V10" s="55">
        <v>1.7199999999998994E-2</v>
      </c>
      <c r="X10" s="60">
        <f t="shared" si="2"/>
        <v>0.1559430393736953</v>
      </c>
      <c r="Y10" s="60">
        <f t="shared" si="3"/>
        <v>2.0219223374279595E-2</v>
      </c>
      <c r="Z10" s="60">
        <f t="shared" si="0"/>
        <v>0.13699677398413171</v>
      </c>
      <c r="AA10" s="60">
        <f t="shared" si="1"/>
        <v>2.2108374879934622E-2</v>
      </c>
    </row>
    <row r="11" spans="1:27" x14ac:dyDescent="0.25">
      <c r="A11" s="70"/>
      <c r="B11" s="8" t="s">
        <v>5</v>
      </c>
      <c r="C11" s="8" t="s">
        <v>31</v>
      </c>
      <c r="D11" s="9">
        <v>1.860000000000106E-2</v>
      </c>
      <c r="E11" s="75"/>
      <c r="G11" s="70"/>
      <c r="H11" s="8" t="s">
        <v>5</v>
      </c>
      <c r="I11" s="6" t="s">
        <v>95</v>
      </c>
      <c r="J11" s="32">
        <v>1.9899999999999807E-2</v>
      </c>
      <c r="K11" s="74"/>
      <c r="M11"/>
      <c r="N11" s="9">
        <v>1.4800000000001035E-2</v>
      </c>
      <c r="O11" s="9">
        <v>1.9100000000001671E-2</v>
      </c>
      <c r="P11" s="9">
        <v>1.2800000000000367E-2</v>
      </c>
      <c r="Q11" s="9">
        <v>1.9700000000000273E-2</v>
      </c>
      <c r="R11" s="54"/>
      <c r="S11" s="23">
        <v>2.430000000000021E-2</v>
      </c>
      <c r="T11" s="23">
        <v>3.3599999999999852E-2</v>
      </c>
      <c r="U11" s="23">
        <v>1.980000000000004E-2</v>
      </c>
      <c r="V11" s="23">
        <v>2.6799999999999713E-2</v>
      </c>
      <c r="X11" s="60">
        <f t="shared" si="2"/>
        <v>9.9169833915274452E-2</v>
      </c>
      <c r="Y11" s="60">
        <f t="shared" si="3"/>
        <v>0.11296754638329647</v>
      </c>
      <c r="Z11" s="60">
        <f t="shared" si="0"/>
        <v>8.7247353354978241E-2</v>
      </c>
      <c r="AA11" s="60">
        <f t="shared" si="1"/>
        <v>6.1556650354568719E-2</v>
      </c>
    </row>
    <row r="12" spans="1:27" x14ac:dyDescent="0.25">
      <c r="A12" s="3"/>
      <c r="B12" s="3" t="s">
        <v>23</v>
      </c>
      <c r="C12" s="3" t="s">
        <v>24</v>
      </c>
      <c r="D12" s="24" t="s">
        <v>286</v>
      </c>
      <c r="E12" s="34" t="s">
        <v>287</v>
      </c>
      <c r="G12" s="3"/>
      <c r="H12" s="3" t="s">
        <v>23</v>
      </c>
      <c r="I12" s="3" t="s">
        <v>24</v>
      </c>
      <c r="J12" s="24" t="s">
        <v>286</v>
      </c>
      <c r="K12" s="34" t="s">
        <v>287</v>
      </c>
      <c r="M12"/>
      <c r="N12" s="9">
        <v>1.9500000000000739E-2</v>
      </c>
      <c r="O12" s="9">
        <v>1.2000000000000455E-2</v>
      </c>
      <c r="P12" s="30"/>
      <c r="Q12" s="9">
        <v>1.7299999999998761E-2</v>
      </c>
      <c r="R12" s="54"/>
      <c r="S12" s="55">
        <v>1.5000000000000568E-2</v>
      </c>
      <c r="T12" s="55">
        <v>2.0300000000000651E-2</v>
      </c>
      <c r="U12" s="55">
        <v>2.2500000000000853E-2</v>
      </c>
      <c r="V12" s="55">
        <v>2.5599999999997181E-2</v>
      </c>
      <c r="X12" s="61">
        <f>(LN(S12)-LN(N12))/5</f>
        <v>-5.2472852893498165E-2</v>
      </c>
      <c r="Y12" s="61">
        <f>(LN(T12)-LN(O12))/5</f>
        <v>0.10514284725194711</v>
      </c>
      <c r="Z12" s="60" t="e">
        <f t="shared" si="0"/>
        <v>#NUM!</v>
      </c>
      <c r="AA12" s="60">
        <f t="shared" si="1"/>
        <v>7.8377169996348958E-2</v>
      </c>
    </row>
    <row r="13" spans="1:27" x14ac:dyDescent="0.25">
      <c r="A13" s="70" t="s">
        <v>7</v>
      </c>
      <c r="B13" s="8" t="s">
        <v>2</v>
      </c>
      <c r="C13" s="8" t="s">
        <v>32</v>
      </c>
      <c r="D13" s="9">
        <v>1.279999999999859E-2</v>
      </c>
      <c r="E13" s="75">
        <f>AVERAGE(D13:D16)</f>
        <v>1.8299999999999539E-2</v>
      </c>
      <c r="G13" s="70" t="s">
        <v>7</v>
      </c>
      <c r="H13" s="8" t="s">
        <v>2</v>
      </c>
      <c r="I13" s="6" t="s">
        <v>98</v>
      </c>
      <c r="J13" s="33">
        <v>2.1899999999998698E-2</v>
      </c>
      <c r="K13" s="74">
        <f>AVERAGE(J13:J16)</f>
        <v>2.1199999999999442E-2</v>
      </c>
      <c r="M13"/>
      <c r="N13" s="9">
        <v>1.699999999999946E-2</v>
      </c>
      <c r="O13" s="9">
        <v>2.549999999999919E-2</v>
      </c>
      <c r="P13" s="9">
        <v>2.3600000000001842E-2</v>
      </c>
      <c r="Q13" s="9">
        <v>1.4599999999997948E-2</v>
      </c>
      <c r="R13" s="54"/>
      <c r="S13" s="55">
        <v>1.4499999999999957E-2</v>
      </c>
      <c r="T13" s="55">
        <v>2.4199999999998667E-2</v>
      </c>
      <c r="U13" s="55">
        <v>2.0299999999998875E-2</v>
      </c>
      <c r="V13" s="55">
        <v>1.9199999999999662E-2</v>
      </c>
      <c r="X13" s="60">
        <f t="shared" ref="X13:X18" si="4">(LN(S13)-LN(N13))/5</f>
        <v>-3.1812938925931712E-2</v>
      </c>
      <c r="Y13" s="60">
        <f t="shared" ref="Y13:Y18" si="5">(LN(T13)-LN(O13))/5</f>
        <v>-1.0465163800352607E-2</v>
      </c>
      <c r="Z13" s="60">
        <f t="shared" si="0"/>
        <v>-3.0125165196791225E-2</v>
      </c>
      <c r="AA13" s="60">
        <f t="shared" si="1"/>
        <v>5.4777750063913541E-2</v>
      </c>
    </row>
    <row r="14" spans="1:27" x14ac:dyDescent="0.25">
      <c r="A14" s="70"/>
      <c r="B14" s="8" t="s">
        <v>3</v>
      </c>
      <c r="C14" s="8" t="s">
        <v>35</v>
      </c>
      <c r="D14" s="9">
        <v>2.0299999999998875E-2</v>
      </c>
      <c r="E14" s="75"/>
      <c r="G14" s="70"/>
      <c r="H14" s="8" t="s">
        <v>3</v>
      </c>
      <c r="I14" s="6" t="s">
        <v>97</v>
      </c>
      <c r="J14" s="32">
        <v>2.1300000000000097E-2</v>
      </c>
      <c r="K14" s="74"/>
      <c r="M14"/>
      <c r="N14" s="9">
        <v>1.3999999999999346E-2</v>
      </c>
      <c r="O14" s="9">
        <v>1.0300000000000864E-2</v>
      </c>
      <c r="P14" s="9">
        <v>1.850000000000307E-2</v>
      </c>
      <c r="Q14" s="9">
        <v>1.4299999999998647E-2</v>
      </c>
      <c r="R14" s="54"/>
      <c r="S14" s="55">
        <v>2.0200000000000884E-2</v>
      </c>
      <c r="T14" s="55">
        <v>2.4100000000000676E-2</v>
      </c>
      <c r="U14" s="55">
        <v>2.3200000000000998E-2</v>
      </c>
      <c r="V14" s="22"/>
      <c r="X14" s="60">
        <f t="shared" si="4"/>
        <v>7.3325054958398181E-2</v>
      </c>
      <c r="Y14" s="60">
        <f t="shared" si="5"/>
        <v>0.17001358905219277</v>
      </c>
      <c r="Z14" s="60">
        <f t="shared" si="0"/>
        <v>4.5276309317572407E-2</v>
      </c>
      <c r="AA14" s="60" t="e">
        <f t="shared" si="1"/>
        <v>#NUM!</v>
      </c>
    </row>
    <row r="15" spans="1:27" x14ac:dyDescent="0.25">
      <c r="A15" s="70"/>
      <c r="B15" s="8" t="s">
        <v>4</v>
      </c>
      <c r="C15" s="8" t="s">
        <v>34</v>
      </c>
      <c r="D15" s="9">
        <v>1.5700000000000713E-2</v>
      </c>
      <c r="E15" s="75"/>
      <c r="G15" s="70"/>
      <c r="H15" s="8" t="s">
        <v>4</v>
      </c>
      <c r="I15" s="6" t="s">
        <v>99</v>
      </c>
      <c r="J15" s="32">
        <v>1.8999999999998352E-2</v>
      </c>
      <c r="K15" s="74"/>
      <c r="M15"/>
      <c r="N15" s="9">
        <v>2.0099999999999341E-2</v>
      </c>
      <c r="O15" s="9">
        <v>9.5000000000009521E-3</v>
      </c>
      <c r="P15" s="9">
        <v>1.5600000000002723E-2</v>
      </c>
      <c r="Q15" s="9">
        <v>1.850000000000307E-2</v>
      </c>
      <c r="R15" s="54"/>
      <c r="S15" s="23">
        <v>2.0900000000001029E-2</v>
      </c>
      <c r="T15" s="23">
        <v>1.6799999999999926E-2</v>
      </c>
      <c r="U15" s="23">
        <v>2.5400000000001199E-2</v>
      </c>
      <c r="V15" s="23">
        <v>2.0599999999999952E-2</v>
      </c>
      <c r="X15" s="60">
        <f t="shared" si="4"/>
        <v>7.8058687811634721E-3</v>
      </c>
      <c r="Y15" s="60">
        <f t="shared" si="5"/>
        <v>0.11401741756052264</v>
      </c>
      <c r="Z15" s="60">
        <f t="shared" si="0"/>
        <v>9.7495651953774493E-2</v>
      </c>
      <c r="AA15" s="60">
        <f t="shared" si="1"/>
        <v>2.1504068742217532E-2</v>
      </c>
    </row>
    <row r="16" spans="1:27" x14ac:dyDescent="0.25">
      <c r="A16" s="70"/>
      <c r="B16" s="8" t="s">
        <v>5</v>
      </c>
      <c r="C16" s="8" t="s">
        <v>33</v>
      </c>
      <c r="D16" s="9">
        <v>2.4399999999999977E-2</v>
      </c>
      <c r="E16" s="75"/>
      <c r="G16" s="70"/>
      <c r="H16" s="8" t="s">
        <v>5</v>
      </c>
      <c r="I16" s="6" t="s">
        <v>100</v>
      </c>
      <c r="J16" s="32">
        <v>2.260000000000062E-2</v>
      </c>
      <c r="K16" s="74"/>
      <c r="M16"/>
      <c r="N16" s="9">
        <v>1.5100000000000335E-2</v>
      </c>
      <c r="O16" s="9">
        <v>1.1199999999998766E-2</v>
      </c>
      <c r="P16" s="9">
        <v>1.419999999999888E-2</v>
      </c>
      <c r="Q16" s="9">
        <v>1.2199999999999989E-2</v>
      </c>
      <c r="R16" s="54"/>
      <c r="S16" s="55">
        <v>2.0699999999999719E-2</v>
      </c>
      <c r="T16" s="55">
        <v>1.9999999999999574E-2</v>
      </c>
      <c r="U16" s="22"/>
      <c r="V16" s="23">
        <v>2.0699999999997942E-2</v>
      </c>
      <c r="X16" s="60">
        <f t="shared" si="4"/>
        <v>6.3087791290081796E-2</v>
      </c>
      <c r="Y16" s="60">
        <f t="shared" si="5"/>
        <v>0.11596369905060629</v>
      </c>
      <c r="Z16" s="60" t="e">
        <f t="shared" si="0"/>
        <v>#NUM!</v>
      </c>
      <c r="AA16" s="61">
        <f t="shared" si="1"/>
        <v>0.10573954970640279</v>
      </c>
    </row>
    <row r="17" spans="1:27" x14ac:dyDescent="0.25">
      <c r="A17" s="3"/>
      <c r="B17" s="3" t="s">
        <v>23</v>
      </c>
      <c r="C17" s="3" t="s">
        <v>24</v>
      </c>
      <c r="D17" s="24" t="s">
        <v>286</v>
      </c>
      <c r="E17" s="34" t="s">
        <v>287</v>
      </c>
      <c r="G17" s="3"/>
      <c r="H17" s="3" t="s">
        <v>23</v>
      </c>
      <c r="I17" s="3" t="s">
        <v>24</v>
      </c>
      <c r="J17" s="24" t="s">
        <v>286</v>
      </c>
      <c r="K17" s="34" t="s">
        <v>287</v>
      </c>
      <c r="M17"/>
      <c r="N17" s="9">
        <v>2.6800000000001489E-2</v>
      </c>
      <c r="O17" s="9">
        <v>1.5999999999998238E-2</v>
      </c>
      <c r="P17" s="9">
        <v>1.0099999999999554E-2</v>
      </c>
      <c r="Q17" s="9">
        <v>1.0600000000000165E-2</v>
      </c>
      <c r="R17" s="54"/>
      <c r="S17" s="55">
        <v>2.3699999999999832E-2</v>
      </c>
      <c r="T17" s="55">
        <v>1.699999999999946E-2</v>
      </c>
      <c r="U17" s="55">
        <v>2.5599999999997181E-2</v>
      </c>
      <c r="V17" s="55">
        <v>1.9299999999999429E-2</v>
      </c>
      <c r="X17" s="60">
        <f t="shared" si="4"/>
        <v>-2.4585367875157617E-2</v>
      </c>
      <c r="Y17" s="60">
        <f t="shared" si="5"/>
        <v>1.2124924363302725E-2</v>
      </c>
      <c r="Z17" s="60">
        <f t="shared" si="0"/>
        <v>0.18601138552764737</v>
      </c>
      <c r="AA17" s="60">
        <f t="shared" si="1"/>
        <v>0.11985021895855459</v>
      </c>
    </row>
    <row r="18" spans="1:27" x14ac:dyDescent="0.25">
      <c r="A18" s="70" t="s">
        <v>8</v>
      </c>
      <c r="B18" s="8" t="s">
        <v>2</v>
      </c>
      <c r="C18" s="8" t="s">
        <v>36</v>
      </c>
      <c r="D18" s="9">
        <v>1.0300000000000864E-2</v>
      </c>
      <c r="E18" s="75">
        <f>AVERAGE(D18:D21)</f>
        <v>1.0800000000001031E-2</v>
      </c>
      <c r="G18" s="70" t="s">
        <v>8</v>
      </c>
      <c r="H18" s="8" t="s">
        <v>2</v>
      </c>
      <c r="I18" s="6" t="s">
        <v>101</v>
      </c>
      <c r="J18" s="33">
        <v>2.3300000000000765E-2</v>
      </c>
      <c r="K18" s="74">
        <f>AVERAGE(J18:J21)</f>
        <v>2.3500000000000743E-2</v>
      </c>
      <c r="M18"/>
      <c r="N18" s="9">
        <v>1.4900000000000801E-2</v>
      </c>
      <c r="O18" s="9">
        <v>2.120000000000033E-2</v>
      </c>
      <c r="P18" s="9">
        <v>1.3799999999999812E-2</v>
      </c>
      <c r="Q18" s="9">
        <v>3.2400000000000873E-2</v>
      </c>
      <c r="R18" s="54"/>
      <c r="S18" s="55">
        <v>2.710000000000079E-2</v>
      </c>
      <c r="T18" s="55">
        <v>2.3500000000000298E-2</v>
      </c>
      <c r="U18" s="55">
        <v>2.4599999999999511E-2</v>
      </c>
      <c r="V18" s="55">
        <v>2.3799999999999599E-2</v>
      </c>
      <c r="X18" s="60">
        <f t="shared" si="4"/>
        <v>0.11963450298684349</v>
      </c>
      <c r="Y18" s="60">
        <f t="shared" si="5"/>
        <v>2.0599847894428792E-2</v>
      </c>
      <c r="Z18" s="60">
        <f t="shared" si="0"/>
        <v>0.11561557015503041</v>
      </c>
      <c r="AA18" s="60">
        <f t="shared" si="1"/>
        <v>-6.1694568424179683E-2</v>
      </c>
    </row>
    <row r="19" spans="1:27" x14ac:dyDescent="0.25">
      <c r="A19" s="70"/>
      <c r="B19" s="8" t="s">
        <v>3</v>
      </c>
      <c r="C19" s="8" t="s">
        <v>37</v>
      </c>
      <c r="D19" s="9">
        <v>1.1400000000001853E-2</v>
      </c>
      <c r="E19" s="75"/>
      <c r="G19" s="70"/>
      <c r="H19" s="8" t="s">
        <v>3</v>
      </c>
      <c r="I19" s="6" t="s">
        <v>102</v>
      </c>
      <c r="J19" s="32">
        <v>1.7300000000002314E-2</v>
      </c>
      <c r="K19" s="74"/>
      <c r="M19" t="s">
        <v>312</v>
      </c>
      <c r="N19" s="17">
        <f>AVERAGE(N8:N18,N3:N6)</f>
        <v>1.505333333333354E-2</v>
      </c>
      <c r="O19" s="17">
        <f>AVERAGE(O3:O18)</f>
        <v>1.5562500000000035E-2</v>
      </c>
      <c r="P19" s="17">
        <f>AVERAGE(P13:P18,P8:P11,P3:P6)</f>
        <v>1.6464285714286171E-2</v>
      </c>
      <c r="Q19" s="17">
        <f>AVERAGE(Q3:Q18)</f>
        <v>1.5350000000000419E-2</v>
      </c>
      <c r="R19" t="s">
        <v>312</v>
      </c>
      <c r="S19" s="17">
        <f>AVERAGE(S4:S18)</f>
        <v>2.1800000000000232E-2</v>
      </c>
      <c r="T19" s="17">
        <f>AVERAGE(T3:T18)</f>
        <v>2.1325000000000038E-2</v>
      </c>
      <c r="U19" s="17">
        <f>AVERAGE(U3:U7,U9:U15,U17:U18)</f>
        <v>2.2149999999999764E-2</v>
      </c>
      <c r="V19" s="17">
        <f>AVERAGE(V3:V13,V15:V18)</f>
        <v>2.2006666666666539E-2</v>
      </c>
      <c r="W19" t="s">
        <v>312</v>
      </c>
      <c r="X19" s="17">
        <f>AVERAGE(X8:X11,X13:X18,X4:X6)</f>
        <v>8.1223173492810288E-2</v>
      </c>
      <c r="Y19" s="17">
        <f>AVERAGE(Y3:Y18)</f>
        <v>7.0206836147128929E-2</v>
      </c>
      <c r="Z19" s="17">
        <f>AVERAGE(Z3:Z6,Z9:Z11,Z13:Z15,Z17:Z18)</f>
        <v>7.2987921199645853E-2</v>
      </c>
      <c r="AA19" s="17">
        <f>AVERAGE(AA3:AA13,AA15:AA18)</f>
        <v>8.0388647403213387E-2</v>
      </c>
    </row>
    <row r="20" spans="1:27" x14ac:dyDescent="0.25">
      <c r="A20" s="70"/>
      <c r="B20" s="8" t="s">
        <v>4</v>
      </c>
      <c r="C20" s="8" t="s">
        <v>39</v>
      </c>
      <c r="D20" s="9">
        <v>1.4500000000001734E-2</v>
      </c>
      <c r="E20" s="75"/>
      <c r="G20" s="70"/>
      <c r="H20" s="8" t="s">
        <v>4</v>
      </c>
      <c r="I20" s="6" t="s">
        <v>103</v>
      </c>
      <c r="J20" s="32">
        <v>2.57000000000005E-2</v>
      </c>
      <c r="K20" s="74"/>
      <c r="M20" t="s">
        <v>313</v>
      </c>
      <c r="N20" s="54">
        <f>STDEV(N3:N17)</f>
        <v>4.558779719121663E-3</v>
      </c>
      <c r="O20" s="54">
        <f>STDEV(O3:O18)</f>
        <v>5.3746162653716661E-3</v>
      </c>
      <c r="P20" s="54">
        <f>STDEV(P3:P16)</f>
        <v>4.8341274164826493E-3</v>
      </c>
      <c r="Q20" s="54">
        <f>STDEV(Q3:Q18)</f>
        <v>5.7534916934561565E-3</v>
      </c>
      <c r="R20" t="s">
        <v>313</v>
      </c>
      <c r="S20" s="54">
        <f>STDEV(S3:S17)</f>
        <v>4.2022299156205508E-3</v>
      </c>
      <c r="T20" s="54">
        <f>STDEV(T3:T18)</f>
        <v>4.5252624233298724E-3</v>
      </c>
      <c r="U20" s="54">
        <f>STDEV(U3:U16)</f>
        <v>2.0299835795728844E-3</v>
      </c>
      <c r="V20" s="54">
        <f>STDEV(V3:V17)</f>
        <v>4.0209410631050213E-3</v>
      </c>
      <c r="W20" t="s">
        <v>313</v>
      </c>
      <c r="X20" s="17">
        <f>STDEV(X4:X6,X8:X18)</f>
        <v>6.8850402414672912E-2</v>
      </c>
      <c r="Y20" s="17">
        <f>STDEV(Y3:Y12,Y13:Y18)</f>
        <v>6.0355099613617076E-2</v>
      </c>
      <c r="Z20" s="17">
        <f>STDEV(Z3:Z6,Z9:Z11,Z13:Z15,Z17:Z18)</f>
        <v>6.4460066325068094E-2</v>
      </c>
      <c r="AA20" s="17">
        <f>STDEV(AA3:AA13,AA15:AA18)</f>
        <v>8.1177838526509491E-2</v>
      </c>
    </row>
    <row r="21" spans="1:27" x14ac:dyDescent="0.25">
      <c r="A21" s="70"/>
      <c r="B21" s="8" t="s">
        <v>5</v>
      </c>
      <c r="C21" s="8" t="s">
        <v>38</v>
      </c>
      <c r="D21" s="9">
        <v>6.9999999999996732E-3</v>
      </c>
      <c r="E21" s="75"/>
      <c r="G21" s="70"/>
      <c r="H21" s="8" t="s">
        <v>5</v>
      </c>
      <c r="I21" s="6" t="s">
        <v>104</v>
      </c>
      <c r="J21" s="32">
        <v>2.7699999999999392E-2</v>
      </c>
      <c r="K21" s="74"/>
      <c r="M21"/>
      <c r="N21" s="54"/>
      <c r="O21" s="54"/>
      <c r="P21" s="54"/>
      <c r="Q21" s="54"/>
      <c r="R21" s="54"/>
      <c r="S21" s="54"/>
      <c r="T21" s="54"/>
      <c r="U21" s="54"/>
      <c r="V21" s="54"/>
    </row>
    <row r="22" spans="1:27" x14ac:dyDescent="0.25">
      <c r="A22" s="3"/>
      <c r="B22" s="3" t="s">
        <v>23</v>
      </c>
      <c r="C22" s="3" t="s">
        <v>24</v>
      </c>
      <c r="D22" s="24" t="s">
        <v>286</v>
      </c>
      <c r="E22" s="34" t="s">
        <v>287</v>
      </c>
      <c r="G22" s="3"/>
      <c r="H22" s="3" t="s">
        <v>23</v>
      </c>
      <c r="I22" s="3" t="s">
        <v>24</v>
      </c>
      <c r="J22" s="24" t="s">
        <v>286</v>
      </c>
      <c r="K22" s="34" t="s">
        <v>287</v>
      </c>
      <c r="M22"/>
      <c r="N22" s="54"/>
      <c r="O22" s="54"/>
      <c r="P22" s="54"/>
      <c r="Q22" s="54"/>
      <c r="R22" s="54"/>
      <c r="S22" s="54"/>
      <c r="T22" s="54"/>
      <c r="U22" s="54"/>
      <c r="V22" s="54"/>
    </row>
    <row r="23" spans="1:27" x14ac:dyDescent="0.25">
      <c r="A23" s="70" t="s">
        <v>9</v>
      </c>
      <c r="B23" s="8" t="s">
        <v>2</v>
      </c>
      <c r="C23" s="8" t="s">
        <v>40</v>
      </c>
      <c r="D23" s="30"/>
      <c r="E23" s="75">
        <f>AVERAGE(D23:D26)</f>
        <v>1.1199999999999951E-2</v>
      </c>
      <c r="G23" s="70" t="s">
        <v>9</v>
      </c>
      <c r="H23" s="8" t="s">
        <v>2</v>
      </c>
      <c r="I23" s="6" t="s">
        <v>105</v>
      </c>
      <c r="J23" s="33">
        <v>3.1800000000000495E-2</v>
      </c>
      <c r="K23" s="74">
        <f>AVERAGE(J23:J26)</f>
        <v>2.452500000000013E-2</v>
      </c>
      <c r="M23"/>
      <c r="N23" s="54"/>
      <c r="O23" s="54"/>
      <c r="P23" s="54"/>
      <c r="Q23" s="54"/>
      <c r="R23" s="54"/>
      <c r="S23" s="54"/>
      <c r="T23" s="54"/>
      <c r="U23" s="54"/>
      <c r="V23" s="54"/>
    </row>
    <row r="24" spans="1:27" x14ac:dyDescent="0.25">
      <c r="A24" s="70"/>
      <c r="B24" s="8" t="s">
        <v>3</v>
      </c>
      <c r="C24" s="8" t="s">
        <v>41</v>
      </c>
      <c r="D24" s="9">
        <v>1.2399999999999523E-2</v>
      </c>
      <c r="E24" s="75"/>
      <c r="G24" s="70"/>
      <c r="H24" s="8" t="s">
        <v>3</v>
      </c>
      <c r="I24" s="6" t="s">
        <v>106</v>
      </c>
      <c r="J24" s="32">
        <v>2.5199999999999889E-2</v>
      </c>
      <c r="K24" s="74"/>
      <c r="M24"/>
      <c r="N24" s="76" t="s">
        <v>302</v>
      </c>
      <c r="O24" s="76"/>
      <c r="P24" s="76"/>
      <c r="Q24" s="76"/>
      <c r="R24" s="54"/>
      <c r="S24" s="54"/>
      <c r="T24" s="54"/>
      <c r="U24" s="54"/>
      <c r="V24" s="54"/>
    </row>
    <row r="25" spans="1:27" x14ac:dyDescent="0.25">
      <c r="A25" s="70"/>
      <c r="B25" s="8" t="s">
        <v>4</v>
      </c>
      <c r="C25" s="8" t="s">
        <v>42</v>
      </c>
      <c r="D25" s="9">
        <v>1.1800000000000921E-2</v>
      </c>
      <c r="E25" s="75"/>
      <c r="G25" s="70"/>
      <c r="H25" s="8" t="s">
        <v>4</v>
      </c>
      <c r="I25" s="6" t="s">
        <v>107</v>
      </c>
      <c r="J25" s="32">
        <v>2.0599999999999952E-2</v>
      </c>
      <c r="K25" s="74"/>
      <c r="M25" t="s">
        <v>292</v>
      </c>
      <c r="N25" s="54">
        <v>1.505333333333354E-2</v>
      </c>
      <c r="O25" s="54">
        <v>1.5562500000000036E-2</v>
      </c>
      <c r="P25" s="54">
        <v>1.6464285714286171E-2</v>
      </c>
      <c r="Q25" s="54">
        <v>1.5350000000000419E-2</v>
      </c>
      <c r="R25" s="54"/>
      <c r="S25" s="54"/>
      <c r="T25" s="54"/>
      <c r="U25" s="54"/>
      <c r="V25" s="54"/>
    </row>
    <row r="26" spans="1:27" x14ac:dyDescent="0.25">
      <c r="A26" s="70"/>
      <c r="B26" s="8" t="s">
        <v>5</v>
      </c>
      <c r="C26" s="8" t="s">
        <v>43</v>
      </c>
      <c r="D26" s="9">
        <v>9.3999999999994088E-3</v>
      </c>
      <c r="E26" s="75"/>
      <c r="G26" s="70"/>
      <c r="H26" s="8" t="s">
        <v>5</v>
      </c>
      <c r="I26" s="6" t="s">
        <v>108</v>
      </c>
      <c r="J26" s="32">
        <v>2.0500000000000185E-2</v>
      </c>
      <c r="K26" s="74"/>
      <c r="M26" t="s">
        <v>293</v>
      </c>
      <c r="N26" s="17">
        <v>2.1800000000000232E-2</v>
      </c>
      <c r="O26" s="17">
        <v>2.1325000000000038E-2</v>
      </c>
      <c r="P26" s="17">
        <v>2.2149999999999764E-2</v>
      </c>
      <c r="Q26" s="17">
        <v>2.2006666666666539E-2</v>
      </c>
      <c r="R26" s="54"/>
      <c r="S26" s="54"/>
      <c r="T26" s="54"/>
      <c r="U26" s="54"/>
      <c r="V26" s="54"/>
    </row>
    <row r="27" spans="1:27" x14ac:dyDescent="0.25">
      <c r="A27" s="3"/>
      <c r="B27" s="3" t="s">
        <v>23</v>
      </c>
      <c r="C27" s="3" t="s">
        <v>24</v>
      </c>
      <c r="D27" s="24" t="s">
        <v>286</v>
      </c>
      <c r="E27" s="34" t="s">
        <v>287</v>
      </c>
      <c r="G27" s="3"/>
      <c r="H27" s="3" t="s">
        <v>23</v>
      </c>
      <c r="I27" s="3" t="s">
        <v>24</v>
      </c>
      <c r="J27" s="24" t="s">
        <v>286</v>
      </c>
      <c r="K27" s="34" t="s">
        <v>287</v>
      </c>
      <c r="M27" t="s">
        <v>303</v>
      </c>
      <c r="N27" s="54">
        <f>(LN(N26)-LN(N25))/5</f>
        <v>7.4062103836337739E-2</v>
      </c>
      <c r="O27" s="54">
        <f>(LN(O26)-LN(O25))/5</f>
        <v>6.3003183830563178E-2</v>
      </c>
      <c r="P27" s="54">
        <f>(LN(P26)-LN(P25))/5</f>
        <v>5.9328792733932365E-2</v>
      </c>
      <c r="Q27" s="54">
        <f>(LN(Q26)-LN(Q25))/5</f>
        <v>7.204599274473962E-2</v>
      </c>
      <c r="R27" s="54"/>
      <c r="S27" s="54"/>
      <c r="T27" s="54"/>
      <c r="U27" s="54"/>
      <c r="V27" s="54"/>
    </row>
    <row r="28" spans="1:27" x14ac:dyDescent="0.25">
      <c r="A28" s="70" t="s">
        <v>10</v>
      </c>
      <c r="B28" s="8" t="s">
        <v>2</v>
      </c>
      <c r="C28" s="8" t="s">
        <v>44</v>
      </c>
      <c r="D28" s="9">
        <v>1.150000000000162E-2</v>
      </c>
      <c r="E28" s="75">
        <f>AVERAGE(D28:D31)</f>
        <v>1.6475000000000239E-2</v>
      </c>
      <c r="G28" s="70" t="s">
        <v>10</v>
      </c>
      <c r="H28" s="8" t="s">
        <v>2</v>
      </c>
      <c r="I28" s="6" t="s">
        <v>109</v>
      </c>
      <c r="J28" s="33">
        <v>2.5800000000000267E-2</v>
      </c>
      <c r="K28" s="74">
        <f>AVERAGE(J28:J31)</f>
        <v>2.152500000000046E-2</v>
      </c>
    </row>
    <row r="29" spans="1:27" x14ac:dyDescent="0.25">
      <c r="A29" s="70"/>
      <c r="B29" s="8" t="s">
        <v>3</v>
      </c>
      <c r="C29" s="8" t="s">
        <v>45</v>
      </c>
      <c r="D29" s="9">
        <v>1.0899999999999466E-2</v>
      </c>
      <c r="E29" s="75"/>
      <c r="G29" s="70"/>
      <c r="H29" s="8" t="s">
        <v>3</v>
      </c>
      <c r="I29" s="6" t="s">
        <v>110</v>
      </c>
      <c r="J29" s="32">
        <v>1.559999999999917E-2</v>
      </c>
      <c r="K29" s="74"/>
    </row>
    <row r="30" spans="1:27" x14ac:dyDescent="0.25">
      <c r="A30" s="70"/>
      <c r="B30" s="8" t="s">
        <v>4</v>
      </c>
      <c r="C30" s="8" t="s">
        <v>46</v>
      </c>
      <c r="D30" s="9">
        <v>2.4699999999999278E-2</v>
      </c>
      <c r="E30" s="75"/>
      <c r="G30" s="70"/>
      <c r="H30" s="8" t="s">
        <v>4</v>
      </c>
      <c r="I30" s="6" t="s">
        <v>111</v>
      </c>
      <c r="J30" s="32">
        <v>2.3900000000001143E-2</v>
      </c>
      <c r="K30" s="74"/>
    </row>
    <row r="31" spans="1:27" x14ac:dyDescent="0.25">
      <c r="A31" s="70"/>
      <c r="B31" s="8" t="s">
        <v>5</v>
      </c>
      <c r="C31" s="8" t="s">
        <v>47</v>
      </c>
      <c r="D31" s="9">
        <v>1.8800000000000594E-2</v>
      </c>
      <c r="E31" s="75"/>
      <c r="G31" s="70"/>
      <c r="H31" s="8" t="s">
        <v>5</v>
      </c>
      <c r="I31" s="6" t="s">
        <v>112</v>
      </c>
      <c r="J31" s="32">
        <v>2.0800000000001262E-2</v>
      </c>
      <c r="K31" s="74"/>
    </row>
    <row r="32" spans="1:27" x14ac:dyDescent="0.25">
      <c r="A32" s="3"/>
      <c r="B32" s="3" t="s">
        <v>23</v>
      </c>
      <c r="C32" s="3" t="s">
        <v>24</v>
      </c>
      <c r="D32" s="24" t="s">
        <v>286</v>
      </c>
      <c r="E32" s="34" t="s">
        <v>287</v>
      </c>
      <c r="G32" s="3"/>
      <c r="H32" s="3" t="s">
        <v>23</v>
      </c>
      <c r="I32" s="3" t="s">
        <v>24</v>
      </c>
      <c r="J32" s="24" t="s">
        <v>286</v>
      </c>
      <c r="K32" s="34" t="s">
        <v>287</v>
      </c>
      <c r="M32" s="77"/>
      <c r="N32" s="77"/>
      <c r="O32" s="77"/>
      <c r="P32" s="77"/>
      <c r="Q32" s="38"/>
      <c r="R32" s="77"/>
      <c r="S32" s="77"/>
      <c r="T32" s="77"/>
      <c r="U32" s="77"/>
    </row>
    <row r="33" spans="1:21" x14ac:dyDescent="0.25">
      <c r="A33" s="70" t="s">
        <v>11</v>
      </c>
      <c r="B33" s="8" t="s">
        <v>2</v>
      </c>
      <c r="C33" s="8" t="s">
        <v>48</v>
      </c>
      <c r="D33" s="30"/>
      <c r="E33" s="75">
        <f>AVERAGE(D33:D36)</f>
        <v>1.6233333333333988E-2</v>
      </c>
      <c r="G33" s="70" t="s">
        <v>11</v>
      </c>
      <c r="H33" s="8" t="s">
        <v>2</v>
      </c>
      <c r="I33" s="6" t="s">
        <v>113</v>
      </c>
      <c r="J33" s="33">
        <v>1.980000000000004E-2</v>
      </c>
      <c r="K33" s="74">
        <f>AVERAGE(J33:J36)</f>
        <v>2.1300000000000097E-2</v>
      </c>
      <c r="M33" s="38"/>
      <c r="N33" s="38"/>
      <c r="O33" s="38"/>
      <c r="P33" s="38"/>
      <c r="Q33" s="38"/>
      <c r="R33" s="38"/>
      <c r="S33" s="38"/>
      <c r="T33" s="38"/>
      <c r="U33" s="38"/>
    </row>
    <row r="34" spans="1:21" x14ac:dyDescent="0.25">
      <c r="A34" s="70"/>
      <c r="B34" s="8" t="s">
        <v>3</v>
      </c>
      <c r="C34" s="8" t="s">
        <v>49</v>
      </c>
      <c r="D34" s="9">
        <v>2.430000000000021E-2</v>
      </c>
      <c r="E34" s="75"/>
      <c r="G34" s="70"/>
      <c r="H34" s="8" t="s">
        <v>3</v>
      </c>
      <c r="I34" s="6" t="s">
        <v>114</v>
      </c>
      <c r="J34" s="31"/>
      <c r="K34" s="74"/>
      <c r="M34" s="26"/>
      <c r="N34" s="26"/>
      <c r="O34" s="26"/>
      <c r="P34" s="26"/>
      <c r="Q34" s="38"/>
      <c r="R34" s="28"/>
      <c r="S34" s="37"/>
      <c r="T34" s="37"/>
      <c r="U34" s="37"/>
    </row>
    <row r="35" spans="1:21" x14ac:dyDescent="0.25">
      <c r="A35" s="70"/>
      <c r="B35" s="8" t="s">
        <v>4</v>
      </c>
      <c r="C35" s="8" t="s">
        <v>50</v>
      </c>
      <c r="D35" s="9">
        <v>1.2100000000000222E-2</v>
      </c>
      <c r="E35" s="75"/>
      <c r="G35" s="70"/>
      <c r="H35" s="8" t="s">
        <v>4</v>
      </c>
      <c r="I35" s="6" t="s">
        <v>115</v>
      </c>
      <c r="J35" s="32">
        <v>1.9700000000000273E-2</v>
      </c>
      <c r="K35" s="74"/>
      <c r="M35" s="26"/>
      <c r="N35" s="26"/>
      <c r="O35" s="26"/>
      <c r="P35" s="26"/>
      <c r="Q35" s="38"/>
      <c r="R35" s="28"/>
      <c r="S35" s="28"/>
      <c r="T35" s="28"/>
      <c r="U35" s="28"/>
    </row>
    <row r="36" spans="1:21" x14ac:dyDescent="0.25">
      <c r="A36" s="70"/>
      <c r="B36" s="8" t="s">
        <v>5</v>
      </c>
      <c r="C36" s="8" t="s">
        <v>51</v>
      </c>
      <c r="D36" s="9">
        <v>1.2300000000001532E-2</v>
      </c>
      <c r="E36" s="75"/>
      <c r="G36" s="70"/>
      <c r="H36" s="8" t="s">
        <v>5</v>
      </c>
      <c r="I36" s="6" t="s">
        <v>116</v>
      </c>
      <c r="J36" s="32">
        <v>2.4399999999999977E-2</v>
      </c>
      <c r="K36" s="74"/>
      <c r="M36" s="26"/>
      <c r="N36" s="26"/>
      <c r="O36" s="26"/>
      <c r="P36" s="26"/>
      <c r="Q36" s="38"/>
      <c r="R36" s="28"/>
      <c r="S36" s="28"/>
      <c r="T36" s="28"/>
      <c r="U36" s="28"/>
    </row>
    <row r="37" spans="1:21" x14ac:dyDescent="0.25">
      <c r="A37" s="3"/>
      <c r="B37" s="3" t="s">
        <v>23</v>
      </c>
      <c r="C37" s="3" t="s">
        <v>24</v>
      </c>
      <c r="D37" s="24" t="s">
        <v>286</v>
      </c>
      <c r="E37" s="34" t="s">
        <v>287</v>
      </c>
      <c r="G37" s="3"/>
      <c r="H37" s="3" t="s">
        <v>23</v>
      </c>
      <c r="I37" s="3" t="s">
        <v>24</v>
      </c>
      <c r="J37" s="24" t="s">
        <v>286</v>
      </c>
      <c r="K37" s="34" t="s">
        <v>287</v>
      </c>
      <c r="M37" s="26"/>
      <c r="N37" s="26"/>
      <c r="O37" s="26"/>
      <c r="P37" s="26"/>
      <c r="Q37" s="38"/>
      <c r="R37" s="37"/>
      <c r="S37" s="28"/>
      <c r="T37" s="28"/>
      <c r="U37" s="28"/>
    </row>
    <row r="38" spans="1:21" x14ac:dyDescent="0.25">
      <c r="A38" s="70" t="s">
        <v>12</v>
      </c>
      <c r="B38" s="8" t="s">
        <v>2</v>
      </c>
      <c r="C38" s="8" t="s">
        <v>52</v>
      </c>
      <c r="D38" s="9">
        <v>1.1800000000000921E-2</v>
      </c>
      <c r="E38" s="75">
        <f>AVERAGE(D38:D41)</f>
        <v>1.5700000000000713E-2</v>
      </c>
      <c r="G38" s="70" t="s">
        <v>12</v>
      </c>
      <c r="H38" s="8" t="s">
        <v>2</v>
      </c>
      <c r="I38" s="6" t="s">
        <v>117</v>
      </c>
      <c r="J38" s="33">
        <v>2.1000000000000796E-2</v>
      </c>
      <c r="K38" s="74">
        <f>AVERAGE(J38:J41)</f>
        <v>2.0025000000000404E-2</v>
      </c>
      <c r="M38" s="26"/>
      <c r="N38" s="26"/>
      <c r="O38" s="26"/>
      <c r="P38" s="26"/>
      <c r="Q38" s="38"/>
      <c r="R38" s="28"/>
      <c r="S38" s="37"/>
      <c r="T38" s="37"/>
      <c r="U38" s="37"/>
    </row>
    <row r="39" spans="1:21" x14ac:dyDescent="0.25">
      <c r="A39" s="70"/>
      <c r="B39" s="8" t="s">
        <v>3</v>
      </c>
      <c r="C39" s="8" t="s">
        <v>53</v>
      </c>
      <c r="D39" s="9">
        <v>1.6599999999998616E-2</v>
      </c>
      <c r="E39" s="75"/>
      <c r="G39" s="70"/>
      <c r="H39" s="8" t="s">
        <v>3</v>
      </c>
      <c r="I39" s="6" t="s">
        <v>118</v>
      </c>
      <c r="J39" s="32">
        <v>2.6400000000000645E-2</v>
      </c>
      <c r="K39" s="74"/>
      <c r="M39" s="26"/>
      <c r="N39" s="26"/>
      <c r="O39" s="26"/>
      <c r="P39" s="26"/>
      <c r="Q39" s="38"/>
      <c r="R39" s="28"/>
      <c r="S39" s="28"/>
      <c r="T39" s="28"/>
      <c r="U39" s="28"/>
    </row>
    <row r="40" spans="1:21" x14ac:dyDescent="0.25">
      <c r="A40" s="70"/>
      <c r="B40" s="8" t="s">
        <v>4</v>
      </c>
      <c r="C40" s="8" t="s">
        <v>54</v>
      </c>
      <c r="D40" s="9">
        <v>1.9000000000001904E-2</v>
      </c>
      <c r="E40" s="75"/>
      <c r="G40" s="70"/>
      <c r="H40" s="8" t="s">
        <v>4</v>
      </c>
      <c r="I40" s="6" t="s">
        <v>119</v>
      </c>
      <c r="J40" s="32">
        <v>1.550000000000118E-2</v>
      </c>
      <c r="K40" s="74"/>
      <c r="M40" s="26"/>
      <c r="N40" s="26"/>
      <c r="O40" s="26"/>
      <c r="P40" s="26"/>
      <c r="Q40" s="38"/>
      <c r="R40" s="28"/>
      <c r="S40" s="28"/>
      <c r="T40" s="28"/>
      <c r="U40" s="28"/>
    </row>
    <row r="41" spans="1:21" x14ac:dyDescent="0.25">
      <c r="A41" s="70"/>
      <c r="B41" s="8" t="s">
        <v>5</v>
      </c>
      <c r="C41" s="8" t="s">
        <v>55</v>
      </c>
      <c r="D41" s="9">
        <v>1.5400000000001413E-2</v>
      </c>
      <c r="E41" s="75"/>
      <c r="G41" s="70"/>
      <c r="H41" s="8" t="s">
        <v>5</v>
      </c>
      <c r="I41" s="6" t="s">
        <v>120</v>
      </c>
      <c r="J41" s="32">
        <v>1.7199999999998994E-2</v>
      </c>
      <c r="K41" s="74"/>
      <c r="M41" s="26"/>
      <c r="N41" s="26"/>
      <c r="O41" s="26"/>
      <c r="P41" s="26"/>
      <c r="Q41" s="38"/>
      <c r="R41" s="37"/>
      <c r="S41" s="28"/>
      <c r="T41" s="37"/>
      <c r="U41" s="28"/>
    </row>
    <row r="42" spans="1:21" x14ac:dyDescent="0.25">
      <c r="A42" s="3"/>
      <c r="B42" s="3" t="s">
        <v>23</v>
      </c>
      <c r="C42" s="3" t="s">
        <v>24</v>
      </c>
      <c r="D42" s="24" t="s">
        <v>286</v>
      </c>
      <c r="E42" s="34" t="s">
        <v>287</v>
      </c>
      <c r="G42" s="3"/>
      <c r="H42" s="3" t="s">
        <v>23</v>
      </c>
      <c r="I42" s="3" t="s">
        <v>24</v>
      </c>
      <c r="J42" s="24" t="s">
        <v>286</v>
      </c>
      <c r="K42" s="34" t="s">
        <v>287</v>
      </c>
      <c r="M42" s="26"/>
      <c r="N42" s="26"/>
      <c r="O42" s="26"/>
      <c r="P42" s="26"/>
      <c r="Q42" s="38"/>
      <c r="R42" s="28"/>
      <c r="S42" s="37"/>
      <c r="T42" s="28"/>
      <c r="U42" s="37"/>
    </row>
    <row r="43" spans="1:21" x14ac:dyDescent="0.25">
      <c r="A43" s="70" t="s">
        <v>13</v>
      </c>
      <c r="B43" s="8" t="s">
        <v>2</v>
      </c>
      <c r="C43" s="8" t="s">
        <v>56</v>
      </c>
      <c r="D43" s="9">
        <v>1.9700000000000273E-2</v>
      </c>
      <c r="E43" s="75">
        <f>AVERAGE(D43:D46)</f>
        <v>1.6474999999998907E-2</v>
      </c>
      <c r="G43" s="70" t="s">
        <v>13</v>
      </c>
      <c r="H43" s="8" t="s">
        <v>2</v>
      </c>
      <c r="I43" s="6" t="s">
        <v>121</v>
      </c>
      <c r="J43" s="33">
        <v>2.6799999999999713E-2</v>
      </c>
      <c r="K43" s="74">
        <f>AVERAGE(J43:J46)</f>
        <v>2.386666666666552E-2</v>
      </c>
      <c r="M43" s="26"/>
      <c r="N43" s="26"/>
      <c r="O43" s="26"/>
      <c r="P43" s="26"/>
      <c r="Q43" s="38"/>
      <c r="R43" s="28"/>
      <c r="S43" s="28"/>
      <c r="T43" s="28"/>
      <c r="U43" s="28"/>
    </row>
    <row r="44" spans="1:21" x14ac:dyDescent="0.25">
      <c r="A44" s="70"/>
      <c r="B44" s="8" t="s">
        <v>3</v>
      </c>
      <c r="C44" s="8" t="s">
        <v>57</v>
      </c>
      <c r="D44" s="9">
        <v>1.7299999999998761E-2</v>
      </c>
      <c r="E44" s="75"/>
      <c r="G44" s="70"/>
      <c r="H44" s="8" t="s">
        <v>3</v>
      </c>
      <c r="I44" s="6" t="s">
        <v>122</v>
      </c>
      <c r="J44" s="32">
        <v>2.5599999999997181E-2</v>
      </c>
      <c r="K44" s="74"/>
      <c r="M44" s="26"/>
      <c r="N44" s="26"/>
      <c r="O44" s="38"/>
      <c r="P44" s="26"/>
      <c r="Q44" s="38"/>
      <c r="R44" s="28"/>
      <c r="S44" s="28"/>
      <c r="T44" s="28"/>
      <c r="U44" s="28"/>
    </row>
    <row r="45" spans="1:21" x14ac:dyDescent="0.25">
      <c r="A45" s="70"/>
      <c r="B45" s="8" t="s">
        <v>4</v>
      </c>
      <c r="C45" s="8" t="s">
        <v>58</v>
      </c>
      <c r="D45" s="9">
        <v>1.4599999999997948E-2</v>
      </c>
      <c r="E45" s="75"/>
      <c r="G45" s="70"/>
      <c r="H45" s="8" t="s">
        <v>4</v>
      </c>
      <c r="I45" s="6" t="s">
        <v>123</v>
      </c>
      <c r="J45" s="32">
        <v>1.9199999999999662E-2</v>
      </c>
      <c r="K45" s="74"/>
      <c r="M45" s="38"/>
      <c r="N45" s="26"/>
      <c r="O45" s="38"/>
      <c r="P45" s="26"/>
      <c r="Q45" s="38"/>
      <c r="R45" s="38"/>
      <c r="S45" s="28"/>
      <c r="T45" s="38"/>
      <c r="U45" s="38"/>
    </row>
    <row r="46" spans="1:21" x14ac:dyDescent="0.25">
      <c r="A46" s="70"/>
      <c r="B46" s="8" t="s">
        <v>5</v>
      </c>
      <c r="C46" s="8" t="s">
        <v>59</v>
      </c>
      <c r="D46" s="9">
        <v>1.4299999999998647E-2</v>
      </c>
      <c r="E46" s="75"/>
      <c r="G46" s="70"/>
      <c r="H46" s="8" t="s">
        <v>5</v>
      </c>
      <c r="I46" s="6" t="s">
        <v>124</v>
      </c>
      <c r="J46" s="31"/>
      <c r="K46" s="74"/>
    </row>
    <row r="47" spans="1:21" x14ac:dyDescent="0.25">
      <c r="A47" s="3"/>
      <c r="B47" s="3" t="s">
        <v>23</v>
      </c>
      <c r="C47" s="3" t="s">
        <v>24</v>
      </c>
      <c r="D47" s="24" t="s">
        <v>286</v>
      </c>
      <c r="E47" s="34" t="s">
        <v>287</v>
      </c>
      <c r="G47" s="3"/>
      <c r="H47" s="3" t="s">
        <v>23</v>
      </c>
      <c r="I47" s="3" t="s">
        <v>24</v>
      </c>
      <c r="J47" s="24" t="s">
        <v>286</v>
      </c>
      <c r="K47" s="34" t="s">
        <v>287</v>
      </c>
    </row>
    <row r="48" spans="1:21" x14ac:dyDescent="0.25">
      <c r="A48" s="70" t="s">
        <v>14</v>
      </c>
      <c r="B48" s="8" t="s">
        <v>2</v>
      </c>
      <c r="C48" s="8" t="s">
        <v>60</v>
      </c>
      <c r="D48" s="9">
        <v>1.2800000000000367E-2</v>
      </c>
      <c r="E48" s="75">
        <f>AVERAGE(D48:D51)</f>
        <v>1.8300000000001759E-2</v>
      </c>
      <c r="G48" s="70" t="s">
        <v>14</v>
      </c>
      <c r="H48" s="8" t="s">
        <v>2</v>
      </c>
      <c r="I48" s="6" t="s">
        <v>125</v>
      </c>
      <c r="J48" s="33">
        <v>1.980000000000004E-2</v>
      </c>
      <c r="K48" s="74">
        <f>AVERAGE(J48:J51)</f>
        <v>2.1450000000000191E-2</v>
      </c>
    </row>
    <row r="49" spans="1:26" x14ac:dyDescent="0.25">
      <c r="A49" s="70"/>
      <c r="B49" s="8" t="s">
        <v>3</v>
      </c>
      <c r="C49" s="8" t="s">
        <v>61</v>
      </c>
      <c r="D49" s="30"/>
      <c r="E49" s="75"/>
      <c r="G49" s="70"/>
      <c r="H49" s="8" t="s">
        <v>3</v>
      </c>
      <c r="I49" s="6" t="s">
        <v>126</v>
      </c>
      <c r="J49" s="32">
        <v>2.2500000000000853E-2</v>
      </c>
      <c r="K49" s="74"/>
    </row>
    <row r="50" spans="1:26" x14ac:dyDescent="0.25">
      <c r="A50" s="70"/>
      <c r="B50" s="8" t="s">
        <v>4</v>
      </c>
      <c r="C50" s="8" t="s">
        <v>62</v>
      </c>
      <c r="D50" s="9">
        <v>2.3600000000001842E-2</v>
      </c>
      <c r="E50" s="75"/>
      <c r="G50" s="70"/>
      <c r="H50" s="8" t="s">
        <v>4</v>
      </c>
      <c r="I50" s="6" t="s">
        <v>127</v>
      </c>
      <c r="J50" s="32">
        <v>2.0299999999998875E-2</v>
      </c>
      <c r="K50" s="74"/>
    </row>
    <row r="51" spans="1:26" x14ac:dyDescent="0.25">
      <c r="A51" s="70"/>
      <c r="B51" s="8" t="s">
        <v>5</v>
      </c>
      <c r="C51" s="8" t="s">
        <v>63</v>
      </c>
      <c r="D51" s="9">
        <v>1.850000000000307E-2</v>
      </c>
      <c r="E51" s="75"/>
      <c r="G51" s="70"/>
      <c r="H51" s="8" t="s">
        <v>5</v>
      </c>
      <c r="I51" s="6" t="s">
        <v>128</v>
      </c>
      <c r="J51" s="32">
        <v>2.3200000000000998E-2</v>
      </c>
      <c r="K51" s="74"/>
    </row>
    <row r="52" spans="1:26" x14ac:dyDescent="0.25">
      <c r="A52" s="3"/>
      <c r="B52" s="3" t="s">
        <v>23</v>
      </c>
      <c r="C52" s="3" t="s">
        <v>24</v>
      </c>
      <c r="D52" s="24" t="s">
        <v>286</v>
      </c>
      <c r="E52" s="34" t="s">
        <v>287</v>
      </c>
      <c r="G52" s="3"/>
      <c r="H52" s="3" t="s">
        <v>23</v>
      </c>
      <c r="I52" s="3" t="s">
        <v>24</v>
      </c>
      <c r="J52" s="24" t="s">
        <v>286</v>
      </c>
      <c r="K52" s="34" t="s">
        <v>287</v>
      </c>
    </row>
    <row r="53" spans="1:26" x14ac:dyDescent="0.25">
      <c r="A53" s="70" t="s">
        <v>15</v>
      </c>
      <c r="B53" s="8" t="s">
        <v>2</v>
      </c>
      <c r="C53" s="8" t="s">
        <v>64</v>
      </c>
      <c r="D53" s="9">
        <v>1.9100000000001671E-2</v>
      </c>
      <c r="E53" s="75">
        <f>AVERAGE(D53:D56)</f>
        <v>1.6725000000000545E-2</v>
      </c>
      <c r="G53" s="70" t="s">
        <v>15</v>
      </c>
      <c r="H53" s="8" t="s">
        <v>2</v>
      </c>
      <c r="I53" s="6" t="s">
        <v>129</v>
      </c>
      <c r="J53" s="33">
        <v>3.3599999999999852E-2</v>
      </c>
      <c r="K53" s="74">
        <f>AVERAGE(J53:J56)</f>
        <v>2.5549999999999962E-2</v>
      </c>
    </row>
    <row r="54" spans="1:26" x14ac:dyDescent="0.25">
      <c r="A54" s="70"/>
      <c r="B54" s="8" t="s">
        <v>3</v>
      </c>
      <c r="C54" s="8" t="s">
        <v>65</v>
      </c>
      <c r="D54" s="9">
        <v>1.2000000000000455E-2</v>
      </c>
      <c r="E54" s="75"/>
      <c r="G54" s="70"/>
      <c r="H54" s="8" t="s">
        <v>3</v>
      </c>
      <c r="I54" s="6" t="s">
        <v>138</v>
      </c>
      <c r="J54" s="32">
        <v>2.0300000000000651E-2</v>
      </c>
      <c r="K54" s="74"/>
    </row>
    <row r="55" spans="1:26" x14ac:dyDescent="0.25">
      <c r="A55" s="70"/>
      <c r="B55" s="8" t="s">
        <v>4</v>
      </c>
      <c r="C55" s="8" t="s">
        <v>66</v>
      </c>
      <c r="D55" s="9">
        <v>2.549999999999919E-2</v>
      </c>
      <c r="E55" s="75"/>
      <c r="G55" s="70"/>
      <c r="H55" s="8" t="s">
        <v>4</v>
      </c>
      <c r="I55" s="6" t="s">
        <v>139</v>
      </c>
      <c r="J55" s="32">
        <v>2.4199999999998667E-2</v>
      </c>
      <c r="K55" s="74"/>
    </row>
    <row r="56" spans="1:26" x14ac:dyDescent="0.25">
      <c r="A56" s="70"/>
      <c r="B56" s="8" t="s">
        <v>5</v>
      </c>
      <c r="C56" s="8" t="s">
        <v>67</v>
      </c>
      <c r="D56" s="9">
        <v>1.0300000000000864E-2</v>
      </c>
      <c r="E56" s="75"/>
      <c r="G56" s="70"/>
      <c r="H56" s="8" t="s">
        <v>5</v>
      </c>
      <c r="I56" s="6" t="s">
        <v>140</v>
      </c>
      <c r="J56" s="32">
        <v>2.4100000000000676E-2</v>
      </c>
      <c r="K56" s="74"/>
    </row>
    <row r="57" spans="1:26" x14ac:dyDescent="0.25">
      <c r="A57" s="3"/>
      <c r="B57" s="3" t="s">
        <v>23</v>
      </c>
      <c r="C57" s="3" t="s">
        <v>24</v>
      </c>
      <c r="D57" s="24" t="s">
        <v>286</v>
      </c>
      <c r="E57" s="34" t="s">
        <v>287</v>
      </c>
      <c r="G57" s="3"/>
      <c r="H57" s="3" t="s">
        <v>23</v>
      </c>
      <c r="I57" s="3" t="s">
        <v>24</v>
      </c>
      <c r="J57" s="24" t="s">
        <v>286</v>
      </c>
      <c r="K57" s="34" t="s">
        <v>287</v>
      </c>
    </row>
    <row r="58" spans="1:26" x14ac:dyDescent="0.25">
      <c r="A58" s="70" t="s">
        <v>16</v>
      </c>
      <c r="B58" s="8" t="s">
        <v>2</v>
      </c>
      <c r="C58" s="8" t="s">
        <v>68</v>
      </c>
      <c r="D58" s="9">
        <v>1.4800000000001035E-2</v>
      </c>
      <c r="E58" s="75">
        <f>AVERAGE(D58:D61)</f>
        <v>1.6325000000000145E-2</v>
      </c>
      <c r="G58" s="70" t="s">
        <v>16</v>
      </c>
      <c r="H58" s="8" t="s">
        <v>2</v>
      </c>
      <c r="I58" s="6" t="s">
        <v>141</v>
      </c>
      <c r="J58" s="33">
        <v>2.430000000000021E-2</v>
      </c>
      <c r="K58" s="74">
        <f>AVERAGE(J58:J61)</f>
        <v>1.8500000000000405E-2</v>
      </c>
    </row>
    <row r="59" spans="1:26" x14ac:dyDescent="0.25">
      <c r="A59" s="70"/>
      <c r="B59" s="8" t="s">
        <v>3</v>
      </c>
      <c r="C59" s="8" t="s">
        <v>69</v>
      </c>
      <c r="D59" s="9">
        <v>1.9500000000000739E-2</v>
      </c>
      <c r="E59" s="75"/>
      <c r="G59" s="70"/>
      <c r="H59" s="8" t="s">
        <v>3</v>
      </c>
      <c r="I59" s="6" t="s">
        <v>142</v>
      </c>
      <c r="J59" s="32">
        <v>1.5000000000000568E-2</v>
      </c>
      <c r="K59" s="74"/>
    </row>
    <row r="60" spans="1:26" x14ac:dyDescent="0.25">
      <c r="A60" s="70"/>
      <c r="B60" s="8" t="s">
        <v>4</v>
      </c>
      <c r="C60" s="8" t="s">
        <v>70</v>
      </c>
      <c r="D60" s="9">
        <v>1.699999999999946E-2</v>
      </c>
      <c r="E60" s="75"/>
      <c r="G60" s="70"/>
      <c r="H60" s="8" t="s">
        <v>4</v>
      </c>
      <c r="I60" s="6" t="s">
        <v>143</v>
      </c>
      <c r="J60" s="32">
        <v>1.4499999999999957E-2</v>
      </c>
      <c r="K60" s="74"/>
    </row>
    <row r="61" spans="1:26" x14ac:dyDescent="0.25">
      <c r="A61" s="70"/>
      <c r="B61" s="8" t="s">
        <v>5</v>
      </c>
      <c r="C61" s="8" t="s">
        <v>71</v>
      </c>
      <c r="D61" s="9">
        <v>1.3999999999999346E-2</v>
      </c>
      <c r="E61" s="75"/>
      <c r="G61" s="70"/>
      <c r="H61" s="8" t="s">
        <v>5</v>
      </c>
      <c r="I61" s="6" t="s">
        <v>144</v>
      </c>
      <c r="J61" s="32">
        <v>2.0200000000000884E-2</v>
      </c>
      <c r="K61" s="74"/>
    </row>
    <row r="62" spans="1:26" x14ac:dyDescent="0.25">
      <c r="A62" s="3"/>
      <c r="B62" s="3" t="s">
        <v>23</v>
      </c>
      <c r="C62" s="3" t="s">
        <v>24</v>
      </c>
      <c r="D62" s="24" t="s">
        <v>286</v>
      </c>
      <c r="E62" s="34" t="s">
        <v>287</v>
      </c>
      <c r="G62" s="3"/>
      <c r="H62" s="3" t="s">
        <v>23</v>
      </c>
      <c r="I62" s="3" t="s">
        <v>24</v>
      </c>
      <c r="J62" s="24" t="s">
        <v>286</v>
      </c>
      <c r="K62" s="34" t="s">
        <v>287</v>
      </c>
    </row>
    <row r="63" spans="1:26" x14ac:dyDescent="0.25">
      <c r="A63" s="70" t="s">
        <v>17</v>
      </c>
      <c r="B63" s="8" t="s">
        <v>2</v>
      </c>
      <c r="C63" s="8" t="s">
        <v>72</v>
      </c>
      <c r="D63" s="9">
        <v>2.0099999999999341E-2</v>
      </c>
      <c r="E63" s="75">
        <f>AVERAGE(D63:D66)</f>
        <v>1.9225000000000492E-2</v>
      </c>
      <c r="G63" s="70" t="s">
        <v>17</v>
      </c>
      <c r="H63" s="8" t="s">
        <v>2</v>
      </c>
      <c r="I63" s="6" t="s">
        <v>145</v>
      </c>
      <c r="J63" s="33">
        <v>2.0900000000001029E-2</v>
      </c>
      <c r="K63" s="74">
        <f>AVERAGE(J63:J66)</f>
        <v>2.3100000000000342E-2</v>
      </c>
      <c r="M63" s="81"/>
      <c r="N63" s="81"/>
      <c r="O63" s="81"/>
      <c r="P63" s="81"/>
      <c r="R63" s="81"/>
      <c r="S63" s="81"/>
      <c r="T63" s="81"/>
      <c r="U63" s="81"/>
      <c r="W63" s="81"/>
      <c r="X63" s="81"/>
      <c r="Y63" s="81"/>
      <c r="Z63" s="81"/>
    </row>
    <row r="64" spans="1:26" x14ac:dyDescent="0.25">
      <c r="A64" s="70"/>
      <c r="B64" s="8" t="s">
        <v>3</v>
      </c>
      <c r="C64" s="8" t="s">
        <v>73</v>
      </c>
      <c r="D64" s="9">
        <v>1.5100000000000335E-2</v>
      </c>
      <c r="E64" s="75"/>
      <c r="G64" s="70"/>
      <c r="H64" s="8" t="s">
        <v>3</v>
      </c>
      <c r="I64" s="6" t="s">
        <v>146</v>
      </c>
      <c r="J64" s="32">
        <v>2.0699999999999719E-2</v>
      </c>
      <c r="K64" s="74"/>
      <c r="M64" s="39"/>
      <c r="N64" s="39"/>
      <c r="O64" s="39"/>
      <c r="P64" s="39"/>
      <c r="R64" s="39"/>
      <c r="S64" s="39"/>
      <c r="T64" s="39"/>
      <c r="U64" s="39"/>
      <c r="W64" s="56"/>
      <c r="X64" s="56"/>
      <c r="Y64" s="56"/>
      <c r="Z64" s="56"/>
    </row>
    <row r="65" spans="1:26" x14ac:dyDescent="0.25">
      <c r="A65" s="70"/>
      <c r="B65" s="8" t="s">
        <v>4</v>
      </c>
      <c r="C65" s="8" t="s">
        <v>74</v>
      </c>
      <c r="D65" s="9">
        <v>2.6800000000001489E-2</v>
      </c>
      <c r="E65" s="75"/>
      <c r="G65" s="70"/>
      <c r="H65" s="8" t="s">
        <v>4</v>
      </c>
      <c r="I65" s="6" t="s">
        <v>147</v>
      </c>
      <c r="J65" s="32">
        <v>2.3699999999999832E-2</v>
      </c>
      <c r="K65" s="74"/>
      <c r="M65" s="62"/>
      <c r="N65" s="62"/>
      <c r="O65" s="62"/>
      <c r="P65" s="62"/>
      <c r="Q65" s="63"/>
      <c r="R65" s="37"/>
      <c r="S65" s="37"/>
      <c r="T65" s="37"/>
      <c r="U65" s="37"/>
      <c r="V65" s="42"/>
      <c r="W65" s="64"/>
      <c r="X65" s="64"/>
      <c r="Y65" s="64"/>
      <c r="Z65" s="64"/>
    </row>
    <row r="66" spans="1:26" x14ac:dyDescent="0.25">
      <c r="A66" s="70"/>
      <c r="B66" s="8" t="s">
        <v>5</v>
      </c>
      <c r="C66" s="8" t="s">
        <v>75</v>
      </c>
      <c r="D66" s="9">
        <v>1.4900000000000801E-2</v>
      </c>
      <c r="E66" s="75"/>
      <c r="G66" s="70"/>
      <c r="H66" s="8" t="s">
        <v>5</v>
      </c>
      <c r="I66" s="6" t="s">
        <v>148</v>
      </c>
      <c r="J66" s="32">
        <v>2.710000000000079E-2</v>
      </c>
      <c r="K66" s="74"/>
      <c r="M66" s="62"/>
      <c r="N66" s="62"/>
      <c r="O66" s="62"/>
      <c r="P66" s="62"/>
      <c r="Q66" s="63"/>
      <c r="R66" s="37"/>
      <c r="S66" s="37"/>
      <c r="T66" s="37"/>
      <c r="U66" s="37"/>
      <c r="V66" s="42"/>
      <c r="W66" s="64"/>
      <c r="X66" s="64"/>
      <c r="Y66" s="64"/>
      <c r="Z66" s="64"/>
    </row>
    <row r="67" spans="1:26" x14ac:dyDescent="0.25">
      <c r="A67" s="3"/>
      <c r="B67" s="3" t="s">
        <v>23</v>
      </c>
      <c r="C67" s="3" t="s">
        <v>24</v>
      </c>
      <c r="D67" s="24" t="s">
        <v>286</v>
      </c>
      <c r="E67" s="34" t="s">
        <v>287</v>
      </c>
      <c r="G67" s="3"/>
      <c r="H67" s="3" t="s">
        <v>23</v>
      </c>
      <c r="I67" s="3" t="s">
        <v>24</v>
      </c>
      <c r="J67" s="24" t="s">
        <v>286</v>
      </c>
      <c r="K67" s="34" t="s">
        <v>287</v>
      </c>
      <c r="M67" s="62"/>
      <c r="N67" s="62"/>
      <c r="O67" s="62"/>
      <c r="P67" s="62"/>
      <c r="Q67" s="63"/>
      <c r="R67" s="37"/>
      <c r="S67" s="37"/>
      <c r="T67" s="37"/>
      <c r="U67" s="37"/>
      <c r="V67" s="42"/>
      <c r="W67" s="64"/>
      <c r="X67" s="64"/>
      <c r="Y67" s="64"/>
      <c r="Z67" s="64"/>
    </row>
    <row r="68" spans="1:26" x14ac:dyDescent="0.25">
      <c r="A68" s="70" t="s">
        <v>18</v>
      </c>
      <c r="B68" s="8" t="s">
        <v>2</v>
      </c>
      <c r="C68" s="8" t="s">
        <v>76</v>
      </c>
      <c r="D68" s="9">
        <v>9.5000000000009521E-3</v>
      </c>
      <c r="E68" s="75">
        <f>AVERAGE(D68:D71)</f>
        <v>1.4474999999999572E-2</v>
      </c>
      <c r="G68" s="70" t="s">
        <v>18</v>
      </c>
      <c r="H68" s="8" t="s">
        <v>2</v>
      </c>
      <c r="I68" s="6" t="s">
        <v>149</v>
      </c>
      <c r="J68" s="33">
        <v>1.6799999999999926E-2</v>
      </c>
      <c r="K68" s="74">
        <f>AVERAGE(J68:J71)</f>
        <v>1.9324999999999815E-2</v>
      </c>
      <c r="M68" s="62"/>
      <c r="N68" s="62"/>
      <c r="O68" s="62"/>
      <c r="P68" s="62"/>
      <c r="Q68" s="63"/>
      <c r="R68" s="37"/>
      <c r="S68" s="37"/>
      <c r="T68" s="37"/>
      <c r="U68" s="37"/>
      <c r="V68" s="42"/>
      <c r="W68" s="64"/>
      <c r="X68" s="64"/>
      <c r="Y68" s="64"/>
      <c r="Z68" s="64"/>
    </row>
    <row r="69" spans="1:26" x14ac:dyDescent="0.25">
      <c r="A69" s="70"/>
      <c r="B69" s="8" t="s">
        <v>3</v>
      </c>
      <c r="C69" s="8" t="s">
        <v>77</v>
      </c>
      <c r="D69" s="9">
        <v>1.1199999999998766E-2</v>
      </c>
      <c r="E69" s="75"/>
      <c r="G69" s="70"/>
      <c r="H69" s="8" t="s">
        <v>3</v>
      </c>
      <c r="I69" s="6" t="s">
        <v>150</v>
      </c>
      <c r="J69" s="32">
        <v>1.9999999999999574E-2</v>
      </c>
      <c r="K69" s="74"/>
      <c r="M69" s="62"/>
      <c r="N69" s="62"/>
      <c r="O69" s="62"/>
      <c r="P69" s="62"/>
      <c r="Q69" s="63"/>
      <c r="R69" s="37"/>
      <c r="S69" s="37"/>
      <c r="T69" s="37"/>
      <c r="U69" s="37"/>
      <c r="V69" s="42"/>
      <c r="W69" s="64"/>
      <c r="X69" s="64"/>
      <c r="Y69" s="64"/>
      <c r="Z69" s="64"/>
    </row>
    <row r="70" spans="1:26" x14ac:dyDescent="0.25">
      <c r="A70" s="70"/>
      <c r="B70" s="8" t="s">
        <v>4</v>
      </c>
      <c r="C70" s="8" t="s">
        <v>78</v>
      </c>
      <c r="D70" s="9">
        <v>1.5999999999998238E-2</v>
      </c>
      <c r="E70" s="75"/>
      <c r="G70" s="70"/>
      <c r="H70" s="8" t="s">
        <v>4</v>
      </c>
      <c r="I70" s="6" t="s">
        <v>151</v>
      </c>
      <c r="J70" s="32">
        <v>1.699999999999946E-2</v>
      </c>
      <c r="K70" s="74"/>
      <c r="M70" s="62"/>
      <c r="N70" s="62"/>
      <c r="O70" s="62"/>
      <c r="P70" s="62"/>
      <c r="Q70" s="63"/>
      <c r="R70" s="37"/>
      <c r="S70" s="37"/>
      <c r="T70" s="37"/>
      <c r="U70" s="37"/>
      <c r="V70" s="42"/>
      <c r="W70" s="64"/>
      <c r="X70" s="64"/>
      <c r="Y70" s="64"/>
      <c r="Z70" s="64"/>
    </row>
    <row r="71" spans="1:26" x14ac:dyDescent="0.25">
      <c r="A71" s="70"/>
      <c r="B71" s="8" t="s">
        <v>5</v>
      </c>
      <c r="C71" s="8" t="s">
        <v>79</v>
      </c>
      <c r="D71" s="9">
        <v>2.120000000000033E-2</v>
      </c>
      <c r="E71" s="75"/>
      <c r="G71" s="70"/>
      <c r="H71" s="8" t="s">
        <v>5</v>
      </c>
      <c r="I71" s="6" t="s">
        <v>152</v>
      </c>
      <c r="J71" s="32">
        <v>2.3500000000000298E-2</v>
      </c>
      <c r="K71" s="74"/>
      <c r="M71" s="62"/>
      <c r="N71" s="62"/>
      <c r="O71" s="62"/>
      <c r="P71" s="62"/>
      <c r="Q71" s="63"/>
      <c r="R71" s="37"/>
      <c r="S71" s="37"/>
      <c r="T71" s="37"/>
      <c r="U71" s="37"/>
      <c r="V71" s="42"/>
      <c r="W71" s="64"/>
      <c r="X71" s="64"/>
      <c r="Y71" s="64"/>
      <c r="Z71" s="64"/>
    </row>
    <row r="72" spans="1:26" x14ac:dyDescent="0.25">
      <c r="A72" s="3"/>
      <c r="B72" s="3" t="s">
        <v>23</v>
      </c>
      <c r="C72" s="3" t="s">
        <v>24</v>
      </c>
      <c r="D72" s="24" t="s">
        <v>286</v>
      </c>
      <c r="E72" s="34" t="s">
        <v>287</v>
      </c>
      <c r="G72" s="3"/>
      <c r="H72" s="3" t="s">
        <v>23</v>
      </c>
      <c r="I72" s="3" t="s">
        <v>24</v>
      </c>
      <c r="J72" s="24" t="s">
        <v>286</v>
      </c>
      <c r="K72" s="34" t="s">
        <v>287</v>
      </c>
      <c r="M72" s="62"/>
      <c r="N72" s="62"/>
      <c r="O72" s="62"/>
      <c r="P72" s="62"/>
      <c r="Q72" s="63"/>
      <c r="R72" s="37"/>
      <c r="S72" s="37"/>
      <c r="T72" s="37"/>
      <c r="U72" s="37"/>
      <c r="V72" s="42"/>
      <c r="W72" s="64"/>
      <c r="X72" s="64"/>
      <c r="Y72" s="64"/>
      <c r="Z72" s="64"/>
    </row>
    <row r="73" spans="1:26" x14ac:dyDescent="0.25">
      <c r="A73" s="70" t="s">
        <v>19</v>
      </c>
      <c r="B73" s="8" t="s">
        <v>2</v>
      </c>
      <c r="C73" s="8" t="s">
        <v>80</v>
      </c>
      <c r="D73" s="9">
        <v>1.5600000000002723E-2</v>
      </c>
      <c r="E73" s="75">
        <f>AVERAGE(D73:D76)</f>
        <v>1.3425000000000242E-2</v>
      </c>
      <c r="G73" s="70" t="s">
        <v>19</v>
      </c>
      <c r="H73" s="8" t="s">
        <v>2</v>
      </c>
      <c r="I73" s="6" t="s">
        <v>137</v>
      </c>
      <c r="J73" s="33">
        <v>2.5400000000001199E-2</v>
      </c>
      <c r="K73" s="74">
        <f>AVERAGE(J73:J76)</f>
        <v>2.5199999999999296E-2</v>
      </c>
      <c r="M73" s="62"/>
      <c r="N73" s="62"/>
      <c r="O73" s="62"/>
      <c r="P73" s="62"/>
      <c r="Q73" s="63"/>
      <c r="R73" s="37"/>
      <c r="S73" s="37"/>
      <c r="T73" s="37"/>
      <c r="U73" s="37"/>
      <c r="V73" s="42"/>
      <c r="W73" s="64"/>
      <c r="X73" s="64"/>
      <c r="Y73" s="64"/>
      <c r="Z73" s="64"/>
    </row>
    <row r="74" spans="1:26" x14ac:dyDescent="0.25">
      <c r="A74" s="70"/>
      <c r="B74" s="8" t="s">
        <v>3</v>
      </c>
      <c r="C74" s="8" t="s">
        <v>81</v>
      </c>
      <c r="D74" s="9">
        <v>1.419999999999888E-2</v>
      </c>
      <c r="E74" s="75"/>
      <c r="G74" s="70"/>
      <c r="H74" s="8" t="s">
        <v>3</v>
      </c>
      <c r="I74" s="6" t="s">
        <v>136</v>
      </c>
      <c r="J74" s="31"/>
      <c r="K74" s="74"/>
      <c r="M74" s="62"/>
      <c r="N74" s="62"/>
      <c r="O74" s="62"/>
      <c r="P74" s="62"/>
      <c r="Q74" s="63"/>
      <c r="R74" s="37"/>
      <c r="S74" s="37"/>
      <c r="T74" s="37"/>
      <c r="U74" s="37"/>
      <c r="V74" s="42"/>
      <c r="W74" s="64"/>
      <c r="X74" s="64"/>
      <c r="Y74" s="64"/>
      <c r="Z74" s="64"/>
    </row>
    <row r="75" spans="1:26" x14ac:dyDescent="0.25">
      <c r="A75" s="70"/>
      <c r="B75" s="8" t="s">
        <v>4</v>
      </c>
      <c r="C75" s="8" t="s">
        <v>82</v>
      </c>
      <c r="D75" s="9">
        <v>1.0099999999999554E-2</v>
      </c>
      <c r="E75" s="75"/>
      <c r="G75" s="70"/>
      <c r="H75" s="8" t="s">
        <v>4</v>
      </c>
      <c r="I75" s="6" t="s">
        <v>135</v>
      </c>
      <c r="J75" s="32">
        <v>2.5599999999997181E-2</v>
      </c>
      <c r="K75" s="74"/>
      <c r="M75" s="62"/>
      <c r="N75" s="62"/>
      <c r="O75" s="62"/>
      <c r="P75" s="62"/>
      <c r="Q75" s="63"/>
      <c r="R75" s="37"/>
      <c r="S75" s="37"/>
      <c r="T75" s="37"/>
      <c r="U75" s="37"/>
      <c r="V75" s="42"/>
      <c r="W75" s="64"/>
      <c r="X75" s="64"/>
      <c r="Y75" s="64"/>
      <c r="Z75" s="64"/>
    </row>
    <row r="76" spans="1:26" x14ac:dyDescent="0.25">
      <c r="A76" s="70"/>
      <c r="B76" s="8" t="s">
        <v>5</v>
      </c>
      <c r="C76" s="8" t="s">
        <v>83</v>
      </c>
      <c r="D76" s="9">
        <v>1.3799999999999812E-2</v>
      </c>
      <c r="E76" s="75"/>
      <c r="G76" s="70"/>
      <c r="H76" s="8" t="s">
        <v>5</v>
      </c>
      <c r="I76" s="6" t="s">
        <v>134</v>
      </c>
      <c r="J76" s="32">
        <v>2.4599999999999511E-2</v>
      </c>
      <c r="K76" s="74"/>
      <c r="M76" s="62"/>
      <c r="N76" s="62"/>
      <c r="O76" s="62"/>
      <c r="P76" s="62"/>
      <c r="Q76" s="63"/>
      <c r="R76" s="37"/>
      <c r="S76" s="37"/>
      <c r="T76" s="37"/>
      <c r="U76" s="37"/>
      <c r="V76" s="42"/>
      <c r="W76" s="64"/>
      <c r="X76" s="64"/>
      <c r="Y76" s="64"/>
      <c r="Z76" s="64"/>
    </row>
    <row r="77" spans="1:26" x14ac:dyDescent="0.25">
      <c r="A77" s="3"/>
      <c r="B77" s="3" t="s">
        <v>23</v>
      </c>
      <c r="C77" s="3" t="s">
        <v>24</v>
      </c>
      <c r="D77" s="24" t="s">
        <v>286</v>
      </c>
      <c r="E77" s="34" t="s">
        <v>287</v>
      </c>
      <c r="G77" s="3"/>
      <c r="H77" s="3" t="s">
        <v>23</v>
      </c>
      <c r="I77" s="3" t="s">
        <v>24</v>
      </c>
      <c r="J77" s="24" t="s">
        <v>286</v>
      </c>
      <c r="K77" s="34" t="s">
        <v>287</v>
      </c>
      <c r="M77" s="62"/>
      <c r="N77" s="62"/>
      <c r="O77" s="62"/>
      <c r="P77" s="62"/>
      <c r="Q77" s="63"/>
      <c r="R77" s="37"/>
      <c r="S77" s="37"/>
      <c r="T77" s="37"/>
      <c r="U77" s="37"/>
      <c r="V77" s="42"/>
      <c r="W77" s="64"/>
      <c r="X77" s="64"/>
      <c r="Y77" s="64"/>
      <c r="Z77" s="64"/>
    </row>
    <row r="78" spans="1:26" x14ac:dyDescent="0.25">
      <c r="A78" s="70" t="s">
        <v>20</v>
      </c>
      <c r="B78" s="8" t="s">
        <v>2</v>
      </c>
      <c r="C78" s="8" t="s">
        <v>84</v>
      </c>
      <c r="D78" s="9">
        <v>1.850000000000307E-2</v>
      </c>
      <c r="E78" s="78">
        <f>AVERAGE(D78:D81)</f>
        <v>1.8425000000001024E-2</v>
      </c>
      <c r="G78" s="70" t="s">
        <v>20</v>
      </c>
      <c r="H78" s="8" t="s">
        <v>2</v>
      </c>
      <c r="I78" s="6" t="s">
        <v>133</v>
      </c>
      <c r="J78" s="33">
        <v>2.0599999999999952E-2</v>
      </c>
      <c r="K78" s="74">
        <f>AVERAGE(J78:J81)</f>
        <v>2.109999999999923E-2</v>
      </c>
      <c r="M78" s="62"/>
      <c r="N78" s="62"/>
      <c r="O78" s="62"/>
      <c r="P78" s="62"/>
      <c r="Q78" s="63"/>
      <c r="R78" s="37"/>
      <c r="S78" s="37"/>
      <c r="T78" s="37"/>
      <c r="U78" s="37"/>
      <c r="V78" s="42"/>
      <c r="W78" s="64"/>
      <c r="X78" s="64"/>
      <c r="Y78" s="64"/>
      <c r="Z78" s="64"/>
    </row>
    <row r="79" spans="1:26" x14ac:dyDescent="0.25">
      <c r="A79" s="70"/>
      <c r="B79" s="8" t="s">
        <v>3</v>
      </c>
      <c r="C79" s="8" t="s">
        <v>85</v>
      </c>
      <c r="D79" s="9">
        <v>1.2199999999999989E-2</v>
      </c>
      <c r="E79" s="79"/>
      <c r="G79" s="70"/>
      <c r="H79" s="8" t="s">
        <v>3</v>
      </c>
      <c r="I79" s="6" t="s">
        <v>132</v>
      </c>
      <c r="J79" s="33">
        <v>2.0699999999997942E-2</v>
      </c>
      <c r="K79" s="74"/>
      <c r="M79" s="62"/>
      <c r="N79" s="62"/>
      <c r="O79" s="62"/>
      <c r="P79" s="62"/>
      <c r="Q79" s="63"/>
      <c r="R79" s="37"/>
      <c r="S79" s="37"/>
      <c r="T79" s="37"/>
      <c r="U79" s="37"/>
      <c r="V79" s="42"/>
      <c r="W79" s="64"/>
      <c r="X79" s="64"/>
      <c r="Y79" s="64"/>
      <c r="Z79" s="64"/>
    </row>
    <row r="80" spans="1:26" x14ac:dyDescent="0.25">
      <c r="A80" s="70"/>
      <c r="B80" s="8" t="s">
        <v>4</v>
      </c>
      <c r="C80" s="8" t="s">
        <v>86</v>
      </c>
      <c r="D80" s="9">
        <v>1.0600000000000165E-2</v>
      </c>
      <c r="E80" s="79"/>
      <c r="G80" s="70"/>
      <c r="H80" s="8" t="s">
        <v>4</v>
      </c>
      <c r="I80" s="6" t="s">
        <v>131</v>
      </c>
      <c r="J80" s="32">
        <v>1.9299999999999429E-2</v>
      </c>
      <c r="K80" s="74"/>
      <c r="M80" s="62"/>
      <c r="N80" s="62"/>
      <c r="O80" s="62"/>
      <c r="P80" s="62"/>
      <c r="Q80" s="63"/>
      <c r="R80" s="37"/>
      <c r="S80" s="37"/>
      <c r="T80" s="37"/>
      <c r="U80" s="37"/>
      <c r="V80" s="42"/>
      <c r="W80" s="64"/>
      <c r="X80" s="64"/>
      <c r="Y80" s="64"/>
      <c r="Z80" s="64"/>
    </row>
    <row r="81" spans="1:26" x14ac:dyDescent="0.25">
      <c r="A81" s="70"/>
      <c r="B81" s="8" t="s">
        <v>5</v>
      </c>
      <c r="C81" s="8" t="s">
        <v>87</v>
      </c>
      <c r="D81" s="9">
        <v>3.2400000000000873E-2</v>
      </c>
      <c r="E81" s="80"/>
      <c r="G81" s="70"/>
      <c r="H81" s="8" t="s">
        <v>5</v>
      </c>
      <c r="I81" s="6" t="s">
        <v>130</v>
      </c>
      <c r="J81" s="32">
        <v>2.3799999999999599E-2</v>
      </c>
      <c r="K81" s="74"/>
      <c r="M81" s="17"/>
      <c r="N81" s="17"/>
      <c r="O81" s="17"/>
      <c r="P81" s="17"/>
      <c r="Q81"/>
      <c r="R81" s="17"/>
      <c r="S81" s="17"/>
      <c r="T81" s="17"/>
      <c r="U81" s="17"/>
      <c r="W81" s="17"/>
      <c r="X81" s="17"/>
      <c r="Y81" s="17"/>
      <c r="Z81" s="17"/>
    </row>
    <row r="82" spans="1:26" x14ac:dyDescent="0.25">
      <c r="Q82"/>
      <c r="W82" s="17"/>
      <c r="X82" s="17"/>
      <c r="Y82" s="17"/>
      <c r="Z82" s="17"/>
    </row>
    <row r="86" spans="1:26" x14ac:dyDescent="0.25">
      <c r="M86" s="76"/>
      <c r="N86" s="76"/>
      <c r="O86" s="76"/>
      <c r="P86" s="76"/>
    </row>
    <row r="88" spans="1:26" x14ac:dyDescent="0.25">
      <c r="M88" s="17"/>
      <c r="N88" s="17"/>
      <c r="O88" s="17"/>
      <c r="P88" s="17"/>
    </row>
  </sheetData>
  <mergeCells count="76">
    <mergeCell ref="W63:Z63"/>
    <mergeCell ref="N1:Q1"/>
    <mergeCell ref="S1:V1"/>
    <mergeCell ref="X1:AA1"/>
    <mergeCell ref="N24:Q24"/>
    <mergeCell ref="M63:P63"/>
    <mergeCell ref="R63:U63"/>
    <mergeCell ref="M86:P86"/>
    <mergeCell ref="A23:A26"/>
    <mergeCell ref="A28:A31"/>
    <mergeCell ref="M32:P32"/>
    <mergeCell ref="R32:U32"/>
    <mergeCell ref="G28:G31"/>
    <mergeCell ref="A63:A66"/>
    <mergeCell ref="A68:A71"/>
    <mergeCell ref="A73:A76"/>
    <mergeCell ref="A78:A81"/>
    <mergeCell ref="E63:E66"/>
    <mergeCell ref="E68:E71"/>
    <mergeCell ref="E73:E76"/>
    <mergeCell ref="E78:E81"/>
    <mergeCell ref="G23:G26"/>
    <mergeCell ref="E33:E36"/>
    <mergeCell ref="G53:G56"/>
    <mergeCell ref="A58:A61"/>
    <mergeCell ref="A3:A6"/>
    <mergeCell ref="A8:A11"/>
    <mergeCell ref="E58:E61"/>
    <mergeCell ref="A33:A36"/>
    <mergeCell ref="A38:A41"/>
    <mergeCell ref="A43:A46"/>
    <mergeCell ref="A48:A51"/>
    <mergeCell ref="A53:A56"/>
    <mergeCell ref="E53:E56"/>
    <mergeCell ref="E23:E26"/>
    <mergeCell ref="E28:E31"/>
    <mergeCell ref="E43:E46"/>
    <mergeCell ref="E48:E51"/>
    <mergeCell ref="G33:G36"/>
    <mergeCell ref="G38:G41"/>
    <mergeCell ref="E38:E41"/>
    <mergeCell ref="G43:G46"/>
    <mergeCell ref="G48:G51"/>
    <mergeCell ref="A1:E1"/>
    <mergeCell ref="G3:G6"/>
    <mergeCell ref="G8:G11"/>
    <mergeCell ref="G13:G16"/>
    <mergeCell ref="G18:G21"/>
    <mergeCell ref="A13:A16"/>
    <mergeCell ref="A18:A21"/>
    <mergeCell ref="G1:K1"/>
    <mergeCell ref="K3:K6"/>
    <mergeCell ref="K8:K11"/>
    <mergeCell ref="K13:K16"/>
    <mergeCell ref="K18:K21"/>
    <mergeCell ref="E3:E6"/>
    <mergeCell ref="E8:E11"/>
    <mergeCell ref="E13:E16"/>
    <mergeCell ref="E18:E21"/>
    <mergeCell ref="K48:K51"/>
    <mergeCell ref="K53:K56"/>
    <mergeCell ref="K23:K26"/>
    <mergeCell ref="K28:K31"/>
    <mergeCell ref="K33:K36"/>
    <mergeCell ref="K38:K41"/>
    <mergeCell ref="K43:K46"/>
    <mergeCell ref="K68:K71"/>
    <mergeCell ref="K73:K76"/>
    <mergeCell ref="K78:K81"/>
    <mergeCell ref="K63:K66"/>
    <mergeCell ref="G58:G61"/>
    <mergeCell ref="G63:G66"/>
    <mergeCell ref="G78:G81"/>
    <mergeCell ref="K58:K61"/>
    <mergeCell ref="G68:G71"/>
    <mergeCell ref="G73:G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workbookViewId="0">
      <selection activeCell="B3" sqref="B3:E6"/>
    </sheetView>
  </sheetViews>
  <sheetFormatPr defaultColWidth="8.875" defaultRowHeight="15" x14ac:dyDescent="0.25"/>
  <cols>
    <col min="1" max="1" width="7.375" style="11" bestFit="1" customWidth="1"/>
    <col min="2" max="2" width="9.25" style="4" bestFit="1" customWidth="1"/>
    <col min="3" max="3" width="14.375" style="4" bestFit="1" customWidth="1"/>
    <col min="4" max="4" width="16.75" style="26" customWidth="1"/>
    <col min="5" max="5" width="12.375" style="28" customWidth="1"/>
    <col min="6" max="6" width="4" customWidth="1"/>
    <col min="7" max="7" width="7.375" bestFit="1" customWidth="1"/>
    <col min="8" max="8" width="9.25" bestFit="1" customWidth="1"/>
    <col min="9" max="9" width="14.875" bestFit="1" customWidth="1"/>
    <col min="10" max="10" width="16.75" customWidth="1"/>
    <col min="11" max="11" width="12.375" style="18" customWidth="1"/>
    <col min="13" max="16" width="11.125" customWidth="1"/>
    <col min="17" max="17" width="12.25" customWidth="1"/>
    <col min="18" max="21" width="11.125" customWidth="1"/>
    <col min="22" max="22" width="9.75" style="42" customWidth="1"/>
    <col min="23" max="26" width="12" bestFit="1" customWidth="1"/>
  </cols>
  <sheetData>
    <row r="1" spans="1:26" ht="15.75" x14ac:dyDescent="0.25">
      <c r="A1" s="72" t="s">
        <v>0</v>
      </c>
      <c r="B1" s="72"/>
      <c r="C1" s="72"/>
      <c r="D1" s="72"/>
      <c r="E1" s="72"/>
      <c r="F1" s="7"/>
      <c r="G1" s="72" t="s">
        <v>300</v>
      </c>
      <c r="H1" s="72"/>
      <c r="I1" s="72"/>
      <c r="J1" s="72"/>
      <c r="K1" s="72"/>
      <c r="M1" s="81"/>
      <c r="N1" s="81"/>
      <c r="O1" s="81"/>
      <c r="P1" s="81"/>
      <c r="Q1" s="25"/>
      <c r="R1" s="81"/>
      <c r="S1" s="81"/>
      <c r="T1" s="81"/>
      <c r="U1" s="81"/>
      <c r="W1" s="81"/>
      <c r="X1" s="81"/>
      <c r="Y1" s="81"/>
      <c r="Z1" s="81"/>
    </row>
    <row r="2" spans="1:26" x14ac:dyDescent="0.25">
      <c r="A2" s="3"/>
      <c r="B2" s="3" t="s">
        <v>23</v>
      </c>
      <c r="C2" s="3" t="s">
        <v>24</v>
      </c>
      <c r="D2" s="24" t="s">
        <v>286</v>
      </c>
      <c r="E2" s="27" t="s">
        <v>287</v>
      </c>
      <c r="G2" s="3"/>
      <c r="H2" s="3" t="s">
        <v>23</v>
      </c>
      <c r="I2" s="3" t="s">
        <v>24</v>
      </c>
      <c r="J2" s="24" t="s">
        <v>286</v>
      </c>
      <c r="K2" s="34" t="s">
        <v>287</v>
      </c>
      <c r="M2" s="39"/>
      <c r="N2" s="39"/>
      <c r="O2" s="39"/>
      <c r="P2" s="39"/>
      <c r="Q2" s="25"/>
      <c r="R2" s="39"/>
      <c r="S2" s="39"/>
      <c r="T2" s="39"/>
      <c r="U2" s="39"/>
      <c r="V2" s="43"/>
      <c r="W2" s="56"/>
      <c r="X2" s="56"/>
      <c r="Y2" s="56"/>
      <c r="Z2" s="56"/>
    </row>
    <row r="3" spans="1:26" x14ac:dyDescent="0.25">
      <c r="A3" s="70" t="s">
        <v>1</v>
      </c>
      <c r="B3" s="8" t="s">
        <v>2</v>
      </c>
      <c r="C3" s="6" t="s">
        <v>158</v>
      </c>
      <c r="D3" s="23">
        <v>6.0000000000002274E-3</v>
      </c>
      <c r="E3" s="75">
        <f>AVERAGE(D3:D6)</f>
        <v>4.8000000000012477E-3</v>
      </c>
      <c r="G3" s="70" t="s">
        <v>1</v>
      </c>
      <c r="H3" s="8" t="s">
        <v>2</v>
      </c>
      <c r="I3" s="6" t="s">
        <v>154</v>
      </c>
      <c r="J3" s="23">
        <v>1.2800000000002143E-2</v>
      </c>
      <c r="K3" s="74">
        <f>AVERAGE(J3:J6)</f>
        <v>1.1374999999999247E-2</v>
      </c>
      <c r="M3" s="37"/>
      <c r="N3" s="37"/>
      <c r="O3" s="37"/>
      <c r="P3" s="37"/>
      <c r="Q3" s="42"/>
      <c r="R3" s="37"/>
      <c r="S3" s="37"/>
      <c r="T3" s="37"/>
      <c r="U3" s="37"/>
      <c r="W3" s="64"/>
      <c r="X3" s="64"/>
      <c r="Y3" s="64"/>
      <c r="Z3" s="64"/>
    </row>
    <row r="4" spans="1:26" x14ac:dyDescent="0.25">
      <c r="A4" s="70"/>
      <c r="B4" s="8" t="s">
        <v>3</v>
      </c>
      <c r="C4" s="6" t="s">
        <v>159</v>
      </c>
      <c r="D4" s="23">
        <v>2.1000000000022112E-3</v>
      </c>
      <c r="E4" s="75"/>
      <c r="G4" s="70"/>
      <c r="H4" s="8" t="s">
        <v>3</v>
      </c>
      <c r="I4" s="6" t="s">
        <v>155</v>
      </c>
      <c r="J4" s="23">
        <v>1.1999999999996902E-2</v>
      </c>
      <c r="K4" s="74"/>
      <c r="M4" s="37"/>
      <c r="N4" s="37"/>
      <c r="O4" s="37"/>
      <c r="P4" s="37"/>
      <c r="Q4" s="42"/>
      <c r="R4" s="37"/>
      <c r="S4" s="37"/>
      <c r="T4" s="37"/>
      <c r="U4" s="37"/>
      <c r="W4" s="64"/>
      <c r="X4" s="64"/>
      <c r="Y4" s="64"/>
      <c r="Z4" s="64"/>
    </row>
    <row r="5" spans="1:26" x14ac:dyDescent="0.25">
      <c r="A5" s="70"/>
      <c r="B5" s="8" t="s">
        <v>4</v>
      </c>
      <c r="C5" s="6" t="s">
        <v>160</v>
      </c>
      <c r="D5" s="35">
        <v>5.2000000000020918E-3</v>
      </c>
      <c r="E5" s="75"/>
      <c r="G5" s="70"/>
      <c r="H5" s="8" t="s">
        <v>4</v>
      </c>
      <c r="I5" s="6" t="s">
        <v>156</v>
      </c>
      <c r="J5" s="35">
        <v>6.1999999999997613E-3</v>
      </c>
      <c r="K5" s="74"/>
      <c r="M5" s="37"/>
      <c r="N5" s="37"/>
      <c r="O5" s="37"/>
      <c r="P5" s="37"/>
      <c r="Q5" s="42"/>
      <c r="R5" s="37"/>
      <c r="S5" s="37"/>
      <c r="T5" s="37"/>
      <c r="U5" s="37"/>
      <c r="W5" s="64"/>
      <c r="X5" s="64"/>
      <c r="Y5" s="64"/>
      <c r="Z5" s="64"/>
    </row>
    <row r="6" spans="1:26" x14ac:dyDescent="0.25">
      <c r="A6" s="70"/>
      <c r="B6" s="8" t="s">
        <v>5</v>
      </c>
      <c r="C6" s="6" t="s">
        <v>161</v>
      </c>
      <c r="D6" s="35">
        <v>5.9000000000004604E-3</v>
      </c>
      <c r="E6" s="75"/>
      <c r="G6" s="70"/>
      <c r="H6" s="8" t="s">
        <v>5</v>
      </c>
      <c r="I6" s="6" t="s">
        <v>157</v>
      </c>
      <c r="J6" s="35">
        <v>1.4499999999998181E-2</v>
      </c>
      <c r="K6" s="74"/>
      <c r="M6" s="37"/>
      <c r="N6" s="37"/>
      <c r="O6" s="37"/>
      <c r="P6" s="37"/>
      <c r="Q6" s="42"/>
      <c r="R6" s="37"/>
      <c r="S6" s="37"/>
      <c r="T6" s="37"/>
      <c r="U6" s="37"/>
      <c r="W6" s="64"/>
      <c r="X6" s="64"/>
      <c r="Y6" s="64"/>
      <c r="Z6" s="64"/>
    </row>
    <row r="7" spans="1:26" x14ac:dyDescent="0.25">
      <c r="A7" s="3"/>
      <c r="B7" s="3" t="s">
        <v>23</v>
      </c>
      <c r="C7" s="3" t="s">
        <v>24</v>
      </c>
      <c r="D7" s="24" t="s">
        <v>286</v>
      </c>
      <c r="E7" s="34" t="s">
        <v>287</v>
      </c>
      <c r="G7" s="3"/>
      <c r="H7" s="3" t="s">
        <v>23</v>
      </c>
      <c r="I7" s="3" t="s">
        <v>24</v>
      </c>
      <c r="J7" s="24" t="s">
        <v>286</v>
      </c>
      <c r="K7" s="34" t="s">
        <v>287</v>
      </c>
      <c r="M7" s="37"/>
      <c r="N7" s="37"/>
      <c r="O7" s="37"/>
      <c r="P7" s="37"/>
      <c r="Q7" s="42"/>
      <c r="R7" s="37"/>
      <c r="S7" s="37"/>
      <c r="T7" s="37"/>
      <c r="U7" s="37"/>
      <c r="V7" s="43"/>
      <c r="W7" s="64"/>
      <c r="X7" s="64"/>
      <c r="Y7" s="64"/>
      <c r="Z7" s="64"/>
    </row>
    <row r="8" spans="1:26" x14ac:dyDescent="0.25">
      <c r="A8" s="70" t="s">
        <v>6</v>
      </c>
      <c r="B8" s="8" t="s">
        <v>2</v>
      </c>
      <c r="C8" s="6" t="s">
        <v>162</v>
      </c>
      <c r="D8" s="23">
        <v>4.9999999999990052E-3</v>
      </c>
      <c r="E8" s="75">
        <f>AVERAGE(D8:D11)</f>
        <v>5.4499999999992887E-3</v>
      </c>
      <c r="G8" s="70" t="s">
        <v>6</v>
      </c>
      <c r="H8" s="8" t="s">
        <v>2</v>
      </c>
      <c r="I8" s="6" t="s">
        <v>222</v>
      </c>
      <c r="J8" s="23">
        <v>1.6300000000001091E-2</v>
      </c>
      <c r="K8" s="74">
        <f>AVERAGE(J8:J11)</f>
        <v>1.7575000000000784E-2</v>
      </c>
      <c r="M8" s="37"/>
      <c r="N8" s="37"/>
      <c r="O8" s="37"/>
      <c r="P8" s="37"/>
      <c r="Q8" s="42"/>
      <c r="R8" s="37"/>
      <c r="S8" s="37"/>
      <c r="T8" s="37"/>
      <c r="U8" s="37"/>
      <c r="W8" s="64"/>
      <c r="X8" s="64"/>
      <c r="Y8" s="64"/>
      <c r="Z8" s="64"/>
    </row>
    <row r="9" spans="1:26" x14ac:dyDescent="0.25">
      <c r="A9" s="70"/>
      <c r="B9" s="8" t="s">
        <v>3</v>
      </c>
      <c r="C9" s="6" t="s">
        <v>163</v>
      </c>
      <c r="D9" s="23">
        <v>7.199999999999207E-3</v>
      </c>
      <c r="E9" s="75"/>
      <c r="G9" s="70"/>
      <c r="H9" s="8" t="s">
        <v>3</v>
      </c>
      <c r="I9" s="6" t="s">
        <v>223</v>
      </c>
      <c r="J9" s="23">
        <v>2.1100000000000563E-2</v>
      </c>
      <c r="K9" s="74"/>
      <c r="M9" s="37"/>
      <c r="N9" s="37"/>
      <c r="O9" s="37"/>
      <c r="P9" s="37"/>
      <c r="Q9" s="42"/>
      <c r="R9" s="37"/>
      <c r="S9" s="37"/>
      <c r="T9" s="37"/>
      <c r="U9" s="37"/>
      <c r="W9" s="64"/>
      <c r="X9" s="64"/>
      <c r="Y9" s="64"/>
      <c r="Z9" s="64"/>
    </row>
    <row r="10" spans="1:26" x14ac:dyDescent="0.25">
      <c r="A10" s="70"/>
      <c r="B10" s="8" t="s">
        <v>4</v>
      </c>
      <c r="C10" s="6" t="s">
        <v>164</v>
      </c>
      <c r="D10" s="35">
        <v>4.9999999999990052E-3</v>
      </c>
      <c r="E10" s="75"/>
      <c r="G10" s="70"/>
      <c r="H10" s="8" t="s">
        <v>4</v>
      </c>
      <c r="I10" s="6" t="s">
        <v>224</v>
      </c>
      <c r="J10" s="35">
        <v>1.8200000000000216E-2</v>
      </c>
      <c r="K10" s="74"/>
      <c r="M10" s="37"/>
      <c r="N10" s="37"/>
      <c r="O10" s="37"/>
      <c r="P10" s="37"/>
      <c r="Q10" s="42"/>
      <c r="R10" s="37"/>
      <c r="S10" s="37"/>
      <c r="T10" s="37"/>
      <c r="U10" s="37"/>
      <c r="W10" s="64"/>
      <c r="X10" s="64"/>
      <c r="Y10" s="64"/>
      <c r="Z10" s="64"/>
    </row>
    <row r="11" spans="1:26" x14ac:dyDescent="0.25">
      <c r="A11" s="70"/>
      <c r="B11" s="8" t="s">
        <v>5</v>
      </c>
      <c r="C11" s="6" t="s">
        <v>165</v>
      </c>
      <c r="D11" s="35">
        <v>4.5999999999999375E-3</v>
      </c>
      <c r="E11" s="75"/>
      <c r="G11" s="70"/>
      <c r="H11" s="8" t="s">
        <v>5</v>
      </c>
      <c r="I11" s="6" t="s">
        <v>225</v>
      </c>
      <c r="J11" s="35">
        <v>1.4700000000001268E-2</v>
      </c>
      <c r="K11" s="74"/>
      <c r="M11" s="37"/>
      <c r="N11" s="37"/>
      <c r="O11" s="37"/>
      <c r="P11" s="37"/>
      <c r="Q11" s="42"/>
      <c r="R11" s="37"/>
      <c r="S11" s="37"/>
      <c r="T11" s="37"/>
      <c r="U11" s="37"/>
      <c r="W11" s="64"/>
      <c r="X11" s="64"/>
      <c r="Y11" s="64"/>
      <c r="Z11" s="64"/>
    </row>
    <row r="12" spans="1:26" x14ac:dyDescent="0.25">
      <c r="A12" s="3"/>
      <c r="B12" s="3" t="s">
        <v>23</v>
      </c>
      <c r="C12" s="3" t="s">
        <v>24</v>
      </c>
      <c r="D12" s="24" t="s">
        <v>286</v>
      </c>
      <c r="E12" s="34" t="s">
        <v>287</v>
      </c>
      <c r="G12" s="3"/>
      <c r="H12" s="3" t="s">
        <v>23</v>
      </c>
      <c r="I12" s="3" t="s">
        <v>24</v>
      </c>
      <c r="J12" s="24" t="s">
        <v>286</v>
      </c>
      <c r="K12" s="34" t="s">
        <v>287</v>
      </c>
      <c r="M12" s="42"/>
      <c r="N12" s="37"/>
      <c r="O12" s="37"/>
      <c r="P12" s="37"/>
      <c r="Q12" s="42"/>
      <c r="R12" s="37"/>
      <c r="S12" s="37"/>
      <c r="T12" s="37"/>
      <c r="U12" s="37"/>
      <c r="V12" s="43"/>
      <c r="W12" s="64"/>
      <c r="X12" s="64"/>
      <c r="Y12" s="64"/>
      <c r="Z12" s="64"/>
    </row>
    <row r="13" spans="1:26" x14ac:dyDescent="0.25">
      <c r="A13" s="70" t="s">
        <v>7</v>
      </c>
      <c r="B13" s="8" t="s">
        <v>2</v>
      </c>
      <c r="C13" s="6" t="s">
        <v>166</v>
      </c>
      <c r="D13" s="23">
        <v>3.3999999999991815E-3</v>
      </c>
      <c r="E13" s="75">
        <f>AVERAGE(D13:D16)</f>
        <v>5.0250000000002792E-3</v>
      </c>
      <c r="G13" s="70" t="s">
        <v>7</v>
      </c>
      <c r="H13" s="8" t="s">
        <v>2</v>
      </c>
      <c r="I13" s="6" t="s">
        <v>226</v>
      </c>
      <c r="J13" s="23">
        <v>1.4299999999998647E-2</v>
      </c>
      <c r="K13" s="74">
        <f>AVERAGE(J13:J16)</f>
        <v>1.7275000000000151E-2</v>
      </c>
      <c r="M13" s="37"/>
      <c r="N13" s="37"/>
      <c r="O13" s="37"/>
      <c r="P13" s="37"/>
      <c r="Q13" s="42"/>
      <c r="R13" s="37"/>
      <c r="S13" s="37"/>
      <c r="T13" s="37"/>
      <c r="U13" s="37"/>
      <c r="W13" s="64"/>
      <c r="X13" s="64"/>
      <c r="Y13" s="64"/>
      <c r="Z13" s="64"/>
    </row>
    <row r="14" spans="1:26" x14ac:dyDescent="0.25">
      <c r="A14" s="70"/>
      <c r="B14" s="8" t="s">
        <v>3</v>
      </c>
      <c r="C14" s="6" t="s">
        <v>167</v>
      </c>
      <c r="D14" s="23">
        <v>3.700000000002035E-3</v>
      </c>
      <c r="E14" s="75"/>
      <c r="G14" s="70"/>
      <c r="H14" s="8" t="s">
        <v>3</v>
      </c>
      <c r="I14" s="6" t="s">
        <v>227</v>
      </c>
      <c r="J14" s="23">
        <v>1.8700000000002603E-2</v>
      </c>
      <c r="K14" s="74"/>
      <c r="M14" s="37"/>
      <c r="N14" s="37"/>
      <c r="O14" s="37"/>
      <c r="P14" s="37"/>
      <c r="Q14" s="42"/>
      <c r="R14" s="37"/>
      <c r="S14" s="37"/>
      <c r="T14" s="37"/>
      <c r="U14" s="37"/>
      <c r="W14" s="64"/>
      <c r="X14" s="64"/>
      <c r="Y14" s="64"/>
      <c r="Z14" s="64"/>
    </row>
    <row r="15" spans="1:26" x14ac:dyDescent="0.25">
      <c r="A15" s="70"/>
      <c r="B15" s="8" t="s">
        <v>4</v>
      </c>
      <c r="C15" s="6" t="s">
        <v>168</v>
      </c>
      <c r="D15" s="35">
        <v>9.4999999999991758E-3</v>
      </c>
      <c r="E15" s="75"/>
      <c r="G15" s="70"/>
      <c r="H15" s="8" t="s">
        <v>4</v>
      </c>
      <c r="I15" s="6" t="s">
        <v>228</v>
      </c>
      <c r="J15" s="35">
        <v>2.0599999999999952E-2</v>
      </c>
      <c r="K15" s="74"/>
      <c r="M15" s="37"/>
      <c r="N15" s="37"/>
      <c r="O15" s="37"/>
      <c r="P15" s="37"/>
      <c r="Q15" s="42"/>
      <c r="R15" s="37"/>
      <c r="S15" s="37"/>
      <c r="T15" s="37"/>
      <c r="U15" s="37"/>
      <c r="W15" s="64"/>
      <c r="X15" s="64"/>
      <c r="Y15" s="64"/>
      <c r="Z15" s="64"/>
    </row>
    <row r="16" spans="1:26" x14ac:dyDescent="0.25">
      <c r="A16" s="70"/>
      <c r="B16" s="8" t="s">
        <v>5</v>
      </c>
      <c r="C16" s="6" t="s">
        <v>169</v>
      </c>
      <c r="D16" s="35">
        <v>3.5000000000007248E-3</v>
      </c>
      <c r="E16" s="75"/>
      <c r="G16" s="70"/>
      <c r="H16" s="8" t="s">
        <v>5</v>
      </c>
      <c r="I16" s="6" t="s">
        <v>229</v>
      </c>
      <c r="J16" s="35">
        <v>1.5499999999999403E-2</v>
      </c>
      <c r="K16" s="74"/>
      <c r="M16" s="37"/>
      <c r="N16" s="37"/>
      <c r="O16" s="37"/>
      <c r="P16" s="42"/>
      <c r="Q16" s="42"/>
      <c r="R16" s="37"/>
      <c r="S16" s="37"/>
      <c r="T16" s="37"/>
      <c r="U16" s="37"/>
      <c r="W16" s="64"/>
      <c r="X16" s="64"/>
      <c r="Y16" s="64"/>
      <c r="Z16" s="64"/>
    </row>
    <row r="17" spans="1:26" x14ac:dyDescent="0.25">
      <c r="A17" s="3"/>
      <c r="B17" s="3" t="s">
        <v>23</v>
      </c>
      <c r="C17" s="3" t="s">
        <v>24</v>
      </c>
      <c r="D17" s="24" t="s">
        <v>286</v>
      </c>
      <c r="E17" s="34" t="s">
        <v>287</v>
      </c>
      <c r="G17" s="3"/>
      <c r="H17" s="3" t="s">
        <v>23</v>
      </c>
      <c r="I17" s="3" t="s">
        <v>24</v>
      </c>
      <c r="J17" s="24" t="s">
        <v>286</v>
      </c>
      <c r="K17" s="34" t="s">
        <v>287</v>
      </c>
      <c r="M17" s="37"/>
      <c r="N17" s="37"/>
      <c r="O17" s="37"/>
      <c r="P17" s="37"/>
      <c r="Q17" s="42"/>
      <c r="R17" s="37"/>
      <c r="S17" s="37"/>
      <c r="T17" s="37"/>
      <c r="U17" s="37"/>
      <c r="V17" s="43"/>
      <c r="W17" s="64"/>
      <c r="X17" s="64"/>
      <c r="Y17" s="64"/>
      <c r="Z17" s="64"/>
    </row>
    <row r="18" spans="1:26" x14ac:dyDescent="0.25">
      <c r="A18" s="70" t="s">
        <v>8</v>
      </c>
      <c r="B18" s="8" t="s">
        <v>2</v>
      </c>
      <c r="C18" s="6" t="s">
        <v>170</v>
      </c>
      <c r="D18" s="23">
        <v>4.0000000000013358E-3</v>
      </c>
      <c r="E18" s="75">
        <f>AVERAGE(D18:D21)</f>
        <v>4.475000000001117E-3</v>
      </c>
      <c r="G18" s="70" t="s">
        <v>8</v>
      </c>
      <c r="H18" s="8" t="s">
        <v>2</v>
      </c>
      <c r="I18" s="6" t="s">
        <v>230</v>
      </c>
      <c r="J18" s="23">
        <v>2.260000000000062E-2</v>
      </c>
      <c r="K18" s="74">
        <f>AVERAGE(J18:J21)</f>
        <v>2.2475000000000911E-2</v>
      </c>
      <c r="M18" s="37"/>
      <c r="N18" s="37"/>
      <c r="O18" s="37"/>
      <c r="P18" s="37"/>
      <c r="Q18" s="42"/>
      <c r="R18" s="37"/>
      <c r="S18" s="37"/>
      <c r="T18" s="37"/>
      <c r="U18" s="37"/>
      <c r="W18" s="64"/>
      <c r="X18" s="64"/>
      <c r="Y18" s="64"/>
      <c r="Z18" s="64"/>
    </row>
    <row r="19" spans="1:26" x14ac:dyDescent="0.25">
      <c r="A19" s="70"/>
      <c r="B19" s="8" t="s">
        <v>3</v>
      </c>
      <c r="C19" s="6" t="s">
        <v>171</v>
      </c>
      <c r="D19" s="23">
        <v>5.8000000000006935E-3</v>
      </c>
      <c r="E19" s="75"/>
      <c r="G19" s="70"/>
      <c r="H19" s="8" t="s">
        <v>3</v>
      </c>
      <c r="I19" s="6" t="s">
        <v>231</v>
      </c>
      <c r="J19" s="23">
        <v>2.7599999999999625E-2</v>
      </c>
      <c r="K19" s="74"/>
      <c r="M19" s="17"/>
      <c r="N19" s="17"/>
      <c r="O19" s="17"/>
      <c r="P19" s="17"/>
      <c r="Q19" s="58"/>
      <c r="R19" s="17"/>
      <c r="S19" s="17"/>
      <c r="T19" s="17"/>
      <c r="U19" s="17"/>
      <c r="W19" s="17"/>
      <c r="X19" s="17"/>
      <c r="Y19" s="17"/>
      <c r="Z19" s="17"/>
    </row>
    <row r="20" spans="1:26" x14ac:dyDescent="0.25">
      <c r="A20" s="70"/>
      <c r="B20" s="8" t="s">
        <v>4</v>
      </c>
      <c r="C20" s="6" t="s">
        <v>172</v>
      </c>
      <c r="D20" s="35">
        <v>2.7000000000008129E-3</v>
      </c>
      <c r="E20" s="75"/>
      <c r="G20" s="70"/>
      <c r="H20" s="8" t="s">
        <v>4</v>
      </c>
      <c r="I20" s="6" t="s">
        <v>232</v>
      </c>
      <c r="J20" s="35">
        <v>1.7900000000000915E-2</v>
      </c>
      <c r="K20" s="74"/>
      <c r="M20" s="17"/>
      <c r="N20" s="17"/>
      <c r="O20" s="17"/>
      <c r="P20" s="17"/>
      <c r="Q20" s="18"/>
      <c r="R20" s="17"/>
      <c r="S20" s="17"/>
      <c r="T20" s="17"/>
      <c r="U20" s="17"/>
      <c r="W20" s="17"/>
      <c r="X20" s="17"/>
      <c r="Y20" s="17"/>
      <c r="Z20" s="17"/>
    </row>
    <row r="21" spans="1:26" x14ac:dyDescent="0.25">
      <c r="A21" s="70"/>
      <c r="B21" s="8" t="s">
        <v>5</v>
      </c>
      <c r="C21" s="6" t="s">
        <v>173</v>
      </c>
      <c r="D21" s="35">
        <v>5.4000000000016257E-3</v>
      </c>
      <c r="E21" s="75"/>
      <c r="G21" s="70"/>
      <c r="H21" s="8" t="s">
        <v>5</v>
      </c>
      <c r="I21" s="6" t="s">
        <v>233</v>
      </c>
      <c r="J21" s="35">
        <v>2.1800000000002484E-2</v>
      </c>
      <c r="K21" s="74"/>
    </row>
    <row r="22" spans="1:26" x14ac:dyDescent="0.25">
      <c r="A22" s="3"/>
      <c r="B22" s="3" t="s">
        <v>23</v>
      </c>
      <c r="C22" s="3" t="s">
        <v>24</v>
      </c>
      <c r="D22" s="24" t="s">
        <v>286</v>
      </c>
      <c r="E22" s="34" t="s">
        <v>287</v>
      </c>
      <c r="G22" s="3"/>
      <c r="H22" s="3" t="s">
        <v>23</v>
      </c>
      <c r="I22" s="3" t="s">
        <v>24</v>
      </c>
      <c r="J22" s="24" t="s">
        <v>286</v>
      </c>
      <c r="K22" s="34" t="s">
        <v>287</v>
      </c>
      <c r="M22" s="40"/>
      <c r="S22" s="37"/>
      <c r="V22" s="43"/>
    </row>
    <row r="23" spans="1:26" x14ac:dyDescent="0.25">
      <c r="A23" s="70" t="s">
        <v>9</v>
      </c>
      <c r="B23" s="8" t="s">
        <v>2</v>
      </c>
      <c r="C23" s="6" t="s">
        <v>174</v>
      </c>
      <c r="D23" s="23">
        <v>9.3999999999994088E-3</v>
      </c>
      <c r="E23" s="75">
        <f>AVERAGE(D23:D26)</f>
        <v>4.6249999999998792E-3</v>
      </c>
      <c r="G23" s="70" t="s">
        <v>9</v>
      </c>
      <c r="H23" s="8" t="s">
        <v>2</v>
      </c>
      <c r="I23" s="6" t="s">
        <v>234</v>
      </c>
      <c r="J23" s="23">
        <v>1.969999999999672E-2</v>
      </c>
      <c r="K23" s="74">
        <f>AVERAGE(J23:J26)</f>
        <v>2.4874999999997982E-2</v>
      </c>
      <c r="N23" s="76"/>
      <c r="O23" s="76"/>
      <c r="P23" s="76"/>
      <c r="Q23" s="76"/>
      <c r="S23" s="37"/>
    </row>
    <row r="24" spans="1:26" x14ac:dyDescent="0.25">
      <c r="A24" s="70"/>
      <c r="B24" s="8" t="s">
        <v>3</v>
      </c>
      <c r="C24" s="6" t="s">
        <v>175</v>
      </c>
      <c r="D24" s="23">
        <v>3.0000000000001137E-3</v>
      </c>
      <c r="E24" s="75"/>
      <c r="G24" s="70"/>
      <c r="H24" s="8" t="s">
        <v>3</v>
      </c>
      <c r="I24" s="6" t="s">
        <v>235</v>
      </c>
      <c r="J24" s="23">
        <v>2.6799999999997937E-2</v>
      </c>
      <c r="K24" s="74"/>
      <c r="N24" s="25"/>
      <c r="O24" s="25"/>
      <c r="P24" s="25"/>
      <c r="Q24" s="25"/>
      <c r="S24" s="28"/>
    </row>
    <row r="25" spans="1:26" x14ac:dyDescent="0.25">
      <c r="A25" s="70"/>
      <c r="B25" s="8" t="s">
        <v>4</v>
      </c>
      <c r="C25" s="6" t="s">
        <v>176</v>
      </c>
      <c r="D25" s="35">
        <v>2.9000000000003467E-3</v>
      </c>
      <c r="E25" s="75"/>
      <c r="G25" s="70"/>
      <c r="H25" s="8" t="s">
        <v>4</v>
      </c>
      <c r="I25" s="6" t="s">
        <v>236</v>
      </c>
      <c r="J25" s="35">
        <v>2.6199999999999335E-2</v>
      </c>
      <c r="K25" s="74"/>
      <c r="N25" s="17"/>
      <c r="O25" s="17"/>
      <c r="P25" s="17"/>
      <c r="Q25" s="17"/>
      <c r="S25" s="28"/>
    </row>
    <row r="26" spans="1:26" x14ac:dyDescent="0.25">
      <c r="A26" s="70"/>
      <c r="B26" s="8" t="s">
        <v>5</v>
      </c>
      <c r="C26" s="6" t="s">
        <v>177</v>
      </c>
      <c r="D26" s="35">
        <v>3.1999999999996476E-3</v>
      </c>
      <c r="E26" s="75"/>
      <c r="G26" s="70"/>
      <c r="H26" s="8" t="s">
        <v>5</v>
      </c>
      <c r="I26" s="6" t="s">
        <v>237</v>
      </c>
      <c r="J26" s="35">
        <v>2.6799999999997937E-2</v>
      </c>
      <c r="K26" s="74"/>
      <c r="N26" s="25"/>
      <c r="O26" s="25"/>
      <c r="P26" s="25"/>
      <c r="Q26" s="25"/>
    </row>
    <row r="27" spans="1:26" x14ac:dyDescent="0.25">
      <c r="A27" s="3"/>
      <c r="B27" s="3" t="s">
        <v>23</v>
      </c>
      <c r="C27" s="3" t="s">
        <v>24</v>
      </c>
      <c r="D27" s="24" t="s">
        <v>286</v>
      </c>
      <c r="E27" s="34" t="s">
        <v>287</v>
      </c>
      <c r="G27" s="3"/>
      <c r="H27" s="3" t="s">
        <v>23</v>
      </c>
      <c r="I27" s="3" t="s">
        <v>24</v>
      </c>
      <c r="J27" s="24" t="s">
        <v>286</v>
      </c>
      <c r="K27" s="34" t="s">
        <v>287</v>
      </c>
      <c r="M27" s="40"/>
      <c r="V27" s="43"/>
    </row>
    <row r="28" spans="1:26" x14ac:dyDescent="0.25">
      <c r="A28" s="70" t="s">
        <v>10</v>
      </c>
      <c r="B28" s="8" t="s">
        <v>2</v>
      </c>
      <c r="C28" s="6" t="s">
        <v>178</v>
      </c>
      <c r="D28" s="23">
        <v>4.900000000002791E-3</v>
      </c>
      <c r="E28" s="75">
        <f>AVERAGE(D28:D31)</f>
        <v>3.7000000000007027E-3</v>
      </c>
      <c r="G28" s="70" t="s">
        <v>10</v>
      </c>
      <c r="H28" s="8" t="s">
        <v>2</v>
      </c>
      <c r="I28" s="6" t="s">
        <v>238</v>
      </c>
      <c r="J28" s="23">
        <v>2.7899999999998926E-2</v>
      </c>
      <c r="K28" s="74">
        <f>AVERAGE(J28:J31)</f>
        <v>2.4474999999999802E-2</v>
      </c>
      <c r="M28" s="41"/>
    </row>
    <row r="29" spans="1:26" x14ac:dyDescent="0.25">
      <c r="A29" s="70"/>
      <c r="B29" s="8" t="s">
        <v>3</v>
      </c>
      <c r="C29" s="6" t="s">
        <v>179</v>
      </c>
      <c r="D29" s="23">
        <v>5.0000000000007816E-3</v>
      </c>
      <c r="E29" s="75"/>
      <c r="G29" s="70"/>
      <c r="H29" s="8" t="s">
        <v>3</v>
      </c>
      <c r="I29" s="6" t="s">
        <v>239</v>
      </c>
      <c r="J29" s="23">
        <v>2.6800000000001489E-2</v>
      </c>
      <c r="K29" s="74"/>
      <c r="M29" s="41"/>
    </row>
    <row r="30" spans="1:26" x14ac:dyDescent="0.25">
      <c r="A30" s="70"/>
      <c r="B30" s="8" t="s">
        <v>4</v>
      </c>
      <c r="C30" s="6" t="s">
        <v>180</v>
      </c>
      <c r="D30" s="35">
        <v>3.700000000002035E-3</v>
      </c>
      <c r="E30" s="75"/>
      <c r="G30" s="70"/>
      <c r="H30" s="8" t="s">
        <v>4</v>
      </c>
      <c r="I30" s="6" t="s">
        <v>240</v>
      </c>
      <c r="J30" s="35">
        <v>1.5100000000000335E-2</v>
      </c>
      <c r="K30" s="74"/>
      <c r="M30" s="41"/>
    </row>
    <row r="31" spans="1:26" x14ac:dyDescent="0.25">
      <c r="A31" s="70"/>
      <c r="B31" s="8" t="s">
        <v>5</v>
      </c>
      <c r="C31" s="6" t="s">
        <v>181</v>
      </c>
      <c r="D31" s="35">
        <v>1.1999999999972033E-3</v>
      </c>
      <c r="E31" s="75"/>
      <c r="G31" s="70"/>
      <c r="H31" s="8" t="s">
        <v>5</v>
      </c>
      <c r="I31" s="6" t="s">
        <v>241</v>
      </c>
      <c r="J31" s="35">
        <v>2.809999999999846E-2</v>
      </c>
      <c r="K31" s="74"/>
      <c r="M31" s="41"/>
    </row>
    <row r="32" spans="1:26" x14ac:dyDescent="0.25">
      <c r="A32" s="3"/>
      <c r="B32" s="3" t="s">
        <v>23</v>
      </c>
      <c r="C32" s="3" t="s">
        <v>24</v>
      </c>
      <c r="D32" s="24" t="s">
        <v>286</v>
      </c>
      <c r="E32" s="34" t="s">
        <v>287</v>
      </c>
      <c r="G32" s="3"/>
      <c r="H32" s="3" t="s">
        <v>23</v>
      </c>
      <c r="I32" s="3" t="s">
        <v>24</v>
      </c>
      <c r="J32" s="24" t="s">
        <v>286</v>
      </c>
      <c r="K32" s="34" t="s">
        <v>287</v>
      </c>
      <c r="M32" s="40"/>
      <c r="V32" s="43"/>
    </row>
    <row r="33" spans="1:22" x14ac:dyDescent="0.25">
      <c r="A33" s="70" t="s">
        <v>11</v>
      </c>
      <c r="B33" s="8" t="s">
        <v>2</v>
      </c>
      <c r="C33" s="6" t="s">
        <v>182</v>
      </c>
      <c r="D33" s="23">
        <v>4.0000000000013358E-3</v>
      </c>
      <c r="E33" s="75">
        <f>AVERAGE(D33:D36)</f>
        <v>4.1500000000000981E-3</v>
      </c>
      <c r="G33" s="70" t="s">
        <v>11</v>
      </c>
      <c r="H33" s="8" t="s">
        <v>2</v>
      </c>
      <c r="I33" s="6" t="s">
        <v>242</v>
      </c>
      <c r="J33" s="23">
        <v>1.6600000000000392E-2</v>
      </c>
      <c r="K33" s="74">
        <f>AVERAGE(J33:J36)</f>
        <v>2.5325000000000486E-2</v>
      </c>
      <c r="M33" s="41"/>
    </row>
    <row r="34" spans="1:22" x14ac:dyDescent="0.25">
      <c r="A34" s="70"/>
      <c r="B34" s="8" t="s">
        <v>3</v>
      </c>
      <c r="C34" s="6" t="s">
        <v>183</v>
      </c>
      <c r="D34" s="23">
        <v>3.3999999999991815E-3</v>
      </c>
      <c r="E34" s="75"/>
      <c r="G34" s="70"/>
      <c r="H34" s="8" t="s">
        <v>3</v>
      </c>
      <c r="I34" s="6" t="s">
        <v>243</v>
      </c>
      <c r="J34" s="23">
        <v>2.8900000000000148E-2</v>
      </c>
      <c r="K34" s="74"/>
      <c r="M34" s="41"/>
    </row>
    <row r="35" spans="1:22" x14ac:dyDescent="0.25">
      <c r="A35" s="70"/>
      <c r="B35" s="8" t="s">
        <v>4</v>
      </c>
      <c r="C35" s="6" t="s">
        <v>184</v>
      </c>
      <c r="D35" s="35">
        <v>4.7999999999994714E-3</v>
      </c>
      <c r="E35" s="75"/>
      <c r="G35" s="70"/>
      <c r="H35" s="8" t="s">
        <v>4</v>
      </c>
      <c r="I35" s="6" t="s">
        <v>244</v>
      </c>
      <c r="J35" s="35">
        <v>2.850000000000108E-2</v>
      </c>
      <c r="K35" s="74"/>
      <c r="M35" s="41"/>
    </row>
    <row r="36" spans="1:22" x14ac:dyDescent="0.25">
      <c r="A36" s="70"/>
      <c r="B36" s="8" t="s">
        <v>5</v>
      </c>
      <c r="C36" s="6" t="s">
        <v>185</v>
      </c>
      <c r="D36" s="35">
        <v>4.4000000000004036E-3</v>
      </c>
      <c r="E36" s="75"/>
      <c r="G36" s="70"/>
      <c r="H36" s="8" t="s">
        <v>5</v>
      </c>
      <c r="I36" s="6" t="s">
        <v>245</v>
      </c>
      <c r="J36" s="35">
        <v>2.7300000000000324E-2</v>
      </c>
      <c r="K36" s="74"/>
      <c r="M36" s="41"/>
    </row>
    <row r="37" spans="1:22" x14ac:dyDescent="0.25">
      <c r="A37" s="3"/>
      <c r="B37" s="3" t="s">
        <v>23</v>
      </c>
      <c r="C37" s="3" t="s">
        <v>24</v>
      </c>
      <c r="D37" s="24" t="s">
        <v>286</v>
      </c>
      <c r="E37" s="34" t="s">
        <v>287</v>
      </c>
      <c r="G37" s="3"/>
      <c r="H37" s="3" t="s">
        <v>23</v>
      </c>
      <c r="I37" s="3" t="s">
        <v>24</v>
      </c>
      <c r="J37" s="24" t="s">
        <v>286</v>
      </c>
      <c r="K37" s="34" t="s">
        <v>287</v>
      </c>
      <c r="M37" s="40"/>
      <c r="V37" s="43"/>
    </row>
    <row r="38" spans="1:22" x14ac:dyDescent="0.25">
      <c r="A38" s="70" t="s">
        <v>12</v>
      </c>
      <c r="B38" s="8" t="s">
        <v>2</v>
      </c>
      <c r="C38" s="6" t="s">
        <v>186</v>
      </c>
      <c r="D38" s="23">
        <v>5.2000000000003155E-3</v>
      </c>
      <c r="E38" s="75">
        <f>AVERAGE(D38:D41)</f>
        <v>3.7749999999991957E-3</v>
      </c>
      <c r="G38" s="70" t="s">
        <v>12</v>
      </c>
      <c r="H38" s="8" t="s">
        <v>2</v>
      </c>
      <c r="I38" s="6" t="s">
        <v>246</v>
      </c>
      <c r="J38" s="23">
        <v>2.9500000000002302E-2</v>
      </c>
      <c r="K38" s="74">
        <f>AVERAGE(J38:J41)</f>
        <v>3.5649999999999515E-2</v>
      </c>
      <c r="M38" s="41"/>
    </row>
    <row r="39" spans="1:22" x14ac:dyDescent="0.25">
      <c r="A39" s="70"/>
      <c r="B39" s="8" t="s">
        <v>3</v>
      </c>
      <c r="C39" s="6" t="s">
        <v>187</v>
      </c>
      <c r="D39" s="23">
        <v>1.5000000000000568E-3</v>
      </c>
      <c r="E39" s="75"/>
      <c r="G39" s="70"/>
      <c r="H39" s="8" t="s">
        <v>3</v>
      </c>
      <c r="I39" s="6" t="s">
        <v>247</v>
      </c>
      <c r="J39" s="23">
        <v>3.2299999999999329E-2</v>
      </c>
      <c r="K39" s="74"/>
      <c r="M39" s="41"/>
    </row>
    <row r="40" spans="1:22" x14ac:dyDescent="0.25">
      <c r="A40" s="70"/>
      <c r="B40" s="8" t="s">
        <v>4</v>
      </c>
      <c r="C40" s="6" t="s">
        <v>188</v>
      </c>
      <c r="D40" s="35">
        <v>3.9999999999977831E-3</v>
      </c>
      <c r="E40" s="75"/>
      <c r="G40" s="70"/>
      <c r="H40" s="8" t="s">
        <v>4</v>
      </c>
      <c r="I40" s="6" t="s">
        <v>248</v>
      </c>
      <c r="J40" s="35">
        <v>5.2899999999997505E-2</v>
      </c>
      <c r="K40" s="74"/>
      <c r="M40" s="41"/>
    </row>
    <row r="41" spans="1:22" x14ac:dyDescent="0.25">
      <c r="A41" s="70"/>
      <c r="B41" s="8" t="s">
        <v>5</v>
      </c>
      <c r="C41" s="6" t="s">
        <v>189</v>
      </c>
      <c r="D41" s="35">
        <v>4.3999999999986272E-3</v>
      </c>
      <c r="E41" s="75"/>
      <c r="G41" s="70"/>
      <c r="H41" s="8" t="s">
        <v>5</v>
      </c>
      <c r="I41" s="6" t="s">
        <v>249</v>
      </c>
      <c r="J41" s="35">
        <v>2.7899999999998926E-2</v>
      </c>
      <c r="K41" s="74"/>
      <c r="M41" s="41"/>
    </row>
    <row r="42" spans="1:22" x14ac:dyDescent="0.25">
      <c r="A42" s="3"/>
      <c r="B42" s="3" t="s">
        <v>23</v>
      </c>
      <c r="C42" s="3" t="s">
        <v>24</v>
      </c>
      <c r="D42" s="24" t="s">
        <v>286</v>
      </c>
      <c r="E42" s="34" t="s">
        <v>287</v>
      </c>
      <c r="G42" s="3"/>
      <c r="H42" s="3" t="s">
        <v>23</v>
      </c>
      <c r="I42" s="3" t="s">
        <v>24</v>
      </c>
      <c r="J42" s="24" t="s">
        <v>286</v>
      </c>
      <c r="K42" s="34" t="s">
        <v>287</v>
      </c>
      <c r="M42" s="40"/>
      <c r="V42" s="43"/>
    </row>
    <row r="43" spans="1:22" x14ac:dyDescent="0.25">
      <c r="A43" s="70" t="s">
        <v>13</v>
      </c>
      <c r="B43" s="8" t="s">
        <v>2</v>
      </c>
      <c r="C43" s="6" t="s">
        <v>190</v>
      </c>
      <c r="D43" s="23">
        <v>6.4999999999990621E-3</v>
      </c>
      <c r="E43" s="75">
        <f>AVERAGE(D43:D46)</f>
        <v>4.4249999999999012E-3</v>
      </c>
      <c r="G43" s="70" t="s">
        <v>13</v>
      </c>
      <c r="H43" s="8" t="s">
        <v>2</v>
      </c>
      <c r="I43" s="6" t="s">
        <v>250</v>
      </c>
      <c r="J43" s="23">
        <v>2.8799999999996828E-2</v>
      </c>
      <c r="K43" s="74">
        <f>AVERAGE(J43:J46)</f>
        <v>3.0449999999998756E-2</v>
      </c>
      <c r="M43" s="41"/>
    </row>
    <row r="44" spans="1:22" x14ac:dyDescent="0.25">
      <c r="A44" s="70"/>
      <c r="B44" s="8" t="s">
        <v>3</v>
      </c>
      <c r="C44" s="6" t="s">
        <v>191</v>
      </c>
      <c r="D44" s="23">
        <v>4.7999999999994714E-3</v>
      </c>
      <c r="E44" s="75"/>
      <c r="G44" s="70"/>
      <c r="H44" s="8" t="s">
        <v>3</v>
      </c>
      <c r="I44" s="6" t="s">
        <v>251</v>
      </c>
      <c r="J44" s="23">
        <v>2.6399999999998869E-2</v>
      </c>
      <c r="K44" s="74"/>
      <c r="M44" s="41"/>
    </row>
    <row r="45" spans="1:22" x14ac:dyDescent="0.25">
      <c r="A45" s="70"/>
      <c r="B45" s="8" t="s">
        <v>4</v>
      </c>
      <c r="C45" s="6" t="s">
        <v>192</v>
      </c>
      <c r="D45" s="35">
        <v>4.9000000000010147E-3</v>
      </c>
      <c r="E45" s="75"/>
      <c r="G45" s="70"/>
      <c r="H45" s="8" t="s">
        <v>4</v>
      </c>
      <c r="I45" s="6" t="s">
        <v>252</v>
      </c>
      <c r="J45" s="35">
        <v>3.2099999999999795E-2</v>
      </c>
      <c r="K45" s="74"/>
      <c r="M45" s="41"/>
    </row>
    <row r="46" spans="1:22" x14ac:dyDescent="0.25">
      <c r="A46" s="70"/>
      <c r="B46" s="8" t="s">
        <v>5</v>
      </c>
      <c r="C46" s="6" t="s">
        <v>193</v>
      </c>
      <c r="D46" s="35">
        <v>1.5000000000000568E-3</v>
      </c>
      <c r="E46" s="75"/>
      <c r="G46" s="70"/>
      <c r="H46" s="8" t="s">
        <v>5</v>
      </c>
      <c r="I46" s="6" t="s">
        <v>253</v>
      </c>
      <c r="J46" s="35">
        <v>3.4499999999999531E-2</v>
      </c>
      <c r="K46" s="74"/>
      <c r="M46" s="41"/>
    </row>
    <row r="47" spans="1:22" x14ac:dyDescent="0.25">
      <c r="A47" s="3"/>
      <c r="B47" s="3" t="s">
        <v>23</v>
      </c>
      <c r="C47" s="3" t="s">
        <v>24</v>
      </c>
      <c r="D47" s="24" t="s">
        <v>286</v>
      </c>
      <c r="E47" s="34" t="s">
        <v>287</v>
      </c>
      <c r="G47" s="3"/>
      <c r="H47" s="3" t="s">
        <v>23</v>
      </c>
      <c r="I47" s="3" t="s">
        <v>24</v>
      </c>
      <c r="J47" s="24" t="s">
        <v>286</v>
      </c>
      <c r="K47" s="34" t="s">
        <v>287</v>
      </c>
      <c r="M47" s="40"/>
      <c r="V47" s="43"/>
    </row>
    <row r="48" spans="1:22" x14ac:dyDescent="0.25">
      <c r="A48" s="70" t="s">
        <v>14</v>
      </c>
      <c r="B48" s="8" t="s">
        <v>2</v>
      </c>
      <c r="C48" s="6" t="s">
        <v>197</v>
      </c>
      <c r="D48" s="23">
        <v>3.9999999999977831E-3</v>
      </c>
      <c r="E48" s="75">
        <f>AVERAGE(D48:D51)</f>
        <v>5.7000000000000384E-3</v>
      </c>
      <c r="G48" s="70" t="s">
        <v>14</v>
      </c>
      <c r="H48" s="8" t="s">
        <v>2</v>
      </c>
      <c r="I48" s="6" t="s">
        <v>254</v>
      </c>
      <c r="J48" s="23">
        <v>4.3299999999998562E-2</v>
      </c>
      <c r="K48" s="74">
        <f>AVERAGE(J48:J51)</f>
        <v>4.2174999999999407E-2</v>
      </c>
      <c r="M48" s="41"/>
    </row>
    <row r="49" spans="1:22" x14ac:dyDescent="0.25">
      <c r="A49" s="70"/>
      <c r="B49" s="8" t="s">
        <v>3</v>
      </c>
      <c r="C49" s="6" t="s">
        <v>194</v>
      </c>
      <c r="D49" s="23">
        <v>9.9000000000017963E-3</v>
      </c>
      <c r="E49" s="75"/>
      <c r="G49" s="70"/>
      <c r="H49" s="8" t="s">
        <v>3</v>
      </c>
      <c r="I49" s="6" t="s">
        <v>255</v>
      </c>
      <c r="J49" s="23">
        <v>3.0899999999999039E-2</v>
      </c>
      <c r="K49" s="74"/>
      <c r="M49" s="41"/>
    </row>
    <row r="50" spans="1:22" x14ac:dyDescent="0.25">
      <c r="A50" s="70"/>
      <c r="B50" s="8" t="s">
        <v>4</v>
      </c>
      <c r="C50" s="6" t="s">
        <v>195</v>
      </c>
      <c r="D50" s="35">
        <v>6.2999999999995282E-3</v>
      </c>
      <c r="E50" s="75"/>
      <c r="G50" s="70"/>
      <c r="H50" s="8" t="s">
        <v>4</v>
      </c>
      <c r="I50" s="6" t="s">
        <v>256</v>
      </c>
      <c r="J50" s="35">
        <v>5.3499999999999659E-2</v>
      </c>
      <c r="K50" s="74"/>
      <c r="M50" s="41"/>
    </row>
    <row r="51" spans="1:22" x14ac:dyDescent="0.25">
      <c r="A51" s="70"/>
      <c r="B51" s="8" t="s">
        <v>5</v>
      </c>
      <c r="C51" s="6" t="s">
        <v>196</v>
      </c>
      <c r="D51" s="35">
        <v>2.6000000000010459E-3</v>
      </c>
      <c r="E51" s="75"/>
      <c r="G51" s="70"/>
      <c r="H51" s="8" t="s">
        <v>5</v>
      </c>
      <c r="I51" s="6" t="s">
        <v>257</v>
      </c>
      <c r="J51" s="35">
        <v>4.1000000000000369E-2</v>
      </c>
      <c r="K51" s="74"/>
      <c r="M51" s="41"/>
    </row>
    <row r="52" spans="1:22" x14ac:dyDescent="0.25">
      <c r="A52" s="3"/>
      <c r="B52" s="3" t="s">
        <v>23</v>
      </c>
      <c r="C52" s="3" t="s">
        <v>24</v>
      </c>
      <c r="D52" s="24" t="s">
        <v>286</v>
      </c>
      <c r="E52" s="34" t="s">
        <v>287</v>
      </c>
      <c r="G52" s="3"/>
      <c r="H52" s="3" t="s">
        <v>23</v>
      </c>
      <c r="I52" s="3" t="s">
        <v>24</v>
      </c>
      <c r="J52" s="24" t="s">
        <v>286</v>
      </c>
      <c r="K52" s="34" t="s">
        <v>287</v>
      </c>
      <c r="M52" s="40"/>
      <c r="V52" s="43"/>
    </row>
    <row r="53" spans="1:22" x14ac:dyDescent="0.25">
      <c r="A53" s="70" t="s">
        <v>15</v>
      </c>
      <c r="B53" s="8" t="s">
        <v>2</v>
      </c>
      <c r="C53" s="6" t="s">
        <v>198</v>
      </c>
      <c r="D53" s="23">
        <v>4.4000000000004036E-3</v>
      </c>
      <c r="E53" s="75">
        <f>AVERAGE(D53:D56)</f>
        <v>3.0249999999991672E-3</v>
      </c>
      <c r="G53" s="70" t="s">
        <v>15</v>
      </c>
      <c r="H53" s="8" t="s">
        <v>2</v>
      </c>
      <c r="I53" s="6" t="s">
        <v>258</v>
      </c>
      <c r="J53" s="23">
        <v>2.4499999999999744E-2</v>
      </c>
      <c r="K53" s="74">
        <f>AVERAGE(J53:J56)</f>
        <v>0.1126750000000003</v>
      </c>
      <c r="M53" s="41"/>
    </row>
    <row r="54" spans="1:22" x14ac:dyDescent="0.25">
      <c r="A54" s="70"/>
      <c r="B54" s="8" t="s">
        <v>3</v>
      </c>
      <c r="C54" s="6" t="s">
        <v>199</v>
      </c>
      <c r="D54" s="23">
        <v>2.4999999999977263E-3</v>
      </c>
      <c r="E54" s="75"/>
      <c r="G54" s="70"/>
      <c r="H54" s="8" t="s">
        <v>3</v>
      </c>
      <c r="I54" s="6" t="s">
        <v>259</v>
      </c>
      <c r="J54" s="22">
        <v>0.35430000000000206</v>
      </c>
      <c r="K54" s="74"/>
      <c r="M54" s="41"/>
    </row>
    <row r="55" spans="1:22" x14ac:dyDescent="0.25">
      <c r="A55" s="70"/>
      <c r="B55" s="8" t="s">
        <v>4</v>
      </c>
      <c r="C55" s="6" t="s">
        <v>200</v>
      </c>
      <c r="D55" s="35">
        <v>1.4000000000002899E-3</v>
      </c>
      <c r="E55" s="75"/>
      <c r="G55" s="70"/>
      <c r="H55" s="8" t="s">
        <v>4</v>
      </c>
      <c r="I55" s="6" t="s">
        <v>260</v>
      </c>
      <c r="J55" s="35">
        <v>3.5099999999999909E-2</v>
      </c>
      <c r="K55" s="74"/>
      <c r="M55" s="41"/>
    </row>
    <row r="56" spans="1:22" x14ac:dyDescent="0.25">
      <c r="A56" s="70"/>
      <c r="B56" s="8" t="s">
        <v>5</v>
      </c>
      <c r="C56" s="6" t="s">
        <v>201</v>
      </c>
      <c r="D56" s="35">
        <v>3.7999999999982492E-3</v>
      </c>
      <c r="E56" s="75"/>
      <c r="G56" s="70"/>
      <c r="H56" s="8" t="s">
        <v>5</v>
      </c>
      <c r="I56" s="6" t="s">
        <v>261</v>
      </c>
      <c r="J56" s="35">
        <v>3.67999999999995E-2</v>
      </c>
      <c r="K56" s="74"/>
      <c r="M56" s="41"/>
    </row>
    <row r="57" spans="1:22" x14ac:dyDescent="0.25">
      <c r="A57" s="3"/>
      <c r="B57" s="3" t="s">
        <v>23</v>
      </c>
      <c r="C57" s="3" t="s">
        <v>24</v>
      </c>
      <c r="D57" s="24" t="s">
        <v>286</v>
      </c>
      <c r="E57" s="34" t="s">
        <v>287</v>
      </c>
      <c r="G57" s="3"/>
      <c r="H57" s="3" t="s">
        <v>23</v>
      </c>
      <c r="I57" s="3" t="s">
        <v>24</v>
      </c>
      <c r="J57" s="24" t="s">
        <v>286</v>
      </c>
      <c r="K57" s="34" t="s">
        <v>287</v>
      </c>
      <c r="M57" s="40"/>
      <c r="V57" s="43"/>
    </row>
    <row r="58" spans="1:22" x14ac:dyDescent="0.25">
      <c r="A58" s="70" t="s">
        <v>16</v>
      </c>
      <c r="B58" s="8" t="s">
        <v>2</v>
      </c>
      <c r="C58" s="6" t="s">
        <v>202</v>
      </c>
      <c r="D58" s="23">
        <v>5.9000000000004604E-3</v>
      </c>
      <c r="E58" s="75">
        <f>AVERAGE(D58:D61)</f>
        <v>4.2333333333329408E-3</v>
      </c>
      <c r="G58" s="70" t="s">
        <v>16</v>
      </c>
      <c r="H58" s="8" t="s">
        <v>2</v>
      </c>
      <c r="I58" s="6" t="s">
        <v>262</v>
      </c>
      <c r="J58" s="23">
        <v>4.0199999999998681E-2</v>
      </c>
      <c r="K58" s="74">
        <f>AVERAGE(J58:J61)</f>
        <v>5.182500000000001E-2</v>
      </c>
      <c r="M58" s="41"/>
    </row>
    <row r="59" spans="1:22" x14ac:dyDescent="0.25">
      <c r="A59" s="70"/>
      <c r="B59" s="8" t="s">
        <v>3</v>
      </c>
      <c r="C59" s="6" t="s">
        <v>203</v>
      </c>
      <c r="D59" s="22"/>
      <c r="E59" s="75"/>
      <c r="G59" s="70"/>
      <c r="H59" s="8" t="s">
        <v>3</v>
      </c>
      <c r="I59" s="6" t="s">
        <v>263</v>
      </c>
      <c r="J59" s="23">
        <v>4.9200000000002575E-2</v>
      </c>
      <c r="K59" s="74"/>
      <c r="M59" s="41"/>
    </row>
    <row r="60" spans="1:22" x14ac:dyDescent="0.25">
      <c r="A60" s="70"/>
      <c r="B60" s="8" t="s">
        <v>4</v>
      </c>
      <c r="C60" s="6" t="s">
        <v>204</v>
      </c>
      <c r="D60" s="35">
        <v>5.1999999999985391E-3</v>
      </c>
      <c r="E60" s="75"/>
      <c r="G60" s="70"/>
      <c r="H60" s="8" t="s">
        <v>4</v>
      </c>
      <c r="I60" s="6" t="s">
        <v>264</v>
      </c>
      <c r="J60" s="35">
        <v>4.8899999999999721E-2</v>
      </c>
      <c r="K60" s="74"/>
      <c r="M60" s="41"/>
    </row>
    <row r="61" spans="1:22" x14ac:dyDescent="0.25">
      <c r="A61" s="70"/>
      <c r="B61" s="8" t="s">
        <v>5</v>
      </c>
      <c r="C61" s="6" t="s">
        <v>205</v>
      </c>
      <c r="D61" s="35">
        <v>1.5999999999998238E-3</v>
      </c>
      <c r="E61" s="75"/>
      <c r="G61" s="70"/>
      <c r="H61" s="8" t="s">
        <v>5</v>
      </c>
      <c r="I61" s="6" t="s">
        <v>265</v>
      </c>
      <c r="J61" s="35">
        <v>6.8999999999999062E-2</v>
      </c>
      <c r="K61" s="74"/>
      <c r="M61" s="41"/>
    </row>
    <row r="62" spans="1:22" x14ac:dyDescent="0.25">
      <c r="A62" s="3"/>
      <c r="B62" s="3" t="s">
        <v>23</v>
      </c>
      <c r="C62" s="3" t="s">
        <v>24</v>
      </c>
      <c r="D62" s="24" t="s">
        <v>286</v>
      </c>
      <c r="E62" s="34" t="s">
        <v>287</v>
      </c>
      <c r="G62" s="3"/>
      <c r="H62" s="3" t="s">
        <v>23</v>
      </c>
      <c r="I62" s="3" t="s">
        <v>24</v>
      </c>
      <c r="J62" s="24" t="s">
        <v>286</v>
      </c>
      <c r="K62" s="34" t="s">
        <v>287</v>
      </c>
      <c r="M62" s="40"/>
      <c r="V62" s="43"/>
    </row>
    <row r="63" spans="1:22" x14ac:dyDescent="0.25">
      <c r="A63" s="70" t="s">
        <v>17</v>
      </c>
      <c r="B63" s="8" t="s">
        <v>2</v>
      </c>
      <c r="C63" s="6" t="s">
        <v>206</v>
      </c>
      <c r="D63" s="23">
        <v>5.8999999999986841E-3</v>
      </c>
      <c r="E63" s="75">
        <f>AVERAGE(D63:D66)</f>
        <v>4.2749999999993626E-3</v>
      </c>
      <c r="G63" s="70" t="s">
        <v>17</v>
      </c>
      <c r="H63" s="8" t="s">
        <v>2</v>
      </c>
      <c r="I63" s="6" t="s">
        <v>266</v>
      </c>
      <c r="J63" s="23">
        <v>2.24999999999973E-2</v>
      </c>
      <c r="K63" s="74">
        <f>AVERAGE(J63:J66)</f>
        <v>3.2824999999999438E-2</v>
      </c>
      <c r="M63" s="41"/>
    </row>
    <row r="64" spans="1:22" x14ac:dyDescent="0.25">
      <c r="A64" s="70"/>
      <c r="B64" s="8" t="s">
        <v>3</v>
      </c>
      <c r="C64" s="6" t="s">
        <v>207</v>
      </c>
      <c r="D64" s="23">
        <v>2.5999999999974932E-3</v>
      </c>
      <c r="E64" s="75"/>
      <c r="G64" s="70"/>
      <c r="H64" s="8" t="s">
        <v>3</v>
      </c>
      <c r="I64" s="6" t="s">
        <v>267</v>
      </c>
      <c r="J64" s="23">
        <v>3.3200000000000784E-2</v>
      </c>
      <c r="K64" s="74"/>
      <c r="M64" s="41"/>
    </row>
    <row r="65" spans="1:22" x14ac:dyDescent="0.25">
      <c r="A65" s="70"/>
      <c r="B65" s="8" t="s">
        <v>4</v>
      </c>
      <c r="C65" s="6" t="s">
        <v>208</v>
      </c>
      <c r="D65" s="35">
        <v>4.900000000002791E-3</v>
      </c>
      <c r="E65" s="75"/>
      <c r="G65" s="70"/>
      <c r="H65" s="8" t="s">
        <v>4</v>
      </c>
      <c r="I65" s="6" t="s">
        <v>268</v>
      </c>
      <c r="J65" s="35">
        <v>3.5800000000000054E-2</v>
      </c>
      <c r="K65" s="74"/>
      <c r="M65" s="41"/>
    </row>
    <row r="66" spans="1:22" x14ac:dyDescent="0.25">
      <c r="A66" s="70"/>
      <c r="B66" s="8" t="s">
        <v>5</v>
      </c>
      <c r="C66" s="6" t="s">
        <v>209</v>
      </c>
      <c r="D66" s="35">
        <v>3.6999999999984823E-3</v>
      </c>
      <c r="E66" s="75"/>
      <c r="G66" s="70"/>
      <c r="H66" s="8" t="s">
        <v>5</v>
      </c>
      <c r="I66" s="6" t="s">
        <v>269</v>
      </c>
      <c r="J66" s="35">
        <v>3.9799999999999613E-2</v>
      </c>
      <c r="K66" s="74"/>
      <c r="M66" s="41"/>
    </row>
    <row r="67" spans="1:22" x14ac:dyDescent="0.25">
      <c r="A67" s="3"/>
      <c r="B67" s="3" t="s">
        <v>23</v>
      </c>
      <c r="C67" s="3" t="s">
        <v>24</v>
      </c>
      <c r="D67" s="24" t="s">
        <v>286</v>
      </c>
      <c r="E67" s="34" t="s">
        <v>287</v>
      </c>
      <c r="G67" s="3"/>
      <c r="H67" s="3" t="s">
        <v>23</v>
      </c>
      <c r="I67" s="3" t="s">
        <v>24</v>
      </c>
      <c r="J67" s="24" t="s">
        <v>286</v>
      </c>
      <c r="K67" s="34" t="s">
        <v>287</v>
      </c>
      <c r="M67" s="40"/>
      <c r="V67" s="43"/>
    </row>
    <row r="68" spans="1:22" x14ac:dyDescent="0.25">
      <c r="A68" s="70" t="s">
        <v>18</v>
      </c>
      <c r="B68" s="8" t="s">
        <v>2</v>
      </c>
      <c r="C68" s="6" t="s">
        <v>210</v>
      </c>
      <c r="D68" s="23">
        <v>2.2999999999981924E-3</v>
      </c>
      <c r="E68" s="75">
        <f>AVERAGE(D68:D71)</f>
        <v>2.275000000000027E-3</v>
      </c>
      <c r="G68" s="70" t="s">
        <v>18</v>
      </c>
      <c r="H68" s="8" t="s">
        <v>2</v>
      </c>
      <c r="I68" s="6" t="s">
        <v>270</v>
      </c>
      <c r="J68" s="23">
        <v>4.3599999999999639E-2</v>
      </c>
      <c r="K68" s="74">
        <f>AVERAGE(J68:J71)</f>
        <v>4.5449999999999768E-2</v>
      </c>
      <c r="M68" s="41"/>
    </row>
    <row r="69" spans="1:22" x14ac:dyDescent="0.25">
      <c r="A69" s="70"/>
      <c r="B69" s="8" t="s">
        <v>3</v>
      </c>
      <c r="C69" s="6" t="s">
        <v>211</v>
      </c>
      <c r="D69" s="23">
        <v>3.1999999999996476E-3</v>
      </c>
      <c r="E69" s="75"/>
      <c r="G69" s="70"/>
      <c r="H69" s="8" t="s">
        <v>3</v>
      </c>
      <c r="I69" s="6" t="s">
        <v>271</v>
      </c>
      <c r="J69" s="23">
        <v>4.809999999999981E-2</v>
      </c>
      <c r="K69" s="74"/>
      <c r="M69" s="41"/>
    </row>
    <row r="70" spans="1:22" x14ac:dyDescent="0.25">
      <c r="A70" s="70"/>
      <c r="B70" s="8" t="s">
        <v>4</v>
      </c>
      <c r="C70" s="6" t="s">
        <v>212</v>
      </c>
      <c r="D70" s="35">
        <v>2.3000000000017451E-3</v>
      </c>
      <c r="E70" s="75"/>
      <c r="G70" s="70"/>
      <c r="H70" s="8" t="s">
        <v>4</v>
      </c>
      <c r="I70" s="6" t="s">
        <v>272</v>
      </c>
      <c r="J70" s="35">
        <v>5.8399999999998897E-2</v>
      </c>
      <c r="K70" s="74"/>
      <c r="M70" s="41"/>
    </row>
    <row r="71" spans="1:22" x14ac:dyDescent="0.25">
      <c r="A71" s="70"/>
      <c r="B71" s="8" t="s">
        <v>5</v>
      </c>
      <c r="C71" s="6" t="s">
        <v>213</v>
      </c>
      <c r="D71" s="35">
        <v>1.300000000000523E-3</v>
      </c>
      <c r="E71" s="75"/>
      <c r="G71" s="70"/>
      <c r="H71" s="8" t="s">
        <v>5</v>
      </c>
      <c r="I71" s="6" t="s">
        <v>273</v>
      </c>
      <c r="J71" s="35">
        <v>3.1700000000000728E-2</v>
      </c>
      <c r="K71" s="74"/>
      <c r="M71" s="41"/>
    </row>
    <row r="72" spans="1:22" x14ac:dyDescent="0.25">
      <c r="A72" s="3"/>
      <c r="B72" s="3" t="s">
        <v>23</v>
      </c>
      <c r="C72" s="3" t="s">
        <v>24</v>
      </c>
      <c r="D72" s="24" t="s">
        <v>286</v>
      </c>
      <c r="E72" s="34" t="s">
        <v>287</v>
      </c>
      <c r="G72" s="3"/>
      <c r="H72" s="3" t="s">
        <v>23</v>
      </c>
      <c r="I72" s="3" t="s">
        <v>24</v>
      </c>
      <c r="J72" s="24" t="s">
        <v>286</v>
      </c>
      <c r="K72" s="34" t="s">
        <v>287</v>
      </c>
      <c r="M72" s="40"/>
      <c r="V72" s="43"/>
    </row>
    <row r="73" spans="1:22" x14ac:dyDescent="0.25">
      <c r="A73" s="70" t="s">
        <v>19</v>
      </c>
      <c r="B73" s="8" t="s">
        <v>2</v>
      </c>
      <c r="C73" s="6" t="s">
        <v>214</v>
      </c>
      <c r="D73" s="23">
        <v>4.4000000000004036E-3</v>
      </c>
      <c r="E73" s="75">
        <f>AVERAGE(D73:D76)</f>
        <v>3.175000000000594E-3</v>
      </c>
      <c r="G73" s="70" t="s">
        <v>19</v>
      </c>
      <c r="H73" s="8" t="s">
        <v>2</v>
      </c>
      <c r="I73" s="6" t="s">
        <v>274</v>
      </c>
      <c r="J73" s="23">
        <v>2.5500000000000966E-2</v>
      </c>
      <c r="K73" s="74">
        <f>AVERAGE(J73:J76)</f>
        <v>3.069999999999995E-2</v>
      </c>
      <c r="M73" s="41"/>
    </row>
    <row r="74" spans="1:22" x14ac:dyDescent="0.25">
      <c r="A74" s="70"/>
      <c r="B74" s="8" t="s">
        <v>3</v>
      </c>
      <c r="C74" s="6" t="s">
        <v>215</v>
      </c>
      <c r="D74" s="23">
        <v>1.300000000000523E-3</v>
      </c>
      <c r="E74" s="75"/>
      <c r="G74" s="70"/>
      <c r="H74" s="8" t="s">
        <v>3</v>
      </c>
      <c r="I74" s="6" t="s">
        <v>275</v>
      </c>
      <c r="J74" s="23">
        <v>3.3599999999999852E-2</v>
      </c>
      <c r="K74" s="74"/>
      <c r="M74" s="41"/>
    </row>
    <row r="75" spans="1:22" x14ac:dyDescent="0.25">
      <c r="A75" s="70"/>
      <c r="B75" s="8" t="s">
        <v>4</v>
      </c>
      <c r="C75" s="6" t="s">
        <v>216</v>
      </c>
      <c r="D75" s="35">
        <v>2.3000000000017451E-3</v>
      </c>
      <c r="E75" s="75"/>
      <c r="G75" s="70"/>
      <c r="H75" s="8" t="s">
        <v>4</v>
      </c>
      <c r="I75" s="6" t="s">
        <v>276</v>
      </c>
      <c r="J75" s="35">
        <v>3.2299999999999329E-2</v>
      </c>
      <c r="K75" s="74"/>
      <c r="M75" s="41"/>
    </row>
    <row r="76" spans="1:22" x14ac:dyDescent="0.25">
      <c r="A76" s="70"/>
      <c r="B76" s="8" t="s">
        <v>5</v>
      </c>
      <c r="C76" s="6" t="s">
        <v>217</v>
      </c>
      <c r="D76" s="35">
        <v>4.6999999999997044E-3</v>
      </c>
      <c r="E76" s="75"/>
      <c r="G76" s="70"/>
      <c r="H76" s="8" t="s">
        <v>5</v>
      </c>
      <c r="I76" s="6" t="s">
        <v>277</v>
      </c>
      <c r="J76" s="35">
        <v>3.139999999999965E-2</v>
      </c>
      <c r="K76" s="74"/>
      <c r="M76" s="41"/>
    </row>
    <row r="77" spans="1:22" x14ac:dyDescent="0.25">
      <c r="A77" s="3"/>
      <c r="B77" s="3" t="s">
        <v>23</v>
      </c>
      <c r="C77" s="3" t="s">
        <v>24</v>
      </c>
      <c r="D77" s="24" t="s">
        <v>286</v>
      </c>
      <c r="E77" s="34" t="s">
        <v>287</v>
      </c>
      <c r="G77" s="3"/>
      <c r="H77" s="3" t="s">
        <v>23</v>
      </c>
      <c r="I77" s="3" t="s">
        <v>24</v>
      </c>
      <c r="J77" s="24" t="s">
        <v>286</v>
      </c>
      <c r="K77" s="34" t="s">
        <v>287</v>
      </c>
      <c r="M77" s="40"/>
      <c r="V77" s="43"/>
    </row>
    <row r="78" spans="1:22" x14ac:dyDescent="0.25">
      <c r="A78" s="70" t="s">
        <v>20</v>
      </c>
      <c r="B78" s="8" t="s">
        <v>2</v>
      </c>
      <c r="C78" s="6" t="s">
        <v>218</v>
      </c>
      <c r="D78" s="23">
        <v>5.49999999999784E-3</v>
      </c>
      <c r="E78" s="78">
        <f>AVERAGE(D78:D81)</f>
        <v>3.4999999999995404E-3</v>
      </c>
      <c r="G78" s="70" t="s">
        <v>20</v>
      </c>
      <c r="H78" s="8" t="s">
        <v>2</v>
      </c>
      <c r="I78" s="6" t="s">
        <v>278</v>
      </c>
      <c r="J78" s="23">
        <v>2.6900000000001256E-2</v>
      </c>
      <c r="K78" s="74">
        <f>AVERAGE(J78:J81)</f>
        <v>2.7975000000000527E-2</v>
      </c>
      <c r="M78" s="41"/>
    </row>
    <row r="79" spans="1:22" x14ac:dyDescent="0.25">
      <c r="A79" s="70"/>
      <c r="B79" s="8" t="s">
        <v>3</v>
      </c>
      <c r="C79" s="6" t="s">
        <v>219</v>
      </c>
      <c r="D79" s="22"/>
      <c r="E79" s="79"/>
      <c r="G79" s="70"/>
      <c r="H79" s="8" t="s">
        <v>3</v>
      </c>
      <c r="I79" s="6" t="s">
        <v>279</v>
      </c>
      <c r="J79" s="23">
        <v>2.6599999999998403E-2</v>
      </c>
      <c r="K79" s="74"/>
      <c r="M79" s="41"/>
    </row>
    <row r="80" spans="1:22" x14ac:dyDescent="0.25">
      <c r="A80" s="70"/>
      <c r="B80" s="8" t="s">
        <v>4</v>
      </c>
      <c r="C80" s="6" t="s">
        <v>220</v>
      </c>
      <c r="D80" s="35">
        <v>2.500000000001279E-3</v>
      </c>
      <c r="E80" s="79"/>
      <c r="G80" s="70"/>
      <c r="H80" s="8" t="s">
        <v>4</v>
      </c>
      <c r="I80" s="6" t="s">
        <v>280</v>
      </c>
      <c r="J80" s="35">
        <v>2.57000000000005E-2</v>
      </c>
      <c r="K80" s="74"/>
    </row>
    <row r="81" spans="1:11" x14ac:dyDescent="0.25">
      <c r="A81" s="70"/>
      <c r="B81" s="8" t="s">
        <v>5</v>
      </c>
      <c r="C81" s="6" t="s">
        <v>221</v>
      </c>
      <c r="D81" s="35">
        <v>2.4999999999995026E-3</v>
      </c>
      <c r="E81" s="80"/>
      <c r="G81" s="70"/>
      <c r="H81" s="8" t="s">
        <v>5</v>
      </c>
      <c r="I81" s="6" t="s">
        <v>281</v>
      </c>
      <c r="J81" s="35">
        <v>3.270000000000195E-2</v>
      </c>
      <c r="K81" s="74"/>
    </row>
  </sheetData>
  <mergeCells count="70">
    <mergeCell ref="W1:Z1"/>
    <mergeCell ref="N23:Q23"/>
    <mergeCell ref="A78:A81"/>
    <mergeCell ref="E78:E81"/>
    <mergeCell ref="G78:G81"/>
    <mergeCell ref="K78:K81"/>
    <mergeCell ref="G43:G46"/>
    <mergeCell ref="K43:K46"/>
    <mergeCell ref="A28:A31"/>
    <mergeCell ref="E28:E31"/>
    <mergeCell ref="G28:G31"/>
    <mergeCell ref="K28:K31"/>
    <mergeCell ref="A33:A36"/>
    <mergeCell ref="E33:E36"/>
    <mergeCell ref="G33:G36"/>
    <mergeCell ref="K33:K36"/>
    <mergeCell ref="M1:P1"/>
    <mergeCell ref="A73:A76"/>
    <mergeCell ref="E73:E76"/>
    <mergeCell ref="G73:G76"/>
    <mergeCell ref="K73:K76"/>
    <mergeCell ref="K48:K51"/>
    <mergeCell ref="A53:A56"/>
    <mergeCell ref="E53:E56"/>
    <mergeCell ref="G53:G56"/>
    <mergeCell ref="K53:K56"/>
    <mergeCell ref="A38:A41"/>
    <mergeCell ref="E38:E41"/>
    <mergeCell ref="G38:G41"/>
    <mergeCell ref="K38:K41"/>
    <mergeCell ref="A43:A46"/>
    <mergeCell ref="E43:E46"/>
    <mergeCell ref="R1:U1"/>
    <mergeCell ref="A68:A71"/>
    <mergeCell ref="E68:E71"/>
    <mergeCell ref="G68:G71"/>
    <mergeCell ref="K68:K71"/>
    <mergeCell ref="A58:A61"/>
    <mergeCell ref="E58:E61"/>
    <mergeCell ref="G58:G61"/>
    <mergeCell ref="K58:K61"/>
    <mergeCell ref="A63:A66"/>
    <mergeCell ref="E63:E66"/>
    <mergeCell ref="G63:G66"/>
    <mergeCell ref="K63:K66"/>
    <mergeCell ref="A48:A51"/>
    <mergeCell ref="E48:E51"/>
    <mergeCell ref="G48:G51"/>
    <mergeCell ref="A18:A21"/>
    <mergeCell ref="E18:E21"/>
    <mergeCell ref="G18:G21"/>
    <mergeCell ref="K18:K21"/>
    <mergeCell ref="A23:A26"/>
    <mergeCell ref="E23:E26"/>
    <mergeCell ref="G23:G26"/>
    <mergeCell ref="K23:K26"/>
    <mergeCell ref="A8:A11"/>
    <mergeCell ref="E8:E11"/>
    <mergeCell ref="G8:G11"/>
    <mergeCell ref="K8:K11"/>
    <mergeCell ref="A13:A16"/>
    <mergeCell ref="E13:E16"/>
    <mergeCell ref="G13:G16"/>
    <mergeCell ref="K13:K16"/>
    <mergeCell ref="A1:E1"/>
    <mergeCell ref="G1:K1"/>
    <mergeCell ref="A3:A6"/>
    <mergeCell ref="E3:E6"/>
    <mergeCell ref="G3:G6"/>
    <mergeCell ref="K3:K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29" sqref="I29"/>
    </sheetView>
  </sheetViews>
  <sheetFormatPr defaultRowHeight="15" x14ac:dyDescent="0.25"/>
  <sheetData>
    <row r="1" spans="2:15" x14ac:dyDescent="0.25">
      <c r="B1" s="81" t="s">
        <v>292</v>
      </c>
      <c r="C1" s="81"/>
      <c r="D1" s="81"/>
      <c r="E1" s="81"/>
      <c r="F1" s="66"/>
      <c r="G1" s="81" t="s">
        <v>293</v>
      </c>
      <c r="H1" s="81"/>
      <c r="I1" s="81"/>
      <c r="J1" s="81"/>
      <c r="K1" s="42"/>
      <c r="L1" s="81" t="s">
        <v>302</v>
      </c>
      <c r="M1" s="81"/>
      <c r="N1" s="81"/>
      <c r="O1" s="81"/>
    </row>
    <row r="2" spans="2:15" x14ac:dyDescent="0.25">
      <c r="B2" s="67" t="s">
        <v>288</v>
      </c>
      <c r="C2" s="67" t="s">
        <v>289</v>
      </c>
      <c r="D2" s="67" t="s">
        <v>290</v>
      </c>
      <c r="E2" s="67" t="s">
        <v>291</v>
      </c>
      <c r="F2" s="66"/>
      <c r="G2" s="67" t="s">
        <v>288</v>
      </c>
      <c r="H2" s="67" t="s">
        <v>289</v>
      </c>
      <c r="I2" s="67" t="s">
        <v>290</v>
      </c>
      <c r="J2" s="67" t="s">
        <v>291</v>
      </c>
      <c r="K2" s="43"/>
      <c r="L2" s="67" t="s">
        <v>288</v>
      </c>
      <c r="M2" s="67" t="s">
        <v>289</v>
      </c>
      <c r="N2" s="67" t="s">
        <v>290</v>
      </c>
      <c r="O2" s="67" t="s">
        <v>291</v>
      </c>
    </row>
    <row r="3" spans="2:15" x14ac:dyDescent="0.25">
      <c r="B3" s="23">
        <v>6.0000000000002274E-3</v>
      </c>
      <c r="C3" s="23">
        <v>4.9999999999990052E-3</v>
      </c>
      <c r="D3" s="23">
        <v>3.3999999999991815E-3</v>
      </c>
      <c r="E3" s="23">
        <v>4.0000000000013358E-3</v>
      </c>
      <c r="G3" s="23">
        <v>1.2800000000002143E-2</v>
      </c>
      <c r="H3" s="23">
        <v>1.6300000000001091E-2</v>
      </c>
      <c r="I3" s="23">
        <v>1.4299999999998647E-2</v>
      </c>
      <c r="J3" s="23">
        <v>2.260000000000062E-2</v>
      </c>
      <c r="K3" s="42"/>
      <c r="L3" s="60">
        <f>(LN(G3)-LN(B3))/5</f>
        <v>0.15153714033952922</v>
      </c>
      <c r="M3" s="60">
        <f>(LN(H3)-LN(C3))/5</f>
        <v>0.23634543907577629</v>
      </c>
      <c r="N3" s="60">
        <f t="shared" ref="N3:O18" si="0">(LN(I3)-LN(D3))/5</f>
        <v>0.28729682112877841</v>
      </c>
      <c r="O3" s="60">
        <f t="shared" si="0"/>
        <v>0.34633110903160852</v>
      </c>
    </row>
    <row r="4" spans="2:15" x14ac:dyDescent="0.25">
      <c r="B4" s="23">
        <v>2.1000000000022112E-3</v>
      </c>
      <c r="C4" s="23">
        <v>7.199999999999207E-3</v>
      </c>
      <c r="D4" s="23">
        <v>3.700000000002035E-3</v>
      </c>
      <c r="E4" s="23">
        <v>5.8000000000006935E-3</v>
      </c>
      <c r="G4" s="23">
        <v>1.1999999999996902E-2</v>
      </c>
      <c r="H4" s="23">
        <v>2.1100000000000563E-2</v>
      </c>
      <c r="I4" s="23">
        <v>1.8700000000002603E-2</v>
      </c>
      <c r="J4" s="23">
        <v>2.7599999999999625E-2</v>
      </c>
      <c r="K4" s="42"/>
      <c r="L4" s="60">
        <f t="shared" ref="L4:M18" si="1">(LN(G4)-LN(B4))/5</f>
        <v>0.34859386101146245</v>
      </c>
      <c r="M4" s="60">
        <f t="shared" si="1"/>
        <v>0.21503840289202963</v>
      </c>
      <c r="N4" s="60">
        <f t="shared" si="0"/>
        <v>0.32403814084199023</v>
      </c>
      <c r="O4" s="60">
        <f t="shared" si="0"/>
        <v>0.31199157103411945</v>
      </c>
    </row>
    <row r="5" spans="2:15" x14ac:dyDescent="0.25">
      <c r="B5" s="65">
        <v>5.2000000000020918E-3</v>
      </c>
      <c r="C5" s="65">
        <v>4.9999999999990052E-3</v>
      </c>
      <c r="D5" s="65">
        <v>9.4999999999991758E-3</v>
      </c>
      <c r="E5" s="65">
        <v>2.7000000000008129E-3</v>
      </c>
      <c r="G5" s="65">
        <v>6.1999999999997613E-3</v>
      </c>
      <c r="H5" s="65">
        <v>1.8200000000000216E-2</v>
      </c>
      <c r="I5" s="65">
        <v>2.0599999999999952E-2</v>
      </c>
      <c r="J5" s="65">
        <v>1.7900000000000915E-2</v>
      </c>
      <c r="K5" s="42"/>
      <c r="L5" s="60">
        <f t="shared" si="1"/>
        <v>3.5178133292644631E-2</v>
      </c>
      <c r="M5" s="60">
        <f t="shared" si="1"/>
        <v>0.258396736329772</v>
      </c>
      <c r="N5" s="60">
        <f t="shared" si="0"/>
        <v>0.15479985543782498</v>
      </c>
      <c r="O5" s="60">
        <f t="shared" si="0"/>
        <v>0.37830978796723524</v>
      </c>
    </row>
    <row r="6" spans="2:15" x14ac:dyDescent="0.25">
      <c r="B6" s="65">
        <v>5.9000000000004604E-3</v>
      </c>
      <c r="C6" s="65">
        <v>4.5999999999999375E-3</v>
      </c>
      <c r="D6" s="65">
        <v>3.5000000000007248E-3</v>
      </c>
      <c r="E6" s="65">
        <v>5.4000000000016257E-3</v>
      </c>
      <c r="G6" s="65">
        <v>1.4499999999998181E-2</v>
      </c>
      <c r="H6" s="65">
        <v>1.4700000000001268E-2</v>
      </c>
      <c r="I6" s="65">
        <v>1.5499999999999403E-2</v>
      </c>
      <c r="J6" s="65">
        <v>2.1800000000002484E-2</v>
      </c>
      <c r="K6" s="42"/>
      <c r="L6" s="60">
        <f t="shared" si="1"/>
        <v>0.17983925970293022</v>
      </c>
      <c r="M6" s="60">
        <f t="shared" si="1"/>
        <v>0.23235823805794809</v>
      </c>
      <c r="N6" s="60">
        <f t="shared" si="0"/>
        <v>0.29761541108591738</v>
      </c>
      <c r="O6" s="60">
        <f t="shared" si="0"/>
        <v>0.27910220324492546</v>
      </c>
    </row>
    <row r="7" spans="2:15" x14ac:dyDescent="0.25">
      <c r="B7" s="23">
        <v>9.3999999999994088E-3</v>
      </c>
      <c r="C7" s="23">
        <v>4.900000000002791E-3</v>
      </c>
      <c r="D7" s="23">
        <v>4.0000000000013358E-3</v>
      </c>
      <c r="E7" s="23">
        <v>5.2000000000003155E-3</v>
      </c>
      <c r="G7" s="23">
        <v>1.969999999999672E-2</v>
      </c>
      <c r="H7" s="23">
        <v>2.7899999999998926E-2</v>
      </c>
      <c r="I7" s="23">
        <v>1.6600000000000392E-2</v>
      </c>
      <c r="J7" s="23">
        <v>2.9500000000002302E-2</v>
      </c>
      <c r="K7" s="43"/>
      <c r="L7" s="60">
        <f t="shared" si="1"/>
        <v>0.14798178929357625</v>
      </c>
      <c r="M7" s="60">
        <f t="shared" si="1"/>
        <v>0.34787829674202619</v>
      </c>
      <c r="N7" s="60">
        <f t="shared" si="0"/>
        <v>0.28462166684845924</v>
      </c>
      <c r="O7" s="60">
        <f t="shared" si="0"/>
        <v>0.3471463275516819</v>
      </c>
    </row>
    <row r="8" spans="2:15" x14ac:dyDescent="0.25">
      <c r="B8" s="23">
        <v>3.0000000000001137E-3</v>
      </c>
      <c r="C8" s="23">
        <v>5.0000000000007816E-3</v>
      </c>
      <c r="D8" s="23">
        <v>3.3999999999991815E-3</v>
      </c>
      <c r="E8" s="23">
        <v>1.5000000000000568E-3</v>
      </c>
      <c r="G8" s="23">
        <v>2.6799999999997937E-2</v>
      </c>
      <c r="H8" s="23">
        <v>2.6800000000001489E-2</v>
      </c>
      <c r="I8" s="23">
        <v>2.8900000000000148E-2</v>
      </c>
      <c r="J8" s="23">
        <v>3.2299999999999329E-2</v>
      </c>
      <c r="K8" s="42"/>
      <c r="L8" s="60">
        <f t="shared" si="1"/>
        <v>0.43795791976971732</v>
      </c>
      <c r="M8" s="60">
        <f t="shared" si="1"/>
        <v>0.33579279501652187</v>
      </c>
      <c r="N8" s="60">
        <f t="shared" si="0"/>
        <v>0.42801323269930325</v>
      </c>
      <c r="O8" s="60">
        <f t="shared" si="0"/>
        <v>0.61392042442407757</v>
      </c>
    </row>
    <row r="9" spans="2:15" x14ac:dyDescent="0.25">
      <c r="B9" s="65">
        <v>2.9000000000003467E-3</v>
      </c>
      <c r="C9" s="65">
        <v>3.700000000002035E-3</v>
      </c>
      <c r="D9" s="65">
        <v>4.7999999999994714E-3</v>
      </c>
      <c r="E9" s="65">
        <v>3.9999999999977831E-3</v>
      </c>
      <c r="G9" s="65">
        <v>2.6199999999999335E-2</v>
      </c>
      <c r="H9" s="65">
        <v>1.5100000000000335E-2</v>
      </c>
      <c r="I9" s="65">
        <v>2.850000000000108E-2</v>
      </c>
      <c r="J9" s="65">
        <v>5.2899999999997505E-2</v>
      </c>
      <c r="K9" s="42"/>
      <c r="L9" s="60">
        <f t="shared" si="1"/>
        <v>0.44020973475489555</v>
      </c>
      <c r="M9" s="60">
        <f t="shared" si="1"/>
        <v>0.28127238483403438</v>
      </c>
      <c r="N9" s="60">
        <f t="shared" si="0"/>
        <v>0.35625763387218157</v>
      </c>
      <c r="O9" s="60">
        <f t="shared" si="0"/>
        <v>0.51642179554897394</v>
      </c>
    </row>
    <row r="10" spans="2:15" x14ac:dyDescent="0.25">
      <c r="B10" s="65">
        <v>3.1999999999996476E-3</v>
      </c>
      <c r="C10" s="65">
        <v>1.1999999999972033E-3</v>
      </c>
      <c r="D10" s="65">
        <v>4.4000000000004036E-3</v>
      </c>
      <c r="E10" s="65">
        <v>4.3999999999986272E-3</v>
      </c>
      <c r="G10" s="65">
        <v>2.6799999999997937E-2</v>
      </c>
      <c r="H10" s="65">
        <v>2.809999999999846E-2</v>
      </c>
      <c r="I10" s="65">
        <v>2.7300000000000324E-2</v>
      </c>
      <c r="J10" s="65">
        <v>2.7899999999998926E-2</v>
      </c>
      <c r="K10" s="42"/>
      <c r="L10" s="60">
        <f t="shared" si="1"/>
        <v>0.42505021554223277</v>
      </c>
      <c r="M10" s="60">
        <f t="shared" si="1"/>
        <v>0.63068960390960427</v>
      </c>
      <c r="N10" s="60">
        <f t="shared" si="0"/>
        <v>0.36505643225332374</v>
      </c>
      <c r="O10" s="60">
        <f t="shared" si="0"/>
        <v>0.36940442958067565</v>
      </c>
    </row>
    <row r="11" spans="2:15" x14ac:dyDescent="0.25">
      <c r="B11" s="23">
        <v>5.9000000000004604E-3</v>
      </c>
      <c r="C11" s="23">
        <v>4.4000000000004036E-3</v>
      </c>
      <c r="D11" s="23">
        <v>3.9999999999977831E-3</v>
      </c>
      <c r="E11" s="23">
        <v>6.4999999999990621E-3</v>
      </c>
      <c r="G11" s="23">
        <v>4.0199999999998681E-2</v>
      </c>
      <c r="H11" s="23">
        <v>2.4499999999999744E-2</v>
      </c>
      <c r="I11" s="23">
        <v>4.3299999999998562E-2</v>
      </c>
      <c r="J11" s="23">
        <v>2.8799999999996828E-2</v>
      </c>
      <c r="K11" s="42"/>
      <c r="L11" s="60">
        <f t="shared" si="1"/>
        <v>0.3837829289426381</v>
      </c>
      <c r="M11" s="60">
        <f t="shared" si="1"/>
        <v>0.34341371532527265</v>
      </c>
      <c r="N11" s="60">
        <f t="shared" si="0"/>
        <v>0.47637165477781485</v>
      </c>
      <c r="O11" s="60">
        <f t="shared" si="0"/>
        <v>0.29771464204806863</v>
      </c>
    </row>
    <row r="12" spans="2:15" x14ac:dyDescent="0.25">
      <c r="B12" s="59"/>
      <c r="C12" s="23">
        <v>2.4999999999977263E-3</v>
      </c>
      <c r="D12" s="23">
        <v>9.9000000000017963E-3</v>
      </c>
      <c r="E12" s="23">
        <v>4.7999999999994714E-3</v>
      </c>
      <c r="G12" s="23">
        <v>4.9200000000002575E-2</v>
      </c>
      <c r="H12" s="22">
        <v>0.35430000000000206</v>
      </c>
      <c r="I12" s="23">
        <v>3.0899999999999039E-2</v>
      </c>
      <c r="J12" s="23">
        <v>2.6399999999998869E-2</v>
      </c>
      <c r="K12" s="43"/>
      <c r="L12" s="61">
        <v>0</v>
      </c>
      <c r="M12" s="61">
        <f>(LN(H12)-LN(C12))/5</f>
        <v>0.99077065599963721</v>
      </c>
      <c r="N12" s="60">
        <f t="shared" si="0"/>
        <v>0.22764428535258868</v>
      </c>
      <c r="O12" s="60">
        <f t="shared" si="0"/>
        <v>0.34094961844769855</v>
      </c>
    </row>
    <row r="13" spans="2:15" x14ac:dyDescent="0.25">
      <c r="B13" s="65">
        <v>5.1999999999985391E-3</v>
      </c>
      <c r="C13" s="65">
        <v>1.4000000000002899E-3</v>
      </c>
      <c r="D13" s="65">
        <v>6.2999999999995282E-3</v>
      </c>
      <c r="E13" s="65">
        <v>4.9000000000010147E-3</v>
      </c>
      <c r="G13" s="65">
        <v>4.8899999999999721E-2</v>
      </c>
      <c r="H13" s="65">
        <v>3.5099999999999909E-2</v>
      </c>
      <c r="I13" s="65">
        <v>5.3499999999999659E-2</v>
      </c>
      <c r="J13" s="65">
        <v>3.2099999999999795E-2</v>
      </c>
      <c r="K13" s="42"/>
      <c r="L13" s="60">
        <f t="shared" si="1"/>
        <v>0.44822375417874394</v>
      </c>
      <c r="M13" s="60">
        <f t="shared" si="1"/>
        <v>0.64434577877007948</v>
      </c>
      <c r="N13" s="60">
        <f t="shared" si="0"/>
        <v>0.42782640410090844</v>
      </c>
      <c r="O13" s="60">
        <f t="shared" si="0"/>
        <v>0.37592416500383513</v>
      </c>
    </row>
    <row r="14" spans="2:15" x14ac:dyDescent="0.25">
      <c r="B14" s="65">
        <v>1.5999999999998238E-3</v>
      </c>
      <c r="C14" s="65">
        <v>3.7999999999982492E-3</v>
      </c>
      <c r="D14" s="65">
        <v>2.6000000000010459E-3</v>
      </c>
      <c r="E14" s="65">
        <v>1.5000000000000568E-3</v>
      </c>
      <c r="G14" s="65">
        <v>6.8999999999999062E-2</v>
      </c>
      <c r="H14" s="65">
        <v>3.67999999999995E-2</v>
      </c>
      <c r="I14" s="65">
        <v>4.1000000000000369E-2</v>
      </c>
      <c r="J14" s="65">
        <v>3.4499999999999531E-2</v>
      </c>
      <c r="K14" s="42"/>
      <c r="L14" s="60">
        <f t="shared" si="1"/>
        <v>0.75282057507032396</v>
      </c>
      <c r="M14" s="60">
        <f t="shared" si="1"/>
        <v>0.45409935568859855</v>
      </c>
      <c r="N14" s="60">
        <f t="shared" si="0"/>
        <v>0.55161212433529561</v>
      </c>
      <c r="O14" s="60">
        <f t="shared" si="0"/>
        <v>0.62709884318581965</v>
      </c>
    </row>
    <row r="15" spans="2:15" x14ac:dyDescent="0.25">
      <c r="B15" s="23">
        <v>5.8999999999986841E-3</v>
      </c>
      <c r="C15" s="23">
        <v>2.2999999999981924E-3</v>
      </c>
      <c r="D15" s="23">
        <v>4.4000000000004036E-3</v>
      </c>
      <c r="E15" s="23">
        <v>5.49999999999784E-3</v>
      </c>
      <c r="G15" s="23">
        <v>2.24999999999973E-2</v>
      </c>
      <c r="H15" s="23">
        <v>4.3599999999999639E-2</v>
      </c>
      <c r="I15" s="23">
        <v>2.5500000000000966E-2</v>
      </c>
      <c r="J15" s="23">
        <v>2.6900000000001256E-2</v>
      </c>
      <c r="K15" s="42"/>
      <c r="L15" s="60">
        <f t="shared" si="1"/>
        <v>0.26771259165976069</v>
      </c>
      <c r="M15" s="60">
        <f t="shared" si="1"/>
        <v>0.58842960548413248</v>
      </c>
      <c r="N15" s="60">
        <f t="shared" si="0"/>
        <v>0.35141478224802219</v>
      </c>
      <c r="O15" s="60">
        <f t="shared" si="0"/>
        <v>0.31747563887396141</v>
      </c>
    </row>
    <row r="16" spans="2:15" x14ac:dyDescent="0.25">
      <c r="B16" s="23">
        <v>2.5999999999974932E-3</v>
      </c>
      <c r="C16" s="23">
        <v>3.1999999999996476E-3</v>
      </c>
      <c r="D16" s="23">
        <v>1.300000000000523E-3</v>
      </c>
      <c r="E16" s="59"/>
      <c r="G16" s="23">
        <v>3.3200000000000784E-2</v>
      </c>
      <c r="H16" s="32">
        <v>4.809999999999981E-2</v>
      </c>
      <c r="I16" s="23">
        <v>3.3599999999999852E-2</v>
      </c>
      <c r="J16" s="23">
        <v>2.6599999999998403E-2</v>
      </c>
      <c r="K16" s="42"/>
      <c r="L16" s="60">
        <f t="shared" si="1"/>
        <v>0.50940768617919885</v>
      </c>
      <c r="M16" s="60">
        <f t="shared" si="1"/>
        <v>0.54202627346122823</v>
      </c>
      <c r="N16" s="60">
        <f t="shared" si="0"/>
        <v>0.65043236050025222</v>
      </c>
      <c r="O16" s="61">
        <v>0</v>
      </c>
    </row>
    <row r="17" spans="1:15" x14ac:dyDescent="0.25">
      <c r="B17" s="65">
        <v>4.900000000002791E-3</v>
      </c>
      <c r="C17" s="65">
        <v>2.3000000000017451E-3</v>
      </c>
      <c r="D17" s="65">
        <v>2.3000000000017451E-3</v>
      </c>
      <c r="E17" s="65">
        <v>2.500000000001279E-3</v>
      </c>
      <c r="G17" s="65">
        <v>3.5800000000000054E-2</v>
      </c>
      <c r="H17" s="32">
        <v>5.8399999999998897E-2</v>
      </c>
      <c r="I17" s="65">
        <v>3.2299999999999329E-2</v>
      </c>
      <c r="J17" s="65">
        <v>2.57000000000005E-2</v>
      </c>
      <c r="K17" s="43"/>
      <c r="L17" s="60">
        <f t="shared" si="1"/>
        <v>0.39774253765790107</v>
      </c>
      <c r="M17" s="60">
        <f t="shared" si="1"/>
        <v>0.64688135337966002</v>
      </c>
      <c r="N17" s="60">
        <f t="shared" si="0"/>
        <v>0.5284316214585455</v>
      </c>
      <c r="O17" s="60">
        <f t="shared" si="0"/>
        <v>0.46604005200530529</v>
      </c>
    </row>
    <row r="18" spans="1:15" x14ac:dyDescent="0.25">
      <c r="B18" s="65">
        <v>3.6999999999984823E-3</v>
      </c>
      <c r="C18" s="65">
        <v>1.300000000000523E-3</v>
      </c>
      <c r="D18" s="65">
        <v>4.6999999999997044E-3</v>
      </c>
      <c r="E18" s="65">
        <v>2.4999999999995026E-3</v>
      </c>
      <c r="G18" s="65">
        <v>3.9799999999999613E-2</v>
      </c>
      <c r="H18" s="32">
        <v>3.1700000000000728E-2</v>
      </c>
      <c r="I18" s="65">
        <v>3.139999999999965E-2</v>
      </c>
      <c r="J18" s="65">
        <v>3.270000000000195E-2</v>
      </c>
      <c r="K18" s="42"/>
      <c r="L18" s="60">
        <f t="shared" si="1"/>
        <v>0.4751068185281227</v>
      </c>
      <c r="M18" s="60">
        <f t="shared" si="1"/>
        <v>0.63879048328307297</v>
      </c>
      <c r="N18" s="60">
        <f t="shared" si="0"/>
        <v>0.3798490768396493</v>
      </c>
      <c r="O18" s="60">
        <f t="shared" si="0"/>
        <v>0.51421686920586218</v>
      </c>
    </row>
    <row r="19" spans="1:15" x14ac:dyDescent="0.25">
      <c r="A19" t="s">
        <v>312</v>
      </c>
      <c r="B19" s="17">
        <f>AVERAGE(B3:B18)</f>
        <v>4.5000000000000517E-3</v>
      </c>
      <c r="C19" s="17">
        <f>AVERAGE(C3:C18)</f>
        <v>3.6124999999997964E-3</v>
      </c>
      <c r="D19" s="17">
        <f>AVERAGE(D3:D18)</f>
        <v>4.5125000000002524E-3</v>
      </c>
      <c r="E19" s="17">
        <f>AVERAGE(E3:E18)</f>
        <v>4.0799999999999647E-3</v>
      </c>
      <c r="F19" s="58" t="s">
        <v>312</v>
      </c>
      <c r="G19" s="17">
        <f>AVERAGE(G3:G18)</f>
        <v>3.0224999999999169E-2</v>
      </c>
      <c r="H19" s="17">
        <f>AVERAGE(H3:H17)</f>
        <v>5.1266666666666794E-2</v>
      </c>
      <c r="I19" s="17">
        <f>AVERAGE(I3:I18)</f>
        <v>2.8868749999999999E-2</v>
      </c>
      <c r="J19" s="17">
        <f>AVERAGE(J3:J18)</f>
        <v>2.9137499999999927E-2</v>
      </c>
      <c r="K19" s="42" t="s">
        <v>312</v>
      </c>
      <c r="L19" s="17">
        <f>AVERAGE(L3:L11,L13:L18)</f>
        <v>0.36007632972824521</v>
      </c>
      <c r="M19" s="17">
        <f t="shared" ref="M19:N19" si="2">AVERAGE(M3:M18)</f>
        <v>0.46165806989058727</v>
      </c>
      <c r="N19" s="17">
        <f t="shared" si="2"/>
        <v>0.38070509398630348</v>
      </c>
      <c r="O19" s="17">
        <f>AVERAGE(O3:O15,O17:O18)</f>
        <v>0.40680316514359</v>
      </c>
    </row>
    <row r="20" spans="1:15" x14ac:dyDescent="0.25">
      <c r="A20" t="s">
        <v>313</v>
      </c>
      <c r="B20" s="17">
        <f>STDEV(B3:B18)</f>
        <v>2.0389072703638992E-3</v>
      </c>
      <c r="C20" s="17">
        <f>STDEV(C3:C18)</f>
        <v>1.6903155523947525E-3</v>
      </c>
      <c r="D20" s="17">
        <f>STDEV(D3:D18)</f>
        <v>2.3208834524808806E-3</v>
      </c>
      <c r="E20" s="17">
        <f>STDEV(E3:E18)</f>
        <v>1.5888899988894219E-3</v>
      </c>
      <c r="F20" s="18" t="s">
        <v>313</v>
      </c>
      <c r="G20" s="17">
        <f>STDEV(G3:G18)</f>
        <v>1.6560575674374443E-2</v>
      </c>
      <c r="H20" s="17">
        <f>STDEV(H3:H17)</f>
        <v>8.4805893213912922E-2</v>
      </c>
      <c r="I20" s="17">
        <f>STDEV(I3:I18)</f>
        <v>1.0751850615901512E-2</v>
      </c>
      <c r="J20" s="17">
        <f>STDEV(J3:J18)</f>
        <v>7.6708865198221246E-3</v>
      </c>
      <c r="K20" s="42" t="s">
        <v>313</v>
      </c>
      <c r="L20" s="17">
        <f>STDEV(L3:L11,L13:L18)</f>
        <v>0.17956673428826983</v>
      </c>
      <c r="M20" s="17">
        <f>STDEV(M3:M12,M13:M18)</f>
        <v>0.21771029675875991</v>
      </c>
      <c r="N20" s="17">
        <f>STDEV(N3:N11,N12:N18)</f>
        <v>0.12691989030728779</v>
      </c>
      <c r="O20" s="17">
        <f>STDEV(O3:O15,O17:O18)</f>
        <v>0.11287911881741174</v>
      </c>
    </row>
    <row r="21" spans="1:15" x14ac:dyDescent="0.25">
      <c r="K21" s="42"/>
    </row>
    <row r="22" spans="1:15" x14ac:dyDescent="0.25">
      <c r="B22" s="40"/>
      <c r="H22" s="37"/>
      <c r="K22" s="43"/>
    </row>
    <row r="23" spans="1:15" x14ac:dyDescent="0.25">
      <c r="C23" s="76" t="s">
        <v>302</v>
      </c>
      <c r="D23" s="76"/>
      <c r="E23" s="76"/>
      <c r="F23" s="76"/>
      <c r="H23" s="37"/>
      <c r="K23" s="42"/>
    </row>
    <row r="24" spans="1:15" x14ac:dyDescent="0.25">
      <c r="B24" t="s">
        <v>292</v>
      </c>
      <c r="C24" s="66">
        <v>4.50000000000005E-3</v>
      </c>
      <c r="D24" s="66">
        <v>3.6124999999997964E-3</v>
      </c>
      <c r="E24" s="66">
        <v>4.5125000000002524E-3</v>
      </c>
      <c r="F24" s="66">
        <v>4.0799999999999647E-3</v>
      </c>
      <c r="H24" s="28"/>
      <c r="K24" s="42"/>
    </row>
    <row r="25" spans="1:15" x14ac:dyDescent="0.25">
      <c r="B25" t="s">
        <v>293</v>
      </c>
      <c r="C25" s="17">
        <v>3.0224999999999169E-2</v>
      </c>
      <c r="D25" s="17">
        <v>2.976000000000004E-2</v>
      </c>
      <c r="E25" s="17">
        <v>2.8868749999999999E-2</v>
      </c>
      <c r="F25" s="17">
        <v>2.9137499999999927E-2</v>
      </c>
      <c r="H25" s="28"/>
      <c r="K25" s="42"/>
    </row>
    <row r="26" spans="1:15" x14ac:dyDescent="0.25">
      <c r="B26" t="s">
        <v>303</v>
      </c>
      <c r="C26" s="66">
        <f>(LN(C25)-LN(C24))/5</f>
        <v>0.38091839994490873</v>
      </c>
      <c r="D26" s="66">
        <f>(LN(D25)-LN(D24))/5</f>
        <v>0.42175303130527964</v>
      </c>
      <c r="E26" s="66">
        <f>(LN(E25)-LN(E24))/5</f>
        <v>0.37118167430754456</v>
      </c>
      <c r="F26" s="66">
        <f>(LN(F25)-LN(F24))/5</f>
        <v>0.39318580318916219</v>
      </c>
      <c r="K26" s="42"/>
    </row>
  </sheetData>
  <mergeCells count="4">
    <mergeCell ref="B1:E1"/>
    <mergeCell ref="G1:J1"/>
    <mergeCell ref="L1:O1"/>
    <mergeCell ref="C23:F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opLeftCell="D10" workbookViewId="0">
      <selection activeCell="R3" sqref="R3:R18"/>
    </sheetView>
  </sheetViews>
  <sheetFormatPr defaultColWidth="8.875" defaultRowHeight="15" x14ac:dyDescent="0.25"/>
  <cols>
    <col min="2" max="2" width="9.25" bestFit="1" customWidth="1"/>
    <col min="3" max="3" width="14.875" bestFit="1" customWidth="1"/>
    <col min="4" max="4" width="11.875" style="2" bestFit="1" customWidth="1"/>
    <col min="5" max="5" width="11.875" bestFit="1" customWidth="1"/>
    <col min="8" max="8" width="9.25" bestFit="1" customWidth="1"/>
    <col min="9" max="9" width="14.875" bestFit="1" customWidth="1"/>
    <col min="10" max="10" width="11.875" bestFit="1" customWidth="1"/>
    <col min="11" max="11" width="11.125" customWidth="1"/>
    <col min="13" max="13" width="10.25" bestFit="1" customWidth="1"/>
    <col min="15" max="15" width="13.25" bestFit="1" customWidth="1"/>
    <col min="16" max="16" width="10.375" bestFit="1" customWidth="1"/>
    <col min="18" max="18" width="10.375" bestFit="1" customWidth="1"/>
    <col min="19" max="19" width="9.375" customWidth="1"/>
    <col min="20" max="20" width="13.25" bestFit="1" customWidth="1"/>
    <col min="21" max="21" width="10.375" customWidth="1"/>
  </cols>
  <sheetData>
    <row r="1" spans="1:21" s="44" customFormat="1" ht="27.75" customHeight="1" x14ac:dyDescent="0.25">
      <c r="A1" s="85" t="s">
        <v>301</v>
      </c>
      <c r="B1" s="85"/>
      <c r="C1" s="85"/>
      <c r="D1" s="85"/>
      <c r="E1" s="85"/>
      <c r="G1" s="85" t="s">
        <v>295</v>
      </c>
      <c r="H1" s="85"/>
      <c r="I1" s="85"/>
      <c r="J1" s="85"/>
      <c r="K1" s="85"/>
      <c r="M1" s="57"/>
      <c r="N1" s="86" t="s">
        <v>305</v>
      </c>
      <c r="O1" s="86"/>
      <c r="P1" s="86"/>
      <c r="R1" s="57"/>
      <c r="S1" s="86" t="s">
        <v>311</v>
      </c>
      <c r="T1" s="86"/>
      <c r="U1" s="86"/>
    </row>
    <row r="2" spans="1:21" x14ac:dyDescent="0.25">
      <c r="A2" s="3"/>
      <c r="B2" s="3" t="s">
        <v>23</v>
      </c>
      <c r="C2" s="3" t="s">
        <v>24</v>
      </c>
      <c r="D2" s="45" t="s">
        <v>296</v>
      </c>
      <c r="E2" s="45" t="s">
        <v>299</v>
      </c>
      <c r="G2" s="36"/>
      <c r="H2" s="36" t="s">
        <v>23</v>
      </c>
      <c r="I2" s="36" t="s">
        <v>24</v>
      </c>
      <c r="J2" s="45" t="s">
        <v>296</v>
      </c>
      <c r="K2" s="45" t="s">
        <v>299</v>
      </c>
      <c r="M2" s="50" t="s">
        <v>307</v>
      </c>
      <c r="N2" s="52" t="s">
        <v>304</v>
      </c>
      <c r="O2" s="53" t="s">
        <v>306</v>
      </c>
      <c r="P2" s="53" t="s">
        <v>310</v>
      </c>
      <c r="R2" s="50" t="s">
        <v>307</v>
      </c>
      <c r="S2" s="52" t="s">
        <v>304</v>
      </c>
      <c r="T2" s="53" t="s">
        <v>306</v>
      </c>
      <c r="U2" s="53" t="s">
        <v>310</v>
      </c>
    </row>
    <row r="3" spans="1:21" x14ac:dyDescent="0.25">
      <c r="A3" s="70" t="s">
        <v>1</v>
      </c>
      <c r="B3" s="8" t="s">
        <v>2</v>
      </c>
      <c r="C3" s="6" t="s">
        <v>154</v>
      </c>
      <c r="D3" s="46">
        <v>1</v>
      </c>
      <c r="E3" s="82">
        <f>SUM(D3:D6)/4*100%</f>
        <v>1</v>
      </c>
      <c r="G3" s="70" t="s">
        <v>1</v>
      </c>
      <c r="H3" s="8" t="s">
        <v>2</v>
      </c>
      <c r="I3" s="6" t="s">
        <v>88</v>
      </c>
      <c r="J3" s="49">
        <v>0</v>
      </c>
      <c r="K3" s="82">
        <f>SUM(J3:J6)/4*100%</f>
        <v>0.25</v>
      </c>
      <c r="M3" s="68" t="s">
        <v>291</v>
      </c>
      <c r="N3">
        <v>4</v>
      </c>
      <c r="O3">
        <v>1</v>
      </c>
      <c r="P3" s="76">
        <f>AVERAGE(O3:O6)</f>
        <v>1</v>
      </c>
      <c r="R3" s="69" t="s">
        <v>291</v>
      </c>
      <c r="S3">
        <v>4</v>
      </c>
      <c r="T3">
        <v>1</v>
      </c>
      <c r="U3" s="76">
        <f>AVERAGE(T3:T6)</f>
        <v>0.9375</v>
      </c>
    </row>
    <row r="4" spans="1:21" x14ac:dyDescent="0.25">
      <c r="A4" s="70"/>
      <c r="B4" s="8" t="s">
        <v>3</v>
      </c>
      <c r="C4" s="6" t="s">
        <v>155</v>
      </c>
      <c r="D4" s="46">
        <v>1</v>
      </c>
      <c r="E4" s="83"/>
      <c r="G4" s="70"/>
      <c r="H4" s="8" t="s">
        <v>3</v>
      </c>
      <c r="I4" s="6" t="s">
        <v>89</v>
      </c>
      <c r="J4" s="46">
        <v>0</v>
      </c>
      <c r="K4" s="83"/>
      <c r="M4" s="68" t="s">
        <v>291</v>
      </c>
      <c r="N4">
        <v>8</v>
      </c>
      <c r="O4">
        <v>1</v>
      </c>
      <c r="P4" s="76"/>
      <c r="R4" s="69" t="s">
        <v>291</v>
      </c>
      <c r="S4">
        <v>8</v>
      </c>
      <c r="T4">
        <v>1</v>
      </c>
      <c r="U4" s="76"/>
    </row>
    <row r="5" spans="1:21" x14ac:dyDescent="0.25">
      <c r="A5" s="70"/>
      <c r="B5" s="8" t="s">
        <v>4</v>
      </c>
      <c r="C5" s="6" t="s">
        <v>156</v>
      </c>
      <c r="D5" s="46">
        <v>1</v>
      </c>
      <c r="E5" s="83"/>
      <c r="G5" s="70"/>
      <c r="H5" s="8" t="s">
        <v>4</v>
      </c>
      <c r="I5" s="6" t="s">
        <v>90</v>
      </c>
      <c r="J5" s="46">
        <v>0</v>
      </c>
      <c r="K5" s="83"/>
      <c r="M5" s="68" t="s">
        <v>291</v>
      </c>
      <c r="N5">
        <v>9</v>
      </c>
      <c r="O5">
        <v>1</v>
      </c>
      <c r="P5" s="76"/>
      <c r="R5" s="69" t="s">
        <v>291</v>
      </c>
      <c r="S5">
        <v>9</v>
      </c>
      <c r="T5">
        <v>1</v>
      </c>
      <c r="U5" s="76"/>
    </row>
    <row r="6" spans="1:21" x14ac:dyDescent="0.25">
      <c r="A6" s="70"/>
      <c r="B6" s="8" t="s">
        <v>5</v>
      </c>
      <c r="C6" s="6" t="s">
        <v>157</v>
      </c>
      <c r="D6" s="46">
        <v>1</v>
      </c>
      <c r="E6" s="84"/>
      <c r="G6" s="70"/>
      <c r="H6" s="8" t="s">
        <v>5</v>
      </c>
      <c r="I6" s="6" t="s">
        <v>91</v>
      </c>
      <c r="J6" s="46">
        <v>1</v>
      </c>
      <c r="K6" s="84"/>
      <c r="M6" s="68" t="s">
        <v>291</v>
      </c>
      <c r="N6">
        <v>16</v>
      </c>
      <c r="O6">
        <v>1</v>
      </c>
      <c r="P6" s="76"/>
      <c r="R6" s="69" t="s">
        <v>291</v>
      </c>
      <c r="S6">
        <v>16</v>
      </c>
      <c r="T6">
        <v>0.75</v>
      </c>
      <c r="U6" s="76"/>
    </row>
    <row r="7" spans="1:21" x14ac:dyDescent="0.25">
      <c r="A7" s="3"/>
      <c r="B7" s="3" t="s">
        <v>23</v>
      </c>
      <c r="C7" s="3" t="s">
        <v>24</v>
      </c>
      <c r="D7" s="47" t="s">
        <v>296</v>
      </c>
      <c r="E7" s="45" t="s">
        <v>298</v>
      </c>
      <c r="G7" s="36"/>
      <c r="H7" s="36" t="s">
        <v>23</v>
      </c>
      <c r="I7" s="24" t="s">
        <v>24</v>
      </c>
      <c r="J7" s="47" t="s">
        <v>296</v>
      </c>
      <c r="K7" s="45" t="s">
        <v>298</v>
      </c>
      <c r="M7" s="68" t="s">
        <v>309</v>
      </c>
      <c r="N7">
        <v>3</v>
      </c>
      <c r="O7">
        <v>1</v>
      </c>
      <c r="P7" s="76">
        <f>AVERAGE(O7:O10)</f>
        <v>1</v>
      </c>
      <c r="R7" s="69" t="s">
        <v>309</v>
      </c>
      <c r="S7">
        <v>3</v>
      </c>
      <c r="T7">
        <v>1</v>
      </c>
      <c r="U7" s="76">
        <f>AVERAGE(T7:T10)</f>
        <v>0.6875</v>
      </c>
    </row>
    <row r="8" spans="1:21" x14ac:dyDescent="0.25">
      <c r="A8" s="70" t="s">
        <v>6</v>
      </c>
      <c r="B8" s="8" t="s">
        <v>2</v>
      </c>
      <c r="C8" s="6" t="s">
        <v>222</v>
      </c>
      <c r="D8" s="46">
        <v>1</v>
      </c>
      <c r="E8" s="82">
        <f>5/5*100%</f>
        <v>1</v>
      </c>
      <c r="G8" s="70" t="s">
        <v>6</v>
      </c>
      <c r="H8" s="8" t="s">
        <v>2</v>
      </c>
      <c r="I8" s="6" t="s">
        <v>92</v>
      </c>
      <c r="J8" s="46">
        <v>0</v>
      </c>
      <c r="K8" s="82">
        <f>SUM(J8:J11)/4*100%</f>
        <v>0</v>
      </c>
      <c r="M8" s="68" t="s">
        <v>309</v>
      </c>
      <c r="N8">
        <v>7</v>
      </c>
      <c r="O8">
        <v>1</v>
      </c>
      <c r="P8" s="76"/>
      <c r="R8" s="69" t="s">
        <v>309</v>
      </c>
      <c r="S8">
        <v>7</v>
      </c>
      <c r="T8">
        <v>0.5</v>
      </c>
      <c r="U8" s="76"/>
    </row>
    <row r="9" spans="1:21" x14ac:dyDescent="0.25">
      <c r="A9" s="70"/>
      <c r="B9" s="8" t="s">
        <v>3</v>
      </c>
      <c r="C9" s="6" t="s">
        <v>223</v>
      </c>
      <c r="D9" s="46">
        <v>1</v>
      </c>
      <c r="E9" s="83"/>
      <c r="G9" s="70"/>
      <c r="H9" s="8" t="s">
        <v>3</v>
      </c>
      <c r="I9" s="6" t="s">
        <v>93</v>
      </c>
      <c r="J9" s="46">
        <v>0</v>
      </c>
      <c r="K9" s="83"/>
      <c r="M9" s="51" t="s">
        <v>309</v>
      </c>
      <c r="N9">
        <v>10</v>
      </c>
      <c r="O9">
        <v>1</v>
      </c>
      <c r="P9" s="76"/>
      <c r="R9" s="51" t="s">
        <v>309</v>
      </c>
      <c r="S9">
        <v>10</v>
      </c>
      <c r="T9">
        <v>0.75</v>
      </c>
      <c r="U9" s="76"/>
    </row>
    <row r="10" spans="1:21" x14ac:dyDescent="0.25">
      <c r="A10" s="70"/>
      <c r="B10" s="8" t="s">
        <v>4</v>
      </c>
      <c r="C10" s="6" t="s">
        <v>224</v>
      </c>
      <c r="D10" s="46">
        <v>1</v>
      </c>
      <c r="E10" s="83"/>
      <c r="G10" s="70"/>
      <c r="H10" s="8" t="s">
        <v>4</v>
      </c>
      <c r="I10" s="6" t="s">
        <v>94</v>
      </c>
      <c r="J10" s="46">
        <v>0</v>
      </c>
      <c r="K10" s="83"/>
      <c r="M10" s="68" t="s">
        <v>309</v>
      </c>
      <c r="N10">
        <v>15</v>
      </c>
      <c r="O10">
        <v>1</v>
      </c>
      <c r="P10" s="76"/>
      <c r="R10" s="69" t="s">
        <v>309</v>
      </c>
      <c r="S10">
        <v>15</v>
      </c>
      <c r="T10">
        <v>0.5</v>
      </c>
      <c r="U10" s="76"/>
    </row>
    <row r="11" spans="1:21" x14ac:dyDescent="0.25">
      <c r="A11" s="70"/>
      <c r="B11" s="8" t="s">
        <v>5</v>
      </c>
      <c r="C11" s="6" t="s">
        <v>225</v>
      </c>
      <c r="D11" s="46">
        <v>1</v>
      </c>
      <c r="E11" s="84"/>
      <c r="G11" s="70"/>
      <c r="H11" s="8" t="s">
        <v>5</v>
      </c>
      <c r="I11" s="6" t="s">
        <v>95</v>
      </c>
      <c r="J11" s="46">
        <v>0</v>
      </c>
      <c r="K11" s="84"/>
      <c r="M11" s="68" t="s">
        <v>308</v>
      </c>
      <c r="N11">
        <v>2</v>
      </c>
      <c r="O11">
        <v>1</v>
      </c>
      <c r="P11" s="76">
        <f>AVERAGE(O11:O14)</f>
        <v>1</v>
      </c>
      <c r="R11" s="69" t="s">
        <v>308</v>
      </c>
      <c r="S11">
        <v>2</v>
      </c>
      <c r="T11">
        <v>0</v>
      </c>
      <c r="U11" s="76">
        <f>AVERAGE(T11:T14)</f>
        <v>0.25</v>
      </c>
    </row>
    <row r="12" spans="1:21" x14ac:dyDescent="0.25">
      <c r="A12" s="3"/>
      <c r="B12" s="3" t="s">
        <v>23</v>
      </c>
      <c r="C12" s="3" t="s">
        <v>24</v>
      </c>
      <c r="D12" s="47" t="s">
        <v>296</v>
      </c>
      <c r="E12" s="45" t="s">
        <v>298</v>
      </c>
      <c r="G12" s="36"/>
      <c r="H12" s="36" t="s">
        <v>23</v>
      </c>
      <c r="I12" s="36" t="s">
        <v>24</v>
      </c>
      <c r="J12" s="47" t="s">
        <v>296</v>
      </c>
      <c r="K12" s="45" t="s">
        <v>298</v>
      </c>
      <c r="M12" s="68" t="s">
        <v>308</v>
      </c>
      <c r="N12">
        <v>6</v>
      </c>
      <c r="O12">
        <v>1</v>
      </c>
      <c r="P12" s="76"/>
      <c r="R12" s="69" t="s">
        <v>308</v>
      </c>
      <c r="S12">
        <v>6</v>
      </c>
      <c r="T12">
        <v>0.5</v>
      </c>
      <c r="U12" s="76"/>
    </row>
    <row r="13" spans="1:21" x14ac:dyDescent="0.25">
      <c r="A13" s="70" t="s">
        <v>7</v>
      </c>
      <c r="B13" s="8" t="s">
        <v>2</v>
      </c>
      <c r="C13" s="6" t="s">
        <v>226</v>
      </c>
      <c r="D13" s="46">
        <v>0</v>
      </c>
      <c r="E13" s="82">
        <f>SUM(D13:D16)/4*100%</f>
        <v>0</v>
      </c>
      <c r="G13" s="70" t="s">
        <v>7</v>
      </c>
      <c r="H13" s="8" t="s">
        <v>2</v>
      </c>
      <c r="I13" s="6" t="s">
        <v>98</v>
      </c>
      <c r="J13" s="46">
        <v>0</v>
      </c>
      <c r="K13" s="82">
        <f>SUM(J13:J16)/4*100%</f>
        <v>0</v>
      </c>
      <c r="M13" s="68" t="s">
        <v>308</v>
      </c>
      <c r="N13">
        <v>11</v>
      </c>
      <c r="O13">
        <v>1</v>
      </c>
      <c r="P13" s="76"/>
      <c r="R13" s="69" t="s">
        <v>308</v>
      </c>
      <c r="S13">
        <v>11</v>
      </c>
      <c r="T13">
        <v>0</v>
      </c>
      <c r="U13" s="76"/>
    </row>
    <row r="14" spans="1:21" x14ac:dyDescent="0.25">
      <c r="A14" s="70"/>
      <c r="B14" s="8" t="s">
        <v>3</v>
      </c>
      <c r="C14" s="6" t="s">
        <v>227</v>
      </c>
      <c r="D14" s="46">
        <v>0</v>
      </c>
      <c r="E14" s="83"/>
      <c r="G14" s="70"/>
      <c r="H14" s="8" t="s">
        <v>3</v>
      </c>
      <c r="I14" s="6" t="s">
        <v>97</v>
      </c>
      <c r="J14" s="46">
        <v>0</v>
      </c>
      <c r="K14" s="83"/>
      <c r="M14" s="68" t="s">
        <v>308</v>
      </c>
      <c r="N14">
        <v>14</v>
      </c>
      <c r="O14">
        <v>1</v>
      </c>
      <c r="P14" s="76"/>
      <c r="R14" s="69" t="s">
        <v>308</v>
      </c>
      <c r="S14">
        <v>14</v>
      </c>
      <c r="T14">
        <v>0.5</v>
      </c>
      <c r="U14" s="76"/>
    </row>
    <row r="15" spans="1:21" x14ac:dyDescent="0.25">
      <c r="A15" s="70"/>
      <c r="B15" s="8" t="s">
        <v>4</v>
      </c>
      <c r="C15" s="6" t="s">
        <v>228</v>
      </c>
      <c r="D15" s="46">
        <v>0</v>
      </c>
      <c r="E15" s="83"/>
      <c r="G15" s="70"/>
      <c r="H15" s="8" t="s">
        <v>4</v>
      </c>
      <c r="I15" s="6" t="s">
        <v>99</v>
      </c>
      <c r="J15" s="46">
        <v>0</v>
      </c>
      <c r="K15" s="83"/>
      <c r="M15" s="68" t="s">
        <v>288</v>
      </c>
      <c r="N15">
        <v>1</v>
      </c>
      <c r="O15">
        <v>0.75</v>
      </c>
      <c r="P15" s="76">
        <f>AVERAGE(O15:O18)</f>
        <v>0.75</v>
      </c>
      <c r="R15" s="69" t="s">
        <v>288</v>
      </c>
      <c r="S15">
        <v>1</v>
      </c>
      <c r="T15">
        <v>0</v>
      </c>
      <c r="U15" s="76">
        <f>AVERAGE(T15:T18)</f>
        <v>0</v>
      </c>
    </row>
    <row r="16" spans="1:21" x14ac:dyDescent="0.25">
      <c r="A16" s="70"/>
      <c r="B16" s="8" t="s">
        <v>5</v>
      </c>
      <c r="C16" s="6" t="s">
        <v>229</v>
      </c>
      <c r="D16" s="46">
        <v>0</v>
      </c>
      <c r="E16" s="84"/>
      <c r="G16" s="70"/>
      <c r="H16" s="8" t="s">
        <v>5</v>
      </c>
      <c r="I16" s="6" t="s">
        <v>100</v>
      </c>
      <c r="J16" s="46">
        <v>0</v>
      </c>
      <c r="K16" s="84"/>
      <c r="M16" s="68" t="s">
        <v>288</v>
      </c>
      <c r="N16">
        <v>5</v>
      </c>
      <c r="O16">
        <v>1</v>
      </c>
      <c r="P16" s="76"/>
      <c r="R16" s="69" t="s">
        <v>288</v>
      </c>
      <c r="S16">
        <v>5</v>
      </c>
      <c r="T16">
        <v>0</v>
      </c>
      <c r="U16" s="76"/>
    </row>
    <row r="17" spans="1:21" x14ac:dyDescent="0.25">
      <c r="A17" s="3"/>
      <c r="B17" s="3" t="s">
        <v>23</v>
      </c>
      <c r="C17" s="3" t="s">
        <v>24</v>
      </c>
      <c r="D17" s="47" t="s">
        <v>296</v>
      </c>
      <c r="E17" s="45" t="s">
        <v>298</v>
      </c>
      <c r="G17" s="36"/>
      <c r="H17" s="36" t="s">
        <v>23</v>
      </c>
      <c r="I17" s="36" t="s">
        <v>24</v>
      </c>
      <c r="J17" s="47" t="s">
        <v>296</v>
      </c>
      <c r="K17" s="45" t="s">
        <v>298</v>
      </c>
      <c r="M17" s="68" t="s">
        <v>288</v>
      </c>
      <c r="N17">
        <v>12</v>
      </c>
      <c r="O17">
        <v>0.5</v>
      </c>
      <c r="P17" s="76"/>
      <c r="R17" s="69" t="s">
        <v>288</v>
      </c>
      <c r="S17">
        <v>12</v>
      </c>
      <c r="T17">
        <v>0</v>
      </c>
      <c r="U17" s="76"/>
    </row>
    <row r="18" spans="1:21" x14ac:dyDescent="0.25">
      <c r="A18" s="70" t="s">
        <v>8</v>
      </c>
      <c r="B18" s="8" t="s">
        <v>2</v>
      </c>
      <c r="C18" s="6" t="s">
        <v>230</v>
      </c>
      <c r="D18" s="46">
        <v>0</v>
      </c>
      <c r="E18" s="82">
        <f>SUM(D18:D21)/4*100%</f>
        <v>0</v>
      </c>
      <c r="G18" s="70" t="s">
        <v>8</v>
      </c>
      <c r="H18" s="8" t="s">
        <v>2</v>
      </c>
      <c r="I18" s="6" t="s">
        <v>101</v>
      </c>
      <c r="J18" s="46">
        <v>0</v>
      </c>
      <c r="K18" s="82">
        <f>SUM(J18:J21)/4*100%</f>
        <v>0</v>
      </c>
      <c r="M18" s="68" t="s">
        <v>288</v>
      </c>
      <c r="N18">
        <v>13</v>
      </c>
      <c r="O18">
        <v>0.75</v>
      </c>
      <c r="P18" s="76"/>
      <c r="R18" s="69" t="s">
        <v>288</v>
      </c>
      <c r="S18">
        <v>13</v>
      </c>
      <c r="T18">
        <v>0</v>
      </c>
      <c r="U18" s="76"/>
    </row>
    <row r="19" spans="1:21" x14ac:dyDescent="0.25">
      <c r="A19" s="70"/>
      <c r="B19" s="8" t="s">
        <v>3</v>
      </c>
      <c r="C19" s="6" t="s">
        <v>231</v>
      </c>
      <c r="D19" s="46">
        <v>0</v>
      </c>
      <c r="E19" s="83"/>
      <c r="G19" s="70"/>
      <c r="H19" s="8" t="s">
        <v>3</v>
      </c>
      <c r="I19" s="6" t="s">
        <v>102</v>
      </c>
      <c r="J19" s="46">
        <v>0</v>
      </c>
      <c r="K19" s="83"/>
    </row>
    <row r="20" spans="1:21" x14ac:dyDescent="0.25">
      <c r="A20" s="70"/>
      <c r="B20" s="8" t="s">
        <v>4</v>
      </c>
      <c r="C20" s="6" t="s">
        <v>232</v>
      </c>
      <c r="D20" s="46">
        <v>0</v>
      </c>
      <c r="E20" s="83"/>
      <c r="G20" s="70"/>
      <c r="H20" s="8" t="s">
        <v>4</v>
      </c>
      <c r="I20" s="6" t="s">
        <v>103</v>
      </c>
      <c r="J20" s="46">
        <v>0</v>
      </c>
      <c r="K20" s="83"/>
    </row>
    <row r="21" spans="1:21" x14ac:dyDescent="0.25">
      <c r="A21" s="70"/>
      <c r="B21" s="8" t="s">
        <v>5</v>
      </c>
      <c r="C21" s="6" t="s">
        <v>233</v>
      </c>
      <c r="D21" s="46">
        <v>0</v>
      </c>
      <c r="E21" s="84"/>
      <c r="G21" s="70"/>
      <c r="H21" s="8" t="s">
        <v>5</v>
      </c>
      <c r="I21" s="6" t="s">
        <v>104</v>
      </c>
      <c r="J21" s="46">
        <v>0</v>
      </c>
      <c r="K21" s="84"/>
    </row>
    <row r="22" spans="1:21" x14ac:dyDescent="0.25">
      <c r="A22" s="3"/>
      <c r="B22" s="3" t="s">
        <v>23</v>
      </c>
      <c r="C22" s="3" t="s">
        <v>24</v>
      </c>
      <c r="D22" s="47" t="s">
        <v>296</v>
      </c>
      <c r="E22" s="45" t="s">
        <v>298</v>
      </c>
      <c r="G22" s="36"/>
      <c r="H22" s="36" t="s">
        <v>23</v>
      </c>
      <c r="I22" s="36" t="s">
        <v>24</v>
      </c>
      <c r="J22" s="47" t="s">
        <v>296</v>
      </c>
      <c r="K22" s="45" t="s">
        <v>298</v>
      </c>
    </row>
    <row r="23" spans="1:21" x14ac:dyDescent="0.25">
      <c r="A23" s="70" t="s">
        <v>9</v>
      </c>
      <c r="B23" s="8" t="s">
        <v>2</v>
      </c>
      <c r="C23" s="6" t="s">
        <v>234</v>
      </c>
      <c r="D23" s="46">
        <v>1</v>
      </c>
      <c r="E23" s="82">
        <f>SUM(D23:D26)/4*100%</f>
        <v>1</v>
      </c>
      <c r="G23" s="70" t="s">
        <v>9</v>
      </c>
      <c r="H23" s="8" t="s">
        <v>2</v>
      </c>
      <c r="I23" s="6" t="s">
        <v>105</v>
      </c>
      <c r="J23" s="46">
        <v>0</v>
      </c>
      <c r="K23" s="82">
        <f>SUM(J23:J26)/4*100%</f>
        <v>0</v>
      </c>
    </row>
    <row r="24" spans="1:21" x14ac:dyDescent="0.25">
      <c r="A24" s="70"/>
      <c r="B24" s="8" t="s">
        <v>3</v>
      </c>
      <c r="C24" s="6" t="s">
        <v>235</v>
      </c>
      <c r="D24" s="46">
        <v>1</v>
      </c>
      <c r="E24" s="83"/>
      <c r="G24" s="70"/>
      <c r="H24" s="8" t="s">
        <v>3</v>
      </c>
      <c r="I24" s="6" t="s">
        <v>106</v>
      </c>
      <c r="J24" s="46">
        <v>0</v>
      </c>
      <c r="K24" s="83"/>
    </row>
    <row r="25" spans="1:21" x14ac:dyDescent="0.25">
      <c r="A25" s="70"/>
      <c r="B25" s="8" t="s">
        <v>4</v>
      </c>
      <c r="C25" s="6" t="s">
        <v>236</v>
      </c>
      <c r="D25" s="46">
        <v>1</v>
      </c>
      <c r="E25" s="83"/>
      <c r="G25" s="70"/>
      <c r="H25" s="8" t="s">
        <v>4</v>
      </c>
      <c r="I25" s="6" t="s">
        <v>107</v>
      </c>
      <c r="J25" s="46">
        <v>0</v>
      </c>
      <c r="K25" s="83"/>
    </row>
    <row r="26" spans="1:21" x14ac:dyDescent="0.25">
      <c r="A26" s="70"/>
      <c r="B26" s="8" t="s">
        <v>5</v>
      </c>
      <c r="C26" s="6" t="s">
        <v>237</v>
      </c>
      <c r="D26" s="46">
        <v>1</v>
      </c>
      <c r="E26" s="84"/>
      <c r="G26" s="70"/>
      <c r="H26" s="8" t="s">
        <v>5</v>
      </c>
      <c r="I26" s="6" t="s">
        <v>108</v>
      </c>
      <c r="J26" s="46">
        <v>0</v>
      </c>
      <c r="K26" s="84"/>
    </row>
    <row r="27" spans="1:21" x14ac:dyDescent="0.25">
      <c r="A27" s="3"/>
      <c r="B27" s="3" t="s">
        <v>23</v>
      </c>
      <c r="C27" s="3" t="s">
        <v>24</v>
      </c>
      <c r="D27" s="47" t="s">
        <v>296</v>
      </c>
      <c r="E27" s="45" t="s">
        <v>298</v>
      </c>
      <c r="G27" s="36"/>
      <c r="H27" s="36" t="s">
        <v>23</v>
      </c>
      <c r="I27" s="36" t="s">
        <v>24</v>
      </c>
      <c r="J27" s="47" t="s">
        <v>296</v>
      </c>
      <c r="K27" s="45" t="s">
        <v>298</v>
      </c>
    </row>
    <row r="28" spans="1:21" x14ac:dyDescent="0.25">
      <c r="A28" s="70" t="s">
        <v>10</v>
      </c>
      <c r="B28" s="8" t="s">
        <v>2</v>
      </c>
      <c r="C28" s="6" t="s">
        <v>238</v>
      </c>
      <c r="D28" s="46">
        <v>1</v>
      </c>
      <c r="E28" s="82">
        <f>SUM(D28:D31)/4*100%</f>
        <v>0.5</v>
      </c>
      <c r="G28" s="70" t="s">
        <v>10</v>
      </c>
      <c r="H28" s="8" t="s">
        <v>2</v>
      </c>
      <c r="I28" s="6" t="s">
        <v>109</v>
      </c>
      <c r="J28" s="46">
        <v>0</v>
      </c>
      <c r="K28" s="82">
        <f>SUM(J28:J31)/4*100%</f>
        <v>0</v>
      </c>
    </row>
    <row r="29" spans="1:21" x14ac:dyDescent="0.25">
      <c r="A29" s="70"/>
      <c r="B29" s="8" t="s">
        <v>3</v>
      </c>
      <c r="C29" s="6" t="s">
        <v>239</v>
      </c>
      <c r="D29" s="46">
        <v>0</v>
      </c>
      <c r="E29" s="83"/>
      <c r="G29" s="70"/>
      <c r="H29" s="8" t="s">
        <v>3</v>
      </c>
      <c r="I29" s="6" t="s">
        <v>110</v>
      </c>
      <c r="J29" s="46">
        <v>0</v>
      </c>
      <c r="K29" s="83"/>
    </row>
    <row r="30" spans="1:21" x14ac:dyDescent="0.25">
      <c r="A30" s="70"/>
      <c r="B30" s="8" t="s">
        <v>4</v>
      </c>
      <c r="C30" s="6" t="s">
        <v>240</v>
      </c>
      <c r="D30" s="46">
        <v>1</v>
      </c>
      <c r="E30" s="83"/>
      <c r="G30" s="70"/>
      <c r="H30" s="8" t="s">
        <v>4</v>
      </c>
      <c r="I30" s="6" t="s">
        <v>111</v>
      </c>
      <c r="J30" s="46">
        <v>0</v>
      </c>
      <c r="K30" s="83"/>
    </row>
    <row r="31" spans="1:21" x14ac:dyDescent="0.25">
      <c r="A31" s="70"/>
      <c r="B31" s="8" t="s">
        <v>5</v>
      </c>
      <c r="C31" s="6" t="s">
        <v>241</v>
      </c>
      <c r="D31" s="46" t="s">
        <v>297</v>
      </c>
      <c r="E31" s="84"/>
      <c r="G31" s="70"/>
      <c r="H31" s="8" t="s">
        <v>5</v>
      </c>
      <c r="I31" s="6" t="s">
        <v>112</v>
      </c>
      <c r="J31" s="46">
        <v>0</v>
      </c>
      <c r="K31" s="84"/>
    </row>
    <row r="32" spans="1:21" x14ac:dyDescent="0.25">
      <c r="A32" s="3"/>
      <c r="B32" s="3" t="s">
        <v>23</v>
      </c>
      <c r="C32" s="3" t="s">
        <v>24</v>
      </c>
      <c r="D32" s="47" t="s">
        <v>296</v>
      </c>
      <c r="E32" s="45" t="s">
        <v>298</v>
      </c>
      <c r="G32" s="36"/>
      <c r="H32" s="36" t="s">
        <v>23</v>
      </c>
      <c r="I32" s="36" t="s">
        <v>24</v>
      </c>
      <c r="J32" s="47" t="s">
        <v>296</v>
      </c>
      <c r="K32" s="45" t="s">
        <v>298</v>
      </c>
    </row>
    <row r="33" spans="1:11" x14ac:dyDescent="0.25">
      <c r="A33" s="70" t="s">
        <v>11</v>
      </c>
      <c r="B33" s="8" t="s">
        <v>2</v>
      </c>
      <c r="C33" s="6" t="s">
        <v>242</v>
      </c>
      <c r="D33" s="46" t="s">
        <v>297</v>
      </c>
      <c r="E33" s="82">
        <f>SUM(D33:D36)/4*100%</f>
        <v>0.5</v>
      </c>
      <c r="G33" s="70" t="s">
        <v>11</v>
      </c>
      <c r="H33" s="8" t="s">
        <v>2</v>
      </c>
      <c r="I33" s="6" t="s">
        <v>113</v>
      </c>
      <c r="J33" s="46">
        <v>0</v>
      </c>
      <c r="K33" s="82">
        <f>SUM(J33:J36)/4*100%</f>
        <v>0</v>
      </c>
    </row>
    <row r="34" spans="1:11" x14ac:dyDescent="0.25">
      <c r="A34" s="70"/>
      <c r="B34" s="8" t="s">
        <v>3</v>
      </c>
      <c r="C34" s="6" t="s">
        <v>243</v>
      </c>
      <c r="D34" s="46">
        <v>1</v>
      </c>
      <c r="E34" s="83"/>
      <c r="G34" s="70"/>
      <c r="H34" s="8" t="s">
        <v>3</v>
      </c>
      <c r="I34" s="6" t="s">
        <v>114</v>
      </c>
      <c r="J34" s="46">
        <v>0</v>
      </c>
      <c r="K34" s="83"/>
    </row>
    <row r="35" spans="1:11" x14ac:dyDescent="0.25">
      <c r="A35" s="70"/>
      <c r="B35" s="8" t="s">
        <v>4</v>
      </c>
      <c r="C35" s="6" t="s">
        <v>244</v>
      </c>
      <c r="D35" s="46">
        <v>1</v>
      </c>
      <c r="E35" s="83"/>
      <c r="G35" s="70"/>
      <c r="H35" s="8" t="s">
        <v>4</v>
      </c>
      <c r="I35" s="6" t="s">
        <v>115</v>
      </c>
      <c r="J35" s="46">
        <v>0</v>
      </c>
      <c r="K35" s="83"/>
    </row>
    <row r="36" spans="1:11" x14ac:dyDescent="0.25">
      <c r="A36" s="70"/>
      <c r="B36" s="8" t="s">
        <v>5</v>
      </c>
      <c r="C36" s="6" t="s">
        <v>245</v>
      </c>
      <c r="D36" s="46">
        <v>0</v>
      </c>
      <c r="E36" s="84"/>
      <c r="G36" s="70"/>
      <c r="H36" s="8" t="s">
        <v>5</v>
      </c>
      <c r="I36" s="6" t="s">
        <v>116</v>
      </c>
      <c r="J36" s="46">
        <v>0</v>
      </c>
      <c r="K36" s="84"/>
    </row>
    <row r="37" spans="1:11" x14ac:dyDescent="0.25">
      <c r="A37" s="3"/>
      <c r="B37" s="3" t="s">
        <v>23</v>
      </c>
      <c r="C37" s="3" t="s">
        <v>24</v>
      </c>
      <c r="D37" s="47" t="s">
        <v>296</v>
      </c>
      <c r="E37" s="45" t="s">
        <v>298</v>
      </c>
      <c r="G37" s="36"/>
      <c r="H37" s="36" t="s">
        <v>23</v>
      </c>
      <c r="I37" s="36" t="s">
        <v>24</v>
      </c>
      <c r="J37" s="47" t="s">
        <v>296</v>
      </c>
      <c r="K37" s="45" t="s">
        <v>298</v>
      </c>
    </row>
    <row r="38" spans="1:11" x14ac:dyDescent="0.25">
      <c r="A38" s="70" t="s">
        <v>12</v>
      </c>
      <c r="B38" s="8" t="s">
        <v>2</v>
      </c>
      <c r="C38" s="6" t="s">
        <v>246</v>
      </c>
      <c r="D38" s="46">
        <v>0</v>
      </c>
      <c r="E38" s="82">
        <f>SUM(D38:D41)/4*100%</f>
        <v>0</v>
      </c>
      <c r="G38" s="70" t="s">
        <v>12</v>
      </c>
      <c r="H38" s="8" t="s">
        <v>2</v>
      </c>
      <c r="I38" s="6" t="s">
        <v>117</v>
      </c>
      <c r="J38" s="46">
        <v>0</v>
      </c>
      <c r="K38" s="82">
        <f>SUM(J38:J41)/4*100%</f>
        <v>0</v>
      </c>
    </row>
    <row r="39" spans="1:11" x14ac:dyDescent="0.25">
      <c r="A39" s="70"/>
      <c r="B39" s="8" t="s">
        <v>3</v>
      </c>
      <c r="C39" s="6" t="s">
        <v>247</v>
      </c>
      <c r="D39" s="46">
        <v>0</v>
      </c>
      <c r="E39" s="83"/>
      <c r="G39" s="70"/>
      <c r="H39" s="8" t="s">
        <v>3</v>
      </c>
      <c r="I39" s="6" t="s">
        <v>118</v>
      </c>
      <c r="J39" s="46">
        <v>0</v>
      </c>
      <c r="K39" s="83"/>
    </row>
    <row r="40" spans="1:11" x14ac:dyDescent="0.25">
      <c r="A40" s="70"/>
      <c r="B40" s="8" t="s">
        <v>4</v>
      </c>
      <c r="C40" s="6" t="s">
        <v>248</v>
      </c>
      <c r="D40" s="46">
        <v>0</v>
      </c>
      <c r="E40" s="83"/>
      <c r="G40" s="70"/>
      <c r="H40" s="8" t="s">
        <v>4</v>
      </c>
      <c r="I40" s="6" t="s">
        <v>119</v>
      </c>
      <c r="J40" s="46">
        <v>0</v>
      </c>
      <c r="K40" s="83"/>
    </row>
    <row r="41" spans="1:11" x14ac:dyDescent="0.25">
      <c r="A41" s="70"/>
      <c r="B41" s="8" t="s">
        <v>5</v>
      </c>
      <c r="C41" s="6" t="s">
        <v>249</v>
      </c>
      <c r="D41" s="46">
        <v>0</v>
      </c>
      <c r="E41" s="84"/>
      <c r="G41" s="70"/>
      <c r="H41" s="8" t="s">
        <v>5</v>
      </c>
      <c r="I41" s="6" t="s">
        <v>120</v>
      </c>
      <c r="J41" s="46">
        <v>0</v>
      </c>
      <c r="K41" s="84"/>
    </row>
    <row r="42" spans="1:11" x14ac:dyDescent="0.25">
      <c r="A42" s="3"/>
      <c r="B42" s="3" t="s">
        <v>23</v>
      </c>
      <c r="C42" s="3" t="s">
        <v>24</v>
      </c>
      <c r="D42" s="47" t="s">
        <v>296</v>
      </c>
      <c r="E42" s="45" t="s">
        <v>298</v>
      </c>
      <c r="G42" s="36"/>
      <c r="H42" s="36" t="s">
        <v>23</v>
      </c>
      <c r="I42" s="36" t="s">
        <v>24</v>
      </c>
      <c r="J42" s="47" t="s">
        <v>296</v>
      </c>
      <c r="K42" s="45" t="s">
        <v>298</v>
      </c>
    </row>
    <row r="43" spans="1:11" x14ac:dyDescent="0.25">
      <c r="A43" s="70" t="s">
        <v>13</v>
      </c>
      <c r="B43" s="8" t="s">
        <v>2</v>
      </c>
      <c r="C43" s="6" t="s">
        <v>250</v>
      </c>
      <c r="D43" s="46">
        <v>0</v>
      </c>
      <c r="E43" s="82">
        <f>SUM(D43:D46)/4*100%</f>
        <v>0</v>
      </c>
      <c r="G43" s="70" t="s">
        <v>13</v>
      </c>
      <c r="H43" s="8" t="s">
        <v>2</v>
      </c>
      <c r="I43" s="6" t="s">
        <v>121</v>
      </c>
      <c r="J43" s="46">
        <v>0</v>
      </c>
      <c r="K43" s="82">
        <f>SUM(J43:J46)/4*100%</f>
        <v>0</v>
      </c>
    </row>
    <row r="44" spans="1:11" x14ac:dyDescent="0.25">
      <c r="A44" s="70"/>
      <c r="B44" s="8" t="s">
        <v>3</v>
      </c>
      <c r="C44" s="6" t="s">
        <v>251</v>
      </c>
      <c r="D44" s="46">
        <v>0</v>
      </c>
      <c r="E44" s="83"/>
      <c r="G44" s="70"/>
      <c r="H44" s="8" t="s">
        <v>3</v>
      </c>
      <c r="I44" s="6" t="s">
        <v>122</v>
      </c>
      <c r="J44" s="46">
        <v>0</v>
      </c>
      <c r="K44" s="83"/>
    </row>
    <row r="45" spans="1:11" x14ac:dyDescent="0.25">
      <c r="A45" s="70"/>
      <c r="B45" s="8" t="s">
        <v>4</v>
      </c>
      <c r="C45" s="6" t="s">
        <v>252</v>
      </c>
      <c r="D45" s="46">
        <v>0</v>
      </c>
      <c r="E45" s="83"/>
      <c r="G45" s="70"/>
      <c r="H45" s="8" t="s">
        <v>4</v>
      </c>
      <c r="I45" s="6" t="s">
        <v>123</v>
      </c>
      <c r="J45" s="46">
        <v>0</v>
      </c>
      <c r="K45" s="83"/>
    </row>
    <row r="46" spans="1:11" x14ac:dyDescent="0.25">
      <c r="A46" s="70"/>
      <c r="B46" s="8" t="s">
        <v>5</v>
      </c>
      <c r="C46" s="6" t="s">
        <v>253</v>
      </c>
      <c r="D46" s="46">
        <v>0</v>
      </c>
      <c r="E46" s="84"/>
      <c r="G46" s="70"/>
      <c r="H46" s="8" t="s">
        <v>5</v>
      </c>
      <c r="I46" s="6" t="s">
        <v>124</v>
      </c>
      <c r="J46" s="46">
        <v>0</v>
      </c>
      <c r="K46" s="84"/>
    </row>
    <row r="47" spans="1:11" x14ac:dyDescent="0.25">
      <c r="A47" s="3"/>
      <c r="B47" s="3" t="s">
        <v>23</v>
      </c>
      <c r="C47" s="3" t="s">
        <v>24</v>
      </c>
      <c r="D47" s="47" t="s">
        <v>296</v>
      </c>
      <c r="E47" s="45" t="s">
        <v>298</v>
      </c>
      <c r="G47" s="36"/>
      <c r="H47" s="36" t="s">
        <v>23</v>
      </c>
      <c r="I47" s="36" t="s">
        <v>24</v>
      </c>
      <c r="J47" s="47" t="s">
        <v>296</v>
      </c>
      <c r="K47" s="45" t="s">
        <v>298</v>
      </c>
    </row>
    <row r="48" spans="1:11" x14ac:dyDescent="0.25">
      <c r="A48" s="70" t="s">
        <v>14</v>
      </c>
      <c r="B48" s="8" t="s">
        <v>2</v>
      </c>
      <c r="C48" s="6" t="s">
        <v>254</v>
      </c>
      <c r="D48" s="46">
        <v>0</v>
      </c>
      <c r="E48" s="82">
        <f>SUM(D48:D51)/4*100%</f>
        <v>0.25</v>
      </c>
      <c r="G48" s="70" t="s">
        <v>14</v>
      </c>
      <c r="H48" s="8" t="s">
        <v>2</v>
      </c>
      <c r="I48" s="6" t="s">
        <v>125</v>
      </c>
      <c r="J48" s="46">
        <v>0</v>
      </c>
      <c r="K48" s="82">
        <f>SUM(J48:J51)/4*100%</f>
        <v>0</v>
      </c>
    </row>
    <row r="49" spans="1:11" x14ac:dyDescent="0.25">
      <c r="A49" s="70"/>
      <c r="B49" s="8" t="s">
        <v>3</v>
      </c>
      <c r="C49" s="6" t="s">
        <v>255</v>
      </c>
      <c r="D49" s="46">
        <v>0</v>
      </c>
      <c r="E49" s="83"/>
      <c r="G49" s="70"/>
      <c r="H49" s="8" t="s">
        <v>3</v>
      </c>
      <c r="I49" s="6" t="s">
        <v>126</v>
      </c>
      <c r="J49" s="46">
        <v>0</v>
      </c>
      <c r="K49" s="83"/>
    </row>
    <row r="50" spans="1:11" x14ac:dyDescent="0.25">
      <c r="A50" s="70"/>
      <c r="B50" s="8" t="s">
        <v>4</v>
      </c>
      <c r="C50" s="6" t="s">
        <v>256</v>
      </c>
      <c r="D50" s="46">
        <v>0</v>
      </c>
      <c r="E50" s="83"/>
      <c r="G50" s="70"/>
      <c r="H50" s="8" t="s">
        <v>4</v>
      </c>
      <c r="I50" s="6" t="s">
        <v>127</v>
      </c>
      <c r="J50" s="46">
        <v>0</v>
      </c>
      <c r="K50" s="83"/>
    </row>
    <row r="51" spans="1:11" x14ac:dyDescent="0.25">
      <c r="A51" s="70"/>
      <c r="B51" s="8" t="s">
        <v>5</v>
      </c>
      <c r="C51" s="6" t="s">
        <v>257</v>
      </c>
      <c r="D51" s="46">
        <v>1</v>
      </c>
      <c r="E51" s="84"/>
      <c r="G51" s="70"/>
      <c r="H51" s="8" t="s">
        <v>5</v>
      </c>
      <c r="I51" s="6" t="s">
        <v>128</v>
      </c>
      <c r="J51" s="46">
        <v>0</v>
      </c>
      <c r="K51" s="84"/>
    </row>
    <row r="52" spans="1:11" x14ac:dyDescent="0.25">
      <c r="A52" s="3"/>
      <c r="B52" s="3" t="s">
        <v>23</v>
      </c>
      <c r="C52" s="3" t="s">
        <v>24</v>
      </c>
      <c r="D52" s="47" t="s">
        <v>296</v>
      </c>
      <c r="E52" s="45" t="s">
        <v>298</v>
      </c>
      <c r="G52" s="36"/>
      <c r="H52" s="36" t="s">
        <v>23</v>
      </c>
      <c r="I52" s="36" t="s">
        <v>24</v>
      </c>
      <c r="J52" s="47" t="s">
        <v>296</v>
      </c>
      <c r="K52" s="45" t="s">
        <v>298</v>
      </c>
    </row>
    <row r="53" spans="1:11" x14ac:dyDescent="0.25">
      <c r="A53" s="70" t="s">
        <v>15</v>
      </c>
      <c r="B53" s="8" t="s">
        <v>2</v>
      </c>
      <c r="C53" s="6" t="s">
        <v>258</v>
      </c>
      <c r="D53" s="46">
        <v>1</v>
      </c>
      <c r="E53" s="82">
        <f>SUM(D53:D56)/4*100%</f>
        <v>1</v>
      </c>
      <c r="G53" s="70" t="s">
        <v>15</v>
      </c>
      <c r="H53" s="8" t="s">
        <v>2</v>
      </c>
      <c r="I53" s="6" t="s">
        <v>129</v>
      </c>
      <c r="J53" s="46">
        <v>0</v>
      </c>
      <c r="K53" s="82">
        <f>SUM(J53:J56)/4*100%</f>
        <v>0</v>
      </c>
    </row>
    <row r="54" spans="1:11" x14ac:dyDescent="0.25">
      <c r="A54" s="70"/>
      <c r="B54" s="8" t="s">
        <v>3</v>
      </c>
      <c r="C54" s="6" t="s">
        <v>259</v>
      </c>
      <c r="D54" s="46">
        <v>1</v>
      </c>
      <c r="E54" s="83"/>
      <c r="G54" s="70"/>
      <c r="H54" s="8" t="s">
        <v>3</v>
      </c>
      <c r="I54" s="6" t="s">
        <v>138</v>
      </c>
      <c r="J54" s="46">
        <v>0</v>
      </c>
      <c r="K54" s="83"/>
    </row>
    <row r="55" spans="1:11" x14ac:dyDescent="0.25">
      <c r="A55" s="70"/>
      <c r="B55" s="8" t="s">
        <v>4</v>
      </c>
      <c r="C55" s="6" t="s">
        <v>260</v>
      </c>
      <c r="D55" s="46">
        <v>1</v>
      </c>
      <c r="E55" s="83"/>
      <c r="G55" s="70"/>
      <c r="H55" s="8" t="s">
        <v>4</v>
      </c>
      <c r="I55" s="6" t="s">
        <v>139</v>
      </c>
      <c r="J55" s="46">
        <v>0</v>
      </c>
      <c r="K55" s="83"/>
    </row>
    <row r="56" spans="1:11" x14ac:dyDescent="0.25">
      <c r="A56" s="70"/>
      <c r="B56" s="8" t="s">
        <v>5</v>
      </c>
      <c r="C56" s="6" t="s">
        <v>261</v>
      </c>
      <c r="D56" s="46">
        <v>1</v>
      </c>
      <c r="E56" s="84"/>
      <c r="G56" s="70"/>
      <c r="H56" s="8" t="s">
        <v>5</v>
      </c>
      <c r="I56" s="6" t="s">
        <v>140</v>
      </c>
      <c r="J56" s="46">
        <v>0</v>
      </c>
      <c r="K56" s="84"/>
    </row>
    <row r="57" spans="1:11" x14ac:dyDescent="0.25">
      <c r="A57" s="3"/>
      <c r="B57" s="3" t="s">
        <v>23</v>
      </c>
      <c r="C57" s="3" t="s">
        <v>24</v>
      </c>
      <c r="D57" s="47" t="s">
        <v>296</v>
      </c>
      <c r="E57" s="45" t="s">
        <v>298</v>
      </c>
      <c r="G57" s="36"/>
      <c r="H57" s="36" t="s">
        <v>23</v>
      </c>
      <c r="I57" s="36" t="s">
        <v>24</v>
      </c>
      <c r="J57" s="47" t="s">
        <v>296</v>
      </c>
      <c r="K57" s="45" t="s">
        <v>298</v>
      </c>
    </row>
    <row r="58" spans="1:11" x14ac:dyDescent="0.25">
      <c r="A58" s="70" t="s">
        <v>16</v>
      </c>
      <c r="B58" s="8" t="s">
        <v>2</v>
      </c>
      <c r="C58" s="6" t="s">
        <v>262</v>
      </c>
      <c r="D58" s="46">
        <v>1</v>
      </c>
      <c r="E58" s="82">
        <f>SUM(D58:D61)/4*100%</f>
        <v>1</v>
      </c>
      <c r="G58" s="70" t="s">
        <v>16</v>
      </c>
      <c r="H58" s="8" t="s">
        <v>2</v>
      </c>
      <c r="I58" s="6" t="s">
        <v>141</v>
      </c>
      <c r="J58" s="46">
        <v>1</v>
      </c>
      <c r="K58" s="82">
        <f>SUM(J58:J61)/4*100%</f>
        <v>0.5</v>
      </c>
    </row>
    <row r="59" spans="1:11" x14ac:dyDescent="0.25">
      <c r="A59" s="70"/>
      <c r="B59" s="8" t="s">
        <v>3</v>
      </c>
      <c r="C59" s="6" t="s">
        <v>263</v>
      </c>
      <c r="D59" s="46">
        <v>1</v>
      </c>
      <c r="E59" s="83"/>
      <c r="G59" s="70"/>
      <c r="H59" s="8" t="s">
        <v>3</v>
      </c>
      <c r="I59" s="6" t="s">
        <v>142</v>
      </c>
      <c r="J59" s="46">
        <v>0</v>
      </c>
      <c r="K59" s="83"/>
    </row>
    <row r="60" spans="1:11" x14ac:dyDescent="0.25">
      <c r="A60" s="70"/>
      <c r="B60" s="8" t="s">
        <v>4</v>
      </c>
      <c r="C60" s="6" t="s">
        <v>264</v>
      </c>
      <c r="D60" s="46">
        <v>1</v>
      </c>
      <c r="E60" s="83"/>
      <c r="G60" s="70"/>
      <c r="H60" s="8" t="s">
        <v>4</v>
      </c>
      <c r="I60" s="6" t="s">
        <v>143</v>
      </c>
      <c r="J60" s="46">
        <v>0</v>
      </c>
      <c r="K60" s="83"/>
    </row>
    <row r="61" spans="1:11" x14ac:dyDescent="0.25">
      <c r="A61" s="70"/>
      <c r="B61" s="8" t="s">
        <v>5</v>
      </c>
      <c r="C61" s="6" t="s">
        <v>265</v>
      </c>
      <c r="D61" s="46">
        <v>1</v>
      </c>
      <c r="E61" s="84"/>
      <c r="G61" s="70"/>
      <c r="H61" s="8" t="s">
        <v>5</v>
      </c>
      <c r="I61" s="6" t="s">
        <v>144</v>
      </c>
      <c r="J61" s="46">
        <v>1</v>
      </c>
      <c r="K61" s="84"/>
    </row>
    <row r="62" spans="1:11" x14ac:dyDescent="0.25">
      <c r="A62" s="3"/>
      <c r="B62" s="3" t="s">
        <v>23</v>
      </c>
      <c r="C62" s="3" t="s">
        <v>24</v>
      </c>
      <c r="D62" s="47" t="s">
        <v>296</v>
      </c>
      <c r="E62" s="45" t="s">
        <v>298</v>
      </c>
      <c r="G62" s="36"/>
      <c r="H62" s="36" t="s">
        <v>23</v>
      </c>
      <c r="I62" s="36" t="s">
        <v>24</v>
      </c>
      <c r="J62" s="47" t="s">
        <v>296</v>
      </c>
      <c r="K62" s="45" t="s">
        <v>298</v>
      </c>
    </row>
    <row r="63" spans="1:11" x14ac:dyDescent="0.25">
      <c r="A63" s="70" t="s">
        <v>17</v>
      </c>
      <c r="B63" s="8" t="s">
        <v>2</v>
      </c>
      <c r="C63" s="6" t="s">
        <v>266</v>
      </c>
      <c r="D63" s="46">
        <v>1</v>
      </c>
      <c r="E63" s="82">
        <f>SUM(D63:D66)/4*100%</f>
        <v>1</v>
      </c>
      <c r="G63" s="70" t="s">
        <v>17</v>
      </c>
      <c r="H63" s="8" t="s">
        <v>2</v>
      </c>
      <c r="I63" s="6" t="s">
        <v>145</v>
      </c>
      <c r="J63" s="46">
        <v>0</v>
      </c>
      <c r="K63" s="82">
        <f>SUM(J63:J66)/4*100%</f>
        <v>0.25</v>
      </c>
    </row>
    <row r="64" spans="1:11" x14ac:dyDescent="0.25">
      <c r="A64" s="70"/>
      <c r="B64" s="8" t="s">
        <v>3</v>
      </c>
      <c r="C64" s="6" t="s">
        <v>267</v>
      </c>
      <c r="D64" s="46">
        <v>1</v>
      </c>
      <c r="E64" s="83"/>
      <c r="G64" s="70"/>
      <c r="H64" s="8" t="s">
        <v>3</v>
      </c>
      <c r="I64" s="6" t="s">
        <v>146</v>
      </c>
      <c r="J64" s="46">
        <v>0</v>
      </c>
      <c r="K64" s="83"/>
    </row>
    <row r="65" spans="1:11" x14ac:dyDescent="0.25">
      <c r="A65" s="70"/>
      <c r="B65" s="8" t="s">
        <v>4</v>
      </c>
      <c r="C65" s="6" t="s">
        <v>268</v>
      </c>
      <c r="D65" s="46">
        <v>1</v>
      </c>
      <c r="E65" s="83"/>
      <c r="G65" s="70"/>
      <c r="H65" s="8" t="s">
        <v>4</v>
      </c>
      <c r="I65" s="6" t="s">
        <v>147</v>
      </c>
      <c r="J65" s="46">
        <v>0</v>
      </c>
      <c r="K65" s="83"/>
    </row>
    <row r="66" spans="1:11" x14ac:dyDescent="0.25">
      <c r="A66" s="70"/>
      <c r="B66" s="8" t="s">
        <v>5</v>
      </c>
      <c r="C66" s="6" t="s">
        <v>269</v>
      </c>
      <c r="D66" s="46">
        <v>1</v>
      </c>
      <c r="E66" s="84"/>
      <c r="G66" s="70"/>
      <c r="H66" s="8" t="s">
        <v>5</v>
      </c>
      <c r="I66" s="6" t="s">
        <v>148</v>
      </c>
      <c r="J66" s="46">
        <v>1</v>
      </c>
      <c r="K66" s="84"/>
    </row>
    <row r="67" spans="1:11" x14ac:dyDescent="0.25">
      <c r="A67" s="3"/>
      <c r="B67" s="3" t="s">
        <v>23</v>
      </c>
      <c r="C67" s="3" t="s">
        <v>24</v>
      </c>
      <c r="D67" s="47" t="s">
        <v>296</v>
      </c>
      <c r="E67" s="45" t="s">
        <v>298</v>
      </c>
      <c r="G67" s="36"/>
      <c r="H67" s="36" t="s">
        <v>23</v>
      </c>
      <c r="I67" s="36" t="s">
        <v>24</v>
      </c>
      <c r="J67" s="47" t="s">
        <v>296</v>
      </c>
      <c r="K67" s="45" t="s">
        <v>298</v>
      </c>
    </row>
    <row r="68" spans="1:11" x14ac:dyDescent="0.25">
      <c r="A68" s="70" t="s">
        <v>18</v>
      </c>
      <c r="B68" s="8" t="s">
        <v>2</v>
      </c>
      <c r="C68" s="6" t="s">
        <v>270</v>
      </c>
      <c r="D68" s="46">
        <v>1</v>
      </c>
      <c r="E68" s="82">
        <f>SUM(D68:D71)/4*100%</f>
        <v>0.5</v>
      </c>
      <c r="G68" s="70" t="s">
        <v>18</v>
      </c>
      <c r="H68" s="8" t="s">
        <v>2</v>
      </c>
      <c r="I68" s="6" t="s">
        <v>149</v>
      </c>
      <c r="J68" s="46">
        <v>0</v>
      </c>
      <c r="K68" s="82">
        <f>SUM(J68:J71)/4*100%</f>
        <v>0</v>
      </c>
    </row>
    <row r="69" spans="1:11" x14ac:dyDescent="0.25">
      <c r="A69" s="70"/>
      <c r="B69" s="8" t="s">
        <v>3</v>
      </c>
      <c r="C69" s="6" t="s">
        <v>271</v>
      </c>
      <c r="D69" s="46" t="s">
        <v>297</v>
      </c>
      <c r="E69" s="83"/>
      <c r="G69" s="70"/>
      <c r="H69" s="8" t="s">
        <v>3</v>
      </c>
      <c r="I69" s="6" t="s">
        <v>150</v>
      </c>
      <c r="J69" s="46">
        <v>0</v>
      </c>
      <c r="K69" s="83"/>
    </row>
    <row r="70" spans="1:11" x14ac:dyDescent="0.25">
      <c r="A70" s="70"/>
      <c r="B70" s="8" t="s">
        <v>4</v>
      </c>
      <c r="C70" s="6" t="s">
        <v>272</v>
      </c>
      <c r="D70" s="46" t="s">
        <v>297</v>
      </c>
      <c r="E70" s="83"/>
      <c r="G70" s="70"/>
      <c r="H70" s="8" t="s">
        <v>4</v>
      </c>
      <c r="I70" s="6" t="s">
        <v>151</v>
      </c>
      <c r="J70" s="46">
        <v>0</v>
      </c>
      <c r="K70" s="83"/>
    </row>
    <row r="71" spans="1:11" x14ac:dyDescent="0.25">
      <c r="A71" s="70"/>
      <c r="B71" s="8" t="s">
        <v>5</v>
      </c>
      <c r="C71" s="6" t="s">
        <v>273</v>
      </c>
      <c r="D71" s="46">
        <v>1</v>
      </c>
      <c r="E71" s="84"/>
      <c r="G71" s="70"/>
      <c r="H71" s="8" t="s">
        <v>5</v>
      </c>
      <c r="I71" s="6" t="s">
        <v>152</v>
      </c>
      <c r="J71" s="46">
        <v>0</v>
      </c>
      <c r="K71" s="84"/>
    </row>
    <row r="72" spans="1:11" x14ac:dyDescent="0.25">
      <c r="A72" s="3"/>
      <c r="B72" s="3" t="s">
        <v>23</v>
      </c>
      <c r="C72" s="3" t="s">
        <v>24</v>
      </c>
      <c r="D72" s="47" t="s">
        <v>296</v>
      </c>
      <c r="E72" s="45" t="s">
        <v>298</v>
      </c>
      <c r="G72" s="36"/>
      <c r="H72" s="36" t="s">
        <v>23</v>
      </c>
      <c r="I72" s="36" t="s">
        <v>24</v>
      </c>
      <c r="J72" s="47" t="s">
        <v>296</v>
      </c>
      <c r="K72" s="45" t="s">
        <v>298</v>
      </c>
    </row>
    <row r="73" spans="1:11" x14ac:dyDescent="0.25">
      <c r="A73" s="70" t="s">
        <v>19</v>
      </c>
      <c r="B73" s="8" t="s">
        <v>2</v>
      </c>
      <c r="C73" s="6" t="s">
        <v>274</v>
      </c>
      <c r="D73" s="46">
        <v>1</v>
      </c>
      <c r="E73" s="82">
        <f>SUM(D73:D76)/4*100%</f>
        <v>0.5</v>
      </c>
      <c r="G73" s="70" t="s">
        <v>19</v>
      </c>
      <c r="H73" s="8" t="s">
        <v>2</v>
      </c>
      <c r="I73" s="6" t="s">
        <v>137</v>
      </c>
      <c r="J73" s="46">
        <v>0</v>
      </c>
      <c r="K73" s="82">
        <f>SUM(J73:J76)/4*100%</f>
        <v>0</v>
      </c>
    </row>
    <row r="74" spans="1:11" x14ac:dyDescent="0.25">
      <c r="A74" s="70"/>
      <c r="B74" s="8" t="s">
        <v>3</v>
      </c>
      <c r="C74" s="6" t="s">
        <v>275</v>
      </c>
      <c r="D74" s="46">
        <v>1</v>
      </c>
      <c r="E74" s="83"/>
      <c r="G74" s="70"/>
      <c r="H74" s="8" t="s">
        <v>3</v>
      </c>
      <c r="I74" s="6" t="s">
        <v>136</v>
      </c>
      <c r="J74" s="46">
        <v>0</v>
      </c>
      <c r="K74" s="83"/>
    </row>
    <row r="75" spans="1:11" x14ac:dyDescent="0.25">
      <c r="A75" s="70"/>
      <c r="B75" s="8" t="s">
        <v>4</v>
      </c>
      <c r="C75" s="6" t="s">
        <v>276</v>
      </c>
      <c r="D75" s="46">
        <v>0</v>
      </c>
      <c r="E75" s="83"/>
      <c r="G75" s="70"/>
      <c r="H75" s="8" t="s">
        <v>4</v>
      </c>
      <c r="I75" s="6" t="s">
        <v>135</v>
      </c>
      <c r="J75" s="46">
        <v>0</v>
      </c>
      <c r="K75" s="83"/>
    </row>
    <row r="76" spans="1:11" x14ac:dyDescent="0.25">
      <c r="A76" s="70"/>
      <c r="B76" s="8" t="s">
        <v>5</v>
      </c>
      <c r="C76" s="6" t="s">
        <v>277</v>
      </c>
      <c r="D76" s="46">
        <v>0</v>
      </c>
      <c r="E76" s="84"/>
      <c r="G76" s="70"/>
      <c r="H76" s="8" t="s">
        <v>5</v>
      </c>
      <c r="I76" s="6" t="s">
        <v>134</v>
      </c>
      <c r="J76" s="46">
        <v>0</v>
      </c>
      <c r="K76" s="84"/>
    </row>
    <row r="77" spans="1:11" x14ac:dyDescent="0.25">
      <c r="A77" s="3"/>
      <c r="B77" s="3" t="s">
        <v>23</v>
      </c>
      <c r="C77" s="3" t="s">
        <v>24</v>
      </c>
      <c r="D77" s="47" t="s">
        <v>296</v>
      </c>
      <c r="E77" s="45" t="s">
        <v>298</v>
      </c>
      <c r="G77" s="36"/>
      <c r="H77" s="36" t="s">
        <v>23</v>
      </c>
      <c r="I77" s="36" t="s">
        <v>24</v>
      </c>
      <c r="J77" s="47" t="s">
        <v>296</v>
      </c>
      <c r="K77" s="45" t="s">
        <v>298</v>
      </c>
    </row>
    <row r="78" spans="1:11" x14ac:dyDescent="0.25">
      <c r="A78" s="70" t="s">
        <v>20</v>
      </c>
      <c r="B78" s="8" t="s">
        <v>2</v>
      </c>
      <c r="C78" s="6" t="s">
        <v>278</v>
      </c>
      <c r="D78" s="46">
        <v>0</v>
      </c>
      <c r="E78" s="82">
        <f>SUM(D78:D81)/4*100%</f>
        <v>0.25</v>
      </c>
      <c r="G78" s="70" t="s">
        <v>20</v>
      </c>
      <c r="H78" s="8" t="s">
        <v>2</v>
      </c>
      <c r="I78" s="6" t="s">
        <v>133</v>
      </c>
      <c r="J78" s="46">
        <v>0</v>
      </c>
      <c r="K78" s="82">
        <f>SUM(J78:J81)/4*100%</f>
        <v>0</v>
      </c>
    </row>
    <row r="79" spans="1:11" x14ac:dyDescent="0.25">
      <c r="A79" s="70"/>
      <c r="B79" s="8" t="s">
        <v>3</v>
      </c>
      <c r="C79" s="6" t="s">
        <v>279</v>
      </c>
      <c r="D79" s="46">
        <v>1</v>
      </c>
      <c r="E79" s="83"/>
      <c r="G79" s="70"/>
      <c r="H79" s="8" t="s">
        <v>3</v>
      </c>
      <c r="I79" s="6" t="s">
        <v>132</v>
      </c>
      <c r="J79" s="46">
        <v>0</v>
      </c>
      <c r="K79" s="83"/>
    </row>
    <row r="80" spans="1:11" x14ac:dyDescent="0.25">
      <c r="A80" s="70"/>
      <c r="B80" s="8" t="s">
        <v>4</v>
      </c>
      <c r="C80" s="6" t="s">
        <v>280</v>
      </c>
      <c r="D80" s="46">
        <v>0</v>
      </c>
      <c r="E80" s="83"/>
      <c r="G80" s="70"/>
      <c r="H80" s="8" t="s">
        <v>4</v>
      </c>
      <c r="I80" s="6" t="s">
        <v>131</v>
      </c>
      <c r="J80" s="46">
        <v>0</v>
      </c>
      <c r="K80" s="83"/>
    </row>
    <row r="81" spans="1:11" x14ac:dyDescent="0.25">
      <c r="A81" s="70"/>
      <c r="B81" s="8" t="s">
        <v>5</v>
      </c>
      <c r="C81" s="6" t="s">
        <v>281</v>
      </c>
      <c r="D81" s="48">
        <v>0</v>
      </c>
      <c r="E81" s="84"/>
      <c r="G81" s="70"/>
      <c r="H81" s="8" t="s">
        <v>5</v>
      </c>
      <c r="I81" s="6" t="s">
        <v>130</v>
      </c>
      <c r="J81" s="48">
        <v>0</v>
      </c>
      <c r="K81" s="84"/>
    </row>
  </sheetData>
  <sortState ref="R3:T18">
    <sortCondition ref="R3:R18"/>
  </sortState>
  <mergeCells count="76">
    <mergeCell ref="S1:U1"/>
    <mergeCell ref="U3:U6"/>
    <mergeCell ref="U7:U10"/>
    <mergeCell ref="U11:U14"/>
    <mergeCell ref="U15:U18"/>
    <mergeCell ref="P3:P6"/>
    <mergeCell ref="P7:P10"/>
    <mergeCell ref="P11:P14"/>
    <mergeCell ref="P15:P18"/>
    <mergeCell ref="N1:P1"/>
    <mergeCell ref="A28:A31"/>
    <mergeCell ref="A3:A6"/>
    <mergeCell ref="A8:A11"/>
    <mergeCell ref="A13:A16"/>
    <mergeCell ref="A18:A21"/>
    <mergeCell ref="A23:A26"/>
    <mergeCell ref="A63:A66"/>
    <mergeCell ref="A68:A71"/>
    <mergeCell ref="A73:A76"/>
    <mergeCell ref="A78:A81"/>
    <mergeCell ref="A1:E1"/>
    <mergeCell ref="E3:E6"/>
    <mergeCell ref="E8:E11"/>
    <mergeCell ref="E13:E16"/>
    <mergeCell ref="E18:E21"/>
    <mergeCell ref="E23:E26"/>
    <mergeCell ref="A33:A36"/>
    <mergeCell ref="A38:A41"/>
    <mergeCell ref="A43:A46"/>
    <mergeCell ref="A48:A51"/>
    <mergeCell ref="A53:A56"/>
    <mergeCell ref="A58:A61"/>
    <mergeCell ref="E78:E81"/>
    <mergeCell ref="G3:G6"/>
    <mergeCell ref="G8:G11"/>
    <mergeCell ref="G13:G16"/>
    <mergeCell ref="G18:G21"/>
    <mergeCell ref="G23:G26"/>
    <mergeCell ref="E28:E31"/>
    <mergeCell ref="E33:E36"/>
    <mergeCell ref="E38:E41"/>
    <mergeCell ref="E43:E46"/>
    <mergeCell ref="E48:E51"/>
    <mergeCell ref="E53:E56"/>
    <mergeCell ref="G53:G56"/>
    <mergeCell ref="E58:E61"/>
    <mergeCell ref="E63:E66"/>
    <mergeCell ref="E68:E71"/>
    <mergeCell ref="E73:E76"/>
    <mergeCell ref="G28:G31"/>
    <mergeCell ref="G33:G36"/>
    <mergeCell ref="G38:G41"/>
    <mergeCell ref="G43:G46"/>
    <mergeCell ref="G48:G51"/>
    <mergeCell ref="G58:G61"/>
    <mergeCell ref="G63:G66"/>
    <mergeCell ref="G68:G71"/>
    <mergeCell ref="G73:G76"/>
    <mergeCell ref="G1:K1"/>
    <mergeCell ref="K3:K6"/>
    <mergeCell ref="K8:K11"/>
    <mergeCell ref="K13:K16"/>
    <mergeCell ref="K18:K21"/>
    <mergeCell ref="G78:G81"/>
    <mergeCell ref="K78:K81"/>
    <mergeCell ref="K23:K26"/>
    <mergeCell ref="K28:K31"/>
    <mergeCell ref="K33:K36"/>
    <mergeCell ref="K38:K41"/>
    <mergeCell ref="K43:K46"/>
    <mergeCell ref="K48:K51"/>
    <mergeCell ref="K53:K56"/>
    <mergeCell ref="K58:K61"/>
    <mergeCell ref="K63:K66"/>
    <mergeCell ref="K68:K71"/>
    <mergeCell ref="K73:K7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Ceriodaphnia Week 1 Raw</vt:lpstr>
      <vt:lpstr>Week 1</vt:lpstr>
      <vt:lpstr>Ceriodaphnia Week 2 Raw</vt:lpstr>
      <vt:lpstr>Week 2</vt:lpstr>
      <vt:lpstr>Live Dead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LooiXIV</dc:creator>
  <cp:lastModifiedBy>Alexander Looi</cp:lastModifiedBy>
  <cp:lastPrinted>2013-07-23T02:55:57Z</cp:lastPrinted>
  <dcterms:created xsi:type="dcterms:W3CDTF">2013-06-30T16:08:16Z</dcterms:created>
  <dcterms:modified xsi:type="dcterms:W3CDTF">2016-10-20T13:21:52Z</dcterms:modified>
</cp:coreProperties>
</file>