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j\Documents\GitHub\Soil-PyOM-microbiome-studies\Zhejiang\2 Specialists Selection and Sensitivity Analysis\"/>
    </mc:Choice>
  </mc:AlternateContent>
  <xr:revisionPtr revIDLastSave="0" documentId="13_ncr:1_{FD26504A-23D8-4D95-A8AA-76A1527A23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.26forPublish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H17" i="3" s="1"/>
  <c r="G16" i="3"/>
  <c r="G17" i="3" s="1"/>
  <c r="J15" i="3"/>
  <c r="L15" i="3" s="1"/>
  <c r="I15" i="3"/>
  <c r="K15" i="3" s="1"/>
  <c r="J14" i="3"/>
  <c r="L14" i="3" s="1"/>
  <c r="I14" i="3"/>
  <c r="K14" i="3" s="1"/>
  <c r="J13" i="3"/>
  <c r="I13" i="3"/>
  <c r="J12" i="3"/>
  <c r="L12" i="3" s="1"/>
  <c r="I12" i="3"/>
  <c r="K12" i="3" s="1"/>
  <c r="I16" i="3" l="1"/>
  <c r="J16" i="3"/>
  <c r="I17" i="3"/>
  <c r="K16" i="3"/>
  <c r="J17" i="3"/>
  <c r="L16" i="3"/>
  <c r="K13" i="3"/>
  <c r="L13" i="3"/>
  <c r="J6" i="3"/>
  <c r="L6" i="3" s="1"/>
  <c r="I6" i="3"/>
  <c r="K6" i="3" s="1"/>
  <c r="K5" i="3"/>
  <c r="J4" i="3"/>
  <c r="J7" i="3" s="1"/>
  <c r="J8" i="3" s="1"/>
  <c r="J5" i="3"/>
  <c r="L5" i="3" s="1"/>
  <c r="J3" i="3"/>
  <c r="L3" i="3" s="1"/>
  <c r="I4" i="3"/>
  <c r="K4" i="3" s="1"/>
  <c r="I5" i="3"/>
  <c r="I3" i="3"/>
  <c r="K3" i="3" s="1"/>
  <c r="H8" i="3"/>
  <c r="G8" i="3"/>
  <c r="H7" i="3"/>
  <c r="G7" i="3"/>
  <c r="L7" i="3" l="1"/>
  <c r="L4" i="3"/>
  <c r="I7" i="3"/>
  <c r="I8" i="3" l="1"/>
  <c r="K7" i="3"/>
</calcChain>
</file>

<file path=xl/sharedStrings.xml><?xml version="1.0" encoding="utf-8"?>
<sst xmlns="http://schemas.openxmlformats.org/spreadsheetml/2006/main" count="93" uniqueCount="74">
  <si>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</si>
  <si>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</si>
  <si>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</si>
  <si>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</si>
  <si>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</si>
  <si>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</si>
  <si>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</si>
  <si>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</si>
  <si>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</si>
  <si>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</si>
  <si>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</si>
  <si>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</si>
  <si>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</si>
  <si>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</si>
  <si>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</si>
  <si>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</si>
  <si>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</si>
  <si>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</si>
  <si>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</si>
  <si>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</si>
  <si>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</si>
  <si>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</si>
  <si>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</si>
  <si>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</si>
  <si>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</si>
  <si>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</si>
  <si>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</si>
  <si>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</si>
  <si>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</si>
  <si>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</si>
  <si>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</si>
  <si>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</si>
  <si>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</si>
  <si>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</si>
  <si>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</si>
  <si>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</si>
  <si>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</si>
  <si>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</si>
  <si>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</si>
  <si>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</si>
  <si>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</si>
  <si>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</si>
  <si>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</si>
  <si>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</si>
  <si>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</si>
  <si>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</si>
  <si>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</si>
  <si>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</si>
  <si>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</si>
  <si>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</si>
  <si>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</si>
  <si>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[52,]</t>
  </si>
  <si>
    <t>[53,]</t>
  </si>
  <si>
    <t>[54,]</t>
  </si>
  <si>
    <t>[55,]</t>
  </si>
  <si>
    <t>[56,]</t>
  </si>
  <si>
    <t>[57,]</t>
  </si>
  <si>
    <t>Num</t>
    <phoneticPr fontId="1" type="noConversion"/>
  </si>
  <si>
    <t>PERM=300, linear model</t>
    <phoneticPr fontId="1" type="noConversion"/>
  </si>
  <si>
    <t>GU</t>
    <phoneticPr fontId="1" type="noConversion"/>
  </si>
  <si>
    <t>UW</t>
  </si>
  <si>
    <t>Pseudo-F</t>
  </si>
  <si>
    <t>RDP</t>
  </si>
  <si>
    <t>UnweightUniFrac</t>
  </si>
  <si>
    <t>GeneralizedUniFrac</t>
  </si>
  <si>
    <t>Original</t>
  </si>
  <si>
    <t>Sig</t>
  </si>
  <si>
    <t>Nul</t>
  </si>
  <si>
    <t>Sum</t>
  </si>
  <si>
    <t>Percent</t>
  </si>
  <si>
    <t>%</t>
    <phoneticPr fontId="1" type="noConversion"/>
  </si>
  <si>
    <t>All</t>
    <phoneticPr fontId="1" type="noConversion"/>
  </si>
  <si>
    <t>GMPRoff</t>
    <phoneticPr fontId="1" type="noConversion"/>
  </si>
  <si>
    <t>GMPRon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</si>
</sst>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UnWeighted</a:t>
            </a:r>
            <a:r>
              <a:rPr lang="en-US" altLang="zh-CN" baseline="0"/>
              <a:t> UniFrac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'10.26forPublish'!$D$1</c:f>
              <c:strCache>
                <c:ptCount val="1"/>
                <c:pt idx="0">
                  <c:v>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1655730533683283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'10.26forPublish'!$B$2:$B$60</c:f>
              <c:numCache>
                <c:formatCode>General</c:formatCode>
                <c:ptCount val="59"/>
                <c:pt idx="0">
                  <c:v>10.498950000000001</c:v>
                </c:pt>
                <c:pt idx="1">
                  <c:v>10.158704</c:v>
                </c:pt>
                <c:pt idx="2">
                  <c:v>9.8293890000000008</c:v>
                </c:pt>
                <c:pt idx="3">
                  <c:v>9.5258430000000001</c:v>
                </c:pt>
                <c:pt idx="4">
                  <c:v>9.216431</c:v>
                </c:pt>
                <c:pt idx="5">
                  <c:v>8.9450289999999999</c:v>
                </c:pt>
                <c:pt idx="6">
                  <c:v>8.6870589999999996</c:v>
                </c:pt>
                <c:pt idx="7">
                  <c:v>8.3993459999999995</c:v>
                </c:pt>
                <c:pt idx="8">
                  <c:v>8.1820679999999992</c:v>
                </c:pt>
                <c:pt idx="9">
                  <c:v>7.9083129999999997</c:v>
                </c:pt>
                <c:pt idx="10">
                  <c:v>7.6587949999999996</c:v>
                </c:pt>
                <c:pt idx="11">
                  <c:v>7.4550770000000002</c:v>
                </c:pt>
                <c:pt idx="12">
                  <c:v>7.2424010000000001</c:v>
                </c:pt>
                <c:pt idx="13">
                  <c:v>7.0050800000000004</c:v>
                </c:pt>
                <c:pt idx="14">
                  <c:v>6.8017760000000003</c:v>
                </c:pt>
                <c:pt idx="15">
                  <c:v>6.5766070000000001</c:v>
                </c:pt>
                <c:pt idx="16">
                  <c:v>6.4302289999999998</c:v>
                </c:pt>
                <c:pt idx="17">
                  <c:v>6.2031539999999996</c:v>
                </c:pt>
                <c:pt idx="18">
                  <c:v>6.0570409999999999</c:v>
                </c:pt>
                <c:pt idx="19">
                  <c:v>5.8563270000000003</c:v>
                </c:pt>
                <c:pt idx="20">
                  <c:v>5.664396</c:v>
                </c:pt>
                <c:pt idx="21">
                  <c:v>5.537128</c:v>
                </c:pt>
                <c:pt idx="22">
                  <c:v>5.336773</c:v>
                </c:pt>
                <c:pt idx="23">
                  <c:v>5.1567150000000002</c:v>
                </c:pt>
                <c:pt idx="24">
                  <c:v>4.9883990000000002</c:v>
                </c:pt>
                <c:pt idx="25">
                  <c:v>4.8267749999999996</c:v>
                </c:pt>
                <c:pt idx="26">
                  <c:v>4.6604780000000003</c:v>
                </c:pt>
                <c:pt idx="27">
                  <c:v>4.5023020000000002</c:v>
                </c:pt>
                <c:pt idx="28">
                  <c:v>4.389481</c:v>
                </c:pt>
                <c:pt idx="29">
                  <c:v>4.2394530000000001</c:v>
                </c:pt>
                <c:pt idx="30">
                  <c:v>4.0807840000000004</c:v>
                </c:pt>
                <c:pt idx="31">
                  <c:v>3.9212479999999998</c:v>
                </c:pt>
                <c:pt idx="32">
                  <c:v>3.7876599999999998</c:v>
                </c:pt>
                <c:pt idx="33">
                  <c:v>3.6382409999999998</c:v>
                </c:pt>
                <c:pt idx="34">
                  <c:v>3.5374349999999999</c:v>
                </c:pt>
                <c:pt idx="35">
                  <c:v>3.4162360000000001</c:v>
                </c:pt>
                <c:pt idx="36">
                  <c:v>3.2349239999999999</c:v>
                </c:pt>
                <c:pt idx="37">
                  <c:v>3.1454140000000002</c:v>
                </c:pt>
                <c:pt idx="38">
                  <c:v>3.004343</c:v>
                </c:pt>
                <c:pt idx="39">
                  <c:v>2.8645689999999999</c:v>
                </c:pt>
                <c:pt idx="40">
                  <c:v>2.7707109999999999</c:v>
                </c:pt>
                <c:pt idx="41">
                  <c:v>2.650388</c:v>
                </c:pt>
                <c:pt idx="42">
                  <c:v>2.5497070000000002</c:v>
                </c:pt>
                <c:pt idx="43">
                  <c:v>2.4070260000000001</c:v>
                </c:pt>
                <c:pt idx="44">
                  <c:v>2.2646259999999998</c:v>
                </c:pt>
                <c:pt idx="45">
                  <c:v>2.2221649999999999</c:v>
                </c:pt>
                <c:pt idx="46">
                  <c:v>2.1074190000000002</c:v>
                </c:pt>
                <c:pt idx="47">
                  <c:v>2.021865</c:v>
                </c:pt>
                <c:pt idx="48">
                  <c:v>1.9006350000000001</c:v>
                </c:pt>
                <c:pt idx="49">
                  <c:v>1.7768809999999999</c:v>
                </c:pt>
                <c:pt idx="50">
                  <c:v>1.7228030000000001</c:v>
                </c:pt>
                <c:pt idx="51">
                  <c:v>1.580371</c:v>
                </c:pt>
                <c:pt idx="52">
                  <c:v>1.488084</c:v>
                </c:pt>
                <c:pt idx="53">
                  <c:v>1.392611</c:v>
                </c:pt>
                <c:pt idx="54">
                  <c:v>1.2951950000000001</c:v>
                </c:pt>
                <c:pt idx="55">
                  <c:v>1.173565</c:v>
                </c:pt>
                <c:pt idx="56">
                  <c:v>1.078789</c:v>
                </c:pt>
                <c:pt idx="57">
                  <c:v>1.0623670000000001</c:v>
                </c:pt>
                <c:pt idx="58">
                  <c:v>1</c:v>
                </c:pt>
              </c:numCache>
            </c:numRef>
          </c:xVal>
          <c:yVal>
            <c:numRef>
              <c:f>'10.26forPublish'!$D$2:$D$60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0-4B75-B1A0-A66314E4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87632"/>
        <c:axId val="512489600"/>
      </c:scatterChart>
      <c:valAx>
        <c:axId val="5124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89600"/>
        <c:crosses val="autoZero"/>
        <c:crossBetween val="midCat"/>
      </c:valAx>
      <c:valAx>
        <c:axId val="512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8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GUniFrac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'10.26forPublish'!$D$1</c:f>
              <c:strCache>
                <c:ptCount val="1"/>
                <c:pt idx="0">
                  <c:v>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693438320209974"/>
                  <c:y val="-0.573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'10.26forPublish'!$C$2:$C$60</c:f>
              <c:numCache>
                <c:formatCode>General</c:formatCode>
                <c:ptCount val="59"/>
                <c:pt idx="0">
                  <c:v>16.05453</c:v>
                </c:pt>
                <c:pt idx="1">
                  <c:v>15.724409</c:v>
                </c:pt>
                <c:pt idx="2">
                  <c:v>15.370979999999999</c:v>
                </c:pt>
                <c:pt idx="3">
                  <c:v>15.043388</c:v>
                </c:pt>
                <c:pt idx="4">
                  <c:v>14.637461</c:v>
                </c:pt>
                <c:pt idx="5">
                  <c:v>14.320771000000001</c:v>
                </c:pt>
                <c:pt idx="6">
                  <c:v>13.973602</c:v>
                </c:pt>
                <c:pt idx="7">
                  <c:v>13.58658</c:v>
                </c:pt>
                <c:pt idx="8">
                  <c:v>13.255955</c:v>
                </c:pt>
                <c:pt idx="9">
                  <c:v>12.877407</c:v>
                </c:pt>
                <c:pt idx="10">
                  <c:v>12.547644999999999</c:v>
                </c:pt>
                <c:pt idx="11">
                  <c:v>12.184393</c:v>
                </c:pt>
                <c:pt idx="12">
                  <c:v>11.885548999999999</c:v>
                </c:pt>
                <c:pt idx="13">
                  <c:v>11.469640999999999</c:v>
                </c:pt>
                <c:pt idx="14">
                  <c:v>11.106643999999999</c:v>
                </c:pt>
                <c:pt idx="15">
                  <c:v>10.618024999999999</c:v>
                </c:pt>
                <c:pt idx="16">
                  <c:v>10.424483</c:v>
                </c:pt>
                <c:pt idx="17">
                  <c:v>10.082269</c:v>
                </c:pt>
                <c:pt idx="18">
                  <c:v>9.740551</c:v>
                </c:pt>
                <c:pt idx="19">
                  <c:v>9.3774800000000003</c:v>
                </c:pt>
                <c:pt idx="20">
                  <c:v>8.9758259999999996</c:v>
                </c:pt>
                <c:pt idx="21">
                  <c:v>8.7071369999999995</c:v>
                </c:pt>
                <c:pt idx="22">
                  <c:v>8.4238009999999992</c:v>
                </c:pt>
                <c:pt idx="23">
                  <c:v>8.0112690000000004</c:v>
                </c:pt>
                <c:pt idx="24">
                  <c:v>7.7067600000000001</c:v>
                </c:pt>
                <c:pt idx="25">
                  <c:v>7.3196199999999996</c:v>
                </c:pt>
                <c:pt idx="26">
                  <c:v>7.0532469999999998</c:v>
                </c:pt>
                <c:pt idx="27">
                  <c:v>6.7375870000000004</c:v>
                </c:pt>
                <c:pt idx="28">
                  <c:v>6.5155310000000002</c:v>
                </c:pt>
                <c:pt idx="29">
                  <c:v>6.2766970000000004</c:v>
                </c:pt>
                <c:pt idx="30">
                  <c:v>6.0084109999999997</c:v>
                </c:pt>
                <c:pt idx="31">
                  <c:v>5.5850999999999997</c:v>
                </c:pt>
                <c:pt idx="32">
                  <c:v>5.3486130000000003</c:v>
                </c:pt>
                <c:pt idx="33">
                  <c:v>5.0497680000000003</c:v>
                </c:pt>
                <c:pt idx="34">
                  <c:v>4.8795900000000003</c:v>
                </c:pt>
                <c:pt idx="35">
                  <c:v>4.6638859999999998</c:v>
                </c:pt>
                <c:pt idx="36">
                  <c:v>4.3216869999999998</c:v>
                </c:pt>
                <c:pt idx="37">
                  <c:v>4.1300600000000003</c:v>
                </c:pt>
                <c:pt idx="38">
                  <c:v>3.8620230000000002</c:v>
                </c:pt>
                <c:pt idx="39">
                  <c:v>3.676342</c:v>
                </c:pt>
                <c:pt idx="40">
                  <c:v>3.4954540000000001</c:v>
                </c:pt>
                <c:pt idx="41">
                  <c:v>3.336748</c:v>
                </c:pt>
                <c:pt idx="42">
                  <c:v>3.1032310000000001</c:v>
                </c:pt>
                <c:pt idx="43">
                  <c:v>2.8744499999999999</c:v>
                </c:pt>
                <c:pt idx="44">
                  <c:v>2.6044909999999999</c:v>
                </c:pt>
                <c:pt idx="45">
                  <c:v>2.5791059999999999</c:v>
                </c:pt>
                <c:pt idx="46">
                  <c:v>2.4319489999999999</c:v>
                </c:pt>
                <c:pt idx="47">
                  <c:v>2.2845339999999998</c:v>
                </c:pt>
                <c:pt idx="48">
                  <c:v>2.1194809999999999</c:v>
                </c:pt>
                <c:pt idx="49">
                  <c:v>1.9516169999999999</c:v>
                </c:pt>
                <c:pt idx="50">
                  <c:v>1.870557</c:v>
                </c:pt>
                <c:pt idx="51">
                  <c:v>1.6694230000000001</c:v>
                </c:pt>
                <c:pt idx="52">
                  <c:v>1.549334</c:v>
                </c:pt>
                <c:pt idx="53">
                  <c:v>1.431481</c:v>
                </c:pt>
                <c:pt idx="54">
                  <c:v>1.314481</c:v>
                </c:pt>
                <c:pt idx="55">
                  <c:v>1.172777</c:v>
                </c:pt>
                <c:pt idx="56">
                  <c:v>1.076357</c:v>
                </c:pt>
                <c:pt idx="57">
                  <c:v>1.086338</c:v>
                </c:pt>
                <c:pt idx="58">
                  <c:v>1</c:v>
                </c:pt>
              </c:numCache>
            </c:numRef>
          </c:xVal>
          <c:yVal>
            <c:numRef>
              <c:f>'10.26forPublish'!$D$2:$D$60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3-46AA-89F2-41F7B33F5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66856"/>
        <c:axId val="515378008"/>
      </c:scatterChart>
      <c:valAx>
        <c:axId val="51536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78008"/>
        <c:crosses val="autoZero"/>
        <c:crossBetween val="midCat"/>
      </c:valAx>
      <c:valAx>
        <c:axId val="5153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6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471487</xdr:colOff>
      <xdr:row>0</xdr:row>
      <xdr:rowOff>152400</xdr:rowOff>
    </xdr:from>
    <xdr:to>
      <xdr:col>19</xdr:col>
      <xdr:colOff>242887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91CC0E-07D4-4A96-AADD-F5A24BC8C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23</xdr:row>
      <xdr:rowOff>161925</xdr:rowOff>
    </xdr:from>
    <xdr:to>
      <xdr:col>14</xdr:col>
      <xdr:colOff>547687</xdr:colOff>
      <xdr:row>39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521577-492B-46C9-9110-BC750334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selection activeCell="H14" sqref="H14"/>
    </sheetView>
  </sheetViews>
  <sheetFormatPr defaultRowHeight="14.25" x14ac:dyDescent="0.2"/>
  <sheetData>
    <row r="1" spans="1:12" x14ac:dyDescent="0.2">
      <c r="A1" t="s">
        <v>58</v>
      </c>
      <c r="B1" t="s">
        <v>60</v>
      </c>
      <c r="C1" t="s">
        <v>59</v>
      </c>
      <c r="D1" t="s">
        <v>57</v>
      </c>
      <c r="F1" t="s">
        <v>73</v>
      </c>
      <c r="G1" s="2" t="s">
        <v>61</v>
      </c>
      <c r="H1" s="2"/>
      <c r="I1" s="2" t="s">
        <v>62</v>
      </c>
      <c r="J1" s="2"/>
      <c r="K1" s="2" t="s">
        <v>70</v>
      </c>
      <c r="L1" s="2"/>
    </row>
    <row r="2" spans="1:12" x14ac:dyDescent="0.2">
      <c r="B2">
        <v>10.498950000000001</v>
      </c>
      <c r="C2">
        <v>16.05453</v>
      </c>
      <c r="D2">
        <v>0</v>
      </c>
      <c r="G2" t="s">
        <v>63</v>
      </c>
      <c r="H2" t="s">
        <v>64</v>
      </c>
      <c r="I2" t="s">
        <v>63</v>
      </c>
      <c r="J2" t="s">
        <v>64</v>
      </c>
      <c r="K2" t="s">
        <v>63</v>
      </c>
      <c r="L2" t="s">
        <v>64</v>
      </c>
    </row>
    <row r="3" spans="1:12" x14ac:dyDescent="0.2">
      <c r="A3" t="s">
        <v>0</v>
      </c>
      <c r="B3">
        <v>10.158704</v>
      </c>
      <c r="C3">
        <v>15.724409</v>
      </c>
      <c r="D3">
        <v>100</v>
      </c>
      <c r="F3" t="s">
        <v>65</v>
      </c>
      <c r="G3">
        <v>10.499000000000001</v>
      </c>
      <c r="H3">
        <v>16.054500000000001</v>
      </c>
      <c r="I3">
        <f>-2.1216*G3^3+76.371*G3^2-1222.9*G3+6856</f>
        <v>-20.243612257279892</v>
      </c>
      <c r="J3">
        <f>0.1548*H3^4-6.7481*H3^3+108.5*H3^2-1053.2*H3+6617.8</f>
        <v>35.023520227467998</v>
      </c>
      <c r="K3" s="1">
        <f t="shared" ref="K3:L5" si="0">I3/5714</f>
        <v>-3.5428092854882555E-3</v>
      </c>
      <c r="L3" s="1">
        <f t="shared" si="0"/>
        <v>6.1294225109324463E-3</v>
      </c>
    </row>
    <row r="4" spans="1:12" x14ac:dyDescent="0.2">
      <c r="A4" t="s">
        <v>1</v>
      </c>
      <c r="B4">
        <v>9.8293890000000008</v>
      </c>
      <c r="C4">
        <v>15.370979999999999</v>
      </c>
      <c r="D4">
        <v>200</v>
      </c>
      <c r="F4" t="s">
        <v>66</v>
      </c>
      <c r="G4">
        <v>4.6002999999999998</v>
      </c>
      <c r="H4">
        <v>3.7042999999999999</v>
      </c>
      <c r="I4">
        <f t="shared" ref="I4:I6" si="1">-2.1216*G4^3+76.371*G4^2-1222.9*G4+6856</f>
        <v>2639.9658168479054</v>
      </c>
      <c r="J4">
        <f t="shared" ref="J4:J6" si="2">0.1548*H4^4-6.7481*H4^3+108.5*H4^2-1053.2*H4+6617.8</f>
        <v>3891.3932143663487</v>
      </c>
      <c r="K4" s="1">
        <f t="shared" si="0"/>
        <v>0.46201711880432367</v>
      </c>
      <c r="L4" s="1">
        <f t="shared" si="0"/>
        <v>0.68102786390730641</v>
      </c>
    </row>
    <row r="5" spans="1:12" x14ac:dyDescent="0.2">
      <c r="A5" t="s">
        <v>2</v>
      </c>
      <c r="B5">
        <v>9.5258430000000001</v>
      </c>
      <c r="C5">
        <v>15.043388</v>
      </c>
      <c r="D5">
        <v>300</v>
      </c>
      <c r="F5" t="s">
        <v>67</v>
      </c>
      <c r="G5">
        <v>4.4138000000000002</v>
      </c>
      <c r="H5">
        <v>9.7886000000000006</v>
      </c>
      <c r="I5">
        <f t="shared" si="1"/>
        <v>2763.7633941760687</v>
      </c>
      <c r="J5">
        <f t="shared" si="2"/>
        <v>1796.6321594690644</v>
      </c>
      <c r="K5" s="1">
        <f t="shared" si="0"/>
        <v>0.48368277811971799</v>
      </c>
      <c r="L5" s="1">
        <f t="shared" si="0"/>
        <v>0.31442634922454749</v>
      </c>
    </row>
    <row r="6" spans="1:12" x14ac:dyDescent="0.2">
      <c r="A6" t="s">
        <v>3</v>
      </c>
      <c r="B6">
        <v>9.216431</v>
      </c>
      <c r="C6">
        <v>14.637461</v>
      </c>
      <c r="D6">
        <v>400</v>
      </c>
      <c r="F6" t="s">
        <v>71</v>
      </c>
      <c r="G6">
        <v>1</v>
      </c>
      <c r="H6">
        <v>1</v>
      </c>
      <c r="I6">
        <f t="shared" si="1"/>
        <v>5707.3494000000001</v>
      </c>
      <c r="J6">
        <f t="shared" si="2"/>
        <v>5666.5066999999999</v>
      </c>
      <c r="K6" s="1">
        <f t="shared" ref="K6:K7" si="3">I6/5714</f>
        <v>0.99883608680434022</v>
      </c>
      <c r="L6" s="1">
        <f t="shared" ref="L6:L7" si="4">J6/5714</f>
        <v>0.99168825691284568</v>
      </c>
    </row>
    <row r="7" spans="1:12" x14ac:dyDescent="0.2">
      <c r="A7" t="s">
        <v>4</v>
      </c>
      <c r="B7">
        <v>8.9450289999999999</v>
      </c>
      <c r="C7">
        <v>14.320771000000001</v>
      </c>
      <c r="D7">
        <v>500</v>
      </c>
      <c r="F7" t="s">
        <v>68</v>
      </c>
      <c r="G7">
        <f>G3-G4+G3-G5</f>
        <v>11.9839</v>
      </c>
      <c r="H7">
        <f>H3-H4+H3-H5</f>
        <v>18.616100000000003</v>
      </c>
      <c r="I7">
        <f>I4+I5</f>
        <v>5403.7292110239741</v>
      </c>
      <c r="J7">
        <f>J4+J5</f>
        <v>5688.0253738354131</v>
      </c>
      <c r="K7" s="1">
        <f t="shared" si="3"/>
        <v>0.94569989692404166</v>
      </c>
      <c r="L7" s="1">
        <f t="shared" si="4"/>
        <v>0.99545421313185389</v>
      </c>
    </row>
    <row r="8" spans="1:12" x14ac:dyDescent="0.2">
      <c r="A8" t="s">
        <v>5</v>
      </c>
      <c r="B8">
        <v>8.6870589999999996</v>
      </c>
      <c r="C8">
        <v>13.973602</v>
      </c>
      <c r="D8">
        <v>600</v>
      </c>
      <c r="F8" t="s">
        <v>69</v>
      </c>
      <c r="G8" s="1">
        <f>G7/(G3-1)-1</f>
        <v>0.26159595746920727</v>
      </c>
      <c r="H8" s="1">
        <f>H7/(H3-1)-1</f>
        <v>0.23658042445780336</v>
      </c>
      <c r="I8" s="1">
        <f>I7/5714-1</f>
        <v>-5.4300103075958339E-2</v>
      </c>
      <c r="J8" s="1">
        <f>J7/5714-1</f>
        <v>-4.5457868681461067E-3</v>
      </c>
    </row>
    <row r="9" spans="1:12" x14ac:dyDescent="0.2">
      <c r="A9" t="s">
        <v>6</v>
      </c>
      <c r="B9">
        <v>8.3993459999999995</v>
      </c>
      <c r="C9">
        <v>13.58658</v>
      </c>
      <c r="D9">
        <v>700</v>
      </c>
    </row>
    <row r="10" spans="1:12" x14ac:dyDescent="0.2">
      <c r="A10" t="s">
        <v>7</v>
      </c>
      <c r="B10">
        <v>8.1820679999999992</v>
      </c>
      <c r="C10">
        <v>13.255955</v>
      </c>
      <c r="D10">
        <v>800</v>
      </c>
      <c r="F10" t="s">
        <v>72</v>
      </c>
      <c r="G10" s="2" t="s">
        <v>61</v>
      </c>
      <c r="H10" s="2"/>
      <c r="I10" s="2" t="s">
        <v>62</v>
      </c>
      <c r="J10" s="2"/>
      <c r="K10" s="2" t="s">
        <v>70</v>
      </c>
      <c r="L10" s="2"/>
    </row>
    <row r="11" spans="1:12" x14ac:dyDescent="0.2">
      <c r="A11" t="s">
        <v>8</v>
      </c>
      <c r="B11">
        <v>7.9083129999999997</v>
      </c>
      <c r="C11">
        <v>12.877407</v>
      </c>
      <c r="D11">
        <v>900</v>
      </c>
      <c r="G11" t="s">
        <v>63</v>
      </c>
      <c r="H11" t="s">
        <v>64</v>
      </c>
      <c r="I11" t="s">
        <v>63</v>
      </c>
      <c r="J11" t="s">
        <v>64</v>
      </c>
      <c r="K11" t="s">
        <v>63</v>
      </c>
      <c r="L11" t="s">
        <v>64</v>
      </c>
    </row>
    <row r="12" spans="1:12" x14ac:dyDescent="0.2">
      <c r="A12" t="s">
        <v>9</v>
      </c>
      <c r="B12">
        <v>7.6587949999999996</v>
      </c>
      <c r="C12">
        <v>12.547644999999999</v>
      </c>
      <c r="D12">
        <v>1000</v>
      </c>
      <c r="F12" t="s">
        <v>65</v>
      </c>
      <c r="G12">
        <v>10.499000000000001</v>
      </c>
      <c r="H12">
        <v>16.054500000000001</v>
      </c>
      <c r="I12">
        <f>-2.1216*G12^3+76.371*G12^2-1222.9*G12+6856</f>
        <v>-20.243612257279892</v>
      </c>
      <c r="J12">
        <f>0.1548*H12^4-6.7481*H12^3+108.5*H12^2-1053.2*H12+6617.8</f>
        <v>35.023520227467998</v>
      </c>
      <c r="K12" s="1">
        <f t="shared" ref="K12:K16" si="5">I12/5714</f>
        <v>-3.5428092854882555E-3</v>
      </c>
      <c r="L12" s="1">
        <f t="shared" ref="L12:L16" si="6">J12/5714</f>
        <v>6.1294225109324463E-3</v>
      </c>
    </row>
    <row r="13" spans="1:12" x14ac:dyDescent="0.2">
      <c r="A13" t="s">
        <v>10</v>
      </c>
      <c r="B13">
        <v>7.4550770000000002</v>
      </c>
      <c r="C13">
        <v>12.184393</v>
      </c>
      <c r="D13">
        <v>1100</v>
      </c>
      <c r="F13" t="s">
        <v>66</v>
      </c>
      <c r="G13">
        <v>4.6529569999999998</v>
      </c>
      <c r="H13">
        <v>8.1080660000000009</v>
      </c>
      <c r="I13">
        <f t="shared" ref="I13:I15" si="7">-2.1216*G13^3+76.371*G13^2-1222.9*G13+6856</f>
        <v>2605.6090239931673</v>
      </c>
      <c r="J13">
        <f t="shared" ref="J13:J15" si="8">0.1548*H13^4-6.7481*H13^3+108.5*H13^2-1053.2*H13+6617.8</f>
        <v>2283.3348536606527</v>
      </c>
      <c r="K13" s="1">
        <f t="shared" si="5"/>
        <v>0.45600437941777516</v>
      </c>
      <c r="L13" s="1">
        <f t="shared" si="6"/>
        <v>0.39960357956959269</v>
      </c>
    </row>
    <row r="14" spans="1:12" x14ac:dyDescent="0.2">
      <c r="A14" t="s">
        <v>11</v>
      </c>
      <c r="B14">
        <v>7.2424010000000001</v>
      </c>
      <c r="C14">
        <v>11.885548999999999</v>
      </c>
      <c r="D14">
        <v>1200</v>
      </c>
      <c r="F14" t="s">
        <v>67</v>
      </c>
      <c r="G14">
        <v>4.3753510000000002</v>
      </c>
      <c r="H14">
        <v>5.1924289999999997</v>
      </c>
      <c r="I14">
        <f t="shared" si="7"/>
        <v>2789.7004521232361</v>
      </c>
      <c r="J14">
        <f t="shared" si="8"/>
        <v>3242.2645026406663</v>
      </c>
      <c r="K14" s="1">
        <f t="shared" si="5"/>
        <v>0.48822199022107737</v>
      </c>
      <c r="L14" s="1">
        <f t="shared" si="6"/>
        <v>0.56742465919507634</v>
      </c>
    </row>
    <row r="15" spans="1:12" x14ac:dyDescent="0.2">
      <c r="A15" t="s">
        <v>12</v>
      </c>
      <c r="B15">
        <v>7.0050800000000004</v>
      </c>
      <c r="C15">
        <v>11.469640999999999</v>
      </c>
      <c r="D15">
        <v>1300</v>
      </c>
      <c r="F15" t="s">
        <v>71</v>
      </c>
      <c r="G15">
        <v>1</v>
      </c>
      <c r="H15">
        <v>1</v>
      </c>
      <c r="I15">
        <f t="shared" si="7"/>
        <v>5707.3494000000001</v>
      </c>
      <c r="J15">
        <f t="shared" si="8"/>
        <v>5666.5066999999999</v>
      </c>
      <c r="K15" s="1">
        <f t="shared" si="5"/>
        <v>0.99883608680434022</v>
      </c>
      <c r="L15" s="1">
        <f t="shared" si="6"/>
        <v>0.99168825691284568</v>
      </c>
    </row>
    <row r="16" spans="1:12" x14ac:dyDescent="0.2">
      <c r="A16" t="s">
        <v>13</v>
      </c>
      <c r="B16">
        <v>6.8017760000000003</v>
      </c>
      <c r="C16">
        <v>11.106643999999999</v>
      </c>
      <c r="D16">
        <v>1400</v>
      </c>
      <c r="F16" t="s">
        <v>68</v>
      </c>
      <c r="G16">
        <f>G12-G13+G12-G14</f>
        <v>11.969692</v>
      </c>
      <c r="H16">
        <f>H12-H13+H12-H14</f>
        <v>18.808505</v>
      </c>
      <c r="I16">
        <f>I13+I14</f>
        <v>5395.3094761164029</v>
      </c>
      <c r="J16">
        <f>J13+J14</f>
        <v>5525.5993563013189</v>
      </c>
      <c r="K16" s="1">
        <f t="shared" si="5"/>
        <v>0.94422636963885243</v>
      </c>
      <c r="L16" s="1">
        <f t="shared" si="6"/>
        <v>0.96702823876466903</v>
      </c>
    </row>
    <row r="17" spans="1:10" x14ac:dyDescent="0.2">
      <c r="A17" t="s">
        <v>14</v>
      </c>
      <c r="B17">
        <v>6.5766070000000001</v>
      </c>
      <c r="C17">
        <v>10.618024999999999</v>
      </c>
      <c r="D17">
        <v>1500</v>
      </c>
      <c r="F17" t="s">
        <v>69</v>
      </c>
      <c r="G17" s="1">
        <f>G16/(G12-1)-1</f>
        <v>0.26010022107590269</v>
      </c>
      <c r="H17" s="1">
        <f>H16/(H12-1)-1</f>
        <v>0.24936098840878129</v>
      </c>
      <c r="I17" s="1">
        <f>I16/5714-1</f>
        <v>-5.5773630361147575E-2</v>
      </c>
      <c r="J17" s="1">
        <f>J16/5714-1</f>
        <v>-3.2971761235330965E-2</v>
      </c>
    </row>
    <row r="18" spans="1:10" x14ac:dyDescent="0.2">
      <c r="A18" t="s">
        <v>15</v>
      </c>
      <c r="B18">
        <v>6.4302289999999998</v>
      </c>
      <c r="C18">
        <v>10.424483</v>
      </c>
      <c r="D18">
        <v>1600</v>
      </c>
    </row>
    <row r="19" spans="1:10" x14ac:dyDescent="0.2">
      <c r="A19" t="s">
        <v>16</v>
      </c>
      <c r="B19">
        <v>6.2031539999999996</v>
      </c>
      <c r="C19">
        <v>10.082269</v>
      </c>
      <c r="D19">
        <v>1700</v>
      </c>
    </row>
    <row r="20" spans="1:10" x14ac:dyDescent="0.2">
      <c r="A20" t="s">
        <v>17</v>
      </c>
      <c r="B20">
        <v>6.0570409999999999</v>
      </c>
      <c r="C20">
        <v>9.740551</v>
      </c>
      <c r="D20">
        <v>1800</v>
      </c>
    </row>
    <row r="21" spans="1:10" x14ac:dyDescent="0.2">
      <c r="A21" t="s">
        <v>18</v>
      </c>
      <c r="B21">
        <v>5.8563270000000003</v>
      </c>
      <c r="C21">
        <v>9.3774800000000003</v>
      </c>
      <c r="D21">
        <v>1900</v>
      </c>
    </row>
    <row r="22" spans="1:10" x14ac:dyDescent="0.2">
      <c r="A22" t="s">
        <v>19</v>
      </c>
      <c r="B22">
        <v>5.664396</v>
      </c>
      <c r="C22">
        <v>8.9758259999999996</v>
      </c>
      <c r="D22">
        <v>2000</v>
      </c>
    </row>
    <row r="23" spans="1:10" x14ac:dyDescent="0.2">
      <c r="A23" t="s">
        <v>20</v>
      </c>
      <c r="B23">
        <v>5.537128</v>
      </c>
      <c r="C23">
        <v>8.7071369999999995</v>
      </c>
      <c r="D23">
        <v>2100</v>
      </c>
    </row>
    <row r="24" spans="1:10" x14ac:dyDescent="0.2">
      <c r="A24" t="s">
        <v>21</v>
      </c>
      <c r="B24">
        <v>5.336773</v>
      </c>
      <c r="C24">
        <v>8.4238009999999992</v>
      </c>
      <c r="D24">
        <v>2200</v>
      </c>
    </row>
    <row r="25" spans="1:10" x14ac:dyDescent="0.2">
      <c r="A25" t="s">
        <v>22</v>
      </c>
      <c r="B25">
        <v>5.1567150000000002</v>
      </c>
      <c r="C25">
        <v>8.0112690000000004</v>
      </c>
      <c r="D25">
        <v>2300</v>
      </c>
    </row>
    <row r="26" spans="1:10" x14ac:dyDescent="0.2">
      <c r="A26" t="s">
        <v>23</v>
      </c>
      <c r="B26">
        <v>4.9883990000000002</v>
      </c>
      <c r="C26">
        <v>7.7067600000000001</v>
      </c>
      <c r="D26">
        <v>2400</v>
      </c>
    </row>
    <row r="27" spans="1:10" x14ac:dyDescent="0.2">
      <c r="A27" t="s">
        <v>24</v>
      </c>
      <c r="B27">
        <v>4.8267749999999996</v>
      </c>
      <c r="C27">
        <v>7.3196199999999996</v>
      </c>
      <c r="D27">
        <v>2500</v>
      </c>
    </row>
    <row r="28" spans="1:10" x14ac:dyDescent="0.2">
      <c r="A28" t="s">
        <v>25</v>
      </c>
      <c r="B28">
        <v>4.6604780000000003</v>
      </c>
      <c r="C28">
        <v>7.0532469999999998</v>
      </c>
      <c r="D28">
        <v>2600</v>
      </c>
    </row>
    <row r="29" spans="1:10" x14ac:dyDescent="0.2">
      <c r="A29" t="s">
        <v>26</v>
      </c>
      <c r="B29">
        <v>4.5023020000000002</v>
      </c>
      <c r="C29">
        <v>6.7375870000000004</v>
      </c>
      <c r="D29">
        <v>2700</v>
      </c>
    </row>
    <row r="30" spans="1:10" x14ac:dyDescent="0.2">
      <c r="A30" t="s">
        <v>27</v>
      </c>
      <c r="B30">
        <v>4.389481</v>
      </c>
      <c r="C30">
        <v>6.5155310000000002</v>
      </c>
      <c r="D30">
        <v>2800</v>
      </c>
    </row>
    <row r="31" spans="1:10" x14ac:dyDescent="0.2">
      <c r="A31" t="s">
        <v>28</v>
      </c>
      <c r="B31">
        <v>4.2394530000000001</v>
      </c>
      <c r="C31">
        <v>6.2766970000000004</v>
      </c>
      <c r="D31">
        <v>2900</v>
      </c>
    </row>
    <row r="32" spans="1:10" x14ac:dyDescent="0.2">
      <c r="A32" t="s">
        <v>29</v>
      </c>
      <c r="B32">
        <v>4.0807840000000004</v>
      </c>
      <c r="C32">
        <v>6.0084109999999997</v>
      </c>
      <c r="D32">
        <v>3000</v>
      </c>
    </row>
    <row r="33" spans="1:4" x14ac:dyDescent="0.2">
      <c r="A33" t="s">
        <v>30</v>
      </c>
      <c r="B33">
        <v>3.9212479999999998</v>
      </c>
      <c r="C33">
        <v>5.5850999999999997</v>
      </c>
      <c r="D33">
        <v>3100</v>
      </c>
    </row>
    <row r="34" spans="1:4" x14ac:dyDescent="0.2">
      <c r="A34" t="s">
        <v>31</v>
      </c>
      <c r="B34">
        <v>3.7876599999999998</v>
      </c>
      <c r="C34">
        <v>5.3486130000000003</v>
      </c>
      <c r="D34">
        <v>3200</v>
      </c>
    </row>
    <row r="35" spans="1:4" x14ac:dyDescent="0.2">
      <c r="A35" t="s">
        <v>32</v>
      </c>
      <c r="B35">
        <v>3.6382409999999998</v>
      </c>
      <c r="C35">
        <v>5.0497680000000003</v>
      </c>
      <c r="D35">
        <v>3300</v>
      </c>
    </row>
    <row r="36" spans="1:4" x14ac:dyDescent="0.2">
      <c r="A36" t="s">
        <v>33</v>
      </c>
      <c r="B36">
        <v>3.5374349999999999</v>
      </c>
      <c r="C36">
        <v>4.8795900000000003</v>
      </c>
      <c r="D36">
        <v>3400</v>
      </c>
    </row>
    <row r="37" spans="1:4" x14ac:dyDescent="0.2">
      <c r="A37" t="s">
        <v>34</v>
      </c>
      <c r="B37">
        <v>3.4162360000000001</v>
      </c>
      <c r="C37">
        <v>4.6638859999999998</v>
      </c>
      <c r="D37">
        <v>3500</v>
      </c>
    </row>
    <row r="38" spans="1:4" x14ac:dyDescent="0.2">
      <c r="A38" t="s">
        <v>35</v>
      </c>
      <c r="B38">
        <v>3.2349239999999999</v>
      </c>
      <c r="C38">
        <v>4.3216869999999998</v>
      </c>
      <c r="D38">
        <v>3600</v>
      </c>
    </row>
    <row r="39" spans="1:4" x14ac:dyDescent="0.2">
      <c r="A39" t="s">
        <v>36</v>
      </c>
      <c r="B39">
        <v>3.1454140000000002</v>
      </c>
      <c r="C39">
        <v>4.1300600000000003</v>
      </c>
      <c r="D39">
        <v>3700</v>
      </c>
    </row>
    <row r="40" spans="1:4" x14ac:dyDescent="0.2">
      <c r="A40" t="s">
        <v>37</v>
      </c>
      <c r="B40">
        <v>3.004343</v>
      </c>
      <c r="C40">
        <v>3.8620230000000002</v>
      </c>
      <c r="D40">
        <v>3800</v>
      </c>
    </row>
    <row r="41" spans="1:4" x14ac:dyDescent="0.2">
      <c r="A41" t="s">
        <v>38</v>
      </c>
      <c r="B41">
        <v>2.8645689999999999</v>
      </c>
      <c r="C41">
        <v>3.676342</v>
      </c>
      <c r="D41">
        <v>3900</v>
      </c>
    </row>
    <row r="42" spans="1:4" x14ac:dyDescent="0.2">
      <c r="A42" t="s">
        <v>39</v>
      </c>
      <c r="B42">
        <v>2.7707109999999999</v>
      </c>
      <c r="C42">
        <v>3.4954540000000001</v>
      </c>
      <c r="D42">
        <v>4000</v>
      </c>
    </row>
    <row r="43" spans="1:4" x14ac:dyDescent="0.2">
      <c r="A43" t="s">
        <v>40</v>
      </c>
      <c r="B43">
        <v>2.650388</v>
      </c>
      <c r="C43">
        <v>3.336748</v>
      </c>
      <c r="D43">
        <v>4100</v>
      </c>
    </row>
    <row r="44" spans="1:4" x14ac:dyDescent="0.2">
      <c r="A44" t="s">
        <v>41</v>
      </c>
      <c r="B44">
        <v>2.5497070000000002</v>
      </c>
      <c r="C44">
        <v>3.1032310000000001</v>
      </c>
      <c r="D44">
        <v>4200</v>
      </c>
    </row>
    <row r="45" spans="1:4" x14ac:dyDescent="0.2">
      <c r="A45" t="s">
        <v>42</v>
      </c>
      <c r="B45">
        <v>2.4070260000000001</v>
      </c>
      <c r="C45">
        <v>2.8744499999999999</v>
      </c>
      <c r="D45">
        <v>4300</v>
      </c>
    </row>
    <row r="46" spans="1:4" x14ac:dyDescent="0.2">
      <c r="A46" t="s">
        <v>43</v>
      </c>
      <c r="B46">
        <v>2.2646259999999998</v>
      </c>
      <c r="C46">
        <v>2.6044909999999999</v>
      </c>
      <c r="D46">
        <v>4400</v>
      </c>
    </row>
    <row r="47" spans="1:4" x14ac:dyDescent="0.2">
      <c r="A47" t="s">
        <v>44</v>
      </c>
      <c r="B47">
        <v>2.2221649999999999</v>
      </c>
      <c r="C47">
        <v>2.5791059999999999</v>
      </c>
      <c r="D47">
        <v>4500</v>
      </c>
    </row>
    <row r="48" spans="1:4" x14ac:dyDescent="0.2">
      <c r="A48" t="s">
        <v>45</v>
      </c>
      <c r="B48">
        <v>2.1074190000000002</v>
      </c>
      <c r="C48">
        <v>2.4319489999999999</v>
      </c>
      <c r="D48">
        <v>4600</v>
      </c>
    </row>
    <row r="49" spans="1:4" x14ac:dyDescent="0.2">
      <c r="A49" t="s">
        <v>46</v>
      </c>
      <c r="B49">
        <v>2.021865</v>
      </c>
      <c r="C49">
        <v>2.2845339999999998</v>
      </c>
      <c r="D49">
        <v>4700</v>
      </c>
    </row>
    <row r="50" spans="1:4" x14ac:dyDescent="0.2">
      <c r="A50" t="s">
        <v>47</v>
      </c>
      <c r="B50">
        <v>1.9006350000000001</v>
      </c>
      <c r="C50">
        <v>2.1194809999999999</v>
      </c>
      <c r="D50">
        <v>4800</v>
      </c>
    </row>
    <row r="51" spans="1:4" x14ac:dyDescent="0.2">
      <c r="A51" t="s">
        <v>48</v>
      </c>
      <c r="B51">
        <v>1.7768809999999999</v>
      </c>
      <c r="C51">
        <v>1.9516169999999999</v>
      </c>
      <c r="D51">
        <v>4900</v>
      </c>
    </row>
    <row r="52" spans="1:4" x14ac:dyDescent="0.2">
      <c r="A52" t="s">
        <v>49</v>
      </c>
      <c r="B52">
        <v>1.7228030000000001</v>
      </c>
      <c r="C52">
        <v>1.870557</v>
      </c>
      <c r="D52">
        <v>5000</v>
      </c>
    </row>
    <row r="53" spans="1:4" x14ac:dyDescent="0.2">
      <c r="A53" t="s">
        <v>50</v>
      </c>
      <c r="B53">
        <v>1.580371</v>
      </c>
      <c r="C53">
        <v>1.6694230000000001</v>
      </c>
      <c r="D53">
        <v>5100</v>
      </c>
    </row>
    <row r="54" spans="1:4" x14ac:dyDescent="0.2">
      <c r="A54" t="s">
        <v>51</v>
      </c>
      <c r="B54">
        <v>1.488084</v>
      </c>
      <c r="C54">
        <v>1.549334</v>
      </c>
      <c r="D54">
        <v>5200</v>
      </c>
    </row>
    <row r="55" spans="1:4" x14ac:dyDescent="0.2">
      <c r="A55" t="s">
        <v>52</v>
      </c>
      <c r="B55">
        <v>1.392611</v>
      </c>
      <c r="C55">
        <v>1.431481</v>
      </c>
      <c r="D55">
        <v>5300</v>
      </c>
    </row>
    <row r="56" spans="1:4" x14ac:dyDescent="0.2">
      <c r="A56" t="s">
        <v>53</v>
      </c>
      <c r="B56">
        <v>1.2951950000000001</v>
      </c>
      <c r="C56">
        <v>1.314481</v>
      </c>
      <c r="D56">
        <v>5400</v>
      </c>
    </row>
    <row r="57" spans="1:4" x14ac:dyDescent="0.2">
      <c r="A57" t="s">
        <v>54</v>
      </c>
      <c r="B57">
        <v>1.173565</v>
      </c>
      <c r="C57">
        <v>1.172777</v>
      </c>
      <c r="D57">
        <v>5500</v>
      </c>
    </row>
    <row r="58" spans="1:4" x14ac:dyDescent="0.2">
      <c r="A58" t="s">
        <v>55</v>
      </c>
      <c r="B58">
        <v>1.078789</v>
      </c>
      <c r="C58">
        <v>1.076357</v>
      </c>
      <c r="D58">
        <v>5600</v>
      </c>
    </row>
    <row r="59" spans="1:4" x14ac:dyDescent="0.2">
      <c r="A59" t="s">
        <v>56</v>
      </c>
      <c r="B59">
        <v>1.0623670000000001</v>
      </c>
      <c r="C59">
        <v>1.086338</v>
      </c>
      <c r="D59">
        <v>5700</v>
      </c>
    </row>
    <row r="60" spans="1:4" x14ac:dyDescent="0.2">
      <c r="B60">
        <v>1</v>
      </c>
      <c r="C60">
        <v>1</v>
      </c>
      <c r="D60">
        <v>5714</v>
      </c>
    </row>
  </sheetData>
  <mergeCells count="6">
    <mergeCell ref="G1:H1"/>
    <mergeCell ref="I1:J1"/>
    <mergeCell ref="K1:L1"/>
    <mergeCell ref="G10:H10"/>
    <mergeCell ref="I10:J10"/>
    <mergeCell ref="K10:L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10.26forPublish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zlj</cp:lastModifiedBy>
  <dcterms:created xsi:type="dcterms:W3CDTF">2017-09-29T10:10:11Z</dcterms:created>
  <dcterms:modified xsi:type="dcterms:W3CDTF">2020-06-28T16:13:28Z</dcterms:modified>
</cp:coreProperties>
</file>