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IdeaProjects\lei-24-s2-1nb-g312\docs\sprintC\"/>
    </mc:Choice>
  </mc:AlternateContent>
  <xr:revisionPtr revIDLastSave="0" documentId="13_ncr:1_{2CA76A6A-6DE7-4063-80E2-5821E9E8EB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<sst xmlns="http://schemas.openxmlformats.org/spreadsheetml/2006/main" count="339" uniqueCount="138">
  <si>
    <t>LAPR3 Project Group and Self-assessment v4.0</t>
  </si>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</sst>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rgb="FF6AAB73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  <a:ext uri="{147F2762-F138-4A5C-976F-8EAC2B608ADB}">
                  <a16:predDERef xmlns:a16="http://schemas.microsoft.com/office/drawing/2014/main" pred="{84EA9176-AD5B-1E48-B9F9-F07080AA683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8" workbookViewId="0">
      <selection activeCell="H13" sqref="H13"/>
    </sheetView>
  </sheetViews>
  <sheetFormatPr defaultColWidth="11" defaultRowHeight="15.6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312</v>
      </c>
      <c r="C4" s="1"/>
    </row>
    <row r="6" spans="1:20">
      <c r="A6" s="4" t="s">
        <v>3</v>
      </c>
    </row>
    <row r="7" spans="1:20" ht="16.2" thickBot="1"/>
    <row r="8" spans="1:20" ht="15.9" customHeight="1" thickBot="1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>
      <c r="B9" s="1"/>
      <c r="C9" s="1"/>
      <c r="D9" s="42">
        <f>C10</f>
        <v>1230932</v>
      </c>
      <c r="E9" s="43">
        <f>C11</f>
        <v>1222183</v>
      </c>
      <c r="F9" s="43">
        <f>C12</f>
        <v>1230420</v>
      </c>
      <c r="G9" s="43">
        <f>C13</f>
        <v>1201925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>
      <c r="B10" s="62" t="s">
        <v>6</v>
      </c>
      <c r="C10" s="37">
        <v>1230932</v>
      </c>
      <c r="D10" s="36">
        <v>5</v>
      </c>
      <c r="E10" s="38">
        <v>5</v>
      </c>
      <c r="F10" s="39">
        <v>5</v>
      </c>
      <c r="G10" s="39">
        <v>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5</v>
      </c>
    </row>
    <row r="11" spans="1:20" ht="16.2" thickBot="1">
      <c r="B11" s="63"/>
      <c r="C11" s="8">
        <v>1222183</v>
      </c>
      <c r="D11" s="9">
        <v>5</v>
      </c>
      <c r="E11" s="36">
        <v>5</v>
      </c>
      <c r="F11" s="35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2" thickBot="1">
      <c r="B12" s="63"/>
      <c r="C12" s="8">
        <v>1230420</v>
      </c>
      <c r="D12" s="8">
        <v>5</v>
      </c>
      <c r="E12" s="9">
        <v>5</v>
      </c>
      <c r="F12" s="36">
        <v>5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 ht="16.2" thickBot="1">
      <c r="A13" s="61"/>
      <c r="B13" s="63"/>
      <c r="C13" s="8">
        <v>1201925</v>
      </c>
      <c r="D13" s="8">
        <v>5</v>
      </c>
      <c r="E13" s="8">
        <v>5</v>
      </c>
      <c r="F13" s="9">
        <v>5</v>
      </c>
      <c r="G13" s="36">
        <v>5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6.2" thickBot="1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>
      <c r="B25" s="1"/>
      <c r="C25" s="45" t="s">
        <v>5</v>
      </c>
      <c r="D25" s="46">
        <f>AVERAGE(D10:D24)</f>
        <v>5</v>
      </c>
      <c r="E25" s="46">
        <f t="shared" ref="E25:R25" si="1">AVERAGE(E10:E24)</f>
        <v>5</v>
      </c>
      <c r="F25" s="46">
        <f t="shared" si="1"/>
        <v>5</v>
      </c>
      <c r="G25" s="46">
        <f t="shared" si="1"/>
        <v>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4"/>
  <sheetViews>
    <sheetView tabSelected="1" topLeftCell="A20" workbookViewId="0">
      <selection activeCell="B24" sqref="B24"/>
    </sheetView>
  </sheetViews>
  <sheetFormatPr defaultColWidth="20.09765625" defaultRowHeight="15.6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28</v>
      </c>
    </row>
    <row r="2" spans="1:10" ht="16.2" thickBot="1"/>
    <row r="3" spans="1:10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>
      <c r="A6" s="14">
        <v>1</v>
      </c>
      <c r="B6" s="29">
        <v>1230420</v>
      </c>
      <c r="C6" s="29">
        <v>4</v>
      </c>
      <c r="D6" s="59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>
      <c r="A7" s="14">
        <v>2</v>
      </c>
      <c r="B7" s="29">
        <v>1230420</v>
      </c>
      <c r="C7" s="29">
        <v>4</v>
      </c>
      <c r="D7" s="59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8">
      <c r="A8" s="14">
        <v>3</v>
      </c>
      <c r="B8" s="29">
        <v>1230932</v>
      </c>
      <c r="C8" s="29">
        <v>4</v>
      </c>
      <c r="D8" s="59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>
      <c r="A9" s="14">
        <v>4</v>
      </c>
      <c r="B9" s="29">
        <v>1230932</v>
      </c>
      <c r="C9" s="29">
        <v>4</v>
      </c>
      <c r="D9" s="59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>
      <c r="A10" s="14">
        <v>5</v>
      </c>
      <c r="B10" s="29">
        <v>1222183</v>
      </c>
      <c r="C10" s="29">
        <v>4</v>
      </c>
      <c r="D10" s="59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8">
      <c r="A11" s="14">
        <v>6</v>
      </c>
      <c r="B11" s="29">
        <v>1222183</v>
      </c>
      <c r="C11" s="29">
        <v>4</v>
      </c>
      <c r="D11" s="59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>
      <c r="A12" s="14">
        <v>7</v>
      </c>
      <c r="B12" s="29">
        <v>1201925</v>
      </c>
      <c r="C12" s="29">
        <v>4</v>
      </c>
      <c r="D12" s="59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>
      <c r="A13" s="14">
        <v>8</v>
      </c>
      <c r="B13" s="29">
        <v>1201925</v>
      </c>
      <c r="C13" s="29">
        <v>4</v>
      </c>
      <c r="D13" s="59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>
      <c r="A14" s="14">
        <v>9</v>
      </c>
      <c r="B14" s="8">
        <v>1221808</v>
      </c>
      <c r="C14" s="29">
        <v>4</v>
      </c>
      <c r="D14" s="59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>
      <c r="A15" s="14">
        <v>10</v>
      </c>
      <c r="B15" s="29">
        <v>1230932</v>
      </c>
      <c r="C15" s="29">
        <v>4</v>
      </c>
      <c r="D15" s="59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>
      <c r="A16" s="14">
        <v>11</v>
      </c>
      <c r="B16" s="29">
        <v>1230420</v>
      </c>
      <c r="C16" s="29">
        <v>4</v>
      </c>
      <c r="D16" s="59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>
      <c r="A17" s="14">
        <v>12</v>
      </c>
      <c r="B17" s="29">
        <v>1222183</v>
      </c>
      <c r="C17" s="29">
        <v>4</v>
      </c>
      <c r="D17" s="59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>
      <c r="A18" s="14">
        <v>13</v>
      </c>
      <c r="B18" s="29">
        <v>1201925</v>
      </c>
      <c r="C18" s="29">
        <v>4</v>
      </c>
      <c r="D18" s="59"/>
      <c r="E18" s="14" t="s">
        <v>39</v>
      </c>
      <c r="F18" s="7" t="s">
        <v>40</v>
      </c>
      <c r="G18" s="7" t="s">
        <v>41</v>
      </c>
      <c r="H18" s="7" t="s">
        <v>42</v>
      </c>
      <c r="I18" s="14" t="s">
        <v>43</v>
      </c>
      <c r="J18" s="33" t="s">
        <v>45</v>
      </c>
    </row>
    <row r="19" spans="1:10" ht="46.8">
      <c r="A19" s="14">
        <v>14</v>
      </c>
      <c r="B19" s="29">
        <v>1201925</v>
      </c>
      <c r="C19" s="29">
        <v>4</v>
      </c>
      <c r="D19" s="59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>
      <c r="A20" s="14">
        <v>15</v>
      </c>
      <c r="B20" s="8">
        <v>1221808</v>
      </c>
      <c r="C20" s="29">
        <v>5</v>
      </c>
      <c r="D20" s="59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>
      <c r="A21" s="14">
        <v>16</v>
      </c>
      <c r="B21" s="29">
        <v>1230932</v>
      </c>
      <c r="C21" s="29">
        <v>5</v>
      </c>
      <c r="D21" s="59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>
      <c r="A22" s="14">
        <v>17</v>
      </c>
      <c r="B22" s="29">
        <v>1201925</v>
      </c>
      <c r="C22" s="29">
        <v>5</v>
      </c>
      <c r="D22" s="59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>
      <c r="A23" s="14">
        <v>18</v>
      </c>
      <c r="B23" s="29">
        <v>1222183</v>
      </c>
      <c r="C23" s="29">
        <v>5</v>
      </c>
      <c r="D23" s="59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>
      <c r="A24" s="14">
        <v>19</v>
      </c>
      <c r="B24" s="29">
        <v>1230420</v>
      </c>
      <c r="C24" s="29">
        <v>5</v>
      </c>
      <c r="D24" s="59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>
      <c r="A25" s="14">
        <v>20</v>
      </c>
      <c r="B25" s="29">
        <v>1230932</v>
      </c>
      <c r="C25" s="29">
        <v>5</v>
      </c>
      <c r="D25" s="60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  <row r="26" spans="1:10" ht="47.4" thickBot="1">
      <c r="A26" s="14">
        <v>21</v>
      </c>
      <c r="B26" s="29">
        <v>1222183</v>
      </c>
      <c r="C26" s="29">
        <v>5</v>
      </c>
      <c r="D26" s="60"/>
      <c r="E26" s="22" t="s">
        <v>39</v>
      </c>
      <c r="F26" s="23" t="s">
        <v>40</v>
      </c>
      <c r="G26" s="23" t="s">
        <v>41</v>
      </c>
      <c r="H26" s="23" t="s">
        <v>42</v>
      </c>
      <c r="I26" s="23" t="s">
        <v>43</v>
      </c>
      <c r="J26" s="33" t="s">
        <v>45</v>
      </c>
    </row>
    <row r="27" spans="1:10" ht="47.4" thickBot="1">
      <c r="A27" s="14">
        <v>22</v>
      </c>
      <c r="B27" s="29">
        <v>1230932</v>
      </c>
      <c r="C27" s="29">
        <v>5</v>
      </c>
      <c r="D27" s="60"/>
      <c r="E27" s="22" t="s">
        <v>39</v>
      </c>
      <c r="F27" s="23" t="s">
        <v>40</v>
      </c>
      <c r="G27" s="23" t="s">
        <v>41</v>
      </c>
      <c r="H27" s="23" t="s">
        <v>42</v>
      </c>
      <c r="I27" s="23" t="s">
        <v>43</v>
      </c>
      <c r="J27" s="33" t="s">
        <v>45</v>
      </c>
    </row>
    <row r="28" spans="1:10" ht="47.4" thickBot="1">
      <c r="A28" s="14">
        <v>23</v>
      </c>
      <c r="B28" s="29">
        <v>1222183</v>
      </c>
      <c r="C28" s="29">
        <v>5</v>
      </c>
      <c r="D28" s="60"/>
      <c r="E28" s="22" t="s">
        <v>39</v>
      </c>
      <c r="F28" s="23" t="s">
        <v>40</v>
      </c>
      <c r="G28" s="23" t="s">
        <v>41</v>
      </c>
      <c r="H28" s="23" t="s">
        <v>42</v>
      </c>
      <c r="I28" s="23" t="s">
        <v>43</v>
      </c>
      <c r="J28" s="33" t="s">
        <v>45</v>
      </c>
    </row>
    <row r="29" spans="1:10" ht="47.4" thickBot="1">
      <c r="A29" s="14">
        <v>24</v>
      </c>
      <c r="B29" s="29">
        <v>1201925</v>
      </c>
      <c r="C29" s="29">
        <v>5</v>
      </c>
      <c r="D29" s="60"/>
      <c r="E29" s="22" t="s">
        <v>39</v>
      </c>
      <c r="F29" s="23" t="s">
        <v>40</v>
      </c>
      <c r="G29" s="23" t="s">
        <v>41</v>
      </c>
      <c r="H29" s="23" t="s">
        <v>42</v>
      </c>
      <c r="I29" s="23" t="s">
        <v>43</v>
      </c>
      <c r="J29" s="33" t="s">
        <v>45</v>
      </c>
    </row>
    <row r="30" spans="1:10" ht="47.4" thickBot="1">
      <c r="A30" s="14">
        <v>25</v>
      </c>
      <c r="B30" s="29">
        <v>1201925</v>
      </c>
      <c r="C30" s="29">
        <v>5</v>
      </c>
      <c r="D30" s="60"/>
      <c r="E30" s="22" t="s">
        <v>39</v>
      </c>
      <c r="F30" s="23" t="s">
        <v>40</v>
      </c>
      <c r="G30" s="23" t="s">
        <v>41</v>
      </c>
      <c r="H30" s="23" t="s">
        <v>42</v>
      </c>
      <c r="I30" s="23" t="s">
        <v>43</v>
      </c>
      <c r="J30" s="33" t="s">
        <v>45</v>
      </c>
    </row>
    <row r="31" spans="1:10" ht="47.4" thickBot="1">
      <c r="A31" s="14">
        <v>26</v>
      </c>
      <c r="B31" s="29">
        <v>1230420</v>
      </c>
      <c r="C31" s="29">
        <v>5</v>
      </c>
      <c r="D31" s="60"/>
      <c r="E31" s="22" t="s">
        <v>39</v>
      </c>
      <c r="F31" s="23" t="s">
        <v>40</v>
      </c>
      <c r="G31" s="23" t="s">
        <v>41</v>
      </c>
      <c r="H31" s="23" t="s">
        <v>42</v>
      </c>
      <c r="I31" s="23" t="s">
        <v>43</v>
      </c>
      <c r="J31" s="33" t="s">
        <v>45</v>
      </c>
    </row>
    <row r="32" spans="1:10" ht="47.4" thickBot="1">
      <c r="A32" s="14">
        <v>27</v>
      </c>
      <c r="B32" s="29">
        <v>1230420</v>
      </c>
      <c r="C32" s="29">
        <v>5</v>
      </c>
      <c r="D32" s="60"/>
      <c r="E32" s="22" t="s">
        <v>39</v>
      </c>
      <c r="F32" s="23" t="s">
        <v>40</v>
      </c>
      <c r="G32" s="23" t="s">
        <v>41</v>
      </c>
      <c r="H32" s="23" t="s">
        <v>42</v>
      </c>
      <c r="I32" s="23" t="s">
        <v>43</v>
      </c>
      <c r="J32" s="33" t="s">
        <v>45</v>
      </c>
    </row>
    <row r="33" spans="1:10" ht="47.4" thickBot="1">
      <c r="A33" s="14">
        <v>28</v>
      </c>
      <c r="B33" s="29">
        <v>1230420</v>
      </c>
      <c r="C33" s="29">
        <v>5</v>
      </c>
      <c r="D33" s="60"/>
      <c r="E33" s="22" t="s">
        <v>39</v>
      </c>
      <c r="F33" s="23" t="s">
        <v>40</v>
      </c>
      <c r="G33" s="23" t="s">
        <v>41</v>
      </c>
      <c r="H33" s="23" t="s">
        <v>42</v>
      </c>
      <c r="I33" s="23" t="s">
        <v>43</v>
      </c>
      <c r="J33" s="33" t="s">
        <v>45</v>
      </c>
    </row>
    <row r="34" spans="1:10" ht="47.4" thickBot="1">
      <c r="A34" s="14">
        <v>29</v>
      </c>
      <c r="B34" s="29">
        <v>1222183</v>
      </c>
      <c r="C34" s="29">
        <v>5</v>
      </c>
      <c r="D34" s="60"/>
      <c r="E34" s="22" t="s">
        <v>39</v>
      </c>
      <c r="F34" s="23" t="s">
        <v>40</v>
      </c>
      <c r="G34" s="23" t="s">
        <v>41</v>
      </c>
      <c r="H34" s="23" t="s">
        <v>42</v>
      </c>
      <c r="I34" s="23" t="s">
        <v>43</v>
      </c>
      <c r="J34" s="33" t="s">
        <v>45</v>
      </c>
    </row>
  </sheetData>
  <mergeCells count="4">
    <mergeCell ref="D3:D5"/>
    <mergeCell ref="C3:C5"/>
    <mergeCell ref="B3:B5"/>
    <mergeCell ref="A3:A5"/>
  </mergeCells>
  <conditionalFormatting sqref="E6:J34">
    <cfRule type="expression" dxfId="0" priority="1" stopIfTrue="1">
      <formula>$C6=E$3</formula>
    </cfRule>
  </conditionalFormatting>
  <dataValidations count="1">
    <dataValidation type="list" allowBlank="1" showInputMessage="1" showErrorMessage="1" sqref="C6:C3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B6:B13 B15:B19 B21:B34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H8" sqref="H8"/>
    </sheetView>
  </sheetViews>
  <sheetFormatPr defaultColWidth="10.8984375" defaultRowHeight="15.6"/>
  <cols>
    <col min="1" max="1" width="14.8984375" style="1" customWidth="1"/>
    <col min="2" max="2" width="7.09765625" style="1" bestFit="1" customWidth="1"/>
    <col min="3" max="3" width="8.5" style="1" customWidth="1"/>
    <col min="4" max="5" width="8.19921875" style="1" customWidth="1"/>
    <col min="6" max="6" width="8" style="1" customWidth="1"/>
    <col min="7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/>
    <row r="3" spans="1:26" ht="57">
      <c r="A3" s="19" t="s">
        <v>47</v>
      </c>
      <c r="B3" s="20" t="s">
        <v>48</v>
      </c>
      <c r="C3" s="20">
        <f>'Group and Self Assessment'!C10</f>
        <v>1230932</v>
      </c>
      <c r="D3" s="20">
        <f>'Group and Self Assessment'!C11</f>
        <v>1222183</v>
      </c>
      <c r="E3" s="20">
        <f>'Group and Self Assessment'!C12</f>
        <v>1230420</v>
      </c>
      <c r="F3" s="20">
        <f>'Group and Self Assessment'!C13</f>
        <v>1201925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32</v>
      </c>
    </row>
    <row r="4" spans="1:26" ht="62.4">
      <c r="A4" s="14" t="s">
        <v>50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24.8">
      <c r="A5" s="14" t="s">
        <v>57</v>
      </c>
      <c r="B5" s="17">
        <v>0.2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5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">
      <c r="A6" s="14" t="s">
        <v>64</v>
      </c>
      <c r="B6" s="17">
        <v>0.5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5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93.6">
      <c r="A7" s="14" t="s">
        <v>70</v>
      </c>
      <c r="B7" s="17">
        <v>0.2</v>
      </c>
      <c r="C7" s="25">
        <v>5</v>
      </c>
      <c r="D7" s="25">
        <v>5</v>
      </c>
      <c r="E7" s="25">
        <v>5</v>
      </c>
      <c r="F7" s="25">
        <v>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5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>
      <c r="A8" s="14" t="s">
        <v>76</v>
      </c>
      <c r="B8" s="18">
        <f>SUM(B4:B7)</f>
        <v>1</v>
      </c>
      <c r="C8" s="7">
        <f t="shared" ref="C8:Q8" si="1">SUMPRODUCT(C4:C7,$B$4:$B$7)</f>
        <v>5</v>
      </c>
      <c r="D8" s="7">
        <f t="shared" si="1"/>
        <v>5</v>
      </c>
      <c r="E8" s="7">
        <f t="shared" si="1"/>
        <v>5</v>
      </c>
      <c r="F8" s="7">
        <f t="shared" si="1"/>
        <v>5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>
      <c r="A9" s="22" t="s">
        <v>77</v>
      </c>
      <c r="B9" s="23"/>
      <c r="C9" s="23">
        <f>C8/5*20</f>
        <v>20</v>
      </c>
      <c r="D9" s="23">
        <f t="shared" ref="D9:Q9" si="2">D8/5*20</f>
        <v>20</v>
      </c>
      <c r="E9" s="23">
        <f t="shared" si="2"/>
        <v>20</v>
      </c>
      <c r="F9" s="23">
        <f t="shared" si="2"/>
        <v>20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9" workbookViewId="0">
      <selection activeCell="F4" sqref="F4"/>
    </sheetView>
  </sheetViews>
  <sheetFormatPr defaultColWidth="10.8984375" defaultRowHeight="15.6"/>
  <cols>
    <col min="1" max="1" width="14.8984375" style="1" customWidth="1"/>
    <col min="2" max="2" width="7.09765625" style="1" bestFit="1" customWidth="1"/>
    <col min="3" max="3" width="7.19921875" style="1" customWidth="1"/>
    <col min="4" max="4" width="6.59765625" style="1" customWidth="1"/>
    <col min="5" max="5" width="6.69921875" style="1" customWidth="1"/>
    <col min="6" max="6" width="6.3984375" style="1" customWidth="1"/>
    <col min="7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47</v>
      </c>
      <c r="B3" s="20" t="s">
        <v>48</v>
      </c>
      <c r="C3" s="20">
        <f>'Group and Self Assessment'!C10</f>
        <v>1230932</v>
      </c>
      <c r="D3" s="20">
        <f>'Group and Self Assessment'!C11</f>
        <v>1222183</v>
      </c>
      <c r="E3" s="20">
        <f>'Group and Self Assessment'!C12</f>
        <v>1230420</v>
      </c>
      <c r="F3" s="20">
        <f>'Group and Self Assessment'!C13</f>
        <v>1201925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49</v>
      </c>
      <c r="Z3" s="12" t="s">
        <v>32</v>
      </c>
    </row>
    <row r="4" spans="1:26" ht="144.75" customHeight="1">
      <c r="A4" s="14" t="s">
        <v>79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80</v>
      </c>
      <c r="T4" s="58" t="s">
        <v>81</v>
      </c>
      <c r="U4" s="58" t="s">
        <v>82</v>
      </c>
      <c r="V4" s="58" t="s">
        <v>83</v>
      </c>
      <c r="W4" s="58" t="s">
        <v>84</v>
      </c>
      <c r="X4" s="58" t="s">
        <v>85</v>
      </c>
      <c r="Y4" s="55"/>
      <c r="Z4" s="15"/>
    </row>
    <row r="5" spans="1:26" ht="101.25" customHeight="1">
      <c r="A5" s="14" t="s">
        <v>86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5</v>
      </c>
      <c r="S5" s="58" t="s">
        <v>87</v>
      </c>
      <c r="T5" s="58" t="s">
        <v>88</v>
      </c>
      <c r="U5" s="58" t="s">
        <v>89</v>
      </c>
      <c r="V5" s="58" t="s">
        <v>90</v>
      </c>
      <c r="W5" s="58" t="s">
        <v>91</v>
      </c>
      <c r="X5" s="58" t="s">
        <v>92</v>
      </c>
      <c r="Y5" s="55"/>
      <c r="Z5" s="15"/>
    </row>
    <row r="6" spans="1:26" ht="46.8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5</v>
      </c>
      <c r="S6" s="58" t="s">
        <v>94</v>
      </c>
      <c r="T6" s="58" t="s">
        <v>95</v>
      </c>
      <c r="U6" s="58" t="s">
        <v>96</v>
      </c>
      <c r="V6" s="58" t="s">
        <v>97</v>
      </c>
      <c r="W6" s="58" t="s">
        <v>98</v>
      </c>
      <c r="X6" s="58" t="s">
        <v>99</v>
      </c>
      <c r="Y6" s="55"/>
      <c r="Z6" s="15"/>
    </row>
    <row r="7" spans="1:26" ht="46.8">
      <c r="A7" s="14" t="s">
        <v>100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5</v>
      </c>
      <c r="S7" s="58" t="s">
        <v>94</v>
      </c>
      <c r="T7" s="58" t="s">
        <v>101</v>
      </c>
      <c r="U7" s="58" t="s">
        <v>102</v>
      </c>
      <c r="V7" s="58" t="s">
        <v>103</v>
      </c>
      <c r="W7" s="58" t="s">
        <v>104</v>
      </c>
      <c r="X7" s="58" t="s">
        <v>105</v>
      </c>
      <c r="Y7" s="55"/>
      <c r="Z7" s="15"/>
    </row>
    <row r="8" spans="1:26" ht="62.4">
      <c r="A8" s="14" t="s">
        <v>106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5</v>
      </c>
      <c r="S8" s="58" t="s">
        <v>94</v>
      </c>
      <c r="T8" s="58" t="s">
        <v>107</v>
      </c>
      <c r="U8" s="58" t="s">
        <v>108</v>
      </c>
      <c r="V8" s="58" t="s">
        <v>109</v>
      </c>
      <c r="W8" s="58" t="s">
        <v>110</v>
      </c>
      <c r="X8" s="58" t="s">
        <v>111</v>
      </c>
      <c r="Y8" s="55"/>
      <c r="Z8" s="15"/>
    </row>
    <row r="9" spans="1:26" ht="62.4">
      <c r="A9" s="14" t="s">
        <v>112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5</v>
      </c>
      <c r="S9" s="58" t="s">
        <v>113</v>
      </c>
      <c r="T9" s="58" t="s">
        <v>114</v>
      </c>
      <c r="U9" s="58"/>
      <c r="V9" s="58" t="s">
        <v>115</v>
      </c>
      <c r="W9" s="58"/>
      <c r="X9" s="58" t="s">
        <v>116</v>
      </c>
      <c r="Y9" s="55"/>
      <c r="Z9" s="15"/>
    </row>
    <row r="10" spans="1:26" ht="93.6">
      <c r="A10" s="14" t="s">
        <v>117</v>
      </c>
      <c r="B10" s="17">
        <v>0.1</v>
      </c>
      <c r="C10" s="25">
        <v>5</v>
      </c>
      <c r="D10" s="25">
        <v>5</v>
      </c>
      <c r="E10" s="25">
        <v>5</v>
      </c>
      <c r="F10" s="25">
        <v>5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5</v>
      </c>
      <c r="S10" s="58" t="s">
        <v>113</v>
      </c>
      <c r="T10" s="58" t="s">
        <v>118</v>
      </c>
      <c r="U10" s="58" t="s">
        <v>119</v>
      </c>
      <c r="V10" s="58" t="s">
        <v>120</v>
      </c>
      <c r="W10" s="58" t="s">
        <v>121</v>
      </c>
      <c r="X10" s="58" t="s">
        <v>122</v>
      </c>
      <c r="Y10" s="55"/>
      <c r="Z10" s="15"/>
    </row>
    <row r="11" spans="1:26" ht="31.2">
      <c r="A11" s="14" t="s">
        <v>123</v>
      </c>
      <c r="B11" s="17">
        <v>0.1</v>
      </c>
      <c r="C11" s="25">
        <v>5</v>
      </c>
      <c r="D11" s="25">
        <v>5</v>
      </c>
      <c r="E11" s="25">
        <v>5</v>
      </c>
      <c r="F11" s="25">
        <v>5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5</v>
      </c>
      <c r="S11" s="58" t="s">
        <v>113</v>
      </c>
      <c r="T11" s="58" t="s">
        <v>124</v>
      </c>
      <c r="U11" s="58" t="s">
        <v>125</v>
      </c>
      <c r="V11" s="58" t="s">
        <v>126</v>
      </c>
      <c r="W11" s="58" t="s">
        <v>127</v>
      </c>
      <c r="X11" s="58" t="s">
        <v>128</v>
      </c>
      <c r="Y11" s="55"/>
      <c r="Z11" s="15"/>
    </row>
    <row r="12" spans="1:26" ht="31.2">
      <c r="A12" s="14" t="s">
        <v>129</v>
      </c>
      <c r="B12" s="17">
        <v>0.1</v>
      </c>
      <c r="C12" s="25">
        <v>5</v>
      </c>
      <c r="D12" s="25">
        <v>5</v>
      </c>
      <c r="E12" s="25">
        <v>5</v>
      </c>
      <c r="F12" s="25">
        <v>5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5</v>
      </c>
      <c r="S12" s="58" t="s">
        <v>113</v>
      </c>
      <c r="T12" s="58" t="s">
        <v>124</v>
      </c>
      <c r="U12" s="58" t="s">
        <v>125</v>
      </c>
      <c r="V12" s="58" t="s">
        <v>126</v>
      </c>
      <c r="W12" s="58" t="s">
        <v>127</v>
      </c>
      <c r="X12" s="58" t="s">
        <v>128</v>
      </c>
      <c r="Y12" s="55"/>
      <c r="Z12" s="15"/>
    </row>
    <row r="13" spans="1:26" ht="46.8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:R14" si="3">AVERAGE(C13:Q13)</f>
        <v>5</v>
      </c>
      <c r="S13" s="58" t="s">
        <v>131</v>
      </c>
      <c r="T13" s="58" t="s">
        <v>132</v>
      </c>
      <c r="U13" s="58" t="s">
        <v>133</v>
      </c>
      <c r="V13" s="58" t="s">
        <v>134</v>
      </c>
      <c r="W13" s="58" t="s">
        <v>135</v>
      </c>
      <c r="X13" s="58" t="s">
        <v>136</v>
      </c>
      <c r="Y13" s="55"/>
      <c r="Z13" s="15"/>
    </row>
    <row r="14" spans="1:26" ht="31.2">
      <c r="A14" s="14" t="s">
        <v>137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4">
        <f t="shared" si="3"/>
        <v>5</v>
      </c>
      <c r="S14" s="58" t="s">
        <v>113</v>
      </c>
      <c r="T14" s="58" t="s">
        <v>124</v>
      </c>
      <c r="U14" s="58" t="s">
        <v>125</v>
      </c>
      <c r="V14" s="58" t="s">
        <v>126</v>
      </c>
      <c r="W14" s="58" t="s">
        <v>127</v>
      </c>
      <c r="X14" s="58" t="s">
        <v>128</v>
      </c>
      <c r="Y14" s="55"/>
      <c r="Z14" s="15"/>
    </row>
    <row r="15" spans="1:26">
      <c r="A15" s="14" t="s">
        <v>76</v>
      </c>
      <c r="B15" s="18">
        <f>SUM(B4:B14)</f>
        <v>1</v>
      </c>
      <c r="C15" s="7">
        <f>SUMPRODUCT(C4:C14,$B$4:$B$14)</f>
        <v>5</v>
      </c>
      <c r="D15" s="7">
        <f t="shared" ref="D15:Q15" si="4">SUMPRODUCT(D4:D14,$B$4:$B$14)</f>
        <v>5</v>
      </c>
      <c r="E15" s="7">
        <f t="shared" si="4"/>
        <v>5</v>
      </c>
      <c r="F15" s="7">
        <f t="shared" si="4"/>
        <v>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77</v>
      </c>
      <c r="B16" s="23"/>
      <c r="C16" s="23">
        <f>C15/5*20</f>
        <v>20</v>
      </c>
      <c r="D16" s="23">
        <f t="shared" ref="D16:Q16" si="5">D15/5*20</f>
        <v>20</v>
      </c>
      <c r="E16" s="23">
        <f t="shared" si="5"/>
        <v>20</v>
      </c>
      <c r="F16" s="23">
        <f t="shared" si="5"/>
        <v>20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8C7776D8E86F4DA7FFD9FA3AD9EDF2" ma:contentTypeVersion="10" ma:contentTypeDescription="Criar um novo documento." ma:contentTypeScope="" ma:versionID="9f79eb7164a6074f7adfeeb339facc6c">
  <xsd:schema xmlns:xsd="http://www.w3.org/2001/XMLSchema" xmlns:xs="http://www.w3.org/2001/XMLSchema" xmlns:p="http://schemas.microsoft.com/office/2006/metadata/properties" xmlns:ns2="562c49d2-6934-4c91-8ced-1dfd11992256" targetNamespace="http://schemas.microsoft.com/office/2006/metadata/properties" ma:root="true" ma:fieldsID="1a9719b8ff13495842098165c74d99f4" ns2:_="">
    <xsd:import namespace="562c49d2-6934-4c91-8ced-1dfd119922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c49d2-6934-4c91-8ced-1dfd119922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2c49d2-6934-4c91-8ced-1dfd1199225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A50E83-D78D-4190-BBA2-FA3E70560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2c49d2-6934-4c91-8ced-1dfd119922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562c49d2-6934-4c91-8ced-1dfd1199225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André Alexandre Magalhães Azevedo</cp:lastModifiedBy>
  <cp:revision/>
  <dcterms:created xsi:type="dcterms:W3CDTF">2021-10-23T17:18:59Z</dcterms:created>
  <dcterms:modified xsi:type="dcterms:W3CDTF">2024-06-09T16:24:26Z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0x010100058C7776D8E86F4DA7FFD9FA3AD9EDF2</vt:lpwstr>
  </property>
</Properties>
</file>