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8_{98D811E9-2F85-495F-9242-CE9489589698}" xr6:coauthVersionLast="47" xr6:coauthVersionMax="47" xr10:uidLastSave="{00000000-0000-0000-0000-000000000000}"/>
  <bookViews>
    <workbookView xWindow="0" yWindow="0" windowWidth="28800" windowHeight="12105" firstSheet="1" activeTab="1" xr2:uid="{00000000-000D-0000-FFFF-FFFF00000000}"/>
  </bookViews>
  <sheets>
    <sheet name="Hoja1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B11" i="1"/>
  <c r="B12" i="1" s="1"/>
  <c r="D6" i="1"/>
  <c r="D7" i="1"/>
  <c r="D8" i="1"/>
  <c r="D9" i="1"/>
  <c r="D10" i="1"/>
  <c r="D5" i="1"/>
  <c r="F5" i="1" l="1"/>
  <c r="L5" i="1"/>
  <c r="K5" i="1"/>
  <c r="J5" i="1"/>
  <c r="G5" i="1"/>
  <c r="D11" i="1"/>
  <c r="D12" i="1" s="1"/>
  <c r="L10" i="1"/>
  <c r="K10" i="1"/>
  <c r="J10" i="1"/>
  <c r="G10" i="1"/>
  <c r="F10" i="1"/>
  <c r="F9" i="1"/>
  <c r="L9" i="1"/>
  <c r="K9" i="1"/>
  <c r="J9" i="1"/>
  <c r="G9" i="1"/>
  <c r="F8" i="1"/>
  <c r="L8" i="1"/>
  <c r="K8" i="1"/>
  <c r="J8" i="1"/>
  <c r="G8" i="1"/>
  <c r="F7" i="1"/>
  <c r="L7" i="1"/>
  <c r="K7" i="1"/>
  <c r="J7" i="1"/>
  <c r="G7" i="1"/>
  <c r="F6" i="1"/>
  <c r="L6" i="1"/>
  <c r="K6" i="1"/>
  <c r="J6" i="1"/>
  <c r="G6" i="1"/>
  <c r="H6" i="1" l="1"/>
  <c r="I6" i="1" s="1"/>
  <c r="H7" i="1"/>
  <c r="I7" i="1" s="1"/>
  <c r="H8" i="1"/>
  <c r="I8" i="1" s="1"/>
  <c r="H9" i="1"/>
  <c r="I9" i="1" s="1"/>
  <c r="H10" i="1"/>
  <c r="I10" i="1" s="1"/>
  <c r="H5" i="1"/>
  <c r="I5" i="1" s="1"/>
</calcChain>
</file>

<file path=xl/sharedStrings.xml><?xml version="1.0" encoding="utf-8"?>
<sst xmlns="http://schemas.openxmlformats.org/spreadsheetml/2006/main" count="55" uniqueCount="37">
  <si>
    <t xml:space="preserve">SUPERMARKET </t>
  </si>
  <si>
    <t>Producto</t>
  </si>
  <si>
    <t xml:space="preserve">cantidad </t>
  </si>
  <si>
    <t>Precio</t>
  </si>
  <si>
    <t>Total</t>
  </si>
  <si>
    <t>Vendedor</t>
  </si>
  <si>
    <t>Ventas</t>
  </si>
  <si>
    <t>Total Trimestre</t>
  </si>
  <si>
    <t>Comisiones</t>
  </si>
  <si>
    <t>Septembre</t>
  </si>
  <si>
    <t>Octubre</t>
  </si>
  <si>
    <t>Noviembre</t>
  </si>
  <si>
    <t>Septiembre</t>
  </si>
  <si>
    <t>Café</t>
  </si>
  <si>
    <t>Nefalda Rico</t>
  </si>
  <si>
    <t>Arroz</t>
  </si>
  <si>
    <t>Crestina Pico</t>
  </si>
  <si>
    <t>Frijol</t>
  </si>
  <si>
    <t>Amapola Duarte</t>
  </si>
  <si>
    <t>Leche</t>
  </si>
  <si>
    <t>Dinurcio Gomez</t>
  </si>
  <si>
    <t>Atún</t>
  </si>
  <si>
    <t>Serafino Tobón</t>
  </si>
  <si>
    <t>Queso</t>
  </si>
  <si>
    <t>Cafilo Florez</t>
  </si>
  <si>
    <t>Promedio</t>
  </si>
  <si>
    <t>Máximo</t>
  </si>
  <si>
    <t>Mínimo</t>
  </si>
  <si>
    <t>Cantidad</t>
  </si>
  <si>
    <t>Valor_Unitario</t>
  </si>
  <si>
    <t>Ventas_Septiembre</t>
  </si>
  <si>
    <t>Ventas_Octubre</t>
  </si>
  <si>
    <t>Ventas_Noviembre</t>
  </si>
  <si>
    <t>Ventas_Trimestre</t>
  </si>
  <si>
    <t>Comisiones_Septiembre</t>
  </si>
  <si>
    <t>Comisiones_Octubre</t>
  </si>
  <si>
    <t>Comisiones_Noviembre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</si>
</sst>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 &quot;$&quot;\ * #,##0_ ;_ &quot;$&quot;\ * \-#,##0_ ;_ &quot;$&quot;\ * &quot;-&quot;??_ ;_ @_ "/>
    <numFmt numFmtId="166" formatCode="_ * #,##0_ ;_ * \-#,##0_ ;_ * &quot;-&quot;??_ ;_ @_ "/>
    <numFmt numFmtId="167" formatCode="_(&quot;$&quot;\ * #,##0_);_(&quot;$&quot;\ * \(#,##0\);_(&quot;$&quot;\ * &quot;-&quot;??_);_(@_)"/>
  </numFmts>
  <fonts count="6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9" fontId="0" fillId="0" borderId="2" xfId="0" applyNumberFormat="1" applyBorder="1" applyAlignment="1">
      <alignment horizontal="center" vertical="center"/>
    </xf>
    <xf numFmtId="0" fontId="2" fillId="0" borderId="1" xfId="0" applyFont="1" applyBorder="1"/>
    <xf numFmtId="9" fontId="0" fillId="0" borderId="4" xfId="0" applyNumberFormat="1" applyBorder="1" applyAlignment="1">
      <alignment horizontal="center" vertical="center"/>
    </xf>
    <xf numFmtId="0" fontId="2" fillId="0" borderId="2" xfId="0" applyFont="1" applyBorder="1"/>
    <xf numFmtId="0" fontId="2" fillId="0" borderId="5" xfId="0" applyFont="1" applyBorder="1"/>
    <xf numFmtId="9" fontId="0" fillId="0" borderId="1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164" fontId="0" fillId="3" borderId="1" xfId="0" applyNumberFormat="1" applyFill="1" applyBorder="1"/>
    <xf numFmtId="167" fontId="0" fillId="0" borderId="1" xfId="3" applyNumberFormat="1" applyFont="1" applyBorder="1"/>
    <xf numFmtId="167" fontId="0" fillId="0" borderId="5" xfId="0" applyNumberFormat="1" applyBorder="1"/>
    <xf numFmtId="167" fontId="0" fillId="0" borderId="1" xfId="0" applyNumberFormat="1" applyBorder="1"/>
    <xf numFmtId="166" fontId="5" fillId="2" borderId="8" xfId="1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</cellXfs>
  <cellStyles count="4">
    <cellStyle name="Comma" xfId="3" builtinId="3"/>
    <cellStyle name="Millares_Talleres nuevos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A5" sqref="A5:L10"/>
    </sheetView>
  </sheetViews>
  <sheetFormatPr defaultColWidth="11.42578125" defaultRowHeight="15"/>
  <cols>
    <col min="1" max="1" width="15.85546875" customWidth="1"/>
    <col min="4" max="4" width="13" bestFit="1" customWidth="1"/>
    <col min="5" max="5" width="18.42578125" customWidth="1"/>
    <col min="6" max="6" width="17.85546875" customWidth="1"/>
    <col min="7" max="7" width="14.5703125" bestFit="1" customWidth="1"/>
    <col min="8" max="8" width="13" bestFit="1" customWidth="1"/>
    <col min="9" max="9" width="14.5703125" customWidth="1"/>
  </cols>
  <sheetData>
    <row r="1" spans="1:12" ht="59.2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4" t="s">
        <v>6</v>
      </c>
      <c r="G2" s="24"/>
      <c r="H2" s="24"/>
      <c r="I2" s="25" t="s">
        <v>7</v>
      </c>
      <c r="J2" s="24" t="s">
        <v>8</v>
      </c>
      <c r="K2" s="24"/>
      <c r="L2" s="24"/>
    </row>
    <row r="3" spans="1:12">
      <c r="A3" s="23"/>
      <c r="B3" s="23"/>
      <c r="C3" s="23"/>
      <c r="D3" s="23"/>
      <c r="E3" s="23"/>
      <c r="F3" s="12" t="s">
        <v>9</v>
      </c>
      <c r="G3" s="13" t="s">
        <v>10</v>
      </c>
      <c r="H3" s="21" t="s">
        <v>11</v>
      </c>
      <c r="I3" s="25"/>
      <c r="J3" s="9" t="s">
        <v>12</v>
      </c>
      <c r="K3" s="10" t="s">
        <v>10</v>
      </c>
      <c r="L3" s="11" t="s">
        <v>11</v>
      </c>
    </row>
    <row r="4" spans="1:12">
      <c r="A4" s="23"/>
      <c r="B4" s="23"/>
      <c r="C4" s="23"/>
      <c r="D4" s="23"/>
      <c r="E4" s="23"/>
      <c r="F4" s="3">
        <v>0.12</v>
      </c>
      <c r="G4" s="1">
        <v>0.09</v>
      </c>
      <c r="H4" s="22"/>
      <c r="I4" s="25"/>
      <c r="J4" s="6">
        <v>0.06</v>
      </c>
      <c r="K4" s="6">
        <v>0.08</v>
      </c>
      <c r="L4" s="6">
        <v>0.1</v>
      </c>
    </row>
    <row r="5" spans="1:12">
      <c r="A5" s="14" t="s">
        <v>13</v>
      </c>
      <c r="B5" s="14">
        <v>400</v>
      </c>
      <c r="C5" s="8">
        <v>45</v>
      </c>
      <c r="D5" s="7">
        <f>B5*C5</f>
        <v>18000</v>
      </c>
      <c r="E5" s="5" t="s">
        <v>14</v>
      </c>
      <c r="F5" s="17">
        <f>(D5*12)*100</f>
        <v>21600000</v>
      </c>
      <c r="G5" s="17">
        <f>(D5*9)/100</f>
        <v>1620</v>
      </c>
      <c r="H5" s="17">
        <f>F5+G5</f>
        <v>21601620</v>
      </c>
      <c r="I5" s="18">
        <f>F5+G5+H5</f>
        <v>43203240</v>
      </c>
      <c r="J5" s="19">
        <f>(D5*6)/100</f>
        <v>1080</v>
      </c>
      <c r="K5" s="19">
        <f>(D5*8)/100</f>
        <v>1440</v>
      </c>
      <c r="L5" s="19">
        <f>(D5*8)/100</f>
        <v>1440</v>
      </c>
    </row>
    <row r="6" spans="1:12">
      <c r="A6" s="14" t="s">
        <v>15</v>
      </c>
      <c r="B6" s="14">
        <v>70</v>
      </c>
      <c r="C6" s="8">
        <v>145</v>
      </c>
      <c r="D6" s="7">
        <f t="shared" ref="D6:D10" si="0">B6*C6</f>
        <v>10150</v>
      </c>
      <c r="E6" s="2" t="s">
        <v>16</v>
      </c>
      <c r="F6" s="17">
        <f t="shared" ref="F6:F10" si="1">(D6*12)*100</f>
        <v>12180000</v>
      </c>
      <c r="G6" s="17">
        <f t="shared" ref="G6:G10" si="2">(D6*9)/100</f>
        <v>913.5</v>
      </c>
      <c r="H6" s="17">
        <f t="shared" ref="H6:H10" si="3">F6+G6</f>
        <v>12180913.5</v>
      </c>
      <c r="I6" s="18">
        <f t="shared" ref="I6:I10" si="4">F6+G6+H6</f>
        <v>24361827</v>
      </c>
      <c r="J6" s="19">
        <f t="shared" ref="J6:J10" si="5">(D6*6)/100</f>
        <v>609</v>
      </c>
      <c r="K6" s="19">
        <f t="shared" ref="K6:K10" si="6">(D6*8)/100</f>
        <v>812</v>
      </c>
      <c r="L6" s="19">
        <f t="shared" ref="L6:L10" si="7">(D6*8)/100</f>
        <v>812</v>
      </c>
    </row>
    <row r="7" spans="1:12">
      <c r="A7" s="14" t="s">
        <v>17</v>
      </c>
      <c r="B7" s="14">
        <v>90</v>
      </c>
      <c r="C7" s="8">
        <v>245</v>
      </c>
      <c r="D7" s="7">
        <f t="shared" si="0"/>
        <v>22050</v>
      </c>
      <c r="E7" s="2" t="s">
        <v>18</v>
      </c>
      <c r="F7" s="17">
        <f t="shared" si="1"/>
        <v>26460000</v>
      </c>
      <c r="G7" s="17">
        <f t="shared" si="2"/>
        <v>1984.5</v>
      </c>
      <c r="H7" s="17">
        <f t="shared" si="3"/>
        <v>26461984.5</v>
      </c>
      <c r="I7" s="18">
        <f t="shared" si="4"/>
        <v>52923969</v>
      </c>
      <c r="J7" s="19">
        <f t="shared" si="5"/>
        <v>1323</v>
      </c>
      <c r="K7" s="19">
        <f t="shared" si="6"/>
        <v>1764</v>
      </c>
      <c r="L7" s="19">
        <f t="shared" si="7"/>
        <v>1764</v>
      </c>
    </row>
    <row r="8" spans="1:12">
      <c r="A8" s="14" t="s">
        <v>19</v>
      </c>
      <c r="B8" s="14">
        <v>100</v>
      </c>
      <c r="C8" s="8">
        <v>345</v>
      </c>
      <c r="D8" s="7">
        <f t="shared" si="0"/>
        <v>34500</v>
      </c>
      <c r="E8" s="2" t="s">
        <v>20</v>
      </c>
      <c r="F8" s="17">
        <f>(D8*12)*100</f>
        <v>41400000</v>
      </c>
      <c r="G8" s="17">
        <f t="shared" si="2"/>
        <v>3105</v>
      </c>
      <c r="H8" s="17">
        <f t="shared" si="3"/>
        <v>41403105</v>
      </c>
      <c r="I8" s="18">
        <f t="shared" si="4"/>
        <v>82806210</v>
      </c>
      <c r="J8" s="19">
        <f t="shared" si="5"/>
        <v>2070</v>
      </c>
      <c r="K8" s="19">
        <f t="shared" si="6"/>
        <v>2760</v>
      </c>
      <c r="L8" s="19">
        <f t="shared" si="7"/>
        <v>2760</v>
      </c>
    </row>
    <row r="9" spans="1:12">
      <c r="A9" s="14" t="s">
        <v>21</v>
      </c>
      <c r="B9" s="14">
        <v>80</v>
      </c>
      <c r="C9" s="8">
        <v>445</v>
      </c>
      <c r="D9" s="7">
        <f t="shared" si="0"/>
        <v>35600</v>
      </c>
      <c r="E9" s="2" t="s">
        <v>22</v>
      </c>
      <c r="F9" s="17">
        <f t="shared" si="1"/>
        <v>42720000</v>
      </c>
      <c r="G9" s="17">
        <f t="shared" si="2"/>
        <v>3204</v>
      </c>
      <c r="H9" s="17">
        <f t="shared" si="3"/>
        <v>42723204</v>
      </c>
      <c r="I9" s="18">
        <f t="shared" si="4"/>
        <v>85446408</v>
      </c>
      <c r="J9" s="19">
        <f t="shared" si="5"/>
        <v>2136</v>
      </c>
      <c r="K9" s="19">
        <f t="shared" si="6"/>
        <v>2848</v>
      </c>
      <c r="L9" s="19">
        <f t="shared" si="7"/>
        <v>2848</v>
      </c>
    </row>
    <row r="10" spans="1:12">
      <c r="A10" s="14" t="s">
        <v>23</v>
      </c>
      <c r="B10" s="14">
        <v>75</v>
      </c>
      <c r="C10" s="8">
        <v>545</v>
      </c>
      <c r="D10" s="7">
        <f t="shared" si="0"/>
        <v>40875</v>
      </c>
      <c r="E10" s="4" t="s">
        <v>24</v>
      </c>
      <c r="F10" s="17">
        <f t="shared" si="1"/>
        <v>49050000</v>
      </c>
      <c r="G10" s="17">
        <f t="shared" si="2"/>
        <v>3678.75</v>
      </c>
      <c r="H10" s="17">
        <f t="shared" si="3"/>
        <v>49053678.75</v>
      </c>
      <c r="I10" s="18">
        <f t="shared" si="4"/>
        <v>98107357.5</v>
      </c>
      <c r="J10" s="19">
        <f t="shared" si="5"/>
        <v>2452.5</v>
      </c>
      <c r="K10" s="19">
        <f t="shared" si="6"/>
        <v>3270</v>
      </c>
      <c r="L10" s="19">
        <f t="shared" si="7"/>
        <v>3270</v>
      </c>
    </row>
    <row r="11" spans="1:12">
      <c r="A11" s="15" t="s">
        <v>4</v>
      </c>
      <c r="B11" s="16">
        <f>B5+B6+B7+B8+B9+B10</f>
        <v>815</v>
      </c>
      <c r="C11" s="16">
        <f>C5+C6+C7+C8+C9+C10</f>
        <v>1770</v>
      </c>
      <c r="D11" s="16">
        <f>D5+D6+D7+D8+D9+D10</f>
        <v>161175</v>
      </c>
      <c r="E11" s="16"/>
      <c r="F11" s="16"/>
      <c r="G11" s="16"/>
      <c r="H11" s="16"/>
      <c r="I11" s="16"/>
      <c r="J11" s="16"/>
      <c r="K11" s="16"/>
      <c r="L11" s="16"/>
    </row>
    <row r="12" spans="1:12">
      <c r="A12" s="15" t="s">
        <v>25</v>
      </c>
      <c r="B12" s="16">
        <f>B11/6</f>
        <v>135.83333333333334</v>
      </c>
      <c r="C12" s="16">
        <f>C11/6</f>
        <v>295</v>
      </c>
      <c r="D12" s="16">
        <f>D11/6</f>
        <v>26862.5</v>
      </c>
      <c r="E12" s="16"/>
      <c r="F12" s="16"/>
      <c r="G12" s="16"/>
      <c r="H12" s="16"/>
      <c r="I12" s="16"/>
      <c r="J12" s="16"/>
      <c r="K12" s="16"/>
      <c r="L12" s="16"/>
    </row>
    <row r="13" spans="1:12">
      <c r="A13" s="15" t="s">
        <v>26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>
      <c r="A14" s="15" t="s">
        <v>27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</sheetData>
  <mergeCells count="10">
    <mergeCell ref="A1:L1"/>
    <mergeCell ref="H3:H4"/>
    <mergeCell ref="E2:E4"/>
    <mergeCell ref="F2:H2"/>
    <mergeCell ref="I2:I4"/>
    <mergeCell ref="J2:L2"/>
    <mergeCell ref="C2:C4"/>
    <mergeCell ref="B2:B4"/>
    <mergeCell ref="A2:A4"/>
    <mergeCell ref="D2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2EFC-0898-4F8B-B0B6-3C284C5C2A6F}">
  <dimension ref="A1:L7"/>
  <sheetViews>
    <sheetView tabSelected="1" workbookViewId="0">
      <selection sqref="A1:L7"/>
    </sheetView>
  </sheetViews>
  <sheetFormatPr defaultRowHeight="15"/>
  <cols>
    <col min="2" max="2" width="9.140625" bestFit="1" customWidth="1"/>
    <col min="3" max="3" width="8.85546875" bestFit="1" customWidth="1"/>
    <col min="4" max="4" width="6.5703125" bestFit="1" customWidth="1"/>
    <col min="5" max="5" width="14" bestFit="1" customWidth="1"/>
    <col min="6" max="6" width="15.5703125" bestFit="1" customWidth="1"/>
    <col min="7" max="7" width="18.5703125" bestFit="1" customWidth="1"/>
    <col min="8" max="8" width="15.42578125" bestFit="1" customWidth="1"/>
    <col min="9" max="9" width="18.140625" bestFit="1" customWidth="1"/>
    <col min="10" max="10" width="16.7109375" bestFit="1" customWidth="1"/>
    <col min="11" max="11" width="22.7109375" bestFit="1" customWidth="1"/>
    <col min="12" max="12" width="19.5703125" bestFit="1" customWidth="1"/>
    <col min="13" max="13" width="22.28515625" bestFit="1" customWidth="1"/>
  </cols>
  <sheetData>
    <row r="1" spans="1:12">
      <c r="A1" t="s">
        <v>1</v>
      </c>
      <c r="B1" t="s">
        <v>28</v>
      </c>
      <c r="C1" t="s">
        <v>3</v>
      </c>
      <c r="D1" t="s">
        <v>29</v>
      </c>
      <c r="E1" t="s">
        <v>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13</v>
      </c>
      <c r="B2">
        <v>400</v>
      </c>
      <c r="C2">
        <v>45</v>
      </c>
      <c r="D2">
        <v>18000</v>
      </c>
      <c r="E2" t="s">
        <v>14</v>
      </c>
      <c r="F2">
        <v>21600000</v>
      </c>
      <c r="G2">
        <v>1620</v>
      </c>
      <c r="H2">
        <v>21601620</v>
      </c>
      <c r="I2">
        <v>43203240</v>
      </c>
      <c r="J2">
        <v>1080</v>
      </c>
      <c r="K2">
        <v>1440</v>
      </c>
      <c r="L2">
        <v>1440</v>
      </c>
    </row>
    <row r="3" spans="1:12">
      <c r="A3" t="s">
        <v>15</v>
      </c>
      <c r="B3">
        <v>70</v>
      </c>
      <c r="C3">
        <v>145</v>
      </c>
      <c r="D3">
        <v>10150</v>
      </c>
      <c r="E3" t="s">
        <v>16</v>
      </c>
      <c r="F3">
        <v>12180000</v>
      </c>
      <c r="G3">
        <v>913.5</v>
      </c>
      <c r="H3">
        <v>12180913.5</v>
      </c>
      <c r="I3">
        <v>24361827</v>
      </c>
      <c r="J3">
        <v>609</v>
      </c>
      <c r="K3">
        <v>812</v>
      </c>
      <c r="L3">
        <v>812</v>
      </c>
    </row>
    <row r="4" spans="1:12">
      <c r="A4" t="s">
        <v>17</v>
      </c>
      <c r="B4">
        <v>90</v>
      </c>
      <c r="C4">
        <v>245</v>
      </c>
      <c r="D4">
        <v>22050</v>
      </c>
      <c r="E4" t="s">
        <v>18</v>
      </c>
      <c r="F4">
        <v>26460000</v>
      </c>
      <c r="G4">
        <v>1984.5</v>
      </c>
      <c r="H4">
        <v>26461984.5</v>
      </c>
      <c r="I4">
        <v>52923969</v>
      </c>
      <c r="J4">
        <v>1323</v>
      </c>
      <c r="K4">
        <v>1764</v>
      </c>
      <c r="L4">
        <v>1764</v>
      </c>
    </row>
    <row r="5" spans="1:12">
      <c r="A5" t="s">
        <v>19</v>
      </c>
      <c r="B5">
        <v>100</v>
      </c>
      <c r="C5">
        <v>345</v>
      </c>
      <c r="D5">
        <v>34500</v>
      </c>
      <c r="E5" t="s">
        <v>20</v>
      </c>
      <c r="F5">
        <v>41400000</v>
      </c>
      <c r="G5">
        <v>3105</v>
      </c>
      <c r="H5">
        <v>41403105</v>
      </c>
      <c r="I5">
        <v>82806210</v>
      </c>
      <c r="J5">
        <v>2070</v>
      </c>
      <c r="K5">
        <v>2760</v>
      </c>
      <c r="L5">
        <v>2760</v>
      </c>
    </row>
    <row r="6" spans="1:12">
      <c r="A6" t="s">
        <v>21</v>
      </c>
      <c r="B6">
        <v>80</v>
      </c>
      <c r="C6">
        <v>445</v>
      </c>
      <c r="D6">
        <v>35600</v>
      </c>
      <c r="E6" t="s">
        <v>22</v>
      </c>
      <c r="F6">
        <v>42720000</v>
      </c>
      <c r="G6">
        <v>3204</v>
      </c>
      <c r="H6">
        <v>42723204</v>
      </c>
      <c r="I6">
        <v>85446408</v>
      </c>
      <c r="J6">
        <v>2136</v>
      </c>
      <c r="K6">
        <v>2848</v>
      </c>
      <c r="L6">
        <v>2848</v>
      </c>
    </row>
    <row r="7" spans="1:12">
      <c r="A7" t="s">
        <v>23</v>
      </c>
      <c r="B7">
        <v>75</v>
      </c>
      <c r="C7">
        <v>545</v>
      </c>
      <c r="D7">
        <v>40875</v>
      </c>
      <c r="E7" t="s">
        <v>24</v>
      </c>
      <c r="F7">
        <v>49050000</v>
      </c>
      <c r="G7">
        <v>3678.75</v>
      </c>
      <c r="H7">
        <v>49053678.75</v>
      </c>
      <c r="I7">
        <v>98107357.5</v>
      </c>
      <c r="J7">
        <v>2452.5</v>
      </c>
      <c r="K7">
        <v>3270</v>
      </c>
      <c r="L7">
        <v>3270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Cathalina Gallo García</dc:creator>
  <cp:keywords/>
  <dc:description/>
  <cp:lastModifiedBy/>
  <cp:revision/>
  <dcterms:created xsi:type="dcterms:W3CDTF">2013-10-21T21:39:43Z</dcterms:created>
  <dcterms:modified xsi:type="dcterms:W3CDTF">2024-05-18T18:19:50Z</dcterms:modified>
  <cp:category/>
  <cp:contentStatus/>
</cp:coreProperties>
</file>