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<sst xmlns="http://schemas.openxmlformats.org/spreadsheetml/2006/main" count="226" uniqueCount="155">
  <si>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</si>
  <si>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</si>
  <si>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</si>
  <si>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</si>
  <si>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</si>
  <si>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</si>
  <si>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</si>
  <si>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</si>
  <si>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</si>
  <si>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</si>
  <si>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</si>
  <si>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</si>
  <si>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</si>
  <si>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</si>
  <si>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</si>
  <si>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</si>
  <si>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</si>
  <si>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</si>
  <si>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</si>
  <si>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</si>
  <si>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</si>
  <si>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</si>
  <si>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</si>
  <si>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</si>
  <si>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</si>
  <si>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</si>
  <si>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</si>
  <si>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</si>
  <si>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</si>
  <si>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</si>
  <si>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</si>
  <si>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</si>
  <si>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</si>
  <si>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</si>
  <si>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</si>
  <si>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</si>
  <si>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</si>
  <si>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</si>
  <si>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</si>
  <si>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</si>
  <si>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</si>
  <si>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</si>
  <si>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</si>
  <si>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</si>
  <si>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</si>
  <si>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</si>
  <si>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</si>
  <si>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</si>
  <si>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</si>
  <si>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</si>
  <si>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</si>
  <si>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</si>
  <si>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</si>
  <si>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</si>
  <si>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</si>
  <si>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</si>
  <si>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</si>
  <si>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</si>
  <si>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</si>
  <si>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</si>
  <si>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</si>
  <si>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</si>
  <si>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</si>
  <si>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</si>
  <si>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</si>
  <si>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</si>
  <si>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</si>
  <si>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</si>
  <si>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</si>
  <si>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</si>
  <si>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</si>
  <si>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</si>
  <si>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</si>
  <si>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</si>
  <si>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</si>
  <si>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</si>
  <si>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</si>
  <si>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</si>
  <si>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</si>
  <si>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</si>
  <si>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</si>
  <si>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</si>
  <si>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</si>
  <si>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</si>
  <si>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</si>
  <si>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</si>
  <si>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</si>
  <si>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</si>
  <si>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</si>
  <si>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</si>
  <si>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</si>
  <si>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</si>
  <si>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</si>
  <si>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</si>
  <si>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</si>
  <si>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</si>
  <si>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</si>
  <si>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</si>
  <si>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</si>
  <si>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</si>
  <si>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</si>
  <si>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</si>
  <si>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</si>
  <si>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</si>
  <si>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</si>
  <si>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</si>
  <si>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</si>
  <si>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</si>
  <si>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</si>
  <si>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</si>
  <si>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</si>
  <si>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</si>
  <si>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</si>
  <si>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</si>
  <si>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</si>
  <si>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</si>
  <si>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</si>
  <si>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</si>
  <si>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</si>
  <si>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</si>
  <si>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</si>
  <si>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</si>
  <si>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</si>
  <si>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</si>
  <si>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</si>
  <si>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</si>
  <si>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</si>
  <si>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</si>
  <si>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</si>
  <si>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</si>
  <si>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</si>
  <si>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</si>
  <si>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</si>
  <si>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</si>
  <si>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</si>
  <si>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</si>
  <si>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</si>
  <si>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</si>
  <si>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</si>
  <si>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</si>
  <si>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</si>
  <si>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</si>
  <si>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</si>
  <si>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</si>
  <si>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</si>
  <si>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</si>
  <si>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</si>
  <si>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Sobrepisos fuente y trafo.</t>
  </si>
  <si>
    <t>Conector ECG, led RGB.</t>
  </si>
  <si>
    <t>Capacitores, mosfets 840</t>
  </si>
  <si>
    <t>zurdo -3,8K</t>
  </si>
  <si>
    <t xml:space="preserve">Casillero, Trimmer, tornillos, botones reset, Jumpers pcb, </t>
  </si>
  <si>
    <t>Aclirico para placa de retorno</t>
  </si>
  <si>
    <t>Cooler disipadores azules, disipadores pequeños</t>
  </si>
  <si>
    <t>Disipadores azules electrokit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</si>
</sst>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  <xf numFmtId="164" fontId="0" fillId="0" borderId="1" xfId="1" applyNumberFormat="1" applyFont="1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../AppData/Roaming/Microsoft/Excel/Documentos%20Adionales/Factura%20Claro.pdf" TargetMode="External"/><Relationship Id="rId7" Type="http://schemas.openxmlformats.org/officeDocument/2006/relationships/hyperlink" Target="../../../AppData/Roaming/Microsoft/Excel/Documentos%20Adionales/Preliquidacion_ofdelgad_20170530112206.pdf" TargetMode="External"/><Relationship Id="rId2" Type="http://schemas.openxmlformats.org/officeDocument/2006/relationships/hyperlink" Target="../../../AppData/Roaming/Microsoft/Excel/Documentos%20Adionales/Primer_Pedido_Digikey.pdf" TargetMode="External"/><Relationship Id="rId1" Type="http://schemas.openxmlformats.org/officeDocument/2006/relationships/hyperlink" Target="../../../AppData/Roaming/Microsoft/Excel/Documentos%20Adionales/Avantel_abril.jpeg" TargetMode="External"/><Relationship Id="rId6" Type="http://schemas.openxmlformats.org/officeDocument/2006/relationships/hyperlink" Target="../../../AppData/Roaming/Microsoft/Excel/Documentos%20Adionales/Pedido%20Casillero%20Coordinadora.png" TargetMode="External"/><Relationship Id="rId5" Type="http://schemas.openxmlformats.org/officeDocument/2006/relationships/hyperlink" Target="../../../AppData/Roaming/Microsoft/Excel/Documentos%20Adionales/Easy_Eda_1.pdf" TargetMode="External"/><Relationship Id="rId4" Type="http://schemas.openxmlformats.org/officeDocument/2006/relationships/hyperlink" Target="../../../AppData/Roaming/Microsoft/Excel/Documentos%20Adionales/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94" workbookViewId="0">
      <selection activeCell="A112" sqref="A112"/>
    </sheetView>
  </sheetViews>
  <sheetFormatPr baseColWidth="10" defaultRowHeight="15"/>
  <cols>
    <col min="1" max="1" width="49" bestFit="1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0</v>
      </c>
      <c r="G79" s="13">
        <v>0</v>
      </c>
      <c r="H79" s="13">
        <v>1</v>
      </c>
      <c r="I79" s="3">
        <f>IF(Tabla2[[#This Row],[Andres]]=1,0,Tabla2[[#This Row],[Valor por persona]])</f>
        <v>14666.666666666666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0</v>
      </c>
      <c r="G81" s="13">
        <v>0</v>
      </c>
      <c r="H81" s="13">
        <v>1</v>
      </c>
      <c r="I81" s="3">
        <f>IF(Tabla2[[#This Row],[Andres]]=1,0,Tabla2[[#This Row],[Valor por persona]])</f>
        <v>18833.333333333332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0</v>
      </c>
      <c r="G82" s="13">
        <v>0</v>
      </c>
      <c r="H82" s="13">
        <v>1</v>
      </c>
      <c r="I82" s="3">
        <f>IF(Tabla2[[#This Row],[Andres]]=1,0,Tabla2[[#This Row],[Valor por persona]])</f>
        <v>10666.666666666666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0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0</v>
      </c>
      <c r="G83" s="13">
        <v>0</v>
      </c>
      <c r="H83" s="13">
        <v>1</v>
      </c>
      <c r="I83" s="3">
        <f>IF(Tabla2[[#This Row],[Andres]]=1,0,Tabla2[[#This Row],[Valor por persona]])</f>
        <v>17333.333333333332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1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0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0</v>
      </c>
      <c r="G87" s="13">
        <v>0</v>
      </c>
      <c r="H87" s="13">
        <v>1</v>
      </c>
      <c r="I87" s="3">
        <f>IF(Tabla2[[#This Row],[Andres]]=1,0,Tabla2[[#This Row],[Valor por persona]])</f>
        <v>15500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0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10266.666666666666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0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5000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0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63333.333333333336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0</v>
      </c>
      <c r="G93" s="13">
        <v>0</v>
      </c>
      <c r="H93" s="13">
        <v>0</v>
      </c>
      <c r="I93" s="3">
        <f>IF(Tabla2[[#This Row],[Andres]]=1,0,Tabla2[[#This Row],[Valor por persona]])</f>
        <v>5700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5700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0</v>
      </c>
      <c r="G94" s="13">
        <v>0</v>
      </c>
      <c r="H94" s="13">
        <v>0</v>
      </c>
      <c r="I94" s="3">
        <f>IF(Tabla2[[#This Row],[Andres]]=1,0,Tabla2[[#This Row],[Valor por persona]])</f>
        <v>10666.666666666666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10666.666666666666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0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10000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0</v>
      </c>
      <c r="G96" s="13">
        <v>0</v>
      </c>
      <c r="H96" s="13">
        <v>0</v>
      </c>
      <c r="I96" s="3">
        <f>IF(Tabla2[[#This Row],[Andres]]=1,0,Tabla2[[#This Row],[Valor por persona]])</f>
        <v>5000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5000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0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6333.333333333333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0</v>
      </c>
      <c r="G98" s="13">
        <v>0</v>
      </c>
      <c r="H98" s="13">
        <v>0</v>
      </c>
      <c r="I98" s="3">
        <f>IF(Tabla2[[#This Row],[Andres]]=1,0,Tabla2[[#This Row],[Valor por persona]])</f>
        <v>71000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0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10666.666666666666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0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5333.333333333333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0</v>
      </c>
      <c r="G104" s="13">
        <v>0</v>
      </c>
      <c r="H104" s="13">
        <v>0</v>
      </c>
      <c r="I104" s="3">
        <f>IF(Tabla2[[#This Row],[Andres]]=1,0,Tabla2[[#This Row],[Valor por persona]])</f>
        <v>2600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/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147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148</v>
      </c>
      <c r="B107" s="2"/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 t="s">
        <v>149</v>
      </c>
      <c r="B108" s="2" t="s">
        <v>150</v>
      </c>
      <c r="C108" s="21"/>
      <c r="D108" s="3">
        <v>17100</v>
      </c>
      <c r="E108" s="3">
        <f>Tabla2[[#This Row],[Valor en Pesos total]]/3</f>
        <v>5700</v>
      </c>
      <c r="F108" s="13">
        <v>0</v>
      </c>
      <c r="G108" s="13">
        <v>0</v>
      </c>
      <c r="H108" s="13">
        <v>0</v>
      </c>
      <c r="I108" s="3">
        <f>IF(Tabla2[[#This Row],[Andres]]=1,0,Tabla2[[#This Row],[Valor por persona]])</f>
        <v>5700</v>
      </c>
      <c r="J108" s="3">
        <f>IF(Tabla2[[#This Row],[Luzbin]]=1,0,Tabla2[[#This Row],[Valor por persona]])</f>
        <v>5700</v>
      </c>
      <c r="K108" s="3">
        <f>IF(Tabla2[[#This Row],[Zurdo]]=1,0,Tabla2[[#This Row],[Valor por persona]])</f>
        <v>5700</v>
      </c>
      <c r="L108" s="2"/>
    </row>
    <row r="109" spans="1:12">
      <c r="A109" s="4" t="s">
        <v>151</v>
      </c>
      <c r="B109" s="2"/>
      <c r="C109" s="21"/>
      <c r="D109" s="3">
        <v>22000</v>
      </c>
      <c r="E109" s="3">
        <f>Tabla2[[#This Row],[Valor en Pesos total]]/3</f>
        <v>7333.333333333333</v>
      </c>
      <c r="F109" s="13">
        <v>0</v>
      </c>
      <c r="G109" s="13">
        <v>0</v>
      </c>
      <c r="H109" s="13">
        <v>0</v>
      </c>
      <c r="I109" s="3">
        <f>IF(Tabla2[[#This Row],[Andres]]=1,0,Tabla2[[#This Row],[Valor por persona]])</f>
        <v>7333.333333333333</v>
      </c>
      <c r="J109" s="3">
        <f>IF(Tabla2[[#This Row],[Luzbin]]=1,0,Tabla2[[#This Row],[Valor por persona]])</f>
        <v>7333.333333333333</v>
      </c>
      <c r="K109" s="3">
        <f>IF(Tabla2[[#This Row],[Zurdo]]=1,0,Tabla2[[#This Row],[Valor por persona]])</f>
        <v>7333.333333333333</v>
      </c>
      <c r="L109" s="2"/>
    </row>
    <row r="110" spans="1:12">
      <c r="A110" s="4" t="s">
        <v>152</v>
      </c>
      <c r="B110" s="2"/>
      <c r="C110" s="21"/>
      <c r="D110" s="3">
        <v>14000</v>
      </c>
      <c r="E110" s="3">
        <f>Tabla2[[#This Row],[Valor en Pesos total]]/3</f>
        <v>4666.666666666667</v>
      </c>
      <c r="F110" s="13">
        <v>0</v>
      </c>
      <c r="G110" s="13">
        <v>0</v>
      </c>
      <c r="H110" s="13">
        <v>0</v>
      </c>
      <c r="I110" s="3">
        <f>IF(Tabla2[[#This Row],[Andres]]=1,0,Tabla2[[#This Row],[Valor por persona]])</f>
        <v>4666.666666666667</v>
      </c>
      <c r="J110" s="3">
        <f>IF(Tabla2[[#This Row],[Luzbin]]=1,0,Tabla2[[#This Row],[Valor por persona]])</f>
        <v>4666.666666666667</v>
      </c>
      <c r="K110" s="3">
        <f>IF(Tabla2[[#This Row],[Zurdo]]=1,0,Tabla2[[#This Row],[Valor por persona]])</f>
        <v>4666.666666666667</v>
      </c>
      <c r="L110" s="2"/>
    </row>
    <row r="111" spans="1:12">
      <c r="A111" s="4" t="s">
        <v>153</v>
      </c>
      <c r="B111" s="2"/>
      <c r="C111" s="21"/>
      <c r="D111" s="3">
        <v>9600</v>
      </c>
      <c r="E111" s="3">
        <f>Tabla2[[#This Row],[Valor en Pesos total]]/3</f>
        <v>3200</v>
      </c>
      <c r="F111" s="13">
        <v>0</v>
      </c>
      <c r="G111" s="13">
        <v>0</v>
      </c>
      <c r="H111" s="13">
        <v>0</v>
      </c>
      <c r="I111" s="3">
        <f>IF(Tabla2[[#This Row],[Andres]]=1,0,Tabla2[[#This Row],[Valor por persona]])</f>
        <v>3200</v>
      </c>
      <c r="J111" s="3">
        <f>IF(Tabla2[[#This Row],[Luzbin]]=1,0,Tabla2[[#This Row],[Valor por persona]])</f>
        <v>3200</v>
      </c>
      <c r="K111" s="3">
        <f>IF(Tabla2[[#This Row],[Zurdo]]=1,0,Tabla2[[#This Row],[Valor por persona]])</f>
        <v>3200</v>
      </c>
      <c r="L111" s="2"/>
    </row>
    <row r="112" spans="1:12">
      <c r="A112" s="4" t="s">
        <v>154</v>
      </c>
      <c r="B112" s="2"/>
      <c r="C112" s="21"/>
      <c r="D112" s="3">
        <v>5000</v>
      </c>
      <c r="E112" s="3">
        <f>Tabla2[[#This Row],[Valor en Pesos total]]/3</f>
        <v>1666.6666666666667</v>
      </c>
      <c r="F112" s="13">
        <v>0</v>
      </c>
      <c r="G112" s="13">
        <v>0</v>
      </c>
      <c r="H112" s="13">
        <v>0</v>
      </c>
      <c r="I112" s="3">
        <f>IF(Tabla2[[#This Row],[Andres]]=1,0,Tabla2[[#This Row],[Valor por persona]])</f>
        <v>1666.6666666666667</v>
      </c>
      <c r="J112" s="3">
        <f>IF(Tabla2[[#This Row],[Luzbin]]=1,0,Tabla2[[#This Row],[Valor por persona]])</f>
        <v>1666.6666666666667</v>
      </c>
      <c r="K112" s="3">
        <f>IF(Tabla2[[#This Row],[Zurdo]]=1,0,Tabla2[[#This Row],[Valor por persona]])</f>
        <v>1666.6666666666667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5394408</v>
      </c>
      <c r="E203" s="1">
        <f>SUM(E2:E202)</f>
        <v>1798136.0000000002</v>
      </c>
      <c r="H203" s="15" t="s">
        <v>15</v>
      </c>
      <c r="I203" s="17">
        <f>SUM(I2:I202)</f>
        <v>423300</v>
      </c>
      <c r="J203" s="17">
        <f>SUM(J2:J202)</f>
        <v>896233.33333333349</v>
      </c>
      <c r="K203" s="17">
        <f>SUM(K2:K202)</f>
        <v>376899.99999999994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0" sqref="B20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2018-02-23T22:04:24Z</dcterms:modified>
</cp:coreProperties>
</file>