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1" l="1"/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I117" i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<sst xmlns="http://schemas.openxmlformats.org/spreadsheetml/2006/main" count="237" uniqueCount="166">
  <si>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</si>
  <si>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</si>
  <si>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</si>
  <si>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</si>
  <si>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</si>
  <si>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</si>
  <si>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</si>
  <si>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</si>
  <si>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</si>
  <si>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</si>
  <si>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</si>
  <si>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</si>
  <si>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</si>
  <si>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</si>
  <si>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</si>
  <si>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</si>
  <si>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</si>
  <si>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</si>
  <si>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</si>
  <si>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</si>
  <si>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</si>
  <si>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</si>
  <si>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</si>
  <si>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</si>
  <si>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</si>
  <si>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</si>
  <si>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</si>
  <si>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</si>
  <si>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</si>
  <si>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</si>
  <si>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</si>
  <si>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</si>
  <si>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</si>
  <si>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</si>
  <si>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</si>
  <si>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</si>
  <si>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</si>
  <si>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</si>
  <si>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</si>
  <si>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</si>
  <si>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</si>
  <si>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</si>
  <si>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</si>
  <si>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</si>
  <si>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</si>
  <si>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</si>
  <si>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</si>
  <si>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</si>
  <si>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</si>
  <si>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</si>
  <si>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</si>
  <si>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</si>
  <si>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</si>
  <si>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</si>
  <si>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</si>
  <si>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</si>
  <si>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</si>
  <si>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</si>
  <si>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</si>
  <si>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</si>
  <si>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</si>
  <si>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</si>
  <si>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</si>
  <si>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</si>
  <si>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</si>
  <si>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</si>
  <si>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</si>
  <si>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</si>
  <si>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</si>
  <si>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</si>
  <si>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</si>
  <si>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</si>
  <si>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</si>
  <si>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</si>
  <si>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</si>
  <si>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</si>
  <si>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</si>
  <si>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</si>
  <si>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</si>
  <si>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</si>
  <si>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</si>
  <si>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</si>
  <si>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</si>
  <si>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</si>
  <si>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</si>
  <si>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</si>
  <si>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</si>
  <si>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</si>
  <si>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</si>
  <si>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</si>
  <si>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</si>
  <si>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</si>
  <si>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</si>
  <si>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</si>
  <si>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</si>
  <si>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</si>
  <si>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</si>
  <si>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</si>
  <si>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</si>
  <si>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</si>
  <si>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</si>
  <si>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</si>
  <si>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</si>
  <si>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</si>
  <si>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</si>
  <si>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</si>
  <si>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</si>
  <si>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</si>
  <si>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</si>
  <si>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</si>
  <si>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</si>
  <si>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</si>
  <si>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</si>
  <si>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</si>
  <si>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</si>
  <si>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</si>
  <si>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</si>
  <si>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</si>
  <si>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</si>
  <si>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</si>
  <si>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</si>
  <si>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</si>
  <si>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</si>
  <si>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</si>
  <si>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</si>
  <si>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</si>
  <si>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</si>
  <si>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</si>
  <si>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</si>
  <si>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</si>
  <si>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</si>
  <si>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</si>
  <si>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</si>
  <si>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</si>
  <si>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</si>
  <si>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</si>
  <si>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</si>
  <si>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</si>
  <si>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</si>
  <si>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</si>
  <si>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</si>
  <si>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</si>
  <si>
    <t>Refuerzos lapiz y sobrepisos pcb's</t>
  </si>
  <si>
    <t>Molex y capacitores</t>
  </si>
  <si>
    <t>Taxis</t>
  </si>
  <si>
    <t>Resistencias electrokit</t>
  </si>
  <si>
    <t>Sma Conectores</t>
  </si>
  <si>
    <t>Sobrepisos fuente y trafo.</t>
  </si>
  <si>
    <t>Conector ECG, led RGB.</t>
  </si>
  <si>
    <t>Capacitores, mosfets 840</t>
  </si>
  <si>
    <t xml:space="preserve">Casillero, Trimmer, tornillos, botones reset, Jumpers pcb, </t>
  </si>
  <si>
    <t>Aclirico para placa de retorno</t>
  </si>
  <si>
    <t>Cooler disipadores azules, disipadores pequeños</t>
  </si>
  <si>
    <t>Disipadores azules electrokit</t>
  </si>
  <si>
    <t>Corte plotter</t>
  </si>
  <si>
    <t>Conectores</t>
  </si>
  <si>
    <t>Gasto zurdo actualizado 4.27.2018</t>
  </si>
  <si>
    <t>Zurdo Total: 34200 // Andres Total:40700</t>
  </si>
  <si>
    <t>Intereses actulizado hasta fin de abril</t>
  </si>
  <si>
    <t xml:space="preserve">Todos los gastos actualizados </t>
  </si>
  <si>
    <t>Impresion y otros</t>
  </si>
  <si>
    <t>Carne vídeo</t>
  </si>
  <si>
    <t>Carton x2, cartulina guantes, JABON</t>
  </si>
  <si>
    <t>Fuente último cambio</t>
  </si>
  <si>
    <t>Compra el 5 25 2018</t>
  </si>
  <si>
    <t>Zurdo +500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</si>
</sst>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5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5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5" fontId="3" fillId="2" borderId="5" xfId="1" applyNumberFormat="1" applyFont="1" applyFill="1" applyBorder="1"/>
    <xf numFmtId="165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164" fontId="3" fillId="2" borderId="4" xfId="1" applyFont="1" applyFill="1" applyBorder="1"/>
    <xf numFmtId="164" fontId="0" fillId="0" borderId="1" xfId="1" applyFont="1" applyBorder="1"/>
    <xf numFmtId="164" fontId="0" fillId="0" borderId="7" xfId="1" applyFont="1" applyBorder="1"/>
    <xf numFmtId="164" fontId="0" fillId="0" borderId="0" xfId="1" applyFont="1"/>
    <xf numFmtId="0" fontId="0" fillId="0" borderId="2" xfId="0" applyFill="1" applyBorder="1"/>
    <xf numFmtId="164" fontId="6" fillId="0" borderId="7" xfId="1" applyFont="1" applyBorder="1"/>
    <xf numFmtId="165" fontId="6" fillId="0" borderId="7" xfId="1" applyNumberFormat="1" applyFont="1" applyBorder="1"/>
    <xf numFmtId="164" fontId="0" fillId="0" borderId="1" xfId="1" applyFont="1" applyFill="1" applyBorder="1"/>
    <xf numFmtId="0" fontId="0" fillId="4" borderId="2" xfId="0" applyFill="1" applyBorder="1"/>
    <xf numFmtId="165" fontId="0" fillId="0" borderId="1" xfId="1" applyNumberFormat="1" applyFont="1" applyFill="1" applyBorder="1"/>
    <xf numFmtId="165" fontId="1" fillId="0" borderId="1" xfId="1" applyNumberFormat="1" applyFont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../AppData/AppData/Roaming/Microsoft/Excel/Documentos%20Adionales/Factura%20Claro.pdf" TargetMode="External"/><Relationship Id="rId7" Type="http://schemas.openxmlformats.org/officeDocument/2006/relationships/hyperlink" Target="../../../AppData/AppData/Roaming/Microsoft/Excel/Documentos%20Adionales/Preliquidacion_ofdelgad_20170530112206.pdf" TargetMode="External"/><Relationship Id="rId2" Type="http://schemas.openxmlformats.org/officeDocument/2006/relationships/hyperlink" Target="../../../AppData/AppData/Roaming/Microsoft/Excel/Documentos%20Adionales/Primer_Pedido_Digikey.pdf" TargetMode="External"/><Relationship Id="rId1" Type="http://schemas.openxmlformats.org/officeDocument/2006/relationships/hyperlink" Target="../../../AppData/AppData/Roaming/Microsoft/Excel/Documentos%20Adionales/Avantel_abril.jpeg" TargetMode="External"/><Relationship Id="rId6" Type="http://schemas.openxmlformats.org/officeDocument/2006/relationships/hyperlink" Target="../../../AppData/AppData/Roaming/Microsoft/Excel/Documentos%20Adionales/Pedido%20Casillero%20Coordinadora.png" TargetMode="External"/><Relationship Id="rId5" Type="http://schemas.openxmlformats.org/officeDocument/2006/relationships/hyperlink" Target="../../../AppData/AppData/Roaming/Microsoft/Excel/Documentos%20Adionales/Easy_Eda_1.pdf" TargetMode="External"/><Relationship Id="rId4" Type="http://schemas.openxmlformats.org/officeDocument/2006/relationships/hyperlink" Target="../../../AppData/AppData/Roaming/Microsoft/Excel/Documentos%20Adionales/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D189" workbookViewId="0">
      <selection activeCell="F117" sqref="F117"/>
    </sheetView>
  </sheetViews>
  <sheetFormatPr baseColWidth="10" defaultRowHeight="15"/>
  <cols>
    <col min="1" max="1" width="51.7109375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1</v>
      </c>
      <c r="G77" s="13">
        <v>0</v>
      </c>
      <c r="H77" s="13">
        <v>1</v>
      </c>
      <c r="I77" s="3">
        <f>IF(Tabla2[[#This Row],[Andres]]=1,0,Tabla2[[#This Row],[Valor por persona]])</f>
        <v>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1</v>
      </c>
      <c r="G79" s="13">
        <v>0</v>
      </c>
      <c r="H79" s="13">
        <v>1</v>
      </c>
      <c r="I79" s="3">
        <f>IF(Tabla2[[#This Row],[Andres]]=1,0,Tabla2[[#This Row],[Valor por persona]])</f>
        <v>0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1</v>
      </c>
      <c r="G81" s="13">
        <v>0</v>
      </c>
      <c r="H81" s="13">
        <v>1</v>
      </c>
      <c r="I81" s="3">
        <f>IF(Tabla2[[#This Row],[Andres]]=1,0,Tabla2[[#This Row],[Valor por persona]])</f>
        <v>0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1</v>
      </c>
      <c r="G82" s="13">
        <v>0</v>
      </c>
      <c r="H82" s="13">
        <v>1</v>
      </c>
      <c r="I82" s="3">
        <f>IF(Tabla2[[#This Row],[Andres]]=1,0,Tabla2[[#This Row],[Valor por persona]])</f>
        <v>0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0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1</v>
      </c>
      <c r="G83" s="13">
        <v>0</v>
      </c>
      <c r="H83" s="13">
        <v>1</v>
      </c>
      <c r="I83" s="3">
        <f>IF(Tabla2[[#This Row],[Andres]]=1,0,Tabla2[[#This Row],[Valor por persona]])</f>
        <v>0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1</v>
      </c>
      <c r="G84" s="13">
        <v>0</v>
      </c>
      <c r="H84" s="13">
        <v>1</v>
      </c>
      <c r="I84" s="3">
        <f>IF(Tabla2[[#This Row],[Andres]]=1,0,Tabla2[[#This Row],[Valor por persona]])</f>
        <v>0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0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1</v>
      </c>
      <c r="G85" s="13">
        <v>0</v>
      </c>
      <c r="H85" s="13">
        <v>1</v>
      </c>
      <c r="I85" s="3">
        <f>IF(Tabla2[[#This Row],[Andres]]=1,0,Tabla2[[#This Row],[Valor por persona]])</f>
        <v>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1</v>
      </c>
      <c r="G86" s="13">
        <v>0</v>
      </c>
      <c r="H86" s="13">
        <v>1</v>
      </c>
      <c r="I86" s="3">
        <f>IF(Tabla2[[#This Row],[Andres]]=1,0,Tabla2[[#This Row],[Valor por persona]])</f>
        <v>0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1</v>
      </c>
      <c r="G87" s="13">
        <v>0</v>
      </c>
      <c r="H87" s="13">
        <v>1</v>
      </c>
      <c r="I87" s="3">
        <f>IF(Tabla2[[#This Row],[Andres]]=1,0,Tabla2[[#This Row],[Valor por persona]])</f>
        <v>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1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0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1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1</v>
      </c>
      <c r="G91" s="13">
        <v>0</v>
      </c>
      <c r="H91" s="13">
        <v>1</v>
      </c>
      <c r="I91" s="3">
        <f>IF(Tabla2[[#This Row],[Andres]]=1,0,Tabla2[[#This Row],[Valor por persona]])</f>
        <v>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1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0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1</v>
      </c>
      <c r="G93" s="13">
        <v>0</v>
      </c>
      <c r="H93" s="13">
        <v>1</v>
      </c>
      <c r="I93" s="3">
        <f>IF(Tabla2[[#This Row],[Andres]]=1,0,Tabla2[[#This Row],[Valor por persona]])</f>
        <v>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1</v>
      </c>
      <c r="G94" s="13">
        <v>0</v>
      </c>
      <c r="H94" s="13">
        <v>1</v>
      </c>
      <c r="I94" s="3">
        <f>IF(Tabla2[[#This Row],[Andres]]=1,0,Tabla2[[#This Row],[Valor por persona]])</f>
        <v>0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0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1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1</v>
      </c>
      <c r="G96" s="13">
        <v>0</v>
      </c>
      <c r="H96" s="13">
        <v>1</v>
      </c>
      <c r="I96" s="3">
        <f>IF(Tabla2[[#This Row],[Andres]]=1,0,Tabla2[[#This Row],[Valor por persona]])</f>
        <v>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1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0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1</v>
      </c>
      <c r="G98" s="13">
        <v>0</v>
      </c>
      <c r="H98" s="13">
        <v>0</v>
      </c>
      <c r="I98" s="3">
        <f>IF(Tabla2[[#This Row],[Andres]]=1,0,Tabla2[[#This Row],[Valor por persona]])</f>
        <v>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 t="s">
        <v>58</v>
      </c>
      <c r="B100" s="2"/>
      <c r="C100" s="21"/>
      <c r="D100" s="3">
        <v>32000</v>
      </c>
      <c r="E100" s="3">
        <f>Tabla2[[#This Row],[Valor en Pesos total]]/3</f>
        <v>10666.666666666666</v>
      </c>
      <c r="F100" s="13">
        <v>0</v>
      </c>
      <c r="G100" s="13">
        <v>0</v>
      </c>
      <c r="H100" s="13">
        <v>1</v>
      </c>
      <c r="I100" s="3">
        <f>IF(Tabla2[[#This Row],[Andres]]=1,0,Tabla2[[#This Row],[Valor por persona]])</f>
        <v>10666.666666666666</v>
      </c>
      <c r="J100" s="3">
        <f>IF(Tabla2[[#This Row],[Luzbin]]=1,0,Tabla2[[#This Row],[Valor por persona]])</f>
        <v>10666.666666666666</v>
      </c>
      <c r="K100" s="3">
        <f>IF(Tabla2[[#This Row],[Zurdo]]=1,0,Tabla2[[#This Row],[Valor por persona]])</f>
        <v>0</v>
      </c>
      <c r="L100" s="2"/>
    </row>
    <row r="101" spans="1:12">
      <c r="A101" s="4" t="s">
        <v>142</v>
      </c>
      <c r="B101" s="2"/>
      <c r="C101" s="21"/>
      <c r="D101" s="3">
        <v>31000</v>
      </c>
      <c r="E101" s="3">
        <f>Tabla2[[#This Row],[Valor en Pesos total]]/3</f>
        <v>10333.333333333334</v>
      </c>
      <c r="F101" s="13">
        <v>0</v>
      </c>
      <c r="G101" s="13">
        <v>0</v>
      </c>
      <c r="H101" s="13">
        <v>0</v>
      </c>
      <c r="I101" s="3">
        <f>IF(Tabla2[[#This Row],[Andres]]=1,0,Tabla2[[#This Row],[Valor por persona]])</f>
        <v>10333.333333333334</v>
      </c>
      <c r="J101" s="3">
        <f>IF(Tabla2[[#This Row],[Luzbin]]=1,0,Tabla2[[#This Row],[Valor por persona]])</f>
        <v>10333.333333333334</v>
      </c>
      <c r="K101" s="3">
        <f>IF(Tabla2[[#This Row],[Zurdo]]=1,0,Tabla2[[#This Row],[Valor por persona]])</f>
        <v>10333.333333333334</v>
      </c>
      <c r="L101" s="2"/>
    </row>
    <row r="102" spans="1:12">
      <c r="A102" s="4" t="s">
        <v>143</v>
      </c>
      <c r="B102" s="2"/>
      <c r="C102" s="21"/>
      <c r="D102" s="3">
        <v>16000</v>
      </c>
      <c r="E102" s="3">
        <f>Tabla2[[#This Row],[Valor en Pesos total]]/3</f>
        <v>5333.333333333333</v>
      </c>
      <c r="F102" s="13">
        <v>0</v>
      </c>
      <c r="G102" s="13">
        <v>0</v>
      </c>
      <c r="H102" s="13">
        <v>0</v>
      </c>
      <c r="I102" s="3">
        <v>0</v>
      </c>
      <c r="J102" s="3">
        <f>IF(Tabla2[[#This Row],[Luzbin]]=1,0,Tabla2[[#This Row],[Valor por persona]])</f>
        <v>5333.333333333333</v>
      </c>
      <c r="K102" s="3">
        <f>IF(Tabla2[[#This Row],[Zurdo]]=1,0,Tabla2[[#This Row],[Valor por persona]])</f>
        <v>5333.333333333333</v>
      </c>
      <c r="L102" s="2"/>
    </row>
    <row r="103" spans="1:12">
      <c r="A103" s="4" t="s">
        <v>144</v>
      </c>
      <c r="B103" s="2"/>
      <c r="C103" s="21"/>
      <c r="D103" s="3">
        <v>16000</v>
      </c>
      <c r="E103" s="3">
        <f>Tabla2[[#This Row],[Valor en Pesos total]]/3</f>
        <v>5333.333333333333</v>
      </c>
      <c r="F103" s="13">
        <v>0</v>
      </c>
      <c r="G103" s="13">
        <v>0</v>
      </c>
      <c r="H103" s="13">
        <v>1</v>
      </c>
      <c r="I103" s="3">
        <f>IF(Tabla2[[#This Row],[Andres]]=1,0,Tabla2[[#This Row],[Valor por persona]])</f>
        <v>5333.333333333333</v>
      </c>
      <c r="J103" s="3">
        <f>IF(Tabla2[[#This Row],[Luzbin]]=1,0,Tabla2[[#This Row],[Valor por persona]])</f>
        <v>5333.333333333333</v>
      </c>
      <c r="K103" s="3">
        <f>IF(Tabla2[[#This Row],[Zurdo]]=1,0,Tabla2[[#This Row],[Valor por persona]])</f>
        <v>0</v>
      </c>
      <c r="L103" s="2"/>
    </row>
    <row r="104" spans="1:12">
      <c r="A104" s="4" t="s">
        <v>145</v>
      </c>
      <c r="B104" s="2"/>
      <c r="C104" s="21"/>
      <c r="D104" s="3">
        <v>7800</v>
      </c>
      <c r="E104" s="3">
        <f>Tabla2[[#This Row],[Valor en Pesos total]]/3</f>
        <v>2600</v>
      </c>
      <c r="F104" s="13">
        <v>1</v>
      </c>
      <c r="G104" s="13">
        <v>0</v>
      </c>
      <c r="H104" s="13">
        <v>0</v>
      </c>
      <c r="I104" s="3">
        <f>IF(Tabla2[[#This Row],[Andres]]=1,0,Tabla2[[#This Row],[Valor por persona]])</f>
        <v>0</v>
      </c>
      <c r="J104" s="3">
        <f>IF(Tabla2[[#This Row],[Luzbin]]=1,0,Tabla2[[#This Row],[Valor por persona]])</f>
        <v>2600</v>
      </c>
      <c r="K104" s="3">
        <f>IF(Tabla2[[#This Row],[Zurdo]]=1,0,Tabla2[[#This Row],[Valor por persona]])</f>
        <v>2600</v>
      </c>
      <c r="L104" s="2"/>
    </row>
    <row r="105" spans="1:12">
      <c r="A105" s="4" t="s">
        <v>146</v>
      </c>
      <c r="B105" s="2"/>
      <c r="C105" s="21"/>
      <c r="D105" s="3">
        <v>19300</v>
      </c>
      <c r="E105" s="3">
        <f>Tabla2[[#This Row],[Valor en Pesos total]]/3</f>
        <v>6433.333333333333</v>
      </c>
      <c r="F105" s="13">
        <v>0</v>
      </c>
      <c r="G105" s="13">
        <v>0</v>
      </c>
      <c r="H105" s="13">
        <v>0</v>
      </c>
      <c r="I105" s="3">
        <f>IF(Tabla2[[#This Row],[Andres]]=1,0,Tabla2[[#This Row],[Valor por persona]])</f>
        <v>6433.333333333333</v>
      </c>
      <c r="J105" s="3">
        <f>IF(Tabla2[[#This Row],[Luzbin]]=1,0,Tabla2[[#This Row],[Valor por persona]])</f>
        <v>6433.333333333333</v>
      </c>
      <c r="K105" s="3">
        <f>IF(Tabla2[[#This Row],[Zurdo]]=1,0,Tabla2[[#This Row],[Valor por persona]])</f>
        <v>6433.333333333333</v>
      </c>
      <c r="L105" s="2"/>
    </row>
    <row r="106" spans="1:12">
      <c r="A106" s="4" t="s">
        <v>147</v>
      </c>
      <c r="B106" s="2"/>
      <c r="C106" s="21"/>
      <c r="D106" s="3">
        <v>12000</v>
      </c>
      <c r="E106" s="3">
        <f>Tabla2[[#This Row],[Valor en Pesos total]]/3</f>
        <v>4000</v>
      </c>
      <c r="F106" s="13">
        <v>0</v>
      </c>
      <c r="G106" s="13">
        <v>0</v>
      </c>
      <c r="H106" s="13">
        <v>0</v>
      </c>
      <c r="I106" s="3">
        <f>IF(Tabla2[[#This Row],[Andres]]=1,0,Tabla2[[#This Row],[Valor por persona]])</f>
        <v>4000</v>
      </c>
      <c r="J106" s="3">
        <f>IF(Tabla2[[#This Row],[Luzbin]]=1,0,Tabla2[[#This Row],[Valor por persona]])</f>
        <v>4000</v>
      </c>
      <c r="K106" s="3">
        <f>IF(Tabla2[[#This Row],[Zurdo]]=1,0,Tabla2[[#This Row],[Valor por persona]])</f>
        <v>4000</v>
      </c>
      <c r="L106" s="2"/>
    </row>
    <row r="107" spans="1:12">
      <c r="A107" s="4" t="s">
        <v>148</v>
      </c>
      <c r="B107" s="2"/>
      <c r="C107" s="21"/>
      <c r="D107" s="3">
        <v>7000</v>
      </c>
      <c r="E107" s="3">
        <f>Tabla2[[#This Row],[Valor en Pesos total]]/3</f>
        <v>2333.3333333333335</v>
      </c>
      <c r="F107" s="13">
        <v>0</v>
      </c>
      <c r="G107" s="13">
        <v>0</v>
      </c>
      <c r="H107" s="13">
        <v>0</v>
      </c>
      <c r="I107" s="3">
        <f>IF(Tabla2[[#This Row],[Andres]]=1,0,Tabla2[[#This Row],[Valor por persona]])</f>
        <v>2333.3333333333335</v>
      </c>
      <c r="J107" s="3">
        <f>IF(Tabla2[[#This Row],[Luzbin]]=1,0,Tabla2[[#This Row],[Valor por persona]])</f>
        <v>2333.3333333333335</v>
      </c>
      <c r="K107" s="3">
        <f>IF(Tabla2[[#This Row],[Zurdo]]=1,0,Tabla2[[#This Row],[Valor por persona]])</f>
        <v>2333.3333333333335</v>
      </c>
      <c r="L107" s="2"/>
    </row>
    <row r="108" spans="1:12">
      <c r="A108" s="4" t="s">
        <v>149</v>
      </c>
      <c r="B108" s="2"/>
      <c r="C108" s="21"/>
      <c r="D108" s="3">
        <v>17100</v>
      </c>
      <c r="E108" s="3">
        <f>Tabla2[[#This Row],[Valor en Pesos total]]/3</f>
        <v>5700</v>
      </c>
      <c r="F108" s="13">
        <v>0</v>
      </c>
      <c r="G108" s="13">
        <v>0</v>
      </c>
      <c r="H108" s="13">
        <v>0</v>
      </c>
      <c r="I108" s="3">
        <f>IF(Tabla2[[#This Row],[Andres]]=1,0,Tabla2[[#This Row],[Valor por persona]])</f>
        <v>5700</v>
      </c>
      <c r="J108" s="3">
        <f>IF(Tabla2[[#This Row],[Luzbin]]=1,0,Tabla2[[#This Row],[Valor por persona]])</f>
        <v>5700</v>
      </c>
      <c r="K108" s="3">
        <f>IF(Tabla2[[#This Row],[Zurdo]]=1,0,Tabla2[[#This Row],[Valor por persona]])</f>
        <v>5700</v>
      </c>
      <c r="L108" s="2"/>
    </row>
    <row r="109" spans="1:12">
      <c r="A109" s="4" t="s">
        <v>150</v>
      </c>
      <c r="B109" s="2"/>
      <c r="C109" s="21"/>
      <c r="D109" s="3">
        <v>22000</v>
      </c>
      <c r="E109" s="3">
        <f>Tabla2[[#This Row],[Valor en Pesos total]]/3</f>
        <v>7333.333333333333</v>
      </c>
      <c r="F109" s="13">
        <v>0</v>
      </c>
      <c r="G109" s="13">
        <v>0</v>
      </c>
      <c r="H109" s="13">
        <v>0</v>
      </c>
      <c r="I109" s="3">
        <f>IF(Tabla2[[#This Row],[Andres]]=1,0,Tabla2[[#This Row],[Valor por persona]])</f>
        <v>7333.333333333333</v>
      </c>
      <c r="J109" s="3">
        <f>IF(Tabla2[[#This Row],[Luzbin]]=1,0,Tabla2[[#This Row],[Valor por persona]])</f>
        <v>7333.333333333333</v>
      </c>
      <c r="K109" s="3">
        <f>IF(Tabla2[[#This Row],[Zurdo]]=1,0,Tabla2[[#This Row],[Valor por persona]])</f>
        <v>7333.333333333333</v>
      </c>
      <c r="L109" s="2"/>
    </row>
    <row r="110" spans="1:12">
      <c r="A110" s="4" t="s">
        <v>151</v>
      </c>
      <c r="B110" s="2"/>
      <c r="C110" s="21"/>
      <c r="D110" s="3">
        <v>14000</v>
      </c>
      <c r="E110" s="3">
        <f>Tabla2[[#This Row],[Valor en Pesos total]]/3</f>
        <v>4666.666666666667</v>
      </c>
      <c r="F110" s="13">
        <v>0</v>
      </c>
      <c r="G110" s="13">
        <v>0</v>
      </c>
      <c r="H110" s="13">
        <v>0</v>
      </c>
      <c r="I110" s="3">
        <f>IF(Tabla2[[#This Row],[Andres]]=1,0,Tabla2[[#This Row],[Valor por persona]])</f>
        <v>4666.666666666667</v>
      </c>
      <c r="J110" s="3">
        <f>IF(Tabla2[[#This Row],[Luzbin]]=1,0,Tabla2[[#This Row],[Valor por persona]])</f>
        <v>4666.666666666667</v>
      </c>
      <c r="K110" s="3">
        <f>IF(Tabla2[[#This Row],[Zurdo]]=1,0,Tabla2[[#This Row],[Valor por persona]])</f>
        <v>4666.666666666667</v>
      </c>
      <c r="L110" s="2"/>
    </row>
    <row r="111" spans="1:12">
      <c r="A111" s="4" t="s">
        <v>152</v>
      </c>
      <c r="B111" s="2"/>
      <c r="C111" s="21"/>
      <c r="D111" s="3">
        <v>9600</v>
      </c>
      <c r="E111" s="3">
        <f>Tabla2[[#This Row],[Valor en Pesos total]]/3</f>
        <v>3200</v>
      </c>
      <c r="F111" s="13">
        <v>0</v>
      </c>
      <c r="G111" s="13">
        <v>0</v>
      </c>
      <c r="H111" s="13">
        <v>0</v>
      </c>
      <c r="I111" s="3">
        <f>IF(Tabla2[[#This Row],[Andres]]=1,0,Tabla2[[#This Row],[Valor por persona]])</f>
        <v>3200</v>
      </c>
      <c r="J111" s="3">
        <f>IF(Tabla2[[#This Row],[Luzbin]]=1,0,Tabla2[[#This Row],[Valor por persona]])</f>
        <v>3200</v>
      </c>
      <c r="K111" s="3">
        <f>IF(Tabla2[[#This Row],[Zurdo]]=1,0,Tabla2[[#This Row],[Valor por persona]])</f>
        <v>3200</v>
      </c>
      <c r="L111" s="2"/>
    </row>
    <row r="112" spans="1:12">
      <c r="A112" s="4" t="s">
        <v>153</v>
      </c>
      <c r="B112" s="2"/>
      <c r="C112" s="21"/>
      <c r="D112" s="3">
        <v>5000</v>
      </c>
      <c r="E112" s="3">
        <f>Tabla2[[#This Row],[Valor en Pesos total]]/3</f>
        <v>1666.6666666666667</v>
      </c>
      <c r="F112" s="13">
        <v>0</v>
      </c>
      <c r="G112" s="13">
        <v>0</v>
      </c>
      <c r="H112" s="13">
        <v>0</v>
      </c>
      <c r="I112" s="3">
        <f>IF(Tabla2[[#This Row],[Andres]]=1,0,Tabla2[[#This Row],[Valor por persona]])</f>
        <v>1666.6666666666667</v>
      </c>
      <c r="J112" s="3">
        <f>IF(Tabla2[[#This Row],[Luzbin]]=1,0,Tabla2[[#This Row],[Valor por persona]])</f>
        <v>1666.6666666666667</v>
      </c>
      <c r="K112" s="3">
        <f>IF(Tabla2[[#This Row],[Zurdo]]=1,0,Tabla2[[#This Row],[Valor por persona]])</f>
        <v>1666.6666666666667</v>
      </c>
      <c r="L112" s="2"/>
    </row>
    <row r="113" spans="1:12">
      <c r="A113" s="4" t="s">
        <v>154</v>
      </c>
      <c r="B113" s="2"/>
      <c r="C113" s="21"/>
      <c r="D113" s="3">
        <v>5000</v>
      </c>
      <c r="E113" s="3">
        <f>Tabla2[[#This Row],[Valor en Pesos total]]/3</f>
        <v>1666.6666666666667</v>
      </c>
      <c r="F113" s="13">
        <v>0</v>
      </c>
      <c r="G113" s="13">
        <v>0</v>
      </c>
      <c r="H113" s="13">
        <v>0</v>
      </c>
      <c r="I113" s="30">
        <f>IF(Tabla2[[#This Row],[Andres]]=1,0,Tabla2[[#This Row],[Valor por persona]])</f>
        <v>1666.6666666666667</v>
      </c>
      <c r="J113" s="3">
        <f>IF(Tabla2[[#This Row],[Luzbin]]=1,0,Tabla2[[#This Row],[Valor por persona]])</f>
        <v>1666.6666666666667</v>
      </c>
      <c r="K113" s="3">
        <f>IF(Tabla2[[#This Row],[Zurdo]]=1,0,Tabla2[[#This Row],[Valor por persona]])</f>
        <v>1666.6666666666667</v>
      </c>
      <c r="L113" s="2"/>
    </row>
    <row r="114" spans="1:12">
      <c r="A114" s="4" t="s">
        <v>155</v>
      </c>
      <c r="B114" s="2"/>
      <c r="C114" s="21"/>
      <c r="D114" s="3">
        <v>2500</v>
      </c>
      <c r="E114" s="3">
        <f>Tabla2[[#This Row],[Valor en Pesos total]]/3</f>
        <v>833.33333333333337</v>
      </c>
      <c r="F114" s="13">
        <v>0</v>
      </c>
      <c r="G114" s="13">
        <v>0</v>
      </c>
      <c r="H114" s="13">
        <v>0</v>
      </c>
      <c r="I114" s="3">
        <f>IF(Tabla2[[#This Row],[Andres]]=1,0,Tabla2[[#This Row],[Valor por persona]])</f>
        <v>833.33333333333337</v>
      </c>
      <c r="J114" s="3">
        <f>IF(Tabla2[[#This Row],[Luzbin]]=1,0,Tabla2[[#This Row],[Valor por persona]])</f>
        <v>833.33333333333337</v>
      </c>
      <c r="K114" s="3">
        <f>IF(Tabla2[[#This Row],[Zurdo]]=1,0,Tabla2[[#This Row],[Valor por persona]])</f>
        <v>833.33333333333337</v>
      </c>
      <c r="L114" s="2"/>
    </row>
    <row r="115" spans="1:12">
      <c r="A115" s="4" t="s">
        <v>156</v>
      </c>
      <c r="B115" s="2" t="s">
        <v>159</v>
      </c>
      <c r="C115" s="21"/>
      <c r="D115" s="3">
        <v>47900</v>
      </c>
      <c r="E115" s="3">
        <f>Tabla2[[#This Row],[Valor en Pesos total]]/3</f>
        <v>15966.666666666666</v>
      </c>
      <c r="F115" s="13">
        <v>0</v>
      </c>
      <c r="G115" s="13">
        <v>0</v>
      </c>
      <c r="H115" s="13">
        <v>0</v>
      </c>
      <c r="I115" s="3">
        <f>IF(Tabla2[[#This Row],[Andres]]=1,0,Tabla2[[#This Row],[Valor por persona]])</f>
        <v>15966.666666666666</v>
      </c>
      <c r="J115" s="3">
        <f>IF(Tabla2[[#This Row],[Luzbin]]=1,0,Tabla2[[#This Row],[Valor por persona]])</f>
        <v>15966.666666666666</v>
      </c>
      <c r="K115" s="3">
        <f>IF(Tabla2[[#This Row],[Zurdo]]=1,0,Tabla2[[#This Row],[Valor por persona]])</f>
        <v>15966.666666666666</v>
      </c>
      <c r="L115" s="2"/>
    </row>
    <row r="116" spans="1:12">
      <c r="A116" s="4" t="s">
        <v>158</v>
      </c>
      <c r="B116" s="2" t="s">
        <v>157</v>
      </c>
      <c r="C116" s="21"/>
      <c r="D116" s="3">
        <v>122100</v>
      </c>
      <c r="E116" s="3">
        <f>Tabla2[[#This Row],[Valor en Pesos total]]/3</f>
        <v>40700</v>
      </c>
      <c r="F116" s="13">
        <v>1</v>
      </c>
      <c r="G116" s="13">
        <v>0</v>
      </c>
      <c r="H116" s="13">
        <v>1</v>
      </c>
      <c r="I116" s="3">
        <f>IF(Tabla2[[#This Row],[Andres]]=1,0,Tabla2[[#This Row],[Valor por persona]])</f>
        <v>0</v>
      </c>
      <c r="J116" s="3">
        <f>IF(Tabla2[[#This Row],[Luzbin]]=1,0,Tabla2[[#This Row],[Valor por persona]])</f>
        <v>40700</v>
      </c>
      <c r="K116" s="3">
        <f>IF(Tabla2[[#This Row],[Zurdo]]=1,0,Tabla2[[#This Row],[Valor por persona]])</f>
        <v>0</v>
      </c>
      <c r="L116" s="2"/>
    </row>
    <row r="117" spans="1:12">
      <c r="A117" s="4" t="s">
        <v>160</v>
      </c>
      <c r="B117" s="2"/>
      <c r="C117" s="21"/>
      <c r="D117" s="3">
        <v>53000</v>
      </c>
      <c r="E117" s="3">
        <f>Tabla2[[#This Row],[Valor en Pesos total]]/3</f>
        <v>17666.666666666668</v>
      </c>
      <c r="F117" s="13">
        <v>0</v>
      </c>
      <c r="G117" s="13">
        <v>0</v>
      </c>
      <c r="H117" s="13">
        <v>1</v>
      </c>
      <c r="I117" s="3">
        <f>IF(Tabla2[[#This Row],[Andres]]=1,0,Tabla2[[#This Row],[Valor por persona]])</f>
        <v>17666.666666666668</v>
      </c>
      <c r="J117" s="3">
        <f>IF(Tabla2[[#This Row],[Luzbin]]=1,0,Tabla2[[#This Row],[Valor por persona]])</f>
        <v>17666.666666666668</v>
      </c>
      <c r="K117" s="3">
        <f>IF(Tabla2[[#This Row],[Zurdo]]=1,0,Tabla2[[#This Row],[Valor por persona]])</f>
        <v>0</v>
      </c>
      <c r="L117" s="2"/>
    </row>
    <row r="118" spans="1:12">
      <c r="A118" s="4" t="s">
        <v>162</v>
      </c>
      <c r="B118" s="2" t="s">
        <v>165</v>
      </c>
      <c r="C118" s="21"/>
      <c r="D118" s="3">
        <v>12000</v>
      </c>
      <c r="E118" s="3">
        <f>Tabla2[[#This Row],[Valor en Pesos total]]/3</f>
        <v>4000</v>
      </c>
      <c r="F118" s="13">
        <v>0</v>
      </c>
      <c r="G118" s="13">
        <v>0</v>
      </c>
      <c r="H118" s="13">
        <v>0</v>
      </c>
      <c r="I118" s="3">
        <f>IF(Tabla2[[#This Row],[Andres]]=1,0,Tabla2[[#This Row],[Valor por persona]])</f>
        <v>4000</v>
      </c>
      <c r="J118" s="3">
        <f>IF(Tabla2[[#This Row],[Luzbin]]=1,0,Tabla2[[#This Row],[Valor por persona]])</f>
        <v>4000</v>
      </c>
      <c r="K118" s="3">
        <f>IF(Tabla2[[#This Row],[Zurdo]]=1,0,Tabla2[[#This Row],[Valor por persona]])</f>
        <v>4000</v>
      </c>
      <c r="L118" s="2"/>
    </row>
    <row r="119" spans="1:12">
      <c r="A119" s="4" t="s">
        <v>161</v>
      </c>
      <c r="B119" s="2"/>
      <c r="C119" s="21"/>
      <c r="D119" s="3">
        <v>10000</v>
      </c>
      <c r="E119" s="3">
        <f>Tabla2[[#This Row],[Valor en Pesos total]]/3</f>
        <v>3333.3333333333335</v>
      </c>
      <c r="F119" s="13">
        <v>0</v>
      </c>
      <c r="G119" s="13">
        <v>0</v>
      </c>
      <c r="H119" s="13">
        <v>0</v>
      </c>
      <c r="I119" s="3">
        <f>IF(Tabla2[[#This Row],[Andres]]=1,0,Tabla2[[#This Row],[Valor por persona]])</f>
        <v>3333.3333333333335</v>
      </c>
      <c r="J119" s="3">
        <f>IF(Tabla2[[#This Row],[Luzbin]]=1,0,Tabla2[[#This Row],[Valor por persona]])</f>
        <v>3333.3333333333335</v>
      </c>
      <c r="K119" s="3">
        <f>IF(Tabla2[[#This Row],[Zurdo]]=1,0,Tabla2[[#This Row],[Valor por persona]])</f>
        <v>3333.3333333333335</v>
      </c>
      <c r="L119" s="2"/>
    </row>
    <row r="120" spans="1:12">
      <c r="A120" s="4" t="s">
        <v>163</v>
      </c>
      <c r="B120" s="2" t="s">
        <v>164</v>
      </c>
      <c r="C120" s="21"/>
      <c r="D120" s="3">
        <v>32000</v>
      </c>
      <c r="E120" s="3">
        <f>Tabla2[[#This Row],[Valor en Pesos total]]/3</f>
        <v>10666.666666666666</v>
      </c>
      <c r="F120" s="13">
        <v>0</v>
      </c>
      <c r="G120" s="13">
        <v>0</v>
      </c>
      <c r="H120" s="13">
        <v>0</v>
      </c>
      <c r="I120" s="3">
        <f>IF(Tabla2[[#This Row],[Andres]]=1,0,Tabla2[[#This Row],[Valor por persona]])</f>
        <v>10666.666666666666</v>
      </c>
      <c r="J120" s="3">
        <f>IF(Tabla2[[#This Row],[Luzbin]]=1,0,Tabla2[[#This Row],[Valor por persona]])</f>
        <v>10666.666666666666</v>
      </c>
      <c r="K120" s="3">
        <f>IF(Tabla2[[#This Row],[Zurdo]]=1,0,Tabla2[[#This Row],[Valor por persona]])</f>
        <v>10666.666666666666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5678908</v>
      </c>
      <c r="E203" s="1">
        <f>SUM(E2:E202)</f>
        <v>1892969.3333333337</v>
      </c>
      <c r="H203" s="15" t="s">
        <v>15</v>
      </c>
      <c r="I203" s="17">
        <f>SUM(I2:I202)</f>
        <v>305466.66666666674</v>
      </c>
      <c r="J203" s="17">
        <f>SUM(J2:J202)</f>
        <v>991066.66666666674</v>
      </c>
      <c r="K203" s="17">
        <f>SUM(K2:K202)</f>
        <v>281066.66666666669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4" sqref="B14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2018-05-25T22:49:24Z</dcterms:modified>
</cp:coreProperties>
</file>