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<sst xmlns="http://schemas.openxmlformats.org/spreadsheetml/2006/main" count="222" uniqueCount="151">
  <si>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</si>
  <si>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</si>
  <si>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</si>
  <si>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</si>
  <si>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</si>
  <si>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</si>
  <si>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</si>
  <si>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</si>
  <si>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</si>
  <si>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</si>
  <si>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</si>
  <si>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</si>
  <si>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</si>
  <si>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</si>
  <si>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</si>
  <si>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</si>
  <si>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</si>
  <si>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</si>
  <si>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</si>
  <si>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</si>
  <si>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</si>
  <si>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</si>
  <si>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</si>
  <si>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</si>
  <si>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</si>
  <si>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</si>
  <si>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</si>
  <si>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</si>
  <si>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</si>
  <si>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</si>
  <si>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</si>
  <si>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</si>
  <si>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</si>
  <si>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</si>
  <si>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</si>
  <si>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</si>
  <si>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</si>
  <si>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</si>
  <si>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</si>
  <si>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</si>
  <si>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</si>
  <si>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</si>
  <si>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</si>
  <si>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</si>
  <si>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</si>
  <si>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</si>
  <si>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</si>
  <si>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</si>
  <si>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</si>
  <si>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</si>
  <si>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</si>
  <si>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</si>
  <si>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</si>
  <si>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</si>
  <si>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</si>
  <si>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</si>
  <si>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</si>
  <si>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</si>
  <si>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</si>
  <si>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</si>
  <si>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</si>
  <si>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</si>
  <si>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</si>
  <si>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</si>
  <si>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</si>
  <si>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</si>
  <si>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</si>
  <si>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</si>
  <si>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</si>
  <si>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</si>
  <si>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</si>
  <si>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</si>
  <si>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</si>
  <si>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</si>
  <si>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</si>
  <si>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</si>
  <si>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</si>
  <si>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</si>
  <si>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</si>
  <si>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</si>
  <si>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</si>
  <si>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</si>
  <si>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</si>
  <si>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</si>
  <si>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</si>
  <si>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</si>
  <si>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</si>
  <si>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</si>
  <si>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</si>
  <si>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</si>
  <si>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</si>
  <si>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</si>
  <si>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</si>
  <si>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</si>
  <si>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</si>
  <si>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</si>
  <si>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</si>
  <si>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</si>
  <si>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</si>
  <si>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</si>
  <si>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</si>
  <si>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</si>
  <si>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</si>
  <si>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</si>
  <si>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</si>
  <si>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</si>
  <si>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</si>
  <si>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</si>
  <si>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</si>
  <si>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</si>
  <si>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</si>
  <si>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</si>
  <si>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</si>
  <si>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</si>
  <si>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</si>
  <si>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</si>
  <si>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</si>
  <si>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</si>
  <si>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</si>
  <si>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</si>
  <si>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</si>
  <si>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</si>
  <si>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</si>
  <si>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</si>
  <si>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</si>
  <si>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</si>
  <si>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</si>
  <si>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</si>
  <si>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</si>
  <si>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</si>
  <si>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</si>
  <si>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</si>
  <si>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</si>
  <si>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</si>
  <si>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</si>
  <si>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</si>
  <si>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</si>
  <si>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71k cuota de manejo 10 meses cada uno</t>
  </si>
  <si>
    <t>120k intereses por deuda de 400k a 10 meses</t>
  </si>
  <si>
    <t>Cuota de Manejo // Hasta fin de febrero 2018</t>
  </si>
  <si>
    <t>Intereses // Hasta fin de febrero 2018</t>
  </si>
  <si>
    <t>Ya se definió total por 191000 hasta febrero</t>
  </si>
  <si>
    <t>Refuerzos lapiz y sobrepisos pcb's</t>
  </si>
  <si>
    <t>Molex y capacitores</t>
  </si>
  <si>
    <t>Taxis</t>
  </si>
  <si>
    <t>Resistencias electrokit</t>
  </si>
  <si>
    <t>Sma Conectores</t>
  </si>
  <si>
    <t>zurdo -6K</t>
  </si>
  <si>
    <t>Sobrepisos fuente y trafo.</t>
  </si>
  <si>
    <t>Conector ECG, led RGB.</t>
  </si>
  <si>
    <t>160K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</si>
</sst>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E181" workbookViewId="0">
      <selection activeCell="F92" sqref="F92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1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1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1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1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1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1</v>
      </c>
      <c r="G70" s="13">
        <v>0</v>
      </c>
      <c r="H70" s="13">
        <v>1</v>
      </c>
      <c r="I70" s="3">
        <f>IF(Tabla2[[#This Row],[Andres]]=1,0,Tabla2[[#This Row],[Valor por persona]])</f>
        <v>0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0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1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0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1</v>
      </c>
      <c r="G73" s="13">
        <v>0</v>
      </c>
      <c r="H73" s="13">
        <v>1</v>
      </c>
      <c r="I73" s="3">
        <f>IF(Tabla2[[#This Row],[Andres]]=1,0,Tabla2[[#This Row],[Valor por persona]])</f>
        <v>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1</v>
      </c>
      <c r="G74" s="13">
        <v>0</v>
      </c>
      <c r="H74" s="13">
        <v>1</v>
      </c>
      <c r="I74" s="3">
        <f>IF(Tabla2[[#This Row],[Andres]]=1,0,Tabla2[[#This Row],[Valor por persona]])</f>
        <v>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1</v>
      </c>
      <c r="G75" s="13">
        <v>0</v>
      </c>
      <c r="H75" s="13">
        <v>1</v>
      </c>
      <c r="I75" s="3">
        <f>IF(Tabla2[[#This Row],[Andres]]=1,0,Tabla2[[#This Row],[Valor por persona]])</f>
        <v>0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0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1</v>
      </c>
      <c r="G76" s="13">
        <v>0</v>
      </c>
      <c r="H76" s="13">
        <v>1</v>
      </c>
      <c r="I76" s="3">
        <f>IF(Tabla2[[#This Row],[Andres]]=1,0,Tabla2[[#This Row],[Valor por persona]])</f>
        <v>0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1</v>
      </c>
      <c r="G77" s="13">
        <v>0</v>
      </c>
      <c r="H77" s="13">
        <v>1</v>
      </c>
      <c r="I77" s="3">
        <f>IF(Tabla2[[#This Row],[Andres]]=1,0,Tabla2[[#This Row],[Valor por persona]])</f>
        <v>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1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0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1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0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1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0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0</v>
      </c>
      <c r="G81" s="13">
        <v>0</v>
      </c>
      <c r="H81" s="13">
        <v>1</v>
      </c>
      <c r="I81" s="3">
        <f>IF(Tabla2[[#This Row],[Andres]]=1,0,Tabla2[[#This Row],[Valor por persona]])</f>
        <v>18833.333333333332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0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0</v>
      </c>
      <c r="G82" s="13">
        <v>0</v>
      </c>
      <c r="H82" s="13">
        <v>0</v>
      </c>
      <c r="I82" s="3">
        <f>IF(Tabla2[[#This Row],[Andres]]=1,0,Tabla2[[#This Row],[Valor por persona]])</f>
        <v>10666.666666666666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10666.666666666666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0</v>
      </c>
      <c r="G83" s="13">
        <v>0</v>
      </c>
      <c r="H83" s="13">
        <v>1</v>
      </c>
      <c r="I83" s="3">
        <f>IF(Tabla2[[#This Row],[Andres]]=1,0,Tabla2[[#This Row],[Valor por persona]])</f>
        <v>17333.333333333332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0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1</v>
      </c>
      <c r="G84" s="13">
        <v>0</v>
      </c>
      <c r="H84" s="13">
        <v>0</v>
      </c>
      <c r="I84" s="3">
        <f>IF(Tabla2[[#This Row],[Andres]]=1,0,Tabla2[[#This Row],[Valor por persona]])</f>
        <v>0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5666.666666666667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1</v>
      </c>
      <c r="G85" s="13">
        <v>0</v>
      </c>
      <c r="H85" s="13">
        <v>1</v>
      </c>
      <c r="I85" s="3">
        <f>IF(Tabla2[[#This Row],[Andres]]=1,0,Tabla2[[#This Row],[Valor por persona]])</f>
        <v>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1</v>
      </c>
      <c r="G86" s="13">
        <v>0</v>
      </c>
      <c r="H86" s="13">
        <v>1</v>
      </c>
      <c r="I86" s="3">
        <f>IF(Tabla2[[#This Row],[Andres]]=1,0,Tabla2[[#This Row],[Valor por persona]])</f>
        <v>0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0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0</v>
      </c>
      <c r="G87" s="13">
        <v>0</v>
      </c>
      <c r="H87" s="13">
        <v>0</v>
      </c>
      <c r="I87" s="3">
        <f>IF(Tabla2[[#This Row],[Andres]]=1,0,Tabla2[[#This Row],[Valor por persona]])</f>
        <v>15500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15500</v>
      </c>
      <c r="L87" s="2"/>
    </row>
    <row r="88" spans="1:12">
      <c r="A88" s="4" t="s">
        <v>127</v>
      </c>
      <c r="B88" s="2" t="s">
        <v>141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128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1</v>
      </c>
      <c r="G89" s="13">
        <v>0</v>
      </c>
      <c r="H89" s="13">
        <v>0</v>
      </c>
      <c r="I89" s="3">
        <f>IF(Tabla2[[#This Row],[Andres]]=1,0,Tabla2[[#This Row],[Valor por persona]])</f>
        <v>0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10266.666666666666</v>
      </c>
      <c r="L89" s="2"/>
    </row>
    <row r="90" spans="1:12">
      <c r="A90" s="4" t="s">
        <v>131</v>
      </c>
      <c r="B90" s="2"/>
      <c r="C90" s="21"/>
      <c r="D90" s="3">
        <v>15000</v>
      </c>
      <c r="E90" s="3">
        <f>Tabla2[[#This Row],[Valor en Pesos total]]/3</f>
        <v>5000</v>
      </c>
      <c r="F90" s="13">
        <v>1</v>
      </c>
      <c r="G90" s="13">
        <v>0</v>
      </c>
      <c r="H90" s="13">
        <v>0</v>
      </c>
      <c r="I90" s="3">
        <f>IF(Tabla2[[#This Row],[Andres]]=1,0,Tabla2[[#This Row],[Valor por persona]])</f>
        <v>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5000</v>
      </c>
      <c r="L90" s="2"/>
    </row>
    <row r="91" spans="1:12">
      <c r="A91" s="4" t="s">
        <v>129</v>
      </c>
      <c r="B91" s="2"/>
      <c r="C91" s="21"/>
      <c r="D91" s="3">
        <v>351000</v>
      </c>
      <c r="E91" s="3">
        <f>Tabla2[[#This Row],[Valor en Pesos total]]/3</f>
        <v>117000</v>
      </c>
      <c r="F91" s="13">
        <v>1</v>
      </c>
      <c r="G91" s="13">
        <v>0</v>
      </c>
      <c r="H91" s="13">
        <v>1</v>
      </c>
      <c r="I91" s="3">
        <f>IF(Tabla2[[#This Row],[Andres]]=1,0,Tabla2[[#This Row],[Valor por persona]])</f>
        <v>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0</v>
      </c>
      <c r="L91" s="2"/>
    </row>
    <row r="92" spans="1:12">
      <c r="A92" s="4" t="s">
        <v>130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0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63333.333333333336</v>
      </c>
      <c r="L92" s="2"/>
    </row>
    <row r="93" spans="1:12">
      <c r="A93" s="4" t="s">
        <v>135</v>
      </c>
      <c r="B93" s="2"/>
      <c r="C93" s="21"/>
      <c r="D93" s="3">
        <v>17100</v>
      </c>
      <c r="E93" s="3">
        <f>Tabla2[[#This Row],[Valor en Pesos total]]/3</f>
        <v>5700</v>
      </c>
      <c r="F93" s="13">
        <v>0</v>
      </c>
      <c r="G93" s="13">
        <v>0</v>
      </c>
      <c r="H93" s="13">
        <v>0</v>
      </c>
      <c r="I93" s="3">
        <f>IF(Tabla2[[#This Row],[Andres]]=1,0,Tabla2[[#This Row],[Valor por persona]])</f>
        <v>5700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5700</v>
      </c>
      <c r="L93" s="2"/>
    </row>
    <row r="94" spans="1:12">
      <c r="A94" s="4" t="s">
        <v>132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0</v>
      </c>
      <c r="G94" s="13">
        <v>0</v>
      </c>
      <c r="H94" s="13">
        <v>0</v>
      </c>
      <c r="I94" s="3">
        <f>IF(Tabla2[[#This Row],[Andres]]=1,0,Tabla2[[#This Row],[Valor por persona]])</f>
        <v>10666.666666666666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10666.666666666666</v>
      </c>
      <c r="L94" s="2"/>
    </row>
    <row r="95" spans="1:12">
      <c r="A95" s="4" t="s">
        <v>133</v>
      </c>
      <c r="B95" s="2"/>
      <c r="C95" s="21"/>
      <c r="D95" s="3">
        <v>30000</v>
      </c>
      <c r="E95" s="3">
        <f>Tabla2[[#This Row],[Valor en Pesos total]]/3</f>
        <v>10000</v>
      </c>
      <c r="F95" s="13">
        <v>1</v>
      </c>
      <c r="G95" s="13">
        <v>0</v>
      </c>
      <c r="H95" s="13">
        <v>0</v>
      </c>
      <c r="I95" s="3">
        <f>IF(Tabla2[[#This Row],[Andres]]=1,0,Tabla2[[#This Row],[Valor por persona]])</f>
        <v>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10000</v>
      </c>
      <c r="L95" s="2"/>
    </row>
    <row r="96" spans="1:12">
      <c r="A96" s="4" t="s">
        <v>134</v>
      </c>
      <c r="B96" s="2"/>
      <c r="C96" s="21"/>
      <c r="D96" s="3">
        <v>15000</v>
      </c>
      <c r="E96" s="3">
        <f>Tabla2[[#This Row],[Valor en Pesos total]]/3</f>
        <v>5000</v>
      </c>
      <c r="F96" s="13">
        <v>0</v>
      </c>
      <c r="G96" s="13">
        <v>0</v>
      </c>
      <c r="H96" s="13">
        <v>0</v>
      </c>
      <c r="I96" s="3">
        <f>IF(Tabla2[[#This Row],[Andres]]=1,0,Tabla2[[#This Row],[Valor por persona]])</f>
        <v>5000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5000</v>
      </c>
      <c r="L96" s="2"/>
    </row>
    <row r="97" spans="1:12">
      <c r="A97" s="4" t="s">
        <v>136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0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6333.333333333333</v>
      </c>
      <c r="L97" s="2"/>
    </row>
    <row r="98" spans="1:12">
      <c r="A98" s="4" t="s">
        <v>139</v>
      </c>
      <c r="B98" s="2" t="s">
        <v>137</v>
      </c>
      <c r="C98" s="21"/>
      <c r="D98" s="3">
        <v>213000</v>
      </c>
      <c r="E98" s="3">
        <f>Tabla2[[#This Row],[Valor en Pesos total]]/3</f>
        <v>71000</v>
      </c>
      <c r="F98" s="13">
        <v>0</v>
      </c>
      <c r="G98" s="13">
        <v>0</v>
      </c>
      <c r="H98" s="13">
        <v>0</v>
      </c>
      <c r="I98" s="3">
        <f>IF(Tabla2[[#This Row],[Andres]]=1,0,Tabla2[[#This Row],[Valor por persona]])</f>
        <v>71000</v>
      </c>
      <c r="J98" s="3">
        <f>IF(Tabla2[[#This Row],[Luzbin]]=1,0,Tabla2[[#This Row],[Valor por persona]])</f>
        <v>71000</v>
      </c>
      <c r="K98" s="3">
        <f>IF(Tabla2[[#This Row],[Zurdo]]=1,0,Tabla2[[#This Row],[Valor por persona]])</f>
        <v>71000</v>
      </c>
      <c r="L98" s="2"/>
    </row>
    <row r="99" spans="1:12">
      <c r="A99" s="4" t="s">
        <v>140</v>
      </c>
      <c r="B99" s="2" t="s">
        <v>138</v>
      </c>
      <c r="C99" s="21"/>
      <c r="D99" s="3">
        <v>360000</v>
      </c>
      <c r="E99" s="3">
        <f>Tabla2[[#This Row],[Valor en Pesos total]]/3</f>
        <v>120000</v>
      </c>
      <c r="F99" s="13">
        <v>0</v>
      </c>
      <c r="G99" s="13">
        <v>0</v>
      </c>
      <c r="H99" s="13">
        <v>0</v>
      </c>
      <c r="I99" s="3">
        <f>IF(Tabla2[[#This Row],[Andres]]=1,0,Tabla2[[#This Row],[Valor por persona]])</f>
        <v>120000</v>
      </c>
      <c r="J99" s="3">
        <f>IF(Tabla2[[#This Row],[Luzbin]]=1,0,Tabla2[[#This Row],[Valor por persona]])</f>
        <v>120000</v>
      </c>
      <c r="K99" s="3">
        <f>IF(Tabla2[[#This Row],[Zurdo]]=1,0,Tabla2[[#This Row],[Valor por persona]])</f>
        <v>120000</v>
      </c>
      <c r="L99" s="2"/>
    </row>
    <row r="100" spans="1:12">
      <c r="A100" s="4" t="s">
        <v>58</v>
      </c>
      <c r="B100" s="2"/>
      <c r="C100" s="21"/>
      <c r="D100" s="3">
        <v>32000</v>
      </c>
      <c r="E100" s="3">
        <f>Tabla2[[#This Row],[Valor en Pesos total]]/3</f>
        <v>10666.666666666666</v>
      </c>
      <c r="F100" s="13">
        <v>0</v>
      </c>
      <c r="G100" s="13">
        <v>0</v>
      </c>
      <c r="H100" s="13">
        <v>0</v>
      </c>
      <c r="I100" s="3">
        <f>IF(Tabla2[[#This Row],[Andres]]=1,0,Tabla2[[#This Row],[Valor por persona]])</f>
        <v>10666.666666666666</v>
      </c>
      <c r="J100" s="3">
        <f>IF(Tabla2[[#This Row],[Luzbin]]=1,0,Tabla2[[#This Row],[Valor por persona]])</f>
        <v>10666.666666666666</v>
      </c>
      <c r="K100" s="3">
        <f>IF(Tabla2[[#This Row],[Zurdo]]=1,0,Tabla2[[#This Row],[Valor por persona]])</f>
        <v>10666.666666666666</v>
      </c>
      <c r="L100" s="2"/>
    </row>
    <row r="101" spans="1:12">
      <c r="A101" s="4" t="s">
        <v>142</v>
      </c>
      <c r="B101" s="2"/>
      <c r="C101" s="21"/>
      <c r="D101" s="3">
        <v>31000</v>
      </c>
      <c r="E101" s="3">
        <f>Tabla2[[#This Row],[Valor en Pesos total]]/3</f>
        <v>10333.333333333334</v>
      </c>
      <c r="F101" s="13">
        <v>0</v>
      </c>
      <c r="G101" s="13">
        <v>0</v>
      </c>
      <c r="H101" s="13">
        <v>0</v>
      </c>
      <c r="I101" s="3">
        <f>IF(Tabla2[[#This Row],[Andres]]=1,0,Tabla2[[#This Row],[Valor por persona]])</f>
        <v>10333.333333333334</v>
      </c>
      <c r="J101" s="3">
        <f>IF(Tabla2[[#This Row],[Luzbin]]=1,0,Tabla2[[#This Row],[Valor por persona]])</f>
        <v>10333.333333333334</v>
      </c>
      <c r="K101" s="3">
        <f>IF(Tabla2[[#This Row],[Zurdo]]=1,0,Tabla2[[#This Row],[Valor por persona]])</f>
        <v>10333.333333333334</v>
      </c>
      <c r="L101" s="2"/>
    </row>
    <row r="102" spans="1:12">
      <c r="A102" s="4" t="s">
        <v>143</v>
      </c>
      <c r="B102" s="2"/>
      <c r="C102" s="21"/>
      <c r="D102" s="3">
        <v>16000</v>
      </c>
      <c r="E102" s="3">
        <f>Tabla2[[#This Row],[Valor en Pesos total]]/3</f>
        <v>5333.333333333333</v>
      </c>
      <c r="F102" s="13">
        <v>0</v>
      </c>
      <c r="G102" s="13">
        <v>0</v>
      </c>
      <c r="H102" s="13">
        <v>0</v>
      </c>
      <c r="I102" s="3">
        <v>0</v>
      </c>
      <c r="J102" s="3">
        <f>IF(Tabla2[[#This Row],[Luzbin]]=1,0,Tabla2[[#This Row],[Valor por persona]])</f>
        <v>5333.333333333333</v>
      </c>
      <c r="K102" s="3">
        <f>IF(Tabla2[[#This Row],[Zurdo]]=1,0,Tabla2[[#This Row],[Valor por persona]])</f>
        <v>5333.333333333333</v>
      </c>
      <c r="L102" s="2"/>
    </row>
    <row r="103" spans="1:12">
      <c r="A103" s="4" t="s">
        <v>144</v>
      </c>
      <c r="B103" s="2"/>
      <c r="C103" s="21"/>
      <c r="D103" s="3">
        <v>16000</v>
      </c>
      <c r="E103" s="3">
        <f>Tabla2[[#This Row],[Valor en Pesos total]]/3</f>
        <v>5333.333333333333</v>
      </c>
      <c r="F103" s="13">
        <v>0</v>
      </c>
      <c r="G103" s="13">
        <v>0</v>
      </c>
      <c r="H103" s="13">
        <v>0</v>
      </c>
      <c r="I103" s="3">
        <f>IF(Tabla2[[#This Row],[Andres]]=1,0,Tabla2[[#This Row],[Valor por persona]])</f>
        <v>5333.333333333333</v>
      </c>
      <c r="J103" s="3">
        <f>IF(Tabla2[[#This Row],[Luzbin]]=1,0,Tabla2[[#This Row],[Valor por persona]])</f>
        <v>5333.333333333333</v>
      </c>
      <c r="K103" s="3">
        <f>IF(Tabla2[[#This Row],[Zurdo]]=1,0,Tabla2[[#This Row],[Valor por persona]])</f>
        <v>5333.333333333333</v>
      </c>
      <c r="L103" s="2"/>
    </row>
    <row r="104" spans="1:12">
      <c r="A104" s="4" t="s">
        <v>145</v>
      </c>
      <c r="B104" s="2"/>
      <c r="C104" s="21"/>
      <c r="D104" s="3">
        <v>7800</v>
      </c>
      <c r="E104" s="3">
        <f>Tabla2[[#This Row],[Valor en Pesos total]]/3</f>
        <v>2600</v>
      </c>
      <c r="F104" s="13">
        <v>0</v>
      </c>
      <c r="G104" s="13">
        <v>0</v>
      </c>
      <c r="H104" s="13">
        <v>0</v>
      </c>
      <c r="I104" s="3">
        <f>IF(Tabla2[[#This Row],[Andres]]=1,0,Tabla2[[#This Row],[Valor por persona]])</f>
        <v>2600</v>
      </c>
      <c r="J104" s="3">
        <f>IF(Tabla2[[#This Row],[Luzbin]]=1,0,Tabla2[[#This Row],[Valor por persona]])</f>
        <v>2600</v>
      </c>
      <c r="K104" s="3">
        <f>IF(Tabla2[[#This Row],[Zurdo]]=1,0,Tabla2[[#This Row],[Valor por persona]])</f>
        <v>2600</v>
      </c>
      <c r="L104" s="2"/>
    </row>
    <row r="105" spans="1:12">
      <c r="A105" s="4" t="s">
        <v>146</v>
      </c>
      <c r="B105" s="2" t="s">
        <v>147</v>
      </c>
      <c r="C105" s="21"/>
      <c r="D105" s="3">
        <v>19300</v>
      </c>
      <c r="E105" s="3">
        <f>Tabla2[[#This Row],[Valor en Pesos total]]/3</f>
        <v>6433.333333333333</v>
      </c>
      <c r="F105" s="13">
        <v>0</v>
      </c>
      <c r="G105" s="13">
        <v>0</v>
      </c>
      <c r="H105" s="13">
        <v>0</v>
      </c>
      <c r="I105" s="3">
        <f>IF(Tabla2[[#This Row],[Andres]]=1,0,Tabla2[[#This Row],[Valor por persona]])</f>
        <v>6433.333333333333</v>
      </c>
      <c r="J105" s="3">
        <f>IF(Tabla2[[#This Row],[Luzbin]]=1,0,Tabla2[[#This Row],[Valor por persona]])</f>
        <v>6433.333333333333</v>
      </c>
      <c r="K105" s="3">
        <f>IF(Tabla2[[#This Row],[Zurdo]]=1,0,Tabla2[[#This Row],[Valor por persona]])</f>
        <v>6433.333333333333</v>
      </c>
      <c r="L105" s="2"/>
    </row>
    <row r="106" spans="1:12">
      <c r="A106" s="4" t="s">
        <v>148</v>
      </c>
      <c r="B106" s="2"/>
      <c r="C106" s="21"/>
      <c r="D106" s="3">
        <v>12000</v>
      </c>
      <c r="E106" s="3">
        <f>Tabla2[[#This Row],[Valor en Pesos total]]/3</f>
        <v>4000</v>
      </c>
      <c r="F106" s="13">
        <v>0</v>
      </c>
      <c r="G106" s="13">
        <v>0</v>
      </c>
      <c r="H106" s="13">
        <v>0</v>
      </c>
      <c r="I106" s="3">
        <f>IF(Tabla2[[#This Row],[Andres]]=1,0,Tabla2[[#This Row],[Valor por persona]])</f>
        <v>4000</v>
      </c>
      <c r="J106" s="3">
        <f>IF(Tabla2[[#This Row],[Luzbin]]=1,0,Tabla2[[#This Row],[Valor por persona]])</f>
        <v>4000</v>
      </c>
      <c r="K106" s="3">
        <f>IF(Tabla2[[#This Row],[Zurdo]]=1,0,Tabla2[[#This Row],[Valor por persona]])</f>
        <v>4000</v>
      </c>
      <c r="L106" s="2"/>
    </row>
    <row r="107" spans="1:12">
      <c r="A107" s="4" t="s">
        <v>149</v>
      </c>
      <c r="B107" s="2" t="s">
        <v>150</v>
      </c>
      <c r="C107" s="21"/>
      <c r="D107" s="3">
        <v>7000</v>
      </c>
      <c r="E107" s="3">
        <f>Tabla2[[#This Row],[Valor en Pesos total]]/3</f>
        <v>2333.3333333333335</v>
      </c>
      <c r="F107" s="13">
        <v>0</v>
      </c>
      <c r="G107" s="13">
        <v>0</v>
      </c>
      <c r="H107" s="13">
        <v>0</v>
      </c>
      <c r="I107" s="3">
        <f>IF(Tabla2[[#This Row],[Andres]]=1,0,Tabla2[[#This Row],[Valor por persona]])</f>
        <v>2333.3333333333335</v>
      </c>
      <c r="J107" s="3">
        <f>IF(Tabla2[[#This Row],[Luzbin]]=1,0,Tabla2[[#This Row],[Valor por persona]])</f>
        <v>2333.3333333333335</v>
      </c>
      <c r="K107" s="3">
        <f>IF(Tabla2[[#This Row],[Zurdo]]=1,0,Tabla2[[#This Row],[Valor por persona]])</f>
        <v>2333.3333333333335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5326708</v>
      </c>
      <c r="E203" s="1">
        <f>SUM(E2:E202)</f>
        <v>1775569.3333333335</v>
      </c>
      <c r="H203" s="15" t="s">
        <v>15</v>
      </c>
      <c r="I203" s="17">
        <f>SUM(I2:I202)</f>
        <v>400733.33333333331</v>
      </c>
      <c r="J203" s="17">
        <f>SUM(J2:J202)</f>
        <v>873666.66666666686</v>
      </c>
      <c r="K203" s="17">
        <f>SUM(K2:K202)</f>
        <v>386166.66666666663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2018-02-05T22:13:26Z</dcterms:modified>
</cp:coreProperties>
</file>