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<sst xmlns="http://schemas.openxmlformats.org/spreadsheetml/2006/main" count="190" uniqueCount="120">
  <si>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</si>
  <si>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</si>
  <si>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</si>
  <si>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</si>
  <si>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</si>
  <si>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</si>
  <si>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</si>
  <si>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</si>
  <si>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</si>
  <si>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</si>
  <si>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</si>
  <si>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</si>
  <si>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</si>
  <si>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</si>
  <si>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</si>
  <si>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</si>
  <si>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</si>
  <si>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</si>
  <si>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</si>
  <si>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</si>
  <si>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</si>
  <si>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</si>
  <si>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</si>
  <si>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</si>
  <si>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</si>
  <si>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</si>
  <si>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</si>
  <si>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</si>
  <si>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</si>
  <si>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</si>
  <si>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</si>
  <si>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</si>
  <si>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</si>
  <si>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</si>
  <si>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</si>
  <si>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</si>
  <si>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</si>
  <si>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</si>
  <si>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</si>
  <si>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</si>
  <si>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</si>
  <si>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</si>
  <si>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</si>
  <si>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</si>
  <si>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</si>
  <si>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</si>
  <si>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</si>
  <si>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</si>
  <si>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</si>
  <si>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</si>
  <si>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</si>
  <si>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</si>
  <si>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</si>
  <si>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</si>
  <si>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</si>
  <si>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</si>
  <si>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</si>
  <si>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</si>
  <si>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</si>
  <si>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</si>
  <si>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</si>
  <si>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</si>
  <si>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</si>
  <si>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</si>
  <si>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</si>
  <si>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</si>
  <si>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</si>
  <si>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</si>
  <si>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</si>
  <si>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</si>
  <si>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</si>
  <si>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</si>
  <si>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</si>
  <si>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</si>
  <si>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</si>
  <si>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</si>
  <si>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</si>
  <si>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</si>
  <si>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</si>
  <si>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</si>
  <si>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</si>
  <si>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</si>
  <si>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</si>
  <si>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</si>
  <si>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</si>
  <si>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</si>
  <si>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</si>
  <si>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</si>
  <si>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</si>
  <si>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</si>
  <si>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</si>
  <si>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ZURDO</t>
  </si>
  <si>
    <t>Electrokit 04/09/2017</t>
  </si>
  <si>
    <t>Proto mini</t>
  </si>
  <si>
    <t>CARNE 2</t>
  </si>
  <si>
    <t>CARNE 1</t>
  </si>
  <si>
    <t>DIODOS ZURDO 1</t>
  </si>
  <si>
    <t>BUZZER, DIODOS SHOKTY Y OTROS</t>
  </si>
  <si>
    <t>DIDACTICAS PEDIDO ZURDO 2</t>
  </si>
  <si>
    <t>RELE SOLO</t>
  </si>
  <si>
    <t>RESISTENCIAS, BANANAS, Y OTROS</t>
  </si>
  <si>
    <t xml:space="preserve">AVANTEL </t>
  </si>
  <si>
    <t>CASILLERO</t>
  </si>
  <si>
    <t>Capacitores tanque elc y resistencia 10k potencia</t>
  </si>
  <si>
    <t>Carnes de res</t>
  </si>
  <si>
    <t xml:space="preserve">Carne Cerdo </t>
  </si>
  <si>
    <t>Mosfets tipo P</t>
  </si>
  <si>
    <t>Compras Electrokit MosfetN, conectores, reguladores</t>
  </si>
  <si>
    <t>Disipador azul, speaker, resistencias, cap y 386</t>
  </si>
  <si>
    <t>Andres 10mil y zurdo 3mil</t>
  </si>
  <si>
    <t>Regulador 7808 y 317</t>
  </si>
  <si>
    <t>PCBS SEGUNDA CORRIDA</t>
  </si>
  <si>
    <t>Digikey ultima</t>
  </si>
  <si>
    <t>Placas de retorno y bisturis 2</t>
  </si>
  <si>
    <t>Impuestos PCBS</t>
  </si>
  <si>
    <t>Compra centro conectores</t>
  </si>
  <si>
    <t>Compra conectores real de minas</t>
  </si>
  <si>
    <t>Capacitores</t>
  </si>
  <si>
    <t>Zurdo 20K, Andres 10K</t>
  </si>
  <si>
    <t>AVANTEL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</si>
</sst>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  <xf numFmtId="164" fontId="0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A60" workbookViewId="0">
      <selection activeCell="H80" sqref="H80"/>
    </sheetView>
  </sheetViews>
  <sheetFormatPr baseColWidth="10" defaultRowHeight="15"/>
  <cols>
    <col min="1" max="1" width="49" bestFit="1" customWidth="1"/>
    <col min="2" max="2" width="52.7109375" customWidth="1"/>
    <col min="3" max="3" width="19.42578125" style="23" hidden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1</v>
      </c>
      <c r="G14" s="12">
        <v>1</v>
      </c>
      <c r="H14" s="12">
        <v>1</v>
      </c>
      <c r="I14" s="3">
        <f>IF(Tabla2[[#This Row],[Andres]]=1,0,Tabla2[[#This Row],[Valor por persona]])</f>
        <v>0</v>
      </c>
      <c r="J14" s="3">
        <f>IF(Tabla2[[#This Row],[Luzbin]]=1,0,Tabla2[[#This Row],[Valor por persona]])</f>
        <v>0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1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1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1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1</v>
      </c>
      <c r="G18" s="13">
        <v>1</v>
      </c>
      <c r="H18" s="13">
        <v>1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1</v>
      </c>
      <c r="G19" s="13">
        <v>1</v>
      </c>
      <c r="H19" s="13">
        <v>1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1</v>
      </c>
      <c r="G20" s="13">
        <v>1</v>
      </c>
      <c r="H20" s="13">
        <v>1</v>
      </c>
      <c r="I20" s="3">
        <f>IF(Tabla2[[#This Row],[Andres]]=1,0,Tabla2[[#This Row],[Valor por persona]])</f>
        <v>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1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1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1</v>
      </c>
      <c r="H23" s="13">
        <v>1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3">
        <f>IF(Tabla2[[#This Row],[Zurdo]]=1,0,Tabla2[[#This Row],[Valor por persona]])</f>
        <v>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1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1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1</v>
      </c>
      <c r="G26" s="13">
        <v>1</v>
      </c>
      <c r="H26" s="13">
        <v>1</v>
      </c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1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1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0</v>
      </c>
      <c r="G30" s="13">
        <v>1</v>
      </c>
      <c r="H30" s="13">
        <v>1</v>
      </c>
      <c r="I30" s="3">
        <f>IF(Tabla2[[#This Row],[Andres]]=1,0,Tabla2[[#This Row],[Valor por persona]])</f>
        <v>1666.6666666666667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1</v>
      </c>
      <c r="G31" s="13">
        <v>1</v>
      </c>
      <c r="H31" s="13">
        <v>1</v>
      </c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1</v>
      </c>
      <c r="G32" s="13">
        <v>1</v>
      </c>
      <c r="H32" s="13">
        <v>1</v>
      </c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1</v>
      </c>
      <c r="H34" s="13">
        <v>1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1</v>
      </c>
      <c r="G35" s="13">
        <v>1</v>
      </c>
      <c r="H35" s="13">
        <v>1</v>
      </c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1</v>
      </c>
      <c r="G37" s="13">
        <v>1</v>
      </c>
      <c r="H37" s="13">
        <v>1</v>
      </c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1</v>
      </c>
      <c r="G38" s="13">
        <v>1</v>
      </c>
      <c r="H38" s="13">
        <v>1</v>
      </c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1</v>
      </c>
      <c r="G39" s="13">
        <v>1</v>
      </c>
      <c r="H39" s="13">
        <v>1</v>
      </c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1</v>
      </c>
      <c r="G40" s="13">
        <v>1</v>
      </c>
      <c r="H40" s="13">
        <v>1</v>
      </c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0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1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1</v>
      </c>
      <c r="G42" s="13">
        <v>1</v>
      </c>
      <c r="H42" s="13">
        <v>1</v>
      </c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>
        <v>1</v>
      </c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1</v>
      </c>
      <c r="G44" s="13">
        <v>1</v>
      </c>
      <c r="H44" s="13">
        <v>1</v>
      </c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0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1</v>
      </c>
      <c r="G45" s="13">
        <v>1</v>
      </c>
      <c r="H45" s="13">
        <v>1</v>
      </c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1</v>
      </c>
      <c r="G46" s="13">
        <v>1</v>
      </c>
      <c r="H46" s="13">
        <v>1</v>
      </c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1</v>
      </c>
      <c r="G47" s="13">
        <v>1</v>
      </c>
      <c r="H47" s="13">
        <v>1</v>
      </c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0</v>
      </c>
      <c r="G48" s="13">
        <v>1</v>
      </c>
      <c r="H48" s="13">
        <v>1</v>
      </c>
      <c r="I48" s="3">
        <f>IF(Tabla2[[#This Row],[Andres]]=1,0,Tabla2[[#This Row],[Valor por persona]])</f>
        <v>4000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1</v>
      </c>
      <c r="G49" s="13">
        <v>1</v>
      </c>
      <c r="H49" s="13">
        <v>1</v>
      </c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1</v>
      </c>
      <c r="G50" s="13">
        <v>1</v>
      </c>
      <c r="H50" s="13">
        <v>0</v>
      </c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26700</v>
      </c>
      <c r="L50" s="2"/>
    </row>
    <row r="51" spans="1:12">
      <c r="A51" s="4" t="s">
        <v>91</v>
      </c>
      <c r="B51" s="2"/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1</v>
      </c>
      <c r="G51" s="13">
        <v>1</v>
      </c>
      <c r="H51" s="13">
        <v>0</v>
      </c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15633.333333333334</v>
      </c>
      <c r="L51" s="2"/>
    </row>
    <row r="52" spans="1:12">
      <c r="A52" s="4" t="s">
        <v>92</v>
      </c>
      <c r="B52" s="2"/>
      <c r="C52" s="21" t="s">
        <v>7</v>
      </c>
      <c r="D52" s="3">
        <v>14000</v>
      </c>
      <c r="E52" s="3">
        <f>Tabla2[[#This Row],[Valor en Pesos total]]/3</f>
        <v>4666.666666666667</v>
      </c>
      <c r="F52" s="13">
        <v>1</v>
      </c>
      <c r="G52" s="13">
        <v>1</v>
      </c>
      <c r="H52" s="13">
        <v>0</v>
      </c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4666.666666666667</v>
      </c>
      <c r="L52" s="2"/>
    </row>
    <row r="53" spans="1:12">
      <c r="A53" s="4" t="s">
        <v>93</v>
      </c>
      <c r="B53" s="2"/>
      <c r="C53" s="21" t="s">
        <v>7</v>
      </c>
      <c r="D53" s="3">
        <v>7000</v>
      </c>
      <c r="E53" s="3">
        <f>Tabla2[[#This Row],[Valor en Pesos total]]/3</f>
        <v>2333.3333333333335</v>
      </c>
      <c r="F53" s="13">
        <v>0</v>
      </c>
      <c r="G53" s="13">
        <v>1</v>
      </c>
      <c r="H53" s="13">
        <v>0</v>
      </c>
      <c r="I53" s="3">
        <f>IF(Tabla2[[#This Row],[Andres]]=1,0,Tabla2[[#This Row],[Valor por persona]])</f>
        <v>2333.3333333333335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2333.3333333333335</v>
      </c>
      <c r="L53" s="2"/>
    </row>
    <row r="54" spans="1:12">
      <c r="A54" s="4" t="s">
        <v>94</v>
      </c>
      <c r="B54" s="2"/>
      <c r="C54" s="21" t="s">
        <v>7</v>
      </c>
      <c r="D54" s="3">
        <v>4000</v>
      </c>
      <c r="E54" s="3">
        <f>Tabla2[[#This Row],[Valor en Pesos total]]/3</f>
        <v>1333.3333333333333</v>
      </c>
      <c r="F54" s="13">
        <v>0</v>
      </c>
      <c r="G54" s="13">
        <v>1</v>
      </c>
      <c r="H54" s="13">
        <v>0</v>
      </c>
      <c r="I54" s="3">
        <f>IF(Tabla2[[#This Row],[Andres]]=1,0,Tabla2[[#This Row],[Valor por persona]])</f>
        <v>1333.3333333333333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1333.3333333333333</v>
      </c>
      <c r="L54" s="2"/>
    </row>
    <row r="55" spans="1:12">
      <c r="A55" s="4" t="s">
        <v>95</v>
      </c>
      <c r="B55" s="2"/>
      <c r="C55" s="21" t="s">
        <v>7</v>
      </c>
      <c r="D55" s="3">
        <v>7000</v>
      </c>
      <c r="E55" s="3">
        <f>Tabla2[[#This Row],[Valor en Pesos total]]/3</f>
        <v>2333.3333333333335</v>
      </c>
      <c r="F55" s="13">
        <v>0</v>
      </c>
      <c r="G55" s="13">
        <v>1</v>
      </c>
      <c r="H55" s="13">
        <v>0</v>
      </c>
      <c r="I55" s="3">
        <f>IF(Tabla2[[#This Row],[Andres]]=1,0,Tabla2[[#This Row],[Valor por persona]])</f>
        <v>2333.3333333333335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2333.3333333333335</v>
      </c>
      <c r="L55" s="2"/>
    </row>
    <row r="56" spans="1:12">
      <c r="A56" s="4" t="s">
        <v>96</v>
      </c>
      <c r="B56" s="2"/>
      <c r="C56" s="21" t="s">
        <v>7</v>
      </c>
      <c r="D56" s="3">
        <v>6000</v>
      </c>
      <c r="E56" s="3">
        <f>Tabla2[[#This Row],[Valor en Pesos total]]/3</f>
        <v>2000</v>
      </c>
      <c r="F56" s="13">
        <v>0</v>
      </c>
      <c r="G56" s="13">
        <v>1</v>
      </c>
      <c r="H56" s="13">
        <v>0</v>
      </c>
      <c r="I56" s="3">
        <f>IF(Tabla2[[#This Row],[Andres]]=1,0,Tabla2[[#This Row],[Valor por persona]])</f>
        <v>2000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2000</v>
      </c>
      <c r="L56" s="2"/>
    </row>
    <row r="57" spans="1:12">
      <c r="A57" s="4" t="s">
        <v>97</v>
      </c>
      <c r="B57" s="2"/>
      <c r="C57" s="21" t="s">
        <v>7</v>
      </c>
      <c r="D57" s="3">
        <v>9500</v>
      </c>
      <c r="E57" s="3">
        <f>Tabla2[[#This Row],[Valor en Pesos total]]/3</f>
        <v>3166.6666666666665</v>
      </c>
      <c r="F57" s="13">
        <v>0</v>
      </c>
      <c r="G57" s="13">
        <v>1</v>
      </c>
      <c r="H57" s="13">
        <v>0</v>
      </c>
      <c r="I57" s="3">
        <f>IF(Tabla2[[#This Row],[Andres]]=1,0,Tabla2[[#This Row],[Valor por persona]])</f>
        <v>3166.6666666666665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3166.6666666666665</v>
      </c>
      <c r="L57" s="2"/>
    </row>
    <row r="58" spans="1:12">
      <c r="A58" s="4" t="s">
        <v>98</v>
      </c>
      <c r="B58" s="2"/>
      <c r="C58" s="21" t="s">
        <v>7</v>
      </c>
      <c r="D58" s="3">
        <v>52200</v>
      </c>
      <c r="E58" s="3">
        <f>Tabla2[[#This Row],[Valor en Pesos total]]/3</f>
        <v>17400</v>
      </c>
      <c r="F58" s="13">
        <v>0</v>
      </c>
      <c r="G58" s="13">
        <v>1</v>
      </c>
      <c r="H58" s="13">
        <v>0</v>
      </c>
      <c r="I58" s="3">
        <f>IF(Tabla2[[#This Row],[Andres]]=1,0,Tabla2[[#This Row],[Valor por persona]])</f>
        <v>17400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17400</v>
      </c>
      <c r="L58" s="2"/>
    </row>
    <row r="59" spans="1:12">
      <c r="A59" s="4" t="s">
        <v>99</v>
      </c>
      <c r="B59" s="2"/>
      <c r="C59" s="21" t="s">
        <v>7</v>
      </c>
      <c r="D59" s="3">
        <v>10000</v>
      </c>
      <c r="E59" s="3">
        <f>Tabla2[[#This Row],[Valor en Pesos total]]/3</f>
        <v>3333.3333333333335</v>
      </c>
      <c r="F59" s="13">
        <v>0</v>
      </c>
      <c r="G59" s="13">
        <v>1</v>
      </c>
      <c r="H59" s="13">
        <v>0</v>
      </c>
      <c r="I59" s="3">
        <f>IF(Tabla2[[#This Row],[Andres]]=1,0,Tabla2[[#This Row],[Valor por persona]])</f>
        <v>3333.3333333333335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3333.3333333333335</v>
      </c>
      <c r="L59" s="2"/>
    </row>
    <row r="60" spans="1:12">
      <c r="A60" s="4" t="s">
        <v>100</v>
      </c>
      <c r="B60" s="2"/>
      <c r="C60" s="21" t="s">
        <v>7</v>
      </c>
      <c r="D60" s="3">
        <v>12000</v>
      </c>
      <c r="E60" s="3">
        <f>Tabla2[[#This Row],[Valor en Pesos total]]/3</f>
        <v>4000</v>
      </c>
      <c r="F60" s="13">
        <v>0</v>
      </c>
      <c r="G60" s="13">
        <v>1</v>
      </c>
      <c r="H60" s="13">
        <v>1</v>
      </c>
      <c r="I60" s="3">
        <f>IF(Tabla2[[#This Row],[Andres]]=1,0,Tabla2[[#This Row],[Valor por persona]])</f>
        <v>4000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 t="s">
        <v>101</v>
      </c>
      <c r="B61" s="2"/>
      <c r="C61" s="21" t="s">
        <v>7</v>
      </c>
      <c r="D61" s="3">
        <v>48000</v>
      </c>
      <c r="E61" s="3">
        <f>Tabla2[[#This Row],[Valor en Pesos total]]/3</f>
        <v>16000</v>
      </c>
      <c r="F61" s="13">
        <v>0</v>
      </c>
      <c r="G61" s="13">
        <v>1</v>
      </c>
      <c r="H61" s="13">
        <v>0</v>
      </c>
      <c r="I61" s="3">
        <f>IF(Tabla2[[#This Row],[Andres]]=1,0,Tabla2[[#This Row],[Valor por persona]])</f>
        <v>16000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16000</v>
      </c>
      <c r="L61" s="2"/>
    </row>
    <row r="62" spans="1:12">
      <c r="A62" s="4" t="s">
        <v>102</v>
      </c>
      <c r="B62" s="2"/>
      <c r="C62" s="21" t="s">
        <v>7</v>
      </c>
      <c r="D62" s="3">
        <v>10000</v>
      </c>
      <c r="E62" s="3">
        <f>Tabla2[[#This Row],[Valor en Pesos total]]/3</f>
        <v>3333.3333333333335</v>
      </c>
      <c r="F62" s="13">
        <v>0</v>
      </c>
      <c r="G62" s="13">
        <v>1</v>
      </c>
      <c r="H62" s="13">
        <v>0</v>
      </c>
      <c r="I62" s="3">
        <f>IF(Tabla2[[#This Row],[Andres]]=1,0,Tabla2[[#This Row],[Valor por persona]])</f>
        <v>3333.3333333333335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3333.3333333333335</v>
      </c>
      <c r="L62" s="2"/>
    </row>
    <row r="63" spans="1:12">
      <c r="A63" s="4" t="s">
        <v>103</v>
      </c>
      <c r="B63" s="2"/>
      <c r="C63" s="21" t="s">
        <v>7</v>
      </c>
      <c r="D63" s="3">
        <v>10000</v>
      </c>
      <c r="E63" s="3">
        <f>Tabla2[[#This Row],[Valor en Pesos total]]/3</f>
        <v>3333.3333333333335</v>
      </c>
      <c r="F63" s="13">
        <v>0</v>
      </c>
      <c r="G63" s="13">
        <v>1</v>
      </c>
      <c r="H63" s="13">
        <v>0</v>
      </c>
      <c r="I63" s="3">
        <f>IF(Tabla2[[#This Row],[Andres]]=1,0,Tabla2[[#This Row],[Valor por persona]])</f>
        <v>3333.3333333333335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3333.3333333333335</v>
      </c>
      <c r="L63" s="2"/>
    </row>
    <row r="64" spans="1:12">
      <c r="A64" s="4" t="s">
        <v>104</v>
      </c>
      <c r="B64" s="2"/>
      <c r="C64" s="21" t="s">
        <v>7</v>
      </c>
      <c r="D64" s="3">
        <v>4500</v>
      </c>
      <c r="E64" s="3">
        <f>Tabla2[[#This Row],[Valor en Pesos total]]/3</f>
        <v>1500</v>
      </c>
      <c r="F64" s="13">
        <v>0</v>
      </c>
      <c r="G64" s="13">
        <v>1</v>
      </c>
      <c r="H64" s="13">
        <v>0</v>
      </c>
      <c r="I64" s="3">
        <f>IF(Tabla2[[#This Row],[Andres]]=1,0,Tabla2[[#This Row],[Valor por persona]])</f>
        <v>1500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1500</v>
      </c>
      <c r="L64" s="2"/>
    </row>
    <row r="65" spans="1:12">
      <c r="A65" s="4" t="s">
        <v>105</v>
      </c>
      <c r="B65" s="2"/>
      <c r="C65" s="21" t="s">
        <v>7</v>
      </c>
      <c r="D65" s="3">
        <v>3600</v>
      </c>
      <c r="E65" s="3">
        <f>Tabla2[[#This Row],[Valor en Pesos total]]/3</f>
        <v>1200</v>
      </c>
      <c r="F65" s="13">
        <v>0</v>
      </c>
      <c r="G65" s="13">
        <v>1</v>
      </c>
      <c r="H65" s="13">
        <v>0</v>
      </c>
      <c r="I65" s="3">
        <f>IF(Tabla2[[#This Row],[Andres]]=1,0,Tabla2[[#This Row],[Valor por persona]])</f>
        <v>1200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1200</v>
      </c>
      <c r="L65" s="2"/>
    </row>
    <row r="66" spans="1:12">
      <c r="A66" s="4" t="s">
        <v>106</v>
      </c>
      <c r="B66" s="2"/>
      <c r="C66" s="21" t="s">
        <v>7</v>
      </c>
      <c r="D66" s="3">
        <v>10800</v>
      </c>
      <c r="E66" s="3">
        <f>Tabla2[[#This Row],[Valor en Pesos total]]/3</f>
        <v>3600</v>
      </c>
      <c r="F66" s="13">
        <v>0</v>
      </c>
      <c r="G66" s="13">
        <v>1</v>
      </c>
      <c r="H66" s="13">
        <v>0</v>
      </c>
      <c r="I66" s="3">
        <f>IF(Tabla2[[#This Row],[Andres]]=1,0,Tabla2[[#This Row],[Valor por persona]])</f>
        <v>3600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3600</v>
      </c>
      <c r="L66" s="2"/>
    </row>
    <row r="67" spans="1:12">
      <c r="A67" s="4" t="s">
        <v>107</v>
      </c>
      <c r="B67" s="2"/>
      <c r="C67" s="21" t="s">
        <v>7</v>
      </c>
      <c r="D67" s="3">
        <v>19100</v>
      </c>
      <c r="E67" s="3">
        <f>Tabla2[[#This Row],[Valor en Pesos total]]/3</f>
        <v>6366.666666666667</v>
      </c>
      <c r="F67" s="13">
        <v>0</v>
      </c>
      <c r="G67" s="13">
        <v>1</v>
      </c>
      <c r="H67" s="13">
        <v>1</v>
      </c>
      <c r="I67" s="3">
        <f>IF(Tabla2[[#This Row],[Andres]]=1,0,Tabla2[[#This Row],[Valor por persona]])</f>
        <v>6366.666666666667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 t="s">
        <v>108</v>
      </c>
      <c r="B68" s="2" t="s">
        <v>109</v>
      </c>
      <c r="C68" s="21" t="s">
        <v>7</v>
      </c>
      <c r="D68" s="3">
        <v>13000</v>
      </c>
      <c r="E68" s="3">
        <f>Tabla2[[#This Row],[Valor en Pesos total]]/3</f>
        <v>4333.333333333333</v>
      </c>
      <c r="F68" s="13">
        <v>0</v>
      </c>
      <c r="G68" s="13">
        <v>1</v>
      </c>
      <c r="H68" s="13">
        <v>0</v>
      </c>
      <c r="I68" s="3">
        <f>IF(Tabla2[[#This Row],[Andres]]=1,0,Tabla2[[#This Row],[Valor por persona]])</f>
        <v>4333.333333333333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4333.333333333333</v>
      </c>
      <c r="L68" s="2"/>
    </row>
    <row r="69" spans="1:12">
      <c r="A69" s="4" t="s">
        <v>110</v>
      </c>
      <c r="B69" s="2"/>
      <c r="C69" s="21" t="s">
        <v>7</v>
      </c>
      <c r="D69" s="3">
        <v>2400</v>
      </c>
      <c r="E69" s="3">
        <f>Tabla2[[#This Row],[Valor en Pesos total]]/3</f>
        <v>800</v>
      </c>
      <c r="F69" s="13">
        <v>0</v>
      </c>
      <c r="G69" s="13">
        <v>1</v>
      </c>
      <c r="H69" s="13">
        <v>0</v>
      </c>
      <c r="I69" s="3">
        <f>IF(Tabla2[[#This Row],[Andres]]=1,0,Tabla2[[#This Row],[Valor por persona]])</f>
        <v>800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800</v>
      </c>
      <c r="L69" s="2"/>
    </row>
    <row r="70" spans="1:12">
      <c r="A70" s="4" t="s">
        <v>111</v>
      </c>
      <c r="B70" s="2"/>
      <c r="C70" s="21" t="s">
        <v>7</v>
      </c>
      <c r="D70" s="3">
        <v>290000</v>
      </c>
      <c r="E70" s="3">
        <f>Tabla2[[#This Row],[Valor en Pesos total]]/3</f>
        <v>96666.666666666672</v>
      </c>
      <c r="F70" s="13">
        <v>0</v>
      </c>
      <c r="G70" s="13">
        <v>0</v>
      </c>
      <c r="H70" s="13">
        <v>0</v>
      </c>
      <c r="I70" s="3">
        <f>IF(Tabla2[[#This Row],[Andres]]=1,0,Tabla2[[#This Row],[Valor por persona]])</f>
        <v>96666.666666666672</v>
      </c>
      <c r="J70" s="3">
        <f>IF(Tabla2[[#This Row],[Luzbin]]=1,0,Tabla2[[#This Row],[Valor por persona]])</f>
        <v>96666.666666666672</v>
      </c>
      <c r="K70" s="3">
        <f>IF(Tabla2[[#This Row],[Zurdo]]=1,0,Tabla2[[#This Row],[Valor por persona]])</f>
        <v>96666.666666666672</v>
      </c>
      <c r="L70" s="2"/>
    </row>
    <row r="71" spans="1:12">
      <c r="A71" s="4" t="s">
        <v>112</v>
      </c>
      <c r="B71" s="2"/>
      <c r="C71" s="21" t="s">
        <v>7</v>
      </c>
      <c r="D71" s="3">
        <v>170000</v>
      </c>
      <c r="E71" s="3">
        <f>Tabla2[[#This Row],[Valor en Pesos total]]/3</f>
        <v>56666.666666666664</v>
      </c>
      <c r="F71" s="13">
        <v>0</v>
      </c>
      <c r="G71" s="13">
        <v>0</v>
      </c>
      <c r="H71" s="13">
        <v>0</v>
      </c>
      <c r="I71" s="3">
        <f>IF(Tabla2[[#This Row],[Andres]]=1,0,Tabla2[[#This Row],[Valor por persona]])</f>
        <v>56666.666666666664</v>
      </c>
      <c r="J71" s="3">
        <f>IF(Tabla2[[#This Row],[Luzbin]]=1,0,Tabla2[[#This Row],[Valor por persona]])</f>
        <v>56666.666666666664</v>
      </c>
      <c r="K71" s="3">
        <f>IF(Tabla2[[#This Row],[Zurdo]]=1,0,Tabla2[[#This Row],[Valor por persona]])</f>
        <v>56666.666666666664</v>
      </c>
      <c r="L71" s="2"/>
    </row>
    <row r="72" spans="1:12">
      <c r="A72" s="4" t="s">
        <v>113</v>
      </c>
      <c r="B72" s="2"/>
      <c r="C72" s="21" t="s">
        <v>7</v>
      </c>
      <c r="D72" s="3">
        <v>125000</v>
      </c>
      <c r="E72" s="3">
        <f>Tabla2[[#This Row],[Valor en Pesos total]]/3</f>
        <v>41666.666666666664</v>
      </c>
      <c r="F72" s="13">
        <v>0</v>
      </c>
      <c r="G72" s="13">
        <v>0</v>
      </c>
      <c r="H72" s="13">
        <v>0</v>
      </c>
      <c r="I72" s="3">
        <f>IF(Tabla2[[#This Row],[Andres]]=1,0,Tabla2[[#This Row],[Valor por persona]])</f>
        <v>41666.666666666664</v>
      </c>
      <c r="J72" s="3">
        <f>IF(Tabla2[[#This Row],[Luzbin]]=1,0,Tabla2[[#This Row],[Valor por persona]])</f>
        <v>41666.666666666664</v>
      </c>
      <c r="K72" s="3">
        <f>IF(Tabla2[[#This Row],[Zurdo]]=1,0,Tabla2[[#This Row],[Valor por persona]])</f>
        <v>41666.666666666664</v>
      </c>
      <c r="L72" s="2"/>
    </row>
    <row r="73" spans="1:12">
      <c r="A73" s="4" t="s">
        <v>114</v>
      </c>
      <c r="B73" s="2"/>
      <c r="C73" s="21" t="s">
        <v>7</v>
      </c>
      <c r="D73" s="3">
        <v>63000</v>
      </c>
      <c r="E73" s="3">
        <f>Tabla2[[#This Row],[Valor en Pesos total]]/3</f>
        <v>21000</v>
      </c>
      <c r="F73" s="13">
        <v>0</v>
      </c>
      <c r="G73" s="13">
        <v>0</v>
      </c>
      <c r="H73" s="13">
        <v>0</v>
      </c>
      <c r="I73" s="3">
        <f>IF(Tabla2[[#This Row],[Andres]]=1,0,Tabla2[[#This Row],[Valor por persona]])</f>
        <v>21000</v>
      </c>
      <c r="J73" s="3">
        <f>IF(Tabla2[[#This Row],[Luzbin]]=1,0,Tabla2[[#This Row],[Valor por persona]])</f>
        <v>21000</v>
      </c>
      <c r="K73" s="3">
        <f>IF(Tabla2[[#This Row],[Zurdo]]=1,0,Tabla2[[#This Row],[Valor por persona]])</f>
        <v>21000</v>
      </c>
      <c r="L73" s="2"/>
    </row>
    <row r="74" spans="1:12">
      <c r="A74" s="4" t="s">
        <v>115</v>
      </c>
      <c r="B74" s="2" t="s">
        <v>118</v>
      </c>
      <c r="C74" s="21" t="s">
        <v>7</v>
      </c>
      <c r="D74" s="3">
        <v>31200</v>
      </c>
      <c r="E74" s="3">
        <f>Tabla2[[#This Row],[Valor en Pesos total]]/3</f>
        <v>10400</v>
      </c>
      <c r="F74" s="13">
        <v>0</v>
      </c>
      <c r="G74" s="13">
        <v>0</v>
      </c>
      <c r="H74" s="13">
        <v>0</v>
      </c>
      <c r="I74" s="3">
        <f>IF(Tabla2[[#This Row],[Andres]]=1,0,Tabla2[[#This Row],[Valor por persona]])</f>
        <v>10400</v>
      </c>
      <c r="J74" s="3">
        <f>IF(Tabla2[[#This Row],[Luzbin]]=1,0,Tabla2[[#This Row],[Valor por persona]])</f>
        <v>10400</v>
      </c>
      <c r="K74" s="3">
        <f>IF(Tabla2[[#This Row],[Zurdo]]=1,0,Tabla2[[#This Row],[Valor por persona]])</f>
        <v>10400</v>
      </c>
      <c r="L74" s="2"/>
    </row>
    <row r="75" spans="1:12">
      <c r="A75" s="4" t="s">
        <v>116</v>
      </c>
      <c r="B75" s="2"/>
      <c r="C75" s="21" t="s">
        <v>7</v>
      </c>
      <c r="D75" s="3">
        <v>20000</v>
      </c>
      <c r="E75" s="3">
        <f>Tabla2[[#This Row],[Valor en Pesos total]]/3</f>
        <v>6666.666666666667</v>
      </c>
      <c r="F75" s="13">
        <v>0</v>
      </c>
      <c r="G75" s="13">
        <v>0</v>
      </c>
      <c r="H75" s="13">
        <v>0</v>
      </c>
      <c r="I75" s="3">
        <f>IF(Tabla2[[#This Row],[Andres]]=1,0,Tabla2[[#This Row],[Valor por persona]])</f>
        <v>6666.666666666667</v>
      </c>
      <c r="J75" s="3">
        <f>IF(Tabla2[[#This Row],[Luzbin]]=1,0,Tabla2[[#This Row],[Valor por persona]])</f>
        <v>6666.666666666667</v>
      </c>
      <c r="K75" s="3">
        <f>IF(Tabla2[[#This Row],[Zurdo]]=1,0,Tabla2[[#This Row],[Valor por persona]])</f>
        <v>6666.666666666667</v>
      </c>
      <c r="L75" s="2"/>
    </row>
    <row r="76" spans="1:12">
      <c r="A76" s="4" t="s">
        <v>59</v>
      </c>
      <c r="B76" s="2"/>
      <c r="C76" s="21" t="s">
        <v>7</v>
      </c>
      <c r="D76" s="3">
        <v>121000</v>
      </c>
      <c r="E76" s="3">
        <f>Tabla2[[#This Row],[Valor en Pesos total]]/3</f>
        <v>40333.333333333336</v>
      </c>
      <c r="F76" s="13">
        <v>0</v>
      </c>
      <c r="G76" s="13">
        <v>0</v>
      </c>
      <c r="H76" s="13">
        <v>0</v>
      </c>
      <c r="I76" s="3">
        <f>IF(Tabla2[[#This Row],[Andres]]=1,0,Tabla2[[#This Row],[Valor por persona]])</f>
        <v>40333.333333333336</v>
      </c>
      <c r="J76" s="3">
        <f>IF(Tabla2[[#This Row],[Luzbin]]=1,0,Tabla2[[#This Row],[Valor por persona]])</f>
        <v>40333.333333333336</v>
      </c>
      <c r="K76" s="3">
        <f>IF(Tabla2[[#This Row],[Zurdo]]=1,0,Tabla2[[#This Row],[Valor por persona]])</f>
        <v>40333.333333333336</v>
      </c>
      <c r="L76" s="2"/>
    </row>
    <row r="77" spans="1:12">
      <c r="A77" s="4" t="s">
        <v>59</v>
      </c>
      <c r="B77" s="2"/>
      <c r="C77" s="21" t="s">
        <v>7</v>
      </c>
      <c r="D77" s="3">
        <v>130000</v>
      </c>
      <c r="E77" s="3">
        <f>Tabla2[[#This Row],[Valor en Pesos total]]/3</f>
        <v>43333.333333333336</v>
      </c>
      <c r="F77" s="13">
        <v>0</v>
      </c>
      <c r="G77" s="13">
        <v>0</v>
      </c>
      <c r="H77" s="13">
        <v>0</v>
      </c>
      <c r="I77" s="3">
        <f>IF(Tabla2[[#This Row],[Andres]]=1,0,Tabla2[[#This Row],[Valor por persona]])</f>
        <v>43333.333333333336</v>
      </c>
      <c r="J77" s="3">
        <f>IF(Tabla2[[#This Row],[Luzbin]]=1,0,Tabla2[[#This Row],[Valor por persona]])</f>
        <v>43333.333333333336</v>
      </c>
      <c r="K77" s="3">
        <f>IF(Tabla2[[#This Row],[Zurdo]]=1,0,Tabla2[[#This Row],[Valor por persona]])</f>
        <v>43333.333333333336</v>
      </c>
      <c r="L77" s="2"/>
    </row>
    <row r="78" spans="1:12">
      <c r="A78" s="4" t="s">
        <v>117</v>
      </c>
      <c r="B78" s="2"/>
      <c r="C78" s="21" t="s">
        <v>7</v>
      </c>
      <c r="D78" s="3">
        <v>5000</v>
      </c>
      <c r="E78" s="3">
        <f>Tabla2[[#This Row],[Valor en Pesos total]]/3</f>
        <v>1666.6666666666667</v>
      </c>
      <c r="F78" s="13">
        <v>0</v>
      </c>
      <c r="G78" s="13">
        <v>0</v>
      </c>
      <c r="H78" s="13">
        <v>0</v>
      </c>
      <c r="I78" s="3">
        <f>IF(Tabla2[[#This Row],[Andres]]=1,0,Tabla2[[#This Row],[Valor por persona]])</f>
        <v>1666.6666666666667</v>
      </c>
      <c r="J78" s="3">
        <f>IF(Tabla2[[#This Row],[Luzbin]]=1,0,Tabla2[[#This Row],[Valor por persona]])</f>
        <v>1666.6666666666667</v>
      </c>
      <c r="K78" s="3">
        <f>IF(Tabla2[[#This Row],[Zurdo]]=1,0,Tabla2[[#This Row],[Valor por persona]])</f>
        <v>1666.6666666666667</v>
      </c>
      <c r="L78" s="2"/>
    </row>
    <row r="79" spans="1:12">
      <c r="A79" s="4" t="s">
        <v>119</v>
      </c>
      <c r="B79" s="2"/>
      <c r="C79" s="21" t="s">
        <v>7</v>
      </c>
      <c r="D79" s="3">
        <v>44000</v>
      </c>
      <c r="E79" s="3">
        <f>Tabla2[[#This Row],[Valor en Pesos total]]/3</f>
        <v>14666.666666666666</v>
      </c>
      <c r="F79" s="13">
        <v>0</v>
      </c>
      <c r="G79" s="13">
        <v>0</v>
      </c>
      <c r="H79" s="13">
        <v>0</v>
      </c>
      <c r="I79" s="3">
        <f>IF(Tabla2[[#This Row],[Andres]]=1,0,Tabla2[[#This Row],[Valor por persona]])</f>
        <v>14666.666666666666</v>
      </c>
      <c r="J79" s="3">
        <f>IF(Tabla2[[#This Row],[Luzbin]]=1,0,Tabla2[[#This Row],[Valor por persona]])</f>
        <v>14666.666666666666</v>
      </c>
      <c r="K79" s="3">
        <f>IF(Tabla2[[#This Row],[Zurdo]]=1,0,Tabla2[[#This Row],[Valor por persona]])</f>
        <v>14666.666666666666</v>
      </c>
      <c r="L79" s="2"/>
    </row>
    <row r="80" spans="1:12">
      <c r="A80" s="4"/>
      <c r="B80" s="2"/>
      <c r="C80" s="21"/>
      <c r="D80" s="3"/>
      <c r="E80" s="3">
        <f>Tabla2[[#This Row],[Valor en Pesos total]]/3</f>
        <v>0</v>
      </c>
      <c r="F80" s="13"/>
      <c r="G80" s="13"/>
      <c r="H80" s="13"/>
      <c r="I80" s="3">
        <f>IF(Tabla2[[#This Row],[Andres]]=1,0,Tabla2[[#This Row],[Valor por persona]])</f>
        <v>0</v>
      </c>
      <c r="J80" s="3">
        <f>IF(Tabla2[[#This Row],[Luzbin]]=1,0,Tabla2[[#This Row],[Valor por persona]])</f>
        <v>0</v>
      </c>
      <c r="K80" s="3">
        <f>IF(Tabla2[[#This Row],[Zurdo]]=1,0,Tabla2[[#This Row],[Valor por persona]])</f>
        <v>0</v>
      </c>
      <c r="L80" s="2"/>
    </row>
    <row r="81" spans="1:12">
      <c r="A81" s="4"/>
      <c r="B81" s="2"/>
      <c r="C81" s="21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3">
        <f>IF(Tabla2[[#This Row],[Zurdo]]=1,0,Tabla2[[#This Row],[Valor por persona]])</f>
        <v>0</v>
      </c>
      <c r="L81" s="2"/>
    </row>
    <row r="82" spans="1:12">
      <c r="A82" s="4"/>
      <c r="B82" s="2"/>
      <c r="C82" s="21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3">
        <f>IF(Tabla2[[#This Row],[Zurdo]]=1,0,Tabla2[[#This Row],[Valor por persona]])</f>
        <v>0</v>
      </c>
      <c r="L82" s="2"/>
    </row>
    <row r="83" spans="1:12">
      <c r="A83" s="4"/>
      <c r="B83" s="2"/>
      <c r="C83" s="21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3">
        <f>IF(Tabla2[[#This Row],[Zurdo]]=1,0,Tabla2[[#This Row],[Valor por persona]])</f>
        <v>0</v>
      </c>
      <c r="L83" s="2"/>
    </row>
    <row r="84" spans="1:12">
      <c r="A84" s="4"/>
      <c r="B84" s="2"/>
      <c r="C84" s="21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3">
        <f>IF(Tabla2[[#This Row],[Zurdo]]=1,0,Tabla2[[#This Row],[Valor por persona]])</f>
        <v>0</v>
      </c>
      <c r="L84" s="2"/>
    </row>
    <row r="85" spans="1:12">
      <c r="A85" s="4"/>
      <c r="B85" s="2"/>
      <c r="C85" s="21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3">
        <f>IF(Tabla2[[#This Row],[Zurdo]]=1,0,Tabla2[[#This Row],[Valor por persona]])</f>
        <v>0</v>
      </c>
      <c r="L85" s="2"/>
    </row>
    <row r="86" spans="1:12">
      <c r="A86" s="4"/>
      <c r="B86" s="2"/>
      <c r="C86" s="21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3">
        <f>IF(Tabla2[[#This Row],[Zurdo]]=1,0,Tabla2[[#This Row],[Valor por persona]])</f>
        <v>0</v>
      </c>
      <c r="L86" s="2"/>
    </row>
    <row r="87" spans="1:12">
      <c r="A87" s="4"/>
      <c r="B87" s="2"/>
      <c r="C87" s="21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3">
        <f>IF(Tabla2[[#This Row],[Zurdo]]=1,0,Tabla2[[#This Row],[Valor por persona]])</f>
        <v>0</v>
      </c>
      <c r="L87" s="2"/>
    </row>
    <row r="88" spans="1:12">
      <c r="A88" s="4"/>
      <c r="B88" s="2"/>
      <c r="C88" s="21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/>
      <c r="B89" s="2"/>
      <c r="C89" s="21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3">
        <f>IF(Tabla2[[#This Row],[Zurdo]]=1,0,Tabla2[[#This Row],[Valor por persona]])</f>
        <v>0</v>
      </c>
      <c r="L89" s="2"/>
    </row>
    <row r="90" spans="1:12">
      <c r="A90" s="4"/>
      <c r="B90" s="2"/>
      <c r="C90" s="21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3">
        <f>IF(Tabla2[[#This Row],[Zurdo]]=1,0,Tabla2[[#This Row],[Valor por persona]])</f>
        <v>0</v>
      </c>
      <c r="L90" s="2"/>
    </row>
    <row r="91" spans="1:12">
      <c r="A91" s="4"/>
      <c r="B91" s="2"/>
      <c r="C91" s="21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3">
        <f>IF(Tabla2[[#This Row],[Zurdo]]=1,0,Tabla2[[#This Row],[Valor por persona]])</f>
        <v>0</v>
      </c>
      <c r="L91" s="2"/>
    </row>
    <row r="92" spans="1:12">
      <c r="A92" s="4"/>
      <c r="B92" s="2"/>
      <c r="C92" s="21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3">
        <f>IF(Tabla2[[#This Row],[Zurdo]]=1,0,Tabla2[[#This Row],[Valor por persona]])</f>
        <v>0</v>
      </c>
      <c r="L92" s="2"/>
    </row>
    <row r="93" spans="1:12">
      <c r="A93" s="4"/>
      <c r="B93" s="2"/>
      <c r="C93" s="21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3">
        <f>IF(Tabla2[[#This Row],[Zurdo]]=1,0,Tabla2[[#This Row],[Valor por persona]])</f>
        <v>0</v>
      </c>
      <c r="L93" s="2"/>
    </row>
    <row r="94" spans="1:12">
      <c r="A94" s="4"/>
      <c r="B94" s="2"/>
      <c r="C94" s="21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3">
        <f>IF(Tabla2[[#This Row],[Zurdo]]=1,0,Tabla2[[#This Row],[Valor por persona]])</f>
        <v>0</v>
      </c>
      <c r="L94" s="2"/>
    </row>
    <row r="95" spans="1:12">
      <c r="A95" s="4"/>
      <c r="B95" s="2"/>
      <c r="C95" s="21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3">
        <f>IF(Tabla2[[#This Row],[Zurdo]]=1,0,Tabla2[[#This Row],[Valor por persona]])</f>
        <v>0</v>
      </c>
      <c r="L95" s="2"/>
    </row>
    <row r="96" spans="1:12">
      <c r="A96" s="4"/>
      <c r="B96" s="2"/>
      <c r="C96" s="21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3">
        <f>IF(Tabla2[[#This Row],[Zurdo]]=1,0,Tabla2[[#This Row],[Valor por persona]])</f>
        <v>0</v>
      </c>
      <c r="L96" s="2"/>
    </row>
    <row r="97" spans="1:12">
      <c r="A97" s="4"/>
      <c r="B97" s="2"/>
      <c r="C97" s="21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3">
        <f>IF(Tabla2[[#This Row],[Zurdo]]=1,0,Tabla2[[#This Row],[Valor por persona]])</f>
        <v>0</v>
      </c>
      <c r="L97" s="2"/>
    </row>
    <row r="98" spans="1:12">
      <c r="A98" s="4"/>
      <c r="B98" s="2"/>
      <c r="C98" s="21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3">
        <f>IF(Tabla2[[#This Row],[Zurdo]]=1,0,Tabla2[[#This Row],[Valor por persona]])</f>
        <v>0</v>
      </c>
      <c r="L98" s="2"/>
    </row>
    <row r="99" spans="1:12">
      <c r="A99" s="4"/>
      <c r="B99" s="2"/>
      <c r="C99" s="21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3">
        <f>IF(Tabla2[[#This Row],[Zurdo]]=1,0,Tabla2[[#This Row],[Valor por persona]])</f>
        <v>0</v>
      </c>
      <c r="L99" s="2"/>
    </row>
    <row r="100" spans="1:12">
      <c r="A100" s="4"/>
      <c r="B100" s="2"/>
      <c r="C100" s="21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3">
        <f>IF(Tabla2[[#This Row],[Zurdo]]=1,0,Tabla2[[#This Row],[Valor por persona]])</f>
        <v>0</v>
      </c>
      <c r="L100" s="2"/>
    </row>
    <row r="101" spans="1:12">
      <c r="A101" s="4"/>
      <c r="B101" s="2"/>
      <c r="C101" s="21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3">
        <f>IF(Tabla2[[#This Row],[Zurdo]]=1,0,Tabla2[[#This Row],[Valor por persona]])</f>
        <v>0</v>
      </c>
      <c r="L101" s="2"/>
    </row>
    <row r="102" spans="1:12">
      <c r="A102" s="4"/>
      <c r="B102" s="2"/>
      <c r="C102" s="21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3">
        <f>IF(Tabla2[[#This Row],[Zurdo]]=1,0,Tabla2[[#This Row],[Valor por persona]])</f>
        <v>0</v>
      </c>
      <c r="L102" s="2"/>
    </row>
    <row r="103" spans="1:12">
      <c r="A103" s="4"/>
      <c r="B103" s="2"/>
      <c r="C103" s="21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3">
        <f>IF(Tabla2[[#This Row],[Zurdo]]=1,0,Tabla2[[#This Row],[Valor por persona]])</f>
        <v>0</v>
      </c>
      <c r="L103" s="2"/>
    </row>
    <row r="104" spans="1:12">
      <c r="A104" s="4"/>
      <c r="B104" s="2"/>
      <c r="C104" s="21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3">
        <f>IF(Tabla2[[#This Row],[Zurdo]]=1,0,Tabla2[[#This Row],[Valor por persona]])</f>
        <v>0</v>
      </c>
      <c r="L104" s="2"/>
    </row>
    <row r="105" spans="1:12">
      <c r="A105" s="4"/>
      <c r="B105" s="2"/>
      <c r="C105" s="21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3">
        <f>IF(Tabla2[[#This Row],[Zurdo]]=1,0,Tabla2[[#This Row],[Valor por persona]])</f>
        <v>0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3704908</v>
      </c>
      <c r="E203" s="1">
        <f>SUM(E2:E202)</f>
        <v>1234969.3333333337</v>
      </c>
      <c r="H203" s="15" t="s">
        <v>15</v>
      </c>
      <c r="I203" s="17">
        <f>SUM(I2:I202)</f>
        <v>415100</v>
      </c>
      <c r="J203" s="17">
        <f>SUM(J2:J202)</f>
        <v>333066.66666666669</v>
      </c>
      <c r="K203" s="17">
        <f>SUM(K2:K202)</f>
        <v>446066.66666666669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12" sqref="A12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2">
      <c r="A1" t="s">
        <v>74</v>
      </c>
      <c r="B1" s="1">
        <v>150000</v>
      </c>
    </row>
    <row r="2" spans="1:2">
      <c r="A2" t="s">
        <v>75</v>
      </c>
      <c r="B2" s="1">
        <v>50000</v>
      </c>
    </row>
    <row r="3" spans="1:2">
      <c r="A3" t="s">
        <v>76</v>
      </c>
      <c r="B3" s="1">
        <v>650000</v>
      </c>
    </row>
    <row r="4" spans="1:2">
      <c r="A4" t="s">
        <v>77</v>
      </c>
      <c r="B4" s="1">
        <v>300000</v>
      </c>
    </row>
    <row r="5" spans="1:2">
      <c r="A5" t="s">
        <v>78</v>
      </c>
      <c r="B5" s="1">
        <v>100000</v>
      </c>
    </row>
    <row r="6" spans="1:2">
      <c r="A6" t="s">
        <v>79</v>
      </c>
      <c r="B6" s="1">
        <v>80000</v>
      </c>
    </row>
    <row r="7" spans="1:2">
      <c r="A7" t="s">
        <v>80</v>
      </c>
      <c r="B7" s="1">
        <v>30000</v>
      </c>
    </row>
    <row r="8" spans="1:2">
      <c r="A8" t="s">
        <v>81</v>
      </c>
      <c r="B8" s="1">
        <v>20000</v>
      </c>
    </row>
    <row r="9" spans="1:2">
      <c r="A9" t="s">
        <v>82</v>
      </c>
      <c r="B9" s="1">
        <v>30000</v>
      </c>
    </row>
    <row r="10" spans="1:2">
      <c r="A10" t="s">
        <v>83</v>
      </c>
      <c r="B10" s="1">
        <v>10000</v>
      </c>
    </row>
    <row r="11" spans="1:2">
      <c r="A11" t="s">
        <v>84</v>
      </c>
      <c r="B11" s="1">
        <v>150000</v>
      </c>
    </row>
    <row r="24" spans="2:2">
      <c r="B24" s="1">
        <f>SUM(B1:B23)</f>
        <v>1570000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2017-10-18T20:51:17Z</dcterms:modified>
</cp:coreProperties>
</file>