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zbin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<sst xmlns="http://schemas.openxmlformats.org/spreadsheetml/2006/main" count="219" uniqueCount="148">
  <si>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</si>
  <si>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</si>
  <si>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</si>
  <si>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</si>
  <si>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</si>
  <si>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</si>
  <si>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</si>
  <si>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</si>
  <si>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</si>
  <si>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</si>
  <si>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</si>
  <si>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</si>
  <si>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</si>
  <si>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</si>
  <si>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</si>
  <si>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</si>
  <si>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</si>
  <si>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</si>
  <si>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</si>
  <si>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</si>
  <si>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</si>
  <si>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</si>
  <si>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</si>
  <si>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</si>
  <si>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</si>
  <si>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</si>
  <si>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</si>
  <si>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</si>
  <si>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</si>
  <si>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</si>
  <si>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</si>
  <si>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</si>
  <si>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</si>
  <si>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</si>
  <si>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</si>
  <si>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</si>
  <si>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</si>
  <si>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</si>
  <si>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</si>
  <si>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</si>
  <si>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</si>
  <si>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</si>
  <si>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</si>
  <si>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</si>
  <si>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</si>
  <si>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</si>
  <si>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</si>
  <si>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</si>
  <si>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</si>
  <si>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</si>
  <si>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</si>
  <si>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</si>
  <si>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</si>
  <si>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</si>
  <si>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</si>
  <si>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</si>
  <si>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</si>
  <si>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</si>
  <si>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</si>
  <si>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</si>
  <si>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</si>
  <si>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</si>
  <si>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</si>
  <si>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</si>
  <si>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</si>
  <si>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</si>
  <si>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</si>
  <si>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</si>
  <si>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</si>
  <si>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</si>
  <si>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</si>
  <si>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</si>
  <si>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</si>
  <si>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</si>
  <si>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</si>
  <si>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</si>
  <si>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</si>
  <si>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</si>
  <si>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</si>
  <si>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</si>
  <si>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</si>
  <si>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</si>
  <si>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</si>
  <si>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</si>
  <si>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</si>
  <si>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</si>
  <si>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</si>
  <si>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</si>
  <si>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</si>
  <si>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</si>
  <si>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</si>
  <si>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</si>
  <si>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</si>
  <si>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</si>
  <si>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</si>
  <si>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</si>
  <si>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</si>
  <si>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</si>
  <si>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</si>
  <si>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</si>
  <si>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</si>
  <si>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</si>
  <si>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</si>
  <si>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</si>
  <si>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</si>
  <si>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</si>
  <si>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</si>
  <si>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</si>
  <si>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</si>
  <si>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</si>
  <si>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</si>
  <si>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</si>
  <si>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</si>
  <si>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</si>
  <si>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</si>
  <si>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</si>
  <si>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</si>
  <si>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AVANTEL</t>
  </si>
  <si>
    <t>CABLES, TORNILLOS…</t>
  </si>
  <si>
    <t>servicio hasta el 14 de noviembre, falta pagar una factura</t>
  </si>
  <si>
    <t>Compras andres</t>
  </si>
  <si>
    <t>Fuente pc negra</t>
  </si>
  <si>
    <t>Mosfets zurdo</t>
  </si>
  <si>
    <t>Carrete de estaño</t>
  </si>
  <si>
    <t>Jumpers dynamo</t>
  </si>
  <si>
    <t>Conectores de tornillitos</t>
  </si>
  <si>
    <t>Avantel ultima factura</t>
  </si>
  <si>
    <t xml:space="preserve">Cuota Manejo e intereses </t>
  </si>
  <si>
    <t>Cosas varias</t>
  </si>
  <si>
    <t>Carcaza + Taxi</t>
  </si>
  <si>
    <t>Sobrepisos</t>
  </si>
  <si>
    <t>Conectores ecg y cosas</t>
  </si>
  <si>
    <t>Fuente de reemplazo</t>
  </si>
  <si>
    <t>Fuente día recogí zurdo</t>
  </si>
  <si>
    <t>Piso en aclirico</t>
  </si>
  <si>
    <t>Jabon, boton, eles, carne, cintas y correas</t>
  </si>
  <si>
    <t>Torniwassas</t>
  </si>
  <si>
    <t>71k cuota de manejo 10 meses cada uno</t>
  </si>
  <si>
    <t>120k intereses por deuda de 400k a 10 meses</t>
  </si>
  <si>
    <t>Cuota de Manejo // Hasta fin de febrero 2018</t>
  </si>
  <si>
    <t>Intereses // Hasta fin de febrero 2018</t>
  </si>
  <si>
    <t>Ya se definió total por 191000 hasta febrero</t>
  </si>
  <si>
    <t>Refuerzos lapiz y sobrepisos pcb's</t>
  </si>
  <si>
    <t>Molex y capacitores</t>
  </si>
  <si>
    <t>Taxis</t>
  </si>
  <si>
    <t>Resistencias electrokit</t>
  </si>
  <si>
    <t>Sma Conectores</t>
  </si>
  <si>
    <t>zurdo -6K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</si>
</sst>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92" workbookViewId="0">
      <selection activeCell="H92" sqref="H92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1</v>
      </c>
      <c r="G30" s="13">
        <v>1</v>
      </c>
      <c r="H30" s="13">
        <v>1</v>
      </c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1</v>
      </c>
      <c r="G48" s="13">
        <v>1</v>
      </c>
      <c r="H48" s="13">
        <v>1</v>
      </c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1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1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1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1</v>
      </c>
      <c r="G53" s="13">
        <v>1</v>
      </c>
      <c r="H53" s="13">
        <v>1</v>
      </c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1</v>
      </c>
      <c r="G54" s="13">
        <v>1</v>
      </c>
      <c r="H54" s="13">
        <v>1</v>
      </c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1</v>
      </c>
      <c r="G55" s="13">
        <v>1</v>
      </c>
      <c r="H55" s="13">
        <v>1</v>
      </c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1</v>
      </c>
      <c r="G56" s="13">
        <v>1</v>
      </c>
      <c r="H56" s="13">
        <v>1</v>
      </c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1</v>
      </c>
      <c r="G57" s="13">
        <v>1</v>
      </c>
      <c r="H57" s="13">
        <v>1</v>
      </c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1</v>
      </c>
      <c r="G58" s="13">
        <v>1</v>
      </c>
      <c r="H58" s="13">
        <v>1</v>
      </c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1</v>
      </c>
      <c r="G59" s="13">
        <v>1</v>
      </c>
      <c r="H59" s="13">
        <v>1</v>
      </c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1</v>
      </c>
      <c r="G60" s="13">
        <v>1</v>
      </c>
      <c r="H60" s="13">
        <v>1</v>
      </c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1</v>
      </c>
      <c r="G61" s="13">
        <v>1</v>
      </c>
      <c r="H61" s="13">
        <v>1</v>
      </c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1</v>
      </c>
      <c r="G62" s="13">
        <v>1</v>
      </c>
      <c r="H62" s="13">
        <v>1</v>
      </c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1</v>
      </c>
      <c r="G63" s="13">
        <v>1</v>
      </c>
      <c r="H63" s="13">
        <v>1</v>
      </c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1</v>
      </c>
      <c r="G64" s="13">
        <v>1</v>
      </c>
      <c r="H64" s="13">
        <v>1</v>
      </c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1</v>
      </c>
      <c r="G65" s="13">
        <v>1</v>
      </c>
      <c r="H65" s="13">
        <v>1</v>
      </c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1</v>
      </c>
      <c r="G66" s="13">
        <v>1</v>
      </c>
      <c r="H66" s="13">
        <v>1</v>
      </c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1</v>
      </c>
      <c r="G67" s="13">
        <v>1</v>
      </c>
      <c r="H67" s="13">
        <v>1</v>
      </c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/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1</v>
      </c>
      <c r="G68" s="13">
        <v>1</v>
      </c>
      <c r="H68" s="13">
        <v>1</v>
      </c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 t="s">
        <v>109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1</v>
      </c>
      <c r="G69" s="13">
        <v>1</v>
      </c>
      <c r="H69" s="13">
        <v>1</v>
      </c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 t="s">
        <v>110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1</v>
      </c>
      <c r="G70" s="13">
        <v>0</v>
      </c>
      <c r="H70" s="13">
        <v>1</v>
      </c>
      <c r="I70" s="3">
        <f>IF(Tabla2[[#This Row],[Andres]]=1,0,Tabla2[[#This Row],[Valor por persona]])</f>
        <v>0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0</v>
      </c>
      <c r="L70" s="2"/>
    </row>
    <row r="71" spans="1:12">
      <c r="A71" s="4" t="s">
        <v>111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1</v>
      </c>
      <c r="G71" s="13">
        <v>0</v>
      </c>
      <c r="H71" s="13">
        <v>1</v>
      </c>
      <c r="I71" s="3">
        <f>IF(Tabla2[[#This Row],[Andres]]=1,0,Tabla2[[#This Row],[Valor por persona]])</f>
        <v>0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0</v>
      </c>
      <c r="L71" s="2"/>
    </row>
    <row r="72" spans="1:12">
      <c r="A72" s="4" t="s">
        <v>112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1</v>
      </c>
      <c r="G72" s="13">
        <v>0</v>
      </c>
      <c r="H72" s="13">
        <v>1</v>
      </c>
      <c r="I72" s="3">
        <f>IF(Tabla2[[#This Row],[Andres]]=1,0,Tabla2[[#This Row],[Valor por persona]])</f>
        <v>0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0</v>
      </c>
      <c r="L72" s="2"/>
    </row>
    <row r="73" spans="1:12">
      <c r="A73" s="4" t="s">
        <v>113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1</v>
      </c>
      <c r="G73" s="13">
        <v>0</v>
      </c>
      <c r="H73" s="13">
        <v>1</v>
      </c>
      <c r="I73" s="3">
        <f>IF(Tabla2[[#This Row],[Andres]]=1,0,Tabla2[[#This Row],[Valor por persona]])</f>
        <v>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0</v>
      </c>
      <c r="L73" s="2"/>
    </row>
    <row r="74" spans="1:12">
      <c r="A74" s="4" t="s">
        <v>114</v>
      </c>
      <c r="B74" s="2"/>
      <c r="C74" s="21" t="s">
        <v>7</v>
      </c>
      <c r="D74" s="3">
        <v>31200</v>
      </c>
      <c r="E74" s="3">
        <f>Tabla2[[#This Row],[Valor en Pesos total]]/3</f>
        <v>10400</v>
      </c>
      <c r="F74" s="13">
        <v>1</v>
      </c>
      <c r="G74" s="13">
        <v>0</v>
      </c>
      <c r="H74" s="13">
        <v>1</v>
      </c>
      <c r="I74" s="3">
        <f>IF(Tabla2[[#This Row],[Andres]]=1,0,Tabla2[[#This Row],[Valor por persona]])</f>
        <v>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0</v>
      </c>
      <c r="L74" s="2"/>
    </row>
    <row r="75" spans="1:12">
      <c r="A75" s="4" t="s">
        <v>115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1</v>
      </c>
      <c r="G75" s="13">
        <v>0</v>
      </c>
      <c r="H75" s="13">
        <v>1</v>
      </c>
      <c r="I75" s="3">
        <f>IF(Tabla2[[#This Row],[Andres]]=1,0,Tabla2[[#This Row],[Valor por persona]])</f>
        <v>0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0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1</v>
      </c>
      <c r="G76" s="13">
        <v>0</v>
      </c>
      <c r="H76" s="13">
        <v>1</v>
      </c>
      <c r="I76" s="3">
        <f>IF(Tabla2[[#This Row],[Andres]]=1,0,Tabla2[[#This Row],[Valor por persona]])</f>
        <v>0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0</v>
      </c>
      <c r="L76" s="2"/>
    </row>
    <row r="77" spans="1:12">
      <c r="A77" s="4" t="s">
        <v>59</v>
      </c>
      <c r="B77" s="2"/>
      <c r="C77" s="21" t="s">
        <v>7</v>
      </c>
      <c r="D77" s="3">
        <v>102000</v>
      </c>
      <c r="E77" s="3">
        <f>Tabla2[[#This Row],[Valor en Pesos total]]/3</f>
        <v>34000</v>
      </c>
      <c r="F77" s="13">
        <v>0</v>
      </c>
      <c r="G77" s="13">
        <v>0</v>
      </c>
      <c r="H77" s="13">
        <v>1</v>
      </c>
      <c r="I77" s="3">
        <f>IF(Tabla2[[#This Row],[Andres]]=1,0,Tabla2[[#This Row],[Valor por persona]])</f>
        <v>34000</v>
      </c>
      <c r="J77" s="3">
        <f>IF(Tabla2[[#This Row],[Luzbin]]=1,0,Tabla2[[#This Row],[Valor por persona]])</f>
        <v>34000</v>
      </c>
      <c r="K77" s="3">
        <f>IF(Tabla2[[#This Row],[Zurdo]]=1,0,Tabla2[[#This Row],[Valor por persona]])</f>
        <v>0</v>
      </c>
      <c r="L77" s="2"/>
    </row>
    <row r="78" spans="1:12">
      <c r="A78" s="4" t="s">
        <v>116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1</v>
      </c>
      <c r="G78" s="13">
        <v>0</v>
      </c>
      <c r="H78" s="13">
        <v>1</v>
      </c>
      <c r="I78" s="3">
        <f>IF(Tabla2[[#This Row],[Andres]]=1,0,Tabla2[[#This Row],[Valor por persona]])</f>
        <v>0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0</v>
      </c>
      <c r="L78" s="2"/>
    </row>
    <row r="79" spans="1:12">
      <c r="A79" s="4" t="s">
        <v>117</v>
      </c>
      <c r="B79" s="2" t="s">
        <v>119</v>
      </c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0</v>
      </c>
      <c r="G79" s="13">
        <v>0</v>
      </c>
      <c r="H79" s="13">
        <v>1</v>
      </c>
      <c r="I79" s="3">
        <f>IF(Tabla2[[#This Row],[Andres]]=1,0,Tabla2[[#This Row],[Valor por persona]])</f>
        <v>14666.666666666666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0</v>
      </c>
      <c r="L79" s="2"/>
    </row>
    <row r="80" spans="1:12">
      <c r="A80" s="4" t="s">
        <v>118</v>
      </c>
      <c r="B80" s="2"/>
      <c r="C80" s="21"/>
      <c r="D80" s="3">
        <v>22000</v>
      </c>
      <c r="E80" s="3">
        <f>Tabla2[[#This Row],[Valor en Pesos total]]/3</f>
        <v>7333.333333333333</v>
      </c>
      <c r="F80" s="13">
        <v>1</v>
      </c>
      <c r="G80" s="13">
        <v>0</v>
      </c>
      <c r="H80" s="13">
        <v>1</v>
      </c>
      <c r="I80" s="3">
        <f>IF(Tabla2[[#This Row],[Andres]]=1,0,Tabla2[[#This Row],[Valor por persona]])</f>
        <v>0</v>
      </c>
      <c r="J80" s="3">
        <f>IF(Tabla2[[#This Row],[Luzbin]]=1,0,Tabla2[[#This Row],[Valor por persona]])</f>
        <v>7333.333333333333</v>
      </c>
      <c r="K80" s="3">
        <f>IF(Tabla2[[#This Row],[Zurdo]]=1,0,Tabla2[[#This Row],[Valor por persona]])</f>
        <v>0</v>
      </c>
      <c r="L80" s="2"/>
    </row>
    <row r="81" spans="1:12">
      <c r="A81" s="4" t="s">
        <v>120</v>
      </c>
      <c r="B81" s="2"/>
      <c r="C81" s="21"/>
      <c r="D81" s="3">
        <v>56500</v>
      </c>
      <c r="E81" s="3">
        <f>Tabla2[[#This Row],[Valor en Pesos total]]/3</f>
        <v>18833.333333333332</v>
      </c>
      <c r="F81" s="13">
        <v>0</v>
      </c>
      <c r="G81" s="13">
        <v>0</v>
      </c>
      <c r="H81" s="13">
        <v>1</v>
      </c>
      <c r="I81" s="3">
        <f>IF(Tabla2[[#This Row],[Andres]]=1,0,Tabla2[[#This Row],[Valor por persona]])</f>
        <v>18833.333333333332</v>
      </c>
      <c r="J81" s="3">
        <f>IF(Tabla2[[#This Row],[Luzbin]]=1,0,Tabla2[[#This Row],[Valor por persona]])</f>
        <v>18833.333333333332</v>
      </c>
      <c r="K81" s="3">
        <f>IF(Tabla2[[#This Row],[Zurdo]]=1,0,Tabla2[[#This Row],[Valor por persona]])</f>
        <v>0</v>
      </c>
      <c r="L81" s="2"/>
    </row>
    <row r="82" spans="1:12">
      <c r="A82" s="4" t="s">
        <v>121</v>
      </c>
      <c r="B82" s="2"/>
      <c r="C82" s="21"/>
      <c r="D82" s="3">
        <v>32000</v>
      </c>
      <c r="E82" s="3">
        <f>Tabla2[[#This Row],[Valor en Pesos total]]/3</f>
        <v>10666.666666666666</v>
      </c>
      <c r="F82" s="13">
        <v>0</v>
      </c>
      <c r="G82" s="13">
        <v>0</v>
      </c>
      <c r="H82" s="13">
        <v>0</v>
      </c>
      <c r="I82" s="3">
        <f>IF(Tabla2[[#This Row],[Andres]]=1,0,Tabla2[[#This Row],[Valor por persona]])</f>
        <v>10666.666666666666</v>
      </c>
      <c r="J82" s="3">
        <f>IF(Tabla2[[#This Row],[Luzbin]]=1,0,Tabla2[[#This Row],[Valor por persona]])</f>
        <v>10666.666666666666</v>
      </c>
      <c r="K82" s="3">
        <f>IF(Tabla2[[#This Row],[Zurdo]]=1,0,Tabla2[[#This Row],[Valor por persona]])</f>
        <v>10666.666666666666</v>
      </c>
      <c r="L82" s="2"/>
    </row>
    <row r="83" spans="1:12">
      <c r="A83" s="4" t="s">
        <v>122</v>
      </c>
      <c r="B83" s="2"/>
      <c r="C83" s="21"/>
      <c r="D83" s="3">
        <v>52000</v>
      </c>
      <c r="E83" s="3">
        <f>Tabla2[[#This Row],[Valor en Pesos total]]/3</f>
        <v>17333.333333333332</v>
      </c>
      <c r="F83" s="13">
        <v>0</v>
      </c>
      <c r="G83" s="13">
        <v>0</v>
      </c>
      <c r="H83" s="13">
        <v>1</v>
      </c>
      <c r="I83" s="3">
        <f>IF(Tabla2[[#This Row],[Andres]]=1,0,Tabla2[[#This Row],[Valor por persona]])</f>
        <v>17333.333333333332</v>
      </c>
      <c r="J83" s="3">
        <f>IF(Tabla2[[#This Row],[Luzbin]]=1,0,Tabla2[[#This Row],[Valor por persona]])</f>
        <v>17333.333333333332</v>
      </c>
      <c r="K83" s="3">
        <f>IF(Tabla2[[#This Row],[Zurdo]]=1,0,Tabla2[[#This Row],[Valor por persona]])</f>
        <v>0</v>
      </c>
      <c r="L83" s="2"/>
    </row>
    <row r="84" spans="1:12">
      <c r="A84" s="4" t="s">
        <v>123</v>
      </c>
      <c r="B84" s="2"/>
      <c r="C84" s="21"/>
      <c r="D84" s="3">
        <v>17000</v>
      </c>
      <c r="E84" s="3">
        <f>Tabla2[[#This Row],[Valor en Pesos total]]/3</f>
        <v>5666.666666666667</v>
      </c>
      <c r="F84" s="13">
        <v>0</v>
      </c>
      <c r="G84" s="13">
        <v>0</v>
      </c>
      <c r="H84" s="13">
        <v>0</v>
      </c>
      <c r="I84" s="3">
        <f>IF(Tabla2[[#This Row],[Andres]]=1,0,Tabla2[[#This Row],[Valor por persona]])</f>
        <v>5666.666666666667</v>
      </c>
      <c r="J84" s="3">
        <f>IF(Tabla2[[#This Row],[Luzbin]]=1,0,Tabla2[[#This Row],[Valor por persona]])</f>
        <v>5666.666666666667</v>
      </c>
      <c r="K84" s="3">
        <f>IF(Tabla2[[#This Row],[Zurdo]]=1,0,Tabla2[[#This Row],[Valor por persona]])</f>
        <v>5666.666666666667</v>
      </c>
      <c r="L84" s="2"/>
    </row>
    <row r="85" spans="1:12">
      <c r="A85" s="4" t="s">
        <v>124</v>
      </c>
      <c r="B85" s="2"/>
      <c r="C85" s="21"/>
      <c r="D85" s="3">
        <v>6000</v>
      </c>
      <c r="E85" s="3">
        <f>Tabla2[[#This Row],[Valor en Pesos total]]/3</f>
        <v>2000</v>
      </c>
      <c r="F85" s="13">
        <v>0</v>
      </c>
      <c r="G85" s="13">
        <v>0</v>
      </c>
      <c r="H85" s="13">
        <v>1</v>
      </c>
      <c r="I85" s="3">
        <f>IF(Tabla2[[#This Row],[Andres]]=1,0,Tabla2[[#This Row],[Valor por persona]])</f>
        <v>2000</v>
      </c>
      <c r="J85" s="3">
        <f>IF(Tabla2[[#This Row],[Luzbin]]=1,0,Tabla2[[#This Row],[Valor por persona]])</f>
        <v>2000</v>
      </c>
      <c r="K85" s="3">
        <f>IF(Tabla2[[#This Row],[Zurdo]]=1,0,Tabla2[[#This Row],[Valor por persona]])</f>
        <v>0</v>
      </c>
      <c r="L85" s="2"/>
    </row>
    <row r="86" spans="1:12">
      <c r="A86" s="4" t="s">
        <v>125</v>
      </c>
      <c r="B86" s="2"/>
      <c r="C86" s="21"/>
      <c r="D86" s="3">
        <v>3800</v>
      </c>
      <c r="E86" s="3">
        <f>Tabla2[[#This Row],[Valor en Pesos total]]/3</f>
        <v>1266.6666666666667</v>
      </c>
      <c r="F86" s="13">
        <v>0</v>
      </c>
      <c r="G86" s="13">
        <v>0</v>
      </c>
      <c r="H86" s="13">
        <v>1</v>
      </c>
      <c r="I86" s="3">
        <f>IF(Tabla2[[#This Row],[Andres]]=1,0,Tabla2[[#This Row],[Valor por persona]])</f>
        <v>1266.6666666666667</v>
      </c>
      <c r="J86" s="3">
        <f>IF(Tabla2[[#This Row],[Luzbin]]=1,0,Tabla2[[#This Row],[Valor por persona]])</f>
        <v>1266.6666666666667</v>
      </c>
      <c r="K86" s="3">
        <f>IF(Tabla2[[#This Row],[Zurdo]]=1,0,Tabla2[[#This Row],[Valor por persona]])</f>
        <v>0</v>
      </c>
      <c r="L86" s="2"/>
    </row>
    <row r="87" spans="1:12">
      <c r="A87" s="4" t="s">
        <v>126</v>
      </c>
      <c r="B87" s="2"/>
      <c r="C87" s="21"/>
      <c r="D87" s="3">
        <v>46500</v>
      </c>
      <c r="E87" s="3">
        <f>Tabla2[[#This Row],[Valor en Pesos total]]/3</f>
        <v>15500</v>
      </c>
      <c r="F87" s="13">
        <v>0</v>
      </c>
      <c r="G87" s="13">
        <v>0</v>
      </c>
      <c r="H87" s="13">
        <v>0</v>
      </c>
      <c r="I87" s="3">
        <f>IF(Tabla2[[#This Row],[Andres]]=1,0,Tabla2[[#This Row],[Valor por persona]])</f>
        <v>15500</v>
      </c>
      <c r="J87" s="3">
        <f>IF(Tabla2[[#This Row],[Luzbin]]=1,0,Tabla2[[#This Row],[Valor por persona]])</f>
        <v>15500</v>
      </c>
      <c r="K87" s="3">
        <f>IF(Tabla2[[#This Row],[Zurdo]]=1,0,Tabla2[[#This Row],[Valor por persona]])</f>
        <v>15500</v>
      </c>
      <c r="L87" s="2"/>
    </row>
    <row r="88" spans="1:12">
      <c r="A88" s="4" t="s">
        <v>127</v>
      </c>
      <c r="B88" s="2" t="s">
        <v>141</v>
      </c>
      <c r="C88" s="21"/>
      <c r="D88" s="3"/>
      <c r="E88" s="3">
        <f>Tabla2[[#This Row],[Valor en Pesos total]]/3</f>
        <v>0</v>
      </c>
      <c r="F88" s="13">
        <v>0</v>
      </c>
      <c r="G88" s="13">
        <v>0</v>
      </c>
      <c r="H88" s="13">
        <v>0</v>
      </c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 t="s">
        <v>128</v>
      </c>
      <c r="B89" s="2"/>
      <c r="C89" s="21"/>
      <c r="D89" s="3">
        <v>30800</v>
      </c>
      <c r="E89" s="3">
        <f>Tabla2[[#This Row],[Valor en Pesos total]]/3</f>
        <v>10266.666666666666</v>
      </c>
      <c r="F89" s="13">
        <v>1</v>
      </c>
      <c r="G89" s="13">
        <v>0</v>
      </c>
      <c r="H89" s="13">
        <v>0</v>
      </c>
      <c r="I89" s="3">
        <f>IF(Tabla2[[#This Row],[Andres]]=1,0,Tabla2[[#This Row],[Valor por persona]])</f>
        <v>0</v>
      </c>
      <c r="J89" s="3">
        <f>IF(Tabla2[[#This Row],[Luzbin]]=1,0,Tabla2[[#This Row],[Valor por persona]])</f>
        <v>10266.666666666666</v>
      </c>
      <c r="K89" s="3">
        <f>IF(Tabla2[[#This Row],[Zurdo]]=1,0,Tabla2[[#This Row],[Valor por persona]])</f>
        <v>10266.666666666666</v>
      </c>
      <c r="L89" s="2"/>
    </row>
    <row r="90" spans="1:12">
      <c r="A90" s="4" t="s">
        <v>131</v>
      </c>
      <c r="B90" s="2"/>
      <c r="C90" s="21"/>
      <c r="D90" s="3">
        <v>15000</v>
      </c>
      <c r="E90" s="3">
        <f>Tabla2[[#This Row],[Valor en Pesos total]]/3</f>
        <v>5000</v>
      </c>
      <c r="F90" s="13">
        <v>1</v>
      </c>
      <c r="G90" s="13">
        <v>0</v>
      </c>
      <c r="H90" s="13">
        <v>0</v>
      </c>
      <c r="I90" s="3">
        <f>IF(Tabla2[[#This Row],[Andres]]=1,0,Tabla2[[#This Row],[Valor por persona]])</f>
        <v>0</v>
      </c>
      <c r="J90" s="3">
        <f>IF(Tabla2[[#This Row],[Luzbin]]=1,0,Tabla2[[#This Row],[Valor por persona]])</f>
        <v>5000</v>
      </c>
      <c r="K90" s="3">
        <f>IF(Tabla2[[#This Row],[Zurdo]]=1,0,Tabla2[[#This Row],[Valor por persona]])</f>
        <v>5000</v>
      </c>
      <c r="L90" s="2"/>
    </row>
    <row r="91" spans="1:12">
      <c r="A91" s="4" t="s">
        <v>129</v>
      </c>
      <c r="B91" s="2"/>
      <c r="C91" s="21"/>
      <c r="D91" s="3">
        <v>351000</v>
      </c>
      <c r="E91" s="3">
        <f>Tabla2[[#This Row],[Valor en Pesos total]]/3</f>
        <v>117000</v>
      </c>
      <c r="F91" s="13">
        <v>0</v>
      </c>
      <c r="G91" s="13">
        <v>0</v>
      </c>
      <c r="H91" s="13">
        <v>1</v>
      </c>
      <c r="I91" s="3">
        <f>IF(Tabla2[[#This Row],[Andres]]=1,0,Tabla2[[#This Row],[Valor por persona]])</f>
        <v>117000</v>
      </c>
      <c r="J91" s="3">
        <f>IF(Tabla2[[#This Row],[Luzbin]]=1,0,Tabla2[[#This Row],[Valor por persona]])</f>
        <v>117000</v>
      </c>
      <c r="K91" s="3">
        <f>IF(Tabla2[[#This Row],[Zurdo]]=1,0,Tabla2[[#This Row],[Valor por persona]])</f>
        <v>0</v>
      </c>
      <c r="L91" s="2"/>
    </row>
    <row r="92" spans="1:12">
      <c r="A92" s="4" t="s">
        <v>130</v>
      </c>
      <c r="B92" s="2"/>
      <c r="C92" s="21"/>
      <c r="D92" s="3">
        <v>190000</v>
      </c>
      <c r="E92" s="3">
        <f>Tabla2[[#This Row],[Valor en Pesos total]]/3</f>
        <v>63333.333333333336</v>
      </c>
      <c r="F92" s="13">
        <v>0</v>
      </c>
      <c r="G92" s="13">
        <v>0</v>
      </c>
      <c r="H92" s="13">
        <v>0</v>
      </c>
      <c r="I92" s="3">
        <f>IF(Tabla2[[#This Row],[Andres]]=1,0,Tabla2[[#This Row],[Valor por persona]])</f>
        <v>63333.333333333336</v>
      </c>
      <c r="J92" s="3">
        <f>IF(Tabla2[[#This Row],[Luzbin]]=1,0,Tabla2[[#This Row],[Valor por persona]])</f>
        <v>63333.333333333336</v>
      </c>
      <c r="K92" s="3">
        <f>IF(Tabla2[[#This Row],[Zurdo]]=1,0,Tabla2[[#This Row],[Valor por persona]])</f>
        <v>63333.333333333336</v>
      </c>
      <c r="L92" s="2"/>
    </row>
    <row r="93" spans="1:12">
      <c r="A93" s="4" t="s">
        <v>135</v>
      </c>
      <c r="B93" s="2"/>
      <c r="C93" s="21"/>
      <c r="D93" s="3">
        <v>17100</v>
      </c>
      <c r="E93" s="3">
        <f>Tabla2[[#This Row],[Valor en Pesos total]]/3</f>
        <v>5700</v>
      </c>
      <c r="F93" s="13">
        <v>0</v>
      </c>
      <c r="G93" s="13">
        <v>0</v>
      </c>
      <c r="H93" s="13">
        <v>0</v>
      </c>
      <c r="I93" s="3">
        <f>IF(Tabla2[[#This Row],[Andres]]=1,0,Tabla2[[#This Row],[Valor por persona]])</f>
        <v>5700</v>
      </c>
      <c r="J93" s="3">
        <f>IF(Tabla2[[#This Row],[Luzbin]]=1,0,Tabla2[[#This Row],[Valor por persona]])</f>
        <v>5700</v>
      </c>
      <c r="K93" s="3">
        <f>IF(Tabla2[[#This Row],[Zurdo]]=1,0,Tabla2[[#This Row],[Valor por persona]])</f>
        <v>5700</v>
      </c>
      <c r="L93" s="2"/>
    </row>
    <row r="94" spans="1:12">
      <c r="A94" s="4" t="s">
        <v>132</v>
      </c>
      <c r="B94" s="2"/>
      <c r="C94" s="21"/>
      <c r="D94" s="3">
        <v>32000</v>
      </c>
      <c r="E94" s="3">
        <f>Tabla2[[#This Row],[Valor en Pesos total]]/3</f>
        <v>10666.666666666666</v>
      </c>
      <c r="F94" s="13">
        <v>0</v>
      </c>
      <c r="G94" s="13">
        <v>0</v>
      </c>
      <c r="H94" s="13">
        <v>0</v>
      </c>
      <c r="I94" s="3">
        <f>IF(Tabla2[[#This Row],[Andres]]=1,0,Tabla2[[#This Row],[Valor por persona]])</f>
        <v>10666.666666666666</v>
      </c>
      <c r="J94" s="3">
        <f>IF(Tabla2[[#This Row],[Luzbin]]=1,0,Tabla2[[#This Row],[Valor por persona]])</f>
        <v>10666.666666666666</v>
      </c>
      <c r="K94" s="3">
        <f>IF(Tabla2[[#This Row],[Zurdo]]=1,0,Tabla2[[#This Row],[Valor por persona]])</f>
        <v>10666.666666666666</v>
      </c>
      <c r="L94" s="2"/>
    </row>
    <row r="95" spans="1:12">
      <c r="A95" s="4" t="s">
        <v>133</v>
      </c>
      <c r="B95" s="2"/>
      <c r="C95" s="21"/>
      <c r="D95" s="3">
        <v>30000</v>
      </c>
      <c r="E95" s="3">
        <f>Tabla2[[#This Row],[Valor en Pesos total]]/3</f>
        <v>10000</v>
      </c>
      <c r="F95" s="13">
        <v>1</v>
      </c>
      <c r="G95" s="13">
        <v>0</v>
      </c>
      <c r="H95" s="13">
        <v>0</v>
      </c>
      <c r="I95" s="3">
        <f>IF(Tabla2[[#This Row],[Andres]]=1,0,Tabla2[[#This Row],[Valor por persona]])</f>
        <v>0</v>
      </c>
      <c r="J95" s="3">
        <f>IF(Tabla2[[#This Row],[Luzbin]]=1,0,Tabla2[[#This Row],[Valor por persona]])</f>
        <v>10000</v>
      </c>
      <c r="K95" s="3">
        <f>IF(Tabla2[[#This Row],[Zurdo]]=1,0,Tabla2[[#This Row],[Valor por persona]])</f>
        <v>10000</v>
      </c>
      <c r="L95" s="2"/>
    </row>
    <row r="96" spans="1:12">
      <c r="A96" s="4" t="s">
        <v>134</v>
      </c>
      <c r="B96" s="2"/>
      <c r="C96" s="21"/>
      <c r="D96" s="3">
        <v>15000</v>
      </c>
      <c r="E96" s="3">
        <f>Tabla2[[#This Row],[Valor en Pesos total]]/3</f>
        <v>5000</v>
      </c>
      <c r="F96" s="13">
        <v>0</v>
      </c>
      <c r="G96" s="13">
        <v>0</v>
      </c>
      <c r="H96" s="13">
        <v>0</v>
      </c>
      <c r="I96" s="3">
        <f>IF(Tabla2[[#This Row],[Andres]]=1,0,Tabla2[[#This Row],[Valor por persona]])</f>
        <v>5000</v>
      </c>
      <c r="J96" s="3">
        <f>IF(Tabla2[[#This Row],[Luzbin]]=1,0,Tabla2[[#This Row],[Valor por persona]])</f>
        <v>5000</v>
      </c>
      <c r="K96" s="3">
        <f>IF(Tabla2[[#This Row],[Zurdo]]=1,0,Tabla2[[#This Row],[Valor por persona]])</f>
        <v>5000</v>
      </c>
      <c r="L96" s="2"/>
    </row>
    <row r="97" spans="1:12">
      <c r="A97" s="4" t="s">
        <v>136</v>
      </c>
      <c r="B97" s="2"/>
      <c r="C97" s="21"/>
      <c r="D97" s="3">
        <v>19000</v>
      </c>
      <c r="E97" s="3">
        <f>Tabla2[[#This Row],[Valor en Pesos total]]/3</f>
        <v>6333.333333333333</v>
      </c>
      <c r="F97" s="13">
        <v>0</v>
      </c>
      <c r="G97" s="13">
        <v>0</v>
      </c>
      <c r="H97" s="13">
        <v>0</v>
      </c>
      <c r="I97" s="3">
        <f>IF(Tabla2[[#This Row],[Andres]]=1,0,Tabla2[[#This Row],[Valor por persona]])</f>
        <v>6333.333333333333</v>
      </c>
      <c r="J97" s="3">
        <f>IF(Tabla2[[#This Row],[Luzbin]]=1,0,Tabla2[[#This Row],[Valor por persona]])</f>
        <v>6333.333333333333</v>
      </c>
      <c r="K97" s="3">
        <f>IF(Tabla2[[#This Row],[Zurdo]]=1,0,Tabla2[[#This Row],[Valor por persona]])</f>
        <v>6333.333333333333</v>
      </c>
      <c r="L97" s="2"/>
    </row>
    <row r="98" spans="1:12">
      <c r="A98" s="4" t="s">
        <v>139</v>
      </c>
      <c r="B98" s="2" t="s">
        <v>137</v>
      </c>
      <c r="C98" s="21"/>
      <c r="D98" s="3">
        <v>213000</v>
      </c>
      <c r="E98" s="3">
        <f>Tabla2[[#This Row],[Valor en Pesos total]]/3</f>
        <v>71000</v>
      </c>
      <c r="F98" s="13">
        <v>0</v>
      </c>
      <c r="G98" s="13">
        <v>0</v>
      </c>
      <c r="H98" s="13">
        <v>0</v>
      </c>
      <c r="I98" s="3">
        <f>IF(Tabla2[[#This Row],[Andres]]=1,0,Tabla2[[#This Row],[Valor por persona]])</f>
        <v>71000</v>
      </c>
      <c r="J98" s="3">
        <f>IF(Tabla2[[#This Row],[Luzbin]]=1,0,Tabla2[[#This Row],[Valor por persona]])</f>
        <v>71000</v>
      </c>
      <c r="K98" s="3">
        <f>IF(Tabla2[[#This Row],[Zurdo]]=1,0,Tabla2[[#This Row],[Valor por persona]])</f>
        <v>71000</v>
      </c>
      <c r="L98" s="2"/>
    </row>
    <row r="99" spans="1:12">
      <c r="A99" s="4" t="s">
        <v>140</v>
      </c>
      <c r="B99" s="2" t="s">
        <v>138</v>
      </c>
      <c r="C99" s="21"/>
      <c r="D99" s="3">
        <v>360000</v>
      </c>
      <c r="E99" s="3">
        <f>Tabla2[[#This Row],[Valor en Pesos total]]/3</f>
        <v>120000</v>
      </c>
      <c r="F99" s="13">
        <v>0</v>
      </c>
      <c r="G99" s="13">
        <v>0</v>
      </c>
      <c r="H99" s="13">
        <v>0</v>
      </c>
      <c r="I99" s="3">
        <f>IF(Tabla2[[#This Row],[Andres]]=1,0,Tabla2[[#This Row],[Valor por persona]])</f>
        <v>120000</v>
      </c>
      <c r="J99" s="3">
        <f>IF(Tabla2[[#This Row],[Luzbin]]=1,0,Tabla2[[#This Row],[Valor por persona]])</f>
        <v>120000</v>
      </c>
      <c r="K99" s="3">
        <f>IF(Tabla2[[#This Row],[Zurdo]]=1,0,Tabla2[[#This Row],[Valor por persona]])</f>
        <v>120000</v>
      </c>
      <c r="L99" s="2"/>
    </row>
    <row r="100" spans="1:12">
      <c r="A100" s="4" t="s">
        <v>58</v>
      </c>
      <c r="B100" s="2"/>
      <c r="C100" s="21"/>
      <c r="D100" s="3">
        <v>32000</v>
      </c>
      <c r="E100" s="3">
        <f>Tabla2[[#This Row],[Valor en Pesos total]]/3</f>
        <v>10666.666666666666</v>
      </c>
      <c r="F100" s="13">
        <v>0</v>
      </c>
      <c r="G100" s="13">
        <v>0</v>
      </c>
      <c r="H100" s="13">
        <v>0</v>
      </c>
      <c r="I100" s="3">
        <f>IF(Tabla2[[#This Row],[Andres]]=1,0,Tabla2[[#This Row],[Valor por persona]])</f>
        <v>10666.666666666666</v>
      </c>
      <c r="J100" s="3">
        <f>IF(Tabla2[[#This Row],[Luzbin]]=1,0,Tabla2[[#This Row],[Valor por persona]])</f>
        <v>10666.666666666666</v>
      </c>
      <c r="K100" s="3">
        <f>IF(Tabla2[[#This Row],[Zurdo]]=1,0,Tabla2[[#This Row],[Valor por persona]])</f>
        <v>10666.666666666666</v>
      </c>
      <c r="L100" s="2"/>
    </row>
    <row r="101" spans="1:12">
      <c r="A101" s="4" t="s">
        <v>142</v>
      </c>
      <c r="B101" s="2"/>
      <c r="C101" s="21"/>
      <c r="D101" s="3">
        <v>31000</v>
      </c>
      <c r="E101" s="3">
        <f>Tabla2[[#This Row],[Valor en Pesos total]]/3</f>
        <v>10333.333333333334</v>
      </c>
      <c r="F101" s="13">
        <v>0</v>
      </c>
      <c r="G101" s="13">
        <v>0</v>
      </c>
      <c r="H101" s="13">
        <v>0</v>
      </c>
      <c r="I101" s="3">
        <f>IF(Tabla2[[#This Row],[Andres]]=1,0,Tabla2[[#This Row],[Valor por persona]])</f>
        <v>10333.333333333334</v>
      </c>
      <c r="J101" s="3">
        <f>IF(Tabla2[[#This Row],[Luzbin]]=1,0,Tabla2[[#This Row],[Valor por persona]])</f>
        <v>10333.333333333334</v>
      </c>
      <c r="K101" s="3">
        <f>IF(Tabla2[[#This Row],[Zurdo]]=1,0,Tabla2[[#This Row],[Valor por persona]])</f>
        <v>10333.333333333334</v>
      </c>
      <c r="L101" s="2"/>
    </row>
    <row r="102" spans="1:12">
      <c r="A102" s="4" t="s">
        <v>143</v>
      </c>
      <c r="B102" s="2"/>
      <c r="C102" s="21"/>
      <c r="D102" s="3">
        <v>16000</v>
      </c>
      <c r="E102" s="3">
        <f>Tabla2[[#This Row],[Valor en Pesos total]]/3</f>
        <v>5333.333333333333</v>
      </c>
      <c r="F102" s="13">
        <v>0</v>
      </c>
      <c r="G102" s="13">
        <v>0</v>
      </c>
      <c r="H102" s="13">
        <v>0</v>
      </c>
      <c r="I102" s="3">
        <v>0</v>
      </c>
      <c r="J102" s="3">
        <f>IF(Tabla2[[#This Row],[Luzbin]]=1,0,Tabla2[[#This Row],[Valor por persona]])</f>
        <v>5333.333333333333</v>
      </c>
      <c r="K102" s="3">
        <f>IF(Tabla2[[#This Row],[Zurdo]]=1,0,Tabla2[[#This Row],[Valor por persona]])</f>
        <v>5333.333333333333</v>
      </c>
      <c r="L102" s="2"/>
    </row>
    <row r="103" spans="1:12">
      <c r="A103" s="4" t="s">
        <v>144</v>
      </c>
      <c r="B103" s="2"/>
      <c r="C103" s="21"/>
      <c r="D103" s="3">
        <v>16000</v>
      </c>
      <c r="E103" s="3">
        <f>Tabla2[[#This Row],[Valor en Pesos total]]/3</f>
        <v>5333.333333333333</v>
      </c>
      <c r="F103" s="13">
        <v>0</v>
      </c>
      <c r="G103" s="13">
        <v>0</v>
      </c>
      <c r="H103" s="13">
        <v>0</v>
      </c>
      <c r="I103" s="3">
        <f>IF(Tabla2[[#This Row],[Andres]]=1,0,Tabla2[[#This Row],[Valor por persona]])</f>
        <v>5333.333333333333</v>
      </c>
      <c r="J103" s="3">
        <f>IF(Tabla2[[#This Row],[Luzbin]]=1,0,Tabla2[[#This Row],[Valor por persona]])</f>
        <v>5333.333333333333</v>
      </c>
      <c r="K103" s="3">
        <f>IF(Tabla2[[#This Row],[Zurdo]]=1,0,Tabla2[[#This Row],[Valor por persona]])</f>
        <v>5333.333333333333</v>
      </c>
      <c r="L103" s="2"/>
    </row>
    <row r="104" spans="1:12">
      <c r="A104" s="4" t="s">
        <v>145</v>
      </c>
      <c r="B104" s="2"/>
      <c r="C104" s="21"/>
      <c r="D104" s="3">
        <v>7800</v>
      </c>
      <c r="E104" s="3">
        <f>Tabla2[[#This Row],[Valor en Pesos total]]/3</f>
        <v>2600</v>
      </c>
      <c r="F104" s="13">
        <v>0</v>
      </c>
      <c r="G104" s="13">
        <v>0</v>
      </c>
      <c r="H104" s="13">
        <v>0</v>
      </c>
      <c r="I104" s="3">
        <f>IF(Tabla2[[#This Row],[Andres]]=1,0,Tabla2[[#This Row],[Valor por persona]])</f>
        <v>2600</v>
      </c>
      <c r="J104" s="3">
        <f>IF(Tabla2[[#This Row],[Luzbin]]=1,0,Tabla2[[#This Row],[Valor por persona]])</f>
        <v>2600</v>
      </c>
      <c r="K104" s="3">
        <f>IF(Tabla2[[#This Row],[Zurdo]]=1,0,Tabla2[[#This Row],[Valor por persona]])</f>
        <v>2600</v>
      </c>
      <c r="L104" s="2"/>
    </row>
    <row r="105" spans="1:12">
      <c r="A105" s="4" t="s">
        <v>146</v>
      </c>
      <c r="B105" s="2" t="s">
        <v>147</v>
      </c>
      <c r="C105" s="21"/>
      <c r="D105" s="3">
        <v>19300</v>
      </c>
      <c r="E105" s="3">
        <f>Tabla2[[#This Row],[Valor en Pesos total]]/3</f>
        <v>6433.333333333333</v>
      </c>
      <c r="F105" s="13">
        <v>0</v>
      </c>
      <c r="G105" s="13">
        <v>0</v>
      </c>
      <c r="H105" s="13">
        <v>0</v>
      </c>
      <c r="I105" s="3">
        <f>IF(Tabla2[[#This Row],[Andres]]=1,0,Tabla2[[#This Row],[Valor por persona]])</f>
        <v>6433.333333333333</v>
      </c>
      <c r="J105" s="3">
        <f>IF(Tabla2[[#This Row],[Luzbin]]=1,0,Tabla2[[#This Row],[Valor por persona]])</f>
        <v>6433.333333333333</v>
      </c>
      <c r="K105" s="3">
        <f>IF(Tabla2[[#This Row],[Zurdo]]=1,0,Tabla2[[#This Row],[Valor por persona]])</f>
        <v>6433.333333333333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5307708</v>
      </c>
      <c r="E203" s="1">
        <f>SUM(E2:E202)</f>
        <v>1769236.0000000002</v>
      </c>
      <c r="H203" s="15" t="s">
        <v>15</v>
      </c>
      <c r="I203" s="17">
        <f>SUM(I2:I202)</f>
        <v>554333.33333333349</v>
      </c>
      <c r="J203" s="17">
        <f>SUM(J2:J202)</f>
        <v>867333.33333333349</v>
      </c>
      <c r="K203" s="17">
        <f>SUM(K2:K202)</f>
        <v>379833.33333333331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0" sqref="B20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Luzbin</cp:lastModifiedBy>
  <dcterms:created xsi:type="dcterms:W3CDTF">2017-05-20T05:13:17Z</dcterms:created>
  <dcterms:modified xsi:type="dcterms:W3CDTF">2018-02-01T16:23:13Z</dcterms:modified>
</cp:coreProperties>
</file>