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B:\Uni\Thesis\Thesis_robotic_drilling\Matlab\"/>
    </mc:Choice>
  </mc:AlternateContent>
  <xr:revisionPtr revIDLastSave="0" documentId="13_ncr:1_{92051B30-B9F0-486D-A0E2-2FC915E3C37C}" xr6:coauthVersionLast="47" xr6:coauthVersionMax="47" xr10:uidLastSave="{00000000-0000-0000-0000-000000000000}"/>
  <bookViews>
    <workbookView xWindow="42120" yWindow="3720" windowWidth="28800" windowHeight="15435" activeTab="2" xr2:uid="{00000000-000D-0000-FFFF-FFFF00000000}"/>
  </bookViews>
  <sheets>
    <sheet name="Sheet1" sheetId="1" r:id="rId1"/>
    <sheet name="wood" sheetId="2" r:id="rId2"/>
    <sheet name="acryl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F4" i="3" a="1"/>
  <c r="F4" i="3" s="1"/>
  <c r="F3" i="3" a="1"/>
  <c r="F3" i="3" s="1"/>
  <c r="F2" i="3" a="1"/>
  <c r="F2" i="3" s="1"/>
  <c r="E4" i="3"/>
  <c r="E3" i="3"/>
  <c r="E2" i="3"/>
  <c r="E5" i="2"/>
  <c r="E4" i="2"/>
  <c r="E3" i="2"/>
  <c r="E2" i="2"/>
  <c r="F5" i="2" a="1"/>
  <c r="F5" i="2" s="1"/>
  <c r="F4" i="2" a="1"/>
  <c r="F4" i="2" s="1"/>
  <c r="F3" i="2" a="1"/>
  <c r="F3" i="2" s="1"/>
  <c r="F2" i="2" a="1"/>
  <c r="F2" i="2" s="1"/>
  <c r="B12" i="1"/>
  <c r="C12" i="1"/>
  <c r="D12" i="1"/>
  <c r="E12" i="1"/>
  <c r="F12" i="1" s="1"/>
  <c r="R12" i="1"/>
  <c r="Q12" i="1"/>
  <c r="P12" i="1"/>
  <c r="O12" i="1"/>
  <c r="K12" i="1"/>
  <c r="J12" i="1"/>
  <c r="I12" i="1"/>
  <c r="H12" i="1"/>
  <c r="S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<sst xmlns="http://schemas.openxmlformats.org/spreadsheetml/2006/main" count="89" uniqueCount="50">
  <si>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Parameters</t>
  </si>
  <si>
    <t>drill bit</t>
  </si>
  <si>
    <t>mm</t>
  </si>
  <si>
    <t>Stiffness T</t>
  </si>
  <si>
    <t>x</t>
  </si>
  <si>
    <t>error scale</t>
  </si>
  <si>
    <t>y</t>
  </si>
  <si>
    <t>iterations</t>
  </si>
  <si>
    <t>z</t>
  </si>
  <si>
    <t>wx</t>
  </si>
  <si>
    <t>wy</t>
  </si>
  <si>
    <t>Notes, needed to heat plastic before
 it could reliably drill through it</t>
  </si>
  <si>
    <t>wz</t>
  </si>
  <si>
    <t xml:space="preserve">Wood </t>
  </si>
  <si>
    <t>(giant wooden block pine wood)</t>
  </si>
  <si>
    <t>MDF</t>
  </si>
  <si>
    <t>flat piece</t>
  </si>
  <si>
    <t>Clear plastic</t>
  </si>
  <si>
    <t>Mark's supplies</t>
  </si>
  <si>
    <t>Suggestive of too low drill speeds?</t>
  </si>
  <si>
    <t>Depth setpoint</t>
  </si>
  <si>
    <t>Hole depth</t>
  </si>
  <si>
    <t>Difference</t>
  </si>
  <si>
    <t>Hole size</t>
  </si>
  <si>
    <t>Time taken</t>
  </si>
  <si>
    <t>Time taken (s)</t>
  </si>
  <si>
    <t>Name of bag file</t>
  </si>
  <si>
    <t>Name of imu log</t>
  </si>
  <si>
    <t>Voltage</t>
  </si>
  <si>
    <t xml:space="preserve">Video </t>
  </si>
  <si>
    <t>Video file</t>
  </si>
  <si>
    <t xml:space="preserve">Aluminium </t>
  </si>
  <si>
    <t>Yellow plastic</t>
  </si>
  <si>
    <t>DRILLING WITH PECKING</t>
  </si>
  <si>
    <t>Started data collection
at 4.20pm on wood</t>
  </si>
  <si>
    <t>CHECK CONFIG FILE FOR PARAMETS</t>
  </si>
  <si>
    <t>Drill test</t>
  </si>
  <si>
    <t>z start</t>
  </si>
  <si>
    <t>z set</t>
  </si>
  <si>
    <t>z pedant after moving</t>
  </si>
  <si>
    <t>z hole depth</t>
  </si>
  <si>
    <t>c1</t>
  </si>
  <si>
    <t>c2</t>
  </si>
  <si>
    <t>c3</t>
  </si>
  <si>
    <t>c4</t>
  </si>
  <si>
    <t>Time period</t>
  </si>
  <si>
    <t>Drill voltage</t>
  </si>
  <si>
    <t>Notes</t>
  </si>
  <si>
    <t>3mm drill bit</t>
  </si>
  <si>
    <t>Coordinates measured in base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</si>
</sst>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G1" workbookViewId="0">
      <selection activeCell="O16" sqref="O16"/>
    </sheetView>
  </sheetViews>
  <sheetFormatPr defaultColWidth="19.7109375" defaultRowHeight="15" x14ac:dyDescent="0.25"/>
  <cols>
    <col min="1" max="1" width="15.7109375" bestFit="1" customWidth="1"/>
    <col min="2" max="2" width="33.140625" bestFit="1" customWidth="1"/>
    <col min="3" max="5" width="25.140625" bestFit="1" customWidth="1"/>
    <col min="7" max="7" width="17.42578125" bestFit="1" customWidth="1"/>
    <col min="8" max="8" width="16.7109375" bestFit="1" customWidth="1"/>
    <col min="9" max="11" width="3.28515625" bestFit="1" customWidth="1"/>
    <col min="13" max="13" width="19.28515625" bestFit="1" customWidth="1"/>
    <col min="14" max="14" width="17.42578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7" bestFit="1" customWidth="1"/>
    <col min="19" max="19" width="35.7109375" bestFit="1" customWidth="1"/>
  </cols>
  <sheetData>
    <row r="1" spans="1:19" x14ac:dyDescent="0.25">
      <c r="A1" t="s">
        <v>0</v>
      </c>
      <c r="B1" t="s">
        <v>35</v>
      </c>
    </row>
    <row r="2" spans="1:19" x14ac:dyDescent="0.25">
      <c r="A2" t="s">
        <v>1</v>
      </c>
      <c r="B2">
        <v>4</v>
      </c>
      <c r="C2" t="s">
        <v>2</v>
      </c>
    </row>
    <row r="3" spans="1:19" x14ac:dyDescent="0.25">
      <c r="A3" t="s">
        <v>3</v>
      </c>
      <c r="B3" t="s">
        <v>4</v>
      </c>
      <c r="D3" t="s">
        <v>5</v>
      </c>
    </row>
    <row r="4" spans="1:19" x14ac:dyDescent="0.25">
      <c r="B4" t="s">
        <v>6</v>
      </c>
      <c r="D4" t="s">
        <v>7</v>
      </c>
    </row>
    <row r="5" spans="1:19" x14ac:dyDescent="0.25">
      <c r="B5" t="s">
        <v>8</v>
      </c>
    </row>
    <row r="6" spans="1:19" x14ac:dyDescent="0.25">
      <c r="B6" t="s">
        <v>9</v>
      </c>
    </row>
    <row r="7" spans="1:19" ht="60" x14ac:dyDescent="0.25">
      <c r="A7" s="1" t="s">
        <v>34</v>
      </c>
      <c r="B7" t="s">
        <v>10</v>
      </c>
      <c r="D7" t="s">
        <v>33</v>
      </c>
      <c r="M7" s="1" t="s">
        <v>11</v>
      </c>
    </row>
    <row r="8" spans="1:19" ht="15.75" thickBot="1" x14ac:dyDescent="0.3">
      <c r="B8" t="s">
        <v>12</v>
      </c>
    </row>
    <row r="9" spans="1:19" x14ac:dyDescent="0.25">
      <c r="A9" s="2" t="s">
        <v>13</v>
      </c>
      <c r="B9" s="3" t="s">
        <v>14</v>
      </c>
      <c r="C9" s="3"/>
      <c r="D9" s="3"/>
      <c r="E9" s="4"/>
      <c r="G9" s="2" t="s">
        <v>15</v>
      </c>
      <c r="H9" s="3" t="s">
        <v>16</v>
      </c>
      <c r="I9" s="3"/>
      <c r="J9" s="3"/>
      <c r="K9" s="3"/>
      <c r="L9" s="4"/>
      <c r="N9" s="2" t="s">
        <v>17</v>
      </c>
      <c r="O9" s="3" t="s">
        <v>18</v>
      </c>
      <c r="P9" s="3"/>
      <c r="Q9" s="3"/>
      <c r="R9" s="4"/>
      <c r="S9" t="s">
        <v>19</v>
      </c>
    </row>
    <row r="10" spans="1:19" x14ac:dyDescent="0.25">
      <c r="A10" s="5" t="s">
        <v>20</v>
      </c>
      <c r="B10">
        <v>5</v>
      </c>
      <c r="C10">
        <v>10</v>
      </c>
      <c r="D10">
        <v>15</v>
      </c>
      <c r="E10" s="6">
        <v>20</v>
      </c>
      <c r="G10" s="5" t="s">
        <v>20</v>
      </c>
      <c r="H10">
        <v>5</v>
      </c>
      <c r="I10">
        <v>10</v>
      </c>
      <c r="J10">
        <v>15</v>
      </c>
      <c r="K10">
        <v>20</v>
      </c>
      <c r="L10" s="6"/>
      <c r="N10" s="5" t="s">
        <v>20</v>
      </c>
      <c r="O10">
        <v>5</v>
      </c>
      <c r="P10">
        <v>10</v>
      </c>
      <c r="Q10">
        <v>15</v>
      </c>
      <c r="R10" s="6">
        <v>20</v>
      </c>
    </row>
    <row r="11" spans="1:19" x14ac:dyDescent="0.25">
      <c r="A11" s="5" t="s">
        <v>21</v>
      </c>
      <c r="B11">
        <v>6.74</v>
      </c>
      <c r="C11">
        <v>10.78</v>
      </c>
      <c r="D11">
        <v>17.11</v>
      </c>
      <c r="E11" s="6">
        <v>23.13</v>
      </c>
      <c r="G11" s="5" t="s">
        <v>21</v>
      </c>
      <c r="L11" s="6"/>
      <c r="N11" s="5" t="s">
        <v>21</v>
      </c>
      <c r="O11">
        <v>4</v>
      </c>
      <c r="P11">
        <v>9.52</v>
      </c>
      <c r="Q11">
        <v>13.23</v>
      </c>
      <c r="R11" s="6"/>
    </row>
    <row r="12" spans="1:19" x14ac:dyDescent="0.25">
      <c r="A12" s="5" t="s">
        <v>22</v>
      </c>
      <c r="B12">
        <f>ABS(B10-B11)</f>
        <v>1.7400000000000002</v>
      </c>
      <c r="C12">
        <f t="shared" ref="C12:E12" si="0">ABS(C10-C11)</f>
        <v>0.77999999999999936</v>
      </c>
      <c r="D12">
        <f t="shared" si="0"/>
        <v>2.1099999999999994</v>
      </c>
      <c r="E12">
        <f t="shared" si="0"/>
        <v>3.129999999999999</v>
      </c>
      <c r="F12">
        <f>AVERAGE(B12:E12)</f>
        <v>1.9399999999999995</v>
      </c>
      <c r="G12" s="5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6"/>
      <c r="N12" s="5"/>
      <c r="O12">
        <f>ABS(O10-O11)</f>
        <v>1</v>
      </c>
      <c r="P12">
        <f>ABS(P10-P11)</f>
        <v>0.48000000000000043</v>
      </c>
      <c r="Q12">
        <f>ABS(Q10-Q11)</f>
        <v>1.7699999999999996</v>
      </c>
      <c r="R12">
        <f>ABS(R10-R11)</f>
        <v>20</v>
      </c>
      <c r="S12">
        <f>AVERAGE(O12:R12)</f>
        <v>5.8125</v>
      </c>
    </row>
    <row r="13" spans="1:19" x14ac:dyDescent="0.25">
      <c r="A13" s="5" t="s">
        <v>23</v>
      </c>
      <c r="B13">
        <v>3.77</v>
      </c>
      <c r="C13">
        <v>3.78</v>
      </c>
      <c r="D13">
        <v>3.8</v>
      </c>
      <c r="E13" s="6">
        <v>3.83</v>
      </c>
      <c r="G13" s="5" t="s">
        <v>23</v>
      </c>
      <c r="L13" s="6"/>
      <c r="N13" s="5" t="s">
        <v>23</v>
      </c>
      <c r="O13">
        <v>3.68</v>
      </c>
      <c r="P13">
        <v>3.81</v>
      </c>
      <c r="Q13">
        <v>3.69</v>
      </c>
      <c r="R13" s="6"/>
    </row>
    <row r="14" spans="1:19" x14ac:dyDescent="0.25">
      <c r="A14" s="5"/>
      <c r="B14">
        <v>3.73</v>
      </c>
      <c r="C14">
        <v>3.76</v>
      </c>
      <c r="D14">
        <v>3.8</v>
      </c>
      <c r="E14" s="6">
        <v>3.8</v>
      </c>
      <c r="G14" s="5"/>
      <c r="L14" s="6"/>
      <c r="N14" s="5"/>
      <c r="O14">
        <v>3.62</v>
      </c>
      <c r="P14">
        <v>3.68</v>
      </c>
      <c r="Q14">
        <v>3.68</v>
      </c>
      <c r="R14" s="6"/>
    </row>
    <row r="15" spans="1:19" x14ac:dyDescent="0.25">
      <c r="A15" s="5"/>
      <c r="B15">
        <v>3.84</v>
      </c>
      <c r="C15">
        <v>3.97</v>
      </c>
      <c r="D15">
        <v>3.92</v>
      </c>
      <c r="E15" s="6">
        <v>3.86</v>
      </c>
      <c r="G15" s="5"/>
      <c r="L15" s="6"/>
      <c r="N15" s="5"/>
      <c r="O15">
        <f>AVERAGE(O14,O16)</f>
        <v>3.6349999999999998</v>
      </c>
      <c r="P15">
        <v>3.71</v>
      </c>
      <c r="Q15">
        <v>3.63</v>
      </c>
      <c r="R15" s="6"/>
    </row>
    <row r="16" spans="1:19" x14ac:dyDescent="0.25">
      <c r="A16" s="5"/>
      <c r="B16">
        <v>3.77</v>
      </c>
      <c r="C16">
        <v>3.81</v>
      </c>
      <c r="D16">
        <v>3.88</v>
      </c>
      <c r="E16" s="6">
        <v>3.81</v>
      </c>
      <c r="G16" s="5"/>
      <c r="L16" s="6"/>
      <c r="N16" s="5"/>
      <c r="O16">
        <v>3.65</v>
      </c>
      <c r="P16">
        <v>3.77</v>
      </c>
      <c r="Q16">
        <v>3.61</v>
      </c>
      <c r="R16" s="6"/>
    </row>
    <row r="17" spans="1:18" x14ac:dyDescent="0.25">
      <c r="A17" s="5" t="s">
        <v>24</v>
      </c>
      <c r="E17" s="6"/>
      <c r="G17" s="5" t="s">
        <v>24</v>
      </c>
      <c r="L17" s="6"/>
      <c r="N17" s="5" t="s">
        <v>25</v>
      </c>
      <c r="R17" s="6"/>
    </row>
    <row r="18" spans="1:18" x14ac:dyDescent="0.25">
      <c r="A18" s="5" t="s">
        <v>26</v>
      </c>
      <c r="E18" s="6"/>
      <c r="G18" s="5" t="s">
        <v>26</v>
      </c>
      <c r="L18" s="6"/>
      <c r="N18" s="5" t="s">
        <v>26</v>
      </c>
      <c r="R18" s="6"/>
    </row>
    <row r="19" spans="1:18" x14ac:dyDescent="0.25">
      <c r="A19" s="5" t="s">
        <v>27</v>
      </c>
      <c r="E19" s="6"/>
      <c r="G19" s="5" t="s">
        <v>27</v>
      </c>
      <c r="L19" s="6"/>
      <c r="N19" s="5" t="s">
        <v>27</v>
      </c>
      <c r="R19" s="6"/>
    </row>
    <row r="20" spans="1:18" x14ac:dyDescent="0.25">
      <c r="A20" s="5" t="s">
        <v>28</v>
      </c>
      <c r="B20">
        <v>16</v>
      </c>
      <c r="C20">
        <v>16</v>
      </c>
      <c r="D20">
        <v>16</v>
      </c>
      <c r="E20" s="6">
        <v>16</v>
      </c>
      <c r="G20" s="5" t="s">
        <v>28</v>
      </c>
      <c r="L20" s="6"/>
      <c r="N20" s="5" t="s">
        <v>28</v>
      </c>
      <c r="O20">
        <v>16</v>
      </c>
      <c r="P20">
        <v>16</v>
      </c>
      <c r="Q20">
        <v>16</v>
      </c>
      <c r="R20" s="6"/>
    </row>
    <row r="21" spans="1:18" ht="15.75" thickBot="1" x14ac:dyDescent="0.3">
      <c r="A21" s="7" t="s">
        <v>29</v>
      </c>
      <c r="B21" s="8"/>
      <c r="C21" s="8"/>
      <c r="D21" s="8"/>
      <c r="E21" s="9"/>
      <c r="G21" s="7"/>
      <c r="H21" s="8"/>
      <c r="I21" s="8"/>
      <c r="J21" s="8"/>
      <c r="K21" s="8"/>
      <c r="L21" s="9"/>
      <c r="N21" s="7" t="s">
        <v>30</v>
      </c>
      <c r="O21" s="8"/>
      <c r="P21" s="8"/>
      <c r="Q21" s="8"/>
      <c r="R21" s="9"/>
    </row>
    <row r="22" spans="1:18" x14ac:dyDescent="0.25">
      <c r="A22" s="5" t="s">
        <v>31</v>
      </c>
      <c r="B22" t="s">
        <v>18</v>
      </c>
      <c r="E22" s="6"/>
      <c r="G22" s="2" t="s">
        <v>32</v>
      </c>
      <c r="H22" s="3" t="s">
        <v>18</v>
      </c>
      <c r="I22" s="3"/>
      <c r="J22" s="3"/>
      <c r="K22" s="3"/>
      <c r="L22" s="4"/>
    </row>
    <row r="23" spans="1:18" x14ac:dyDescent="0.25">
      <c r="A23" s="5" t="s">
        <v>20</v>
      </c>
      <c r="B23">
        <v>5</v>
      </c>
      <c r="C23">
        <v>10</v>
      </c>
      <c r="D23">
        <v>15</v>
      </c>
      <c r="E23" s="6">
        <v>20</v>
      </c>
      <c r="G23" s="5" t="s">
        <v>20</v>
      </c>
      <c r="H23">
        <v>5</v>
      </c>
      <c r="I23">
        <v>10</v>
      </c>
      <c r="J23">
        <v>15</v>
      </c>
      <c r="K23">
        <v>20</v>
      </c>
      <c r="L23" s="6"/>
    </row>
    <row r="24" spans="1:18" x14ac:dyDescent="0.25">
      <c r="A24" s="5" t="s">
        <v>21</v>
      </c>
      <c r="E24" s="6"/>
      <c r="G24" s="5" t="s">
        <v>21</v>
      </c>
      <c r="L24" s="6"/>
    </row>
    <row r="25" spans="1:18" x14ac:dyDescent="0.25">
      <c r="A25" s="5" t="s">
        <v>23</v>
      </c>
      <c r="E25" s="6"/>
      <c r="G25" s="5" t="s">
        <v>23</v>
      </c>
      <c r="L25" s="6"/>
    </row>
    <row r="26" spans="1:18" x14ac:dyDescent="0.25">
      <c r="A26" s="5"/>
      <c r="E26" s="6"/>
      <c r="G26" s="5"/>
      <c r="L26" s="6"/>
    </row>
    <row r="27" spans="1:18" x14ac:dyDescent="0.25">
      <c r="A27" s="5"/>
      <c r="E27" s="6"/>
      <c r="G27" s="5"/>
      <c r="L27" s="6"/>
    </row>
    <row r="28" spans="1:18" x14ac:dyDescent="0.25">
      <c r="A28" s="5"/>
      <c r="E28" s="6"/>
      <c r="G28" s="5"/>
      <c r="L28" s="6"/>
    </row>
    <row r="29" spans="1:18" x14ac:dyDescent="0.25">
      <c r="A29" s="5" t="s">
        <v>26</v>
      </c>
      <c r="E29" s="6"/>
      <c r="G29" s="5" t="s">
        <v>26</v>
      </c>
      <c r="L29" s="6"/>
    </row>
    <row r="30" spans="1:18" ht="15.75" thickBot="1" x14ac:dyDescent="0.3">
      <c r="A30" s="7" t="s">
        <v>27</v>
      </c>
      <c r="B30" s="8"/>
      <c r="C30" s="8"/>
      <c r="D30" s="8"/>
      <c r="E30" s="9"/>
      <c r="G30" s="7" t="s">
        <v>27</v>
      </c>
      <c r="H30" s="8"/>
      <c r="I30" s="8"/>
      <c r="J30" s="8"/>
      <c r="K30" s="8"/>
      <c r="L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66C2-5AFA-45AF-B637-E422708A03BE}">
  <dimension ref="A1:L8"/>
  <sheetViews>
    <sheetView workbookViewId="0">
      <selection activeCell="A12" sqref="A1:XFD1048576"/>
    </sheetView>
  </sheetViews>
  <sheetFormatPr defaultColWidth="9.28515625" defaultRowHeight="15" x14ac:dyDescent="0.25"/>
  <cols>
    <col min="1" max="1" width="33.140625" bestFit="1" customWidth="1"/>
    <col min="2" max="2" width="6.28515625" bestFit="1" customWidth="1"/>
    <col min="3" max="3" width="5" bestFit="1" customWidth="1"/>
    <col min="4" max="4" width="20.5703125" bestFit="1" customWidth="1"/>
    <col min="5" max="5" width="12" bestFit="1" customWidth="1"/>
    <col min="6" max="7" width="4" bestFit="1" customWidth="1"/>
    <col min="8" max="8" width="5" bestFit="1" customWidth="1"/>
    <col min="9" max="9" width="4" bestFit="1" customWidth="1"/>
    <col min="10" max="11" width="11.7109375" bestFit="1" customWidth="1"/>
    <col min="12" max="12" width="61.7109375" bestFit="1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>
        <v>1</v>
      </c>
      <c r="C2">
        <v>5</v>
      </c>
      <c r="E2">
        <f>Sheet1!B11</f>
        <v>6.74</v>
      </c>
      <c r="F2" cm="1">
        <f t="array" ref="F2:I2">TRANSPOSE(Sheet1!B13:B16)</f>
        <v>3.77</v>
      </c>
      <c r="G2">
        <v>3.73</v>
      </c>
      <c r="H2">
        <v>3.84</v>
      </c>
      <c r="I2">
        <v>3.77</v>
      </c>
      <c r="K2">
        <v>16</v>
      </c>
    </row>
    <row r="3" spans="1:12" x14ac:dyDescent="0.25">
      <c r="A3">
        <v>2</v>
      </c>
      <c r="C3">
        <v>10</v>
      </c>
      <c r="E3">
        <f>Sheet1!C11</f>
        <v>10.78</v>
      </c>
      <c r="F3" cm="1">
        <f t="array" ref="F3:I3">TRANSPOSE(Sheet1!C13:C16)</f>
        <v>3.78</v>
      </c>
      <c r="G3">
        <v>3.76</v>
      </c>
      <c r="H3">
        <v>3.97</v>
      </c>
      <c r="I3">
        <v>3.81</v>
      </c>
      <c r="K3">
        <v>16</v>
      </c>
    </row>
    <row r="4" spans="1:12" x14ac:dyDescent="0.25">
      <c r="A4">
        <v>3</v>
      </c>
      <c r="C4">
        <v>15</v>
      </c>
      <c r="E4">
        <f>Sheet1!D11</f>
        <v>17.11</v>
      </c>
      <c r="F4" cm="1">
        <f t="array" ref="F4:I4">TRANSPOSE(Sheet1!D13:D16)</f>
        <v>3.8</v>
      </c>
      <c r="G4">
        <v>3.8</v>
      </c>
      <c r="H4">
        <v>3.92</v>
      </c>
      <c r="I4">
        <v>3.88</v>
      </c>
      <c r="K4">
        <v>16</v>
      </c>
    </row>
    <row r="5" spans="1:12" x14ac:dyDescent="0.25">
      <c r="A5">
        <v>4</v>
      </c>
      <c r="C5">
        <v>20</v>
      </c>
      <c r="E5">
        <f>Sheet1!E11</f>
        <v>23.13</v>
      </c>
      <c r="F5" cm="1">
        <f t="array" ref="F5:I5">TRANSPOSE(Sheet1!E13:E16)</f>
        <v>3.83</v>
      </c>
      <c r="G5">
        <v>3.8</v>
      </c>
      <c r="H5">
        <v>3.86</v>
      </c>
      <c r="I5">
        <v>3.81</v>
      </c>
      <c r="K5">
        <v>16</v>
      </c>
    </row>
    <row r="6" spans="1:12" x14ac:dyDescent="0.25">
      <c r="A6">
        <v>5</v>
      </c>
    </row>
    <row r="7" spans="1:12" x14ac:dyDescent="0.25">
      <c r="A7" t="s">
        <v>48</v>
      </c>
    </row>
    <row r="8" spans="1:12" x14ac:dyDescent="0.25">
      <c r="A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398C-3A92-4D18-AC0A-C816DCDD50C4}">
  <dimension ref="A1:L8"/>
  <sheetViews>
    <sheetView tabSelected="1" workbookViewId="0">
      <selection activeCell="D11" sqref="D11"/>
    </sheetView>
  </sheetViews>
  <sheetFormatPr defaultColWidth="9.28515625" defaultRowHeight="15" x14ac:dyDescent="0.25"/>
  <cols>
    <col min="1" max="1" width="33.140625" bestFit="1" customWidth="1"/>
    <col min="2" max="2" width="6.28515625" bestFit="1" customWidth="1"/>
    <col min="3" max="3" width="5" bestFit="1" customWidth="1"/>
    <col min="4" max="4" width="20.5703125" bestFit="1" customWidth="1"/>
    <col min="5" max="5" width="12" bestFit="1" customWidth="1"/>
    <col min="6" max="6" width="5.85546875" bestFit="1" customWidth="1"/>
    <col min="7" max="7" width="4" bestFit="1" customWidth="1"/>
    <col min="8" max="8" width="5" bestFit="1" customWidth="1"/>
    <col min="9" max="9" width="4" bestFit="1" customWidth="1"/>
    <col min="10" max="11" width="11.7109375" bestFit="1" customWidth="1"/>
    <col min="12" max="12" width="61.7109375" bestFit="1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>
        <v>1</v>
      </c>
      <c r="C2">
        <v>5</v>
      </c>
      <c r="E2">
        <f>Sheet1!B11</f>
        <v>6.74</v>
      </c>
      <c r="F2" cm="1">
        <f t="array" ref="F2:I2">TRANSPOSE(Sheet1!O13:O16)</f>
        <v>3.68</v>
      </c>
      <c r="G2">
        <v>3.62</v>
      </c>
      <c r="H2">
        <v>3.6349999999999998</v>
      </c>
      <c r="I2">
        <v>3.65</v>
      </c>
      <c r="K2">
        <v>16</v>
      </c>
    </row>
    <row r="3" spans="1:12" x14ac:dyDescent="0.25">
      <c r="A3">
        <v>2</v>
      </c>
      <c r="C3">
        <v>10</v>
      </c>
      <c r="E3">
        <f>Sheet1!C11</f>
        <v>10.78</v>
      </c>
      <c r="F3" cm="1">
        <f t="array" ref="F3:I3">TRANSPOSE(Sheet1!P13:P16)</f>
        <v>3.81</v>
      </c>
      <c r="G3">
        <v>3.68</v>
      </c>
      <c r="H3">
        <v>3.71</v>
      </c>
      <c r="I3">
        <v>3.77</v>
      </c>
      <c r="K3">
        <v>16</v>
      </c>
    </row>
    <row r="4" spans="1:12" x14ac:dyDescent="0.25">
      <c r="A4">
        <v>3</v>
      </c>
      <c r="C4">
        <v>15</v>
      </c>
      <c r="E4">
        <f>Sheet1!D11</f>
        <v>17.11</v>
      </c>
      <c r="F4" cm="1">
        <f t="array" ref="F4:I4">TRANSPOSE(Sheet1!Q13:Q16)</f>
        <v>3.69</v>
      </c>
      <c r="G4">
        <v>3.68</v>
      </c>
      <c r="H4">
        <v>3.63</v>
      </c>
      <c r="I4">
        <v>3.61</v>
      </c>
      <c r="K4">
        <v>16</v>
      </c>
    </row>
    <row r="5" spans="1:12" x14ac:dyDescent="0.25">
      <c r="A5">
        <v>4</v>
      </c>
    </row>
    <row r="7" spans="1:12" x14ac:dyDescent="0.25">
      <c r="A7" t="s">
        <v>48</v>
      </c>
    </row>
    <row r="8" spans="1:12" x14ac:dyDescent="0.25">
      <c r="A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wood</vt:lpstr>
      <vt:lpstr>acrylic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</cp:lastModifiedBy>
  <dcterms:created xsi:type="dcterms:W3CDTF">2015-06-05T18:17:20Z</dcterms:created>
  <dcterms:modified xsi:type="dcterms:W3CDTF">2022-11-17T09:31:17Z</dcterms:modified>
</cp:coreProperties>
</file>