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Üretim yönetimi\"/>
    </mc:Choice>
  </mc:AlternateContent>
  <xr:revisionPtr revIDLastSave="0" documentId="13_ncr:1_{4B552A1C-646C-4AFE-8796-05851F639966}" xr6:coauthVersionLast="47" xr6:coauthVersionMax="47" xr10:uidLastSave="{00000000-0000-0000-0000-000000000000}"/>
  <bookViews>
    <workbookView xWindow="-120" yWindow="-120" windowWidth="29040" windowHeight="15840" xr2:uid="{2EA56101-0814-42FE-949B-2D78F8C615BF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" i="1" l="1"/>
  <c r="J14" i="1" l="1"/>
  <c r="I4" i="1"/>
  <c r="I5" i="1"/>
  <c r="I6" i="1"/>
  <c r="I7" i="1"/>
  <c r="I8" i="1"/>
  <c r="I9" i="1"/>
  <c r="I10" i="1"/>
  <c r="I11" i="1"/>
  <c r="I12" i="1"/>
  <c r="I3" i="1"/>
  <c r="I2" i="1"/>
  <c r="C13" i="1" l="1"/>
  <c r="B26" i="1"/>
  <c r="E11" i="1" s="1"/>
  <c r="F11" i="1" s="1"/>
  <c r="I13" i="1" l="1"/>
  <c r="E4" i="1"/>
  <c r="F4" i="1" s="1"/>
  <c r="G4" i="1" s="1"/>
  <c r="E8" i="1"/>
  <c r="F8" i="1" s="1"/>
  <c r="E12" i="1"/>
  <c r="F12" i="1" s="1"/>
  <c r="H12" i="1" s="1"/>
  <c r="E5" i="1"/>
  <c r="F5" i="1" s="1"/>
  <c r="E13" i="1"/>
  <c r="F13" i="1" s="1"/>
  <c r="G13" i="1" s="1"/>
  <c r="E3" i="1"/>
  <c r="F3" i="1" s="1"/>
  <c r="E9" i="1"/>
  <c r="F9" i="1" s="1"/>
  <c r="E6" i="1"/>
  <c r="F6" i="1" s="1"/>
  <c r="E10" i="1"/>
  <c r="F10" i="1" s="1"/>
  <c r="H11" i="1" s="1"/>
  <c r="E2" i="1"/>
  <c r="F2" i="1" s="1"/>
  <c r="E7" i="1"/>
  <c r="F7" i="1" s="1"/>
  <c r="G3" i="1"/>
  <c r="G2" i="1"/>
  <c r="H6" i="1" l="1"/>
  <c r="G5" i="1"/>
  <c r="H14" i="1"/>
  <c r="G7" i="1"/>
  <c r="G14" i="1" s="1"/>
  <c r="G16" i="1" s="1"/>
  <c r="O2" i="1" s="1"/>
  <c r="H10" i="1"/>
  <c r="G8" i="1"/>
</calcChain>
</file>

<file path=xl/sharedStrings.xml><?xml version="1.0" encoding="utf-8"?>
<sst xmlns="http://schemas.openxmlformats.org/spreadsheetml/2006/main" count="26" uniqueCount="26">
  <si>
    <t>TALEP MİKTARI</t>
  </si>
  <si>
    <t>NET TALEP MİKTARI</t>
  </si>
  <si>
    <t>ÇALIŞILAN İŞ GÜNÜ</t>
  </si>
  <si>
    <t>İŞÇİ BAŞINA ÜRETLİEN ÜRÜN (K*GÜN)</t>
  </si>
  <si>
    <t>GEREKEN EN DÜŞÜK İŞÇİ SAYISI</t>
  </si>
  <si>
    <t>İŞE ALINAN</t>
  </si>
  <si>
    <t>İŞTEN ÇIKARILAN</t>
  </si>
  <si>
    <t>ÜRETİLEN MİKTAR (BİRİM)</t>
  </si>
  <si>
    <t>ENVANTER (BİRİM)</t>
  </si>
  <si>
    <t>DÖNEM/AY</t>
  </si>
  <si>
    <t>Dönem Sonu Envanter (Birim)</t>
  </si>
  <si>
    <t>Dönem Öncesi İşçi Sayısı (Kişi)</t>
  </si>
  <si>
    <t>İşten Çıkarma Maliyeti (pb)</t>
  </si>
  <si>
    <t>İşe Alma Maliyeti (pb)</t>
  </si>
  <si>
    <t>Stok Maliyeti (Birim)</t>
  </si>
  <si>
    <t>İşçi</t>
  </si>
  <si>
    <t>Gün</t>
  </si>
  <si>
    <t>Ürün (Birim)</t>
  </si>
  <si>
    <t>K</t>
  </si>
  <si>
    <t>Dönem Öncesi Envanter (Birim)</t>
  </si>
  <si>
    <t>TOPLAM</t>
  </si>
  <si>
    <t>TOPLAM MALİYET</t>
  </si>
  <si>
    <t>SIFIR ENVANTER YÖNETİMİ</t>
  </si>
  <si>
    <t>SABİT İŞ GÜCÜ YÖNETİMİ</t>
  </si>
  <si>
    <t>KARMA YÖNETİMİ</t>
  </si>
  <si>
    <t>SAĞLANILACAK TASARRUF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</si>
</sst>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₺&quot;* #,##0_-;\-&quot;₺&quot;* #,##0_-;_-&quot;₺&quot;* &quot;-&quot;_-;_-@_-"/>
  </numFmts>
  <fonts count="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rgb="FF002060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rgb="FF99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7E2FF"/>
        <bgColor indexed="64"/>
      </patternFill>
    </fill>
    <fill>
      <patternFill patternType="solid">
        <fgColor rgb="FFFD6767"/>
        <bgColor indexed="64"/>
      </patternFill>
    </fill>
    <fill>
      <patternFill patternType="solid">
        <fgColor rgb="FFF7090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BDF0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6E0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42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5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6" borderId="1" xfId="3" applyFont="1" applyFill="1" applyAlignment="1">
      <alignment horizontal="center" vertical="center"/>
    </xf>
    <xf numFmtId="0" fontId="5" fillId="6" borderId="1" xfId="3" applyFont="1" applyFill="1" applyAlignment="1">
      <alignment horizontal="center" vertical="center" wrapText="1"/>
    </xf>
    <xf numFmtId="0" fontId="0" fillId="4" borderId="2" xfId="4" applyFont="1" applyAlignment="1">
      <alignment horizontal="center"/>
    </xf>
    <xf numFmtId="0" fontId="4" fillId="5" borderId="0" xfId="5" applyAlignment="1">
      <alignment horizontal="center" vertical="center" wrapText="1"/>
    </xf>
    <xf numFmtId="0" fontId="6" fillId="7" borderId="1" xfId="2" applyFont="1" applyFill="1" applyAlignment="1">
      <alignment horizontal="center" vertical="center"/>
    </xf>
    <xf numFmtId="0" fontId="4" fillId="5" borderId="0" xfId="5" applyAlignment="1">
      <alignment horizontal="center" vertical="center"/>
    </xf>
    <xf numFmtId="0" fontId="0" fillId="8" borderId="2" xfId="4" applyFont="1" applyFill="1" applyAlignment="1">
      <alignment horizontal="center"/>
    </xf>
    <xf numFmtId="0" fontId="0" fillId="8" borderId="2" xfId="4" applyFont="1" applyFill="1" applyAlignment="1">
      <alignment horizontal="center" vertical="center"/>
    </xf>
    <xf numFmtId="0" fontId="0" fillId="9" borderId="2" xfId="4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42" fontId="0" fillId="10" borderId="0" xfId="1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0" fillId="14" borderId="0" xfId="0" applyFill="1" applyAlignment="1">
      <alignment horizontal="center" vertical="center" wrapText="1"/>
    </xf>
    <xf numFmtId="42" fontId="0" fillId="11" borderId="0" xfId="1" applyFont="1" applyFill="1"/>
    <xf numFmtId="42" fontId="0" fillId="12" borderId="0" xfId="1" applyFont="1" applyFill="1"/>
    <xf numFmtId="42" fontId="0" fillId="13" borderId="0" xfId="1" applyFont="1" applyFill="1"/>
    <xf numFmtId="42" fontId="0" fillId="14" borderId="0" xfId="1" applyFont="1" applyFill="1"/>
  </cellXfs>
  <cellStyles count="6">
    <cellStyle name="Giriş" xfId="2" builtinId="20"/>
    <cellStyle name="Hesaplama" xfId="3" builtinId="22"/>
    <cellStyle name="Normal" xfId="0" builtinId="0"/>
    <cellStyle name="Not" xfId="4" builtinId="10"/>
    <cellStyle name="ParaBirimi [0]" xfId="1" builtinId="7"/>
    <cellStyle name="Vurgu6" xfId="5" builtinId="49"/>
  </cellStyles>
  <dxfs count="0"/>
  <tableStyles count="0" defaultTableStyle="TableStyleMedium2" defaultPivotStyle="PivotStyleLight16"/>
  <colors>
    <mruColors>
      <color rgb="FFFD6767"/>
      <color rgb="FFF70909"/>
      <color rgb="FFB7E2FF"/>
      <color rgb="FFFFFFFF"/>
      <color rgb="FF09774A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03CE-93A5-4B3A-8DCC-B9B5BF50A198}">
  <dimension ref="A1:S26"/>
  <sheetViews>
    <sheetView tabSelected="1" zoomScaleNormal="100" workbookViewId="0">
      <selection activeCell="M18" sqref="M18"/>
    </sheetView>
  </sheetViews>
  <sheetFormatPr defaultRowHeight="15" x14ac:dyDescent="0.25"/>
  <cols>
    <col min="1" max="1" width="15.140625" customWidth="1"/>
    <col min="2" max="2" width="11.85546875" customWidth="1"/>
    <col min="3" max="4" width="13.85546875" customWidth="1"/>
    <col min="5" max="5" width="16" customWidth="1"/>
    <col min="6" max="6" width="12.85546875" customWidth="1"/>
    <col min="7" max="7" width="11" customWidth="1"/>
    <col min="8" max="8" width="10.85546875" customWidth="1"/>
    <col min="10" max="10" width="10.28515625" customWidth="1"/>
    <col min="15" max="15" width="14" customWidth="1"/>
    <col min="16" max="16" width="14.85546875" customWidth="1"/>
    <col min="17" max="17" width="13.28515625" customWidth="1"/>
    <col min="19" max="19" width="14.85546875" customWidth="1"/>
  </cols>
  <sheetData>
    <row r="1" spans="1:19" ht="45" customHeight="1" x14ac:dyDescent="0.25">
      <c r="A1" s="4" t="s">
        <v>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O1" s="18" t="s">
        <v>22</v>
      </c>
      <c r="P1" s="19" t="s">
        <v>23</v>
      </c>
      <c r="Q1" s="20" t="s">
        <v>24</v>
      </c>
      <c r="S1" s="21" t="s">
        <v>25</v>
      </c>
    </row>
    <row r="2" spans="1:19" x14ac:dyDescent="0.25">
      <c r="A2" s="6">
        <v>1</v>
      </c>
      <c r="B2" s="10">
        <v>820</v>
      </c>
      <c r="C2" s="1">
        <v>320</v>
      </c>
      <c r="D2" s="11">
        <v>26</v>
      </c>
      <c r="E2" s="3">
        <f>MMULT(D2,B26)</f>
        <v>3.25</v>
      </c>
      <c r="F2" s="3">
        <f>ROUNDUP(C2/E2,0)</f>
        <v>99</v>
      </c>
      <c r="G2" s="12">
        <f>F2-B19</f>
        <v>9</v>
      </c>
      <c r="H2" s="3">
        <v>0</v>
      </c>
      <c r="I2">
        <f>C2+J2</f>
        <v>323</v>
      </c>
      <c r="J2" s="3">
        <v>3</v>
      </c>
      <c r="O2" s="22">
        <f>G16</f>
        <v>311470</v>
      </c>
      <c r="P2" s="23">
        <v>529410</v>
      </c>
      <c r="Q2" s="24">
        <v>284640</v>
      </c>
      <c r="S2" s="25">
        <f>P2-Q2</f>
        <v>244770</v>
      </c>
    </row>
    <row r="3" spans="1:19" x14ac:dyDescent="0.25">
      <c r="A3" s="6">
        <v>2</v>
      </c>
      <c r="B3" s="10">
        <v>600</v>
      </c>
      <c r="C3" s="1">
        <v>600</v>
      </c>
      <c r="D3" s="11">
        <v>24</v>
      </c>
      <c r="E3" s="3">
        <f>MMULT(D3,B26)</f>
        <v>3</v>
      </c>
      <c r="F3" s="3">
        <f t="shared" ref="F3:F13" si="0">ROUNDUP(C3/E3,0)</f>
        <v>200</v>
      </c>
      <c r="G3" s="12">
        <f>F3-F2</f>
        <v>101</v>
      </c>
      <c r="H3" s="3">
        <v>0</v>
      </c>
      <c r="I3">
        <f>C3+J3</f>
        <v>600</v>
      </c>
      <c r="J3" s="3"/>
    </row>
    <row r="4" spans="1:19" x14ac:dyDescent="0.25">
      <c r="A4" s="6">
        <v>3</v>
      </c>
      <c r="B4" s="10">
        <v>780</v>
      </c>
      <c r="C4" s="1">
        <v>780</v>
      </c>
      <c r="D4" s="11">
        <v>25</v>
      </c>
      <c r="E4" s="3">
        <f>MMULT(D4,B26)</f>
        <v>3.125</v>
      </c>
      <c r="F4" s="3">
        <f t="shared" si="0"/>
        <v>250</v>
      </c>
      <c r="G4" s="12">
        <f t="shared" ref="G4:G8" si="1">F4-F3</f>
        <v>50</v>
      </c>
      <c r="H4" s="3">
        <v>0</v>
      </c>
      <c r="I4">
        <f t="shared" ref="I4:I13" si="2">C4+J4</f>
        <v>783</v>
      </c>
      <c r="J4" s="3">
        <v>3</v>
      </c>
    </row>
    <row r="5" spans="1:19" x14ac:dyDescent="0.25">
      <c r="A5" s="6">
        <v>4</v>
      </c>
      <c r="B5" s="10">
        <v>860</v>
      </c>
      <c r="C5" s="1">
        <v>860</v>
      </c>
      <c r="D5" s="11">
        <v>26</v>
      </c>
      <c r="E5" s="3">
        <f>MMULT(D5,B26)</f>
        <v>3.25</v>
      </c>
      <c r="F5" s="3">
        <f t="shared" si="0"/>
        <v>265</v>
      </c>
      <c r="G5" s="12">
        <f t="shared" si="1"/>
        <v>15</v>
      </c>
      <c r="H5" s="3">
        <v>0</v>
      </c>
      <c r="I5">
        <f t="shared" si="2"/>
        <v>863</v>
      </c>
      <c r="J5" s="3">
        <v>3</v>
      </c>
    </row>
    <row r="6" spans="1:19" x14ac:dyDescent="0.25">
      <c r="A6" s="6">
        <v>5</v>
      </c>
      <c r="B6" s="10">
        <v>790</v>
      </c>
      <c r="C6" s="1">
        <v>790</v>
      </c>
      <c r="D6" s="11">
        <v>27</v>
      </c>
      <c r="E6" s="3">
        <f>MMULT(D6,B26)</f>
        <v>3.375</v>
      </c>
      <c r="F6" s="3">
        <f t="shared" si="0"/>
        <v>235</v>
      </c>
      <c r="G6" s="3">
        <v>0</v>
      </c>
      <c r="H6" s="13">
        <f>F5-F6</f>
        <v>30</v>
      </c>
      <c r="I6">
        <f t="shared" si="2"/>
        <v>793</v>
      </c>
      <c r="J6" s="3">
        <v>3</v>
      </c>
    </row>
    <row r="7" spans="1:19" x14ac:dyDescent="0.25">
      <c r="A7" s="6">
        <v>6</v>
      </c>
      <c r="B7" s="10">
        <v>1020</v>
      </c>
      <c r="C7" s="1">
        <v>1020</v>
      </c>
      <c r="D7" s="11">
        <v>25</v>
      </c>
      <c r="E7" s="3">
        <f>MMULT(D7,B26)</f>
        <v>3.125</v>
      </c>
      <c r="F7" s="3">
        <f t="shared" si="0"/>
        <v>327</v>
      </c>
      <c r="G7" s="13">
        <f t="shared" si="1"/>
        <v>92</v>
      </c>
      <c r="H7" s="3">
        <v>0</v>
      </c>
      <c r="I7">
        <f t="shared" si="2"/>
        <v>1023</v>
      </c>
      <c r="J7" s="3">
        <v>3</v>
      </c>
    </row>
    <row r="8" spans="1:19" x14ac:dyDescent="0.25">
      <c r="A8" s="6">
        <v>7</v>
      </c>
      <c r="B8" s="10">
        <v>935</v>
      </c>
      <c r="C8" s="1">
        <v>935</v>
      </c>
      <c r="D8" s="11">
        <v>22</v>
      </c>
      <c r="E8" s="3">
        <f>MMULT(D8,B26)</f>
        <v>2.75</v>
      </c>
      <c r="F8" s="3">
        <f t="shared" si="0"/>
        <v>340</v>
      </c>
      <c r="G8" s="13">
        <f t="shared" si="1"/>
        <v>13</v>
      </c>
      <c r="H8" s="3">
        <v>0</v>
      </c>
      <c r="I8">
        <f t="shared" si="2"/>
        <v>937</v>
      </c>
      <c r="J8" s="3">
        <v>2</v>
      </c>
    </row>
    <row r="9" spans="1:19" x14ac:dyDescent="0.25">
      <c r="A9" s="6">
        <v>8</v>
      </c>
      <c r="B9" s="10">
        <v>1070</v>
      </c>
      <c r="C9" s="1">
        <v>1070</v>
      </c>
      <c r="D9" s="11">
        <v>26</v>
      </c>
      <c r="E9" s="3">
        <f>MMULT(D9,B26)</f>
        <v>3.25</v>
      </c>
      <c r="F9" s="3">
        <f t="shared" si="0"/>
        <v>330</v>
      </c>
      <c r="G9" s="3">
        <v>0</v>
      </c>
      <c r="H9" s="13">
        <v>61</v>
      </c>
      <c r="I9">
        <f t="shared" si="2"/>
        <v>1073</v>
      </c>
      <c r="J9" s="3">
        <v>3</v>
      </c>
    </row>
    <row r="10" spans="1:19" x14ac:dyDescent="0.25">
      <c r="A10" s="6">
        <v>9</v>
      </c>
      <c r="B10" s="10">
        <v>980</v>
      </c>
      <c r="C10" s="1">
        <v>980</v>
      </c>
      <c r="D10" s="11">
        <v>24</v>
      </c>
      <c r="E10" s="3">
        <f>MMULT(D10,B26)</f>
        <v>3</v>
      </c>
      <c r="F10" s="3">
        <f t="shared" si="0"/>
        <v>327</v>
      </c>
      <c r="G10" s="3">
        <v>0</v>
      </c>
      <c r="H10" s="13">
        <f>F9-F10</f>
        <v>3</v>
      </c>
      <c r="I10">
        <f t="shared" si="2"/>
        <v>983</v>
      </c>
      <c r="J10" s="3">
        <v>3</v>
      </c>
    </row>
    <row r="11" spans="1:19" x14ac:dyDescent="0.25">
      <c r="A11" s="6">
        <v>10</v>
      </c>
      <c r="B11" s="10">
        <v>950</v>
      </c>
      <c r="C11" s="1">
        <v>950</v>
      </c>
      <c r="D11" s="11">
        <v>25</v>
      </c>
      <c r="E11" s="3">
        <f>MMULT(D11,B26)</f>
        <v>3.125</v>
      </c>
      <c r="F11" s="3">
        <f t="shared" si="0"/>
        <v>304</v>
      </c>
      <c r="G11" s="3">
        <v>0</v>
      </c>
      <c r="H11" s="13">
        <f>F10-F11</f>
        <v>23</v>
      </c>
      <c r="I11">
        <f t="shared" si="2"/>
        <v>950</v>
      </c>
      <c r="J11" s="3"/>
    </row>
    <row r="12" spans="1:19" x14ac:dyDescent="0.25">
      <c r="A12" s="6">
        <v>11</v>
      </c>
      <c r="B12" s="10">
        <v>1000</v>
      </c>
      <c r="C12" s="1">
        <v>1000</v>
      </c>
      <c r="D12" s="11">
        <v>26</v>
      </c>
      <c r="E12" s="3">
        <f>MMULT(D12,B26)</f>
        <v>3.25</v>
      </c>
      <c r="F12" s="3">
        <f t="shared" si="0"/>
        <v>308</v>
      </c>
      <c r="G12" s="3">
        <v>0</v>
      </c>
      <c r="H12" s="13">
        <f>F11-F12</f>
        <v>-4</v>
      </c>
      <c r="I12">
        <f t="shared" si="2"/>
        <v>1003</v>
      </c>
      <c r="J12" s="3">
        <v>3</v>
      </c>
    </row>
    <row r="13" spans="1:19" x14ac:dyDescent="0.25">
      <c r="A13" s="6">
        <v>12</v>
      </c>
      <c r="B13" s="10">
        <v>870</v>
      </c>
      <c r="C13" s="1">
        <f>B13+B18</f>
        <v>1250</v>
      </c>
      <c r="D13" s="11">
        <v>25</v>
      </c>
      <c r="E13" s="3">
        <f>MMULT(D13,B26)</f>
        <v>3.125</v>
      </c>
      <c r="F13" s="3">
        <f t="shared" si="0"/>
        <v>400</v>
      </c>
      <c r="G13" s="13">
        <f>F13-F12</f>
        <v>92</v>
      </c>
      <c r="H13" s="3">
        <v>0</v>
      </c>
      <c r="I13">
        <f t="shared" si="2"/>
        <v>1253</v>
      </c>
      <c r="J13" s="3">
        <v>3</v>
      </c>
    </row>
    <row r="14" spans="1:19" x14ac:dyDescent="0.25">
      <c r="A14" t="s">
        <v>20</v>
      </c>
      <c r="G14" s="14">
        <f>SUM(G2:G13)</f>
        <v>372</v>
      </c>
      <c r="H14" s="14">
        <f>SUM(H2:H13)</f>
        <v>113</v>
      </c>
      <c r="J14" s="17">
        <f>SUM(J2:J13)</f>
        <v>29</v>
      </c>
    </row>
    <row r="16" spans="1:19" ht="32.25" customHeight="1" x14ac:dyDescent="0.25">
      <c r="F16" s="15" t="s">
        <v>21</v>
      </c>
      <c r="G16" s="16">
        <f>(B20*G14)+(B21*H14)+(B22*J14)</f>
        <v>311470</v>
      </c>
    </row>
    <row r="17" spans="1:2" ht="33.75" customHeight="1" x14ac:dyDescent="0.25">
      <c r="A17" s="2" t="s">
        <v>19</v>
      </c>
      <c r="B17" s="8">
        <v>500</v>
      </c>
    </row>
    <row r="18" spans="1:2" ht="45" x14ac:dyDescent="0.25">
      <c r="A18" s="2" t="s">
        <v>10</v>
      </c>
      <c r="B18" s="8">
        <v>380</v>
      </c>
    </row>
    <row r="19" spans="1:2" ht="30" x14ac:dyDescent="0.25">
      <c r="A19" s="2" t="s">
        <v>11</v>
      </c>
      <c r="B19" s="8">
        <v>90</v>
      </c>
    </row>
    <row r="20" spans="1:2" ht="30" x14ac:dyDescent="0.25">
      <c r="A20" s="2" t="s">
        <v>13</v>
      </c>
      <c r="B20" s="8">
        <v>560</v>
      </c>
    </row>
    <row r="21" spans="1:2" ht="30.75" customHeight="1" x14ac:dyDescent="0.25">
      <c r="A21" s="2" t="s">
        <v>12</v>
      </c>
      <c r="B21" s="8">
        <v>900</v>
      </c>
    </row>
    <row r="22" spans="1:2" ht="30" x14ac:dyDescent="0.25">
      <c r="A22" s="2" t="s">
        <v>14</v>
      </c>
      <c r="B22" s="8">
        <v>50</v>
      </c>
    </row>
    <row r="23" spans="1:2" x14ac:dyDescent="0.25">
      <c r="A23" s="2" t="s">
        <v>15</v>
      </c>
      <c r="B23" s="8">
        <v>80</v>
      </c>
    </row>
    <row r="24" spans="1:2" x14ac:dyDescent="0.25">
      <c r="A24" s="2" t="s">
        <v>16</v>
      </c>
      <c r="B24" s="8">
        <v>25</v>
      </c>
    </row>
    <row r="25" spans="1:2" x14ac:dyDescent="0.25">
      <c r="A25" s="2" t="s">
        <v>17</v>
      </c>
      <c r="B25" s="8">
        <v>250</v>
      </c>
    </row>
    <row r="26" spans="1:2" x14ac:dyDescent="0.25">
      <c r="A26" s="7" t="s">
        <v>18</v>
      </c>
      <c r="B26" s="9">
        <f>B25/MMULT(B23,B24)</f>
        <v>0.125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Enis Karagedik</dc:creator>
  <cp:lastModifiedBy>Enis Karagedik</cp:lastModifiedBy>
  <dcterms:created xsi:type="dcterms:W3CDTF">2021-06-03T12:37:05Z</dcterms:created>
  <dcterms:modified xsi:type="dcterms:W3CDTF">2021-06-04T20:18:28Z</dcterms:modified>
</cp:coreProperties>
</file>