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https://uses0-my.sharepoint.com/personal/joscanege_alum_us_es/Documents/TFG/"/>
    </mc:Choice>
  </mc:AlternateContent>
  <xr:revisionPtr revIDLastSave="305" documentId="11_AD4D2F04E46CFB4ACB3E20020D11CADA683EDF22" xr6:coauthVersionLast="47" xr6:coauthVersionMax="47" xr10:uidLastSave="{AD81E3F7-24E3-4F58-A032-0A195CEDCD13}"/>
  <bookViews>
    <workbookView xWindow="-120" yWindow="-120" windowWidth="38640" windowHeight="21240" xr2:uid="{00000000-000D-0000-FFFF-FFFF00000000}"/>
  </bookViews>
  <sheets>
    <sheet name="Hoja1" sheetId="1"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J19" i="1"/>
  <c r="A67" i="2"/>
  <c r="B67" i="2"/>
  <c r="B68" i="2" s="1"/>
  <c r="B69" i="2" s="1"/>
  <c r="B70" i="2" s="1"/>
  <c r="D94" i="2" l="1"/>
  <c r="C94" i="2"/>
  <c r="E74" i="2"/>
  <c r="D71" i="2"/>
  <c r="C71" i="2"/>
  <c r="E30" i="2"/>
  <c r="D27" i="2"/>
  <c r="C27" i="2"/>
  <c r="B5" i="2"/>
  <c r="A5" i="2" s="1"/>
  <c r="A4" i="2"/>
  <c r="E3" i="2"/>
  <c r="E95" i="2" l="1"/>
  <c r="E72" i="2"/>
  <c r="E28" i="2"/>
  <c r="B6" i="2"/>
  <c r="A6" i="2" l="1"/>
  <c r="J34" i="1" s="1"/>
  <c r="B7" i="2"/>
  <c r="A7" i="2" l="1"/>
  <c r="B8" i="2"/>
  <c r="B9" i="2" l="1"/>
  <c r="A8" i="2"/>
  <c r="A9" i="2" l="1"/>
  <c r="J30" i="1" s="1"/>
  <c r="B10" i="2"/>
  <c r="A10" i="2" l="1"/>
  <c r="B11" i="2"/>
  <c r="A11" i="2" l="1"/>
  <c r="B12" i="2"/>
  <c r="A12" i="2" l="1"/>
  <c r="B13" i="2"/>
  <c r="A13" i="2" l="1"/>
  <c r="B14" i="2"/>
  <c r="A14" i="2" l="1"/>
  <c r="B15" i="2"/>
  <c r="A15" i="2" l="1"/>
  <c r="J33" i="1" s="1"/>
  <c r="B16" i="2"/>
  <c r="A16" i="2" l="1"/>
  <c r="J35" i="1" s="1"/>
  <c r="B17" i="2"/>
  <c r="A17" i="2" l="1"/>
  <c r="B18" i="2"/>
  <c r="A18" i="2" l="1"/>
  <c r="B19" i="2"/>
  <c r="A19" i="2" l="1"/>
  <c r="B20" i="2"/>
  <c r="A20" i="2" l="1"/>
  <c r="B21" i="2"/>
  <c r="A21" i="2" l="1"/>
  <c r="J32" i="1" s="1"/>
  <c r="B22" i="2"/>
  <c r="B23" i="2" l="1"/>
  <c r="A22" i="2"/>
  <c r="J36" i="1" s="1"/>
  <c r="A23" i="2" l="1"/>
  <c r="B24" i="2"/>
  <c r="A24" i="2" l="1"/>
  <c r="B25" i="2"/>
  <c r="A25" i="2" l="1"/>
  <c r="B26" i="2"/>
  <c r="B31" i="2" s="1"/>
  <c r="A31" i="2" l="1"/>
  <c r="B32" i="2"/>
  <c r="A26" i="2"/>
  <c r="A32" i="2" l="1"/>
  <c r="B33" i="2"/>
  <c r="A33" i="2" l="1"/>
  <c r="B34" i="2"/>
  <c r="A34" i="2" l="1"/>
  <c r="B35" i="2"/>
  <c r="J31" i="1"/>
  <c r="B36" i="2" l="1"/>
  <c r="A35" i="2"/>
  <c r="B37" i="2" l="1"/>
  <c r="A36" i="2"/>
  <c r="J22" i="1" s="1"/>
  <c r="B38" i="2" l="1"/>
  <c r="A37" i="2"/>
  <c r="A38" i="2" l="1"/>
  <c r="J25" i="1" s="1"/>
  <c r="B39" i="2"/>
  <c r="B40" i="2" l="1"/>
  <c r="A39" i="2"/>
  <c r="B41" i="2" l="1"/>
  <c r="A40" i="2"/>
  <c r="J23" i="1" s="1"/>
  <c r="B42" i="2" l="1"/>
  <c r="A41" i="2"/>
  <c r="J20" i="1" s="1"/>
  <c r="B43" i="2" l="1"/>
  <c r="A42" i="2"/>
  <c r="B44" i="2" l="1"/>
  <c r="A43" i="2"/>
  <c r="J14" i="1" s="1"/>
  <c r="B45" i="2" l="1"/>
  <c r="A44" i="2"/>
  <c r="A45" i="2" l="1"/>
  <c r="J11" i="1" s="1"/>
  <c r="B46" i="2"/>
  <c r="A46" i="2" l="1"/>
  <c r="B47" i="2"/>
  <c r="A47" i="2" l="1"/>
  <c r="J10" i="1" s="1"/>
  <c r="B48" i="2"/>
  <c r="B49" i="2" l="1"/>
  <c r="A48" i="2"/>
  <c r="A49" i="2" l="1"/>
  <c r="J13" i="1" s="1"/>
  <c r="B50" i="2"/>
  <c r="B51" i="2" l="1"/>
  <c r="A50" i="2"/>
  <c r="J15" i="1" s="1"/>
  <c r="A51" i="2" l="1"/>
  <c r="B52" i="2"/>
  <c r="B53" i="2" l="1"/>
  <c r="A52" i="2"/>
  <c r="J45" i="1" s="1"/>
  <c r="A53" i="2" l="1"/>
  <c r="J37" i="1" s="1"/>
  <c r="B54" i="2"/>
  <c r="B55" i="2" l="1"/>
  <c r="A54" i="2"/>
  <c r="A55" i="2" l="1"/>
  <c r="J42" i="1" s="1"/>
  <c r="B56" i="2"/>
  <c r="A56" i="2" l="1"/>
  <c r="B57" i="2"/>
  <c r="A57" i="2" l="1"/>
  <c r="J41" i="1" s="1"/>
  <c r="B58" i="2"/>
  <c r="B59" i="2" l="1"/>
  <c r="A58" i="2"/>
  <c r="J43" i="1" s="1"/>
  <c r="B60" i="2" l="1"/>
  <c r="A59" i="2"/>
  <c r="J38" i="1" s="1"/>
  <c r="B61" i="2" l="1"/>
  <c r="A60" i="2"/>
  <c r="A61" i="2" l="1"/>
  <c r="J39" i="1" s="1"/>
  <c r="B62" i="2"/>
  <c r="A62" i="2" l="1"/>
  <c r="B63" i="2"/>
  <c r="B64" i="2" l="1"/>
  <c r="B65" i="2" s="1"/>
  <c r="B66" i="2" s="1"/>
  <c r="A63" i="2"/>
  <c r="J40" i="1" s="1"/>
  <c r="A66" i="2" l="1"/>
  <c r="J17" i="1" s="1"/>
  <c r="A65" i="2"/>
  <c r="J16" i="1" s="1"/>
  <c r="A64" i="2"/>
  <c r="J44" i="1" s="1"/>
  <c r="A68" i="2" l="1"/>
  <c r="A69" i="2" l="1"/>
  <c r="A70" i="2" l="1"/>
  <c r="J47" i="1" s="1"/>
  <c r="B75" i="2"/>
  <c r="A75" i="2" l="1"/>
  <c r="J29" i="1" s="1"/>
  <c r="B76" i="2"/>
  <c r="A76" i="2" l="1"/>
  <c r="J27" i="1" s="1"/>
  <c r="B77" i="2"/>
  <c r="A77" i="2" l="1"/>
  <c r="J26" i="1" s="1"/>
  <c r="B78" i="2"/>
  <c r="B79" i="2" l="1"/>
  <c r="A78" i="2"/>
  <c r="J24" i="1" s="1"/>
  <c r="B80" i="2" l="1"/>
  <c r="A79" i="2"/>
  <c r="J9" i="1" l="1"/>
  <c r="J12" i="1"/>
  <c r="B81" i="2"/>
  <c r="A80" i="2"/>
  <c r="J28" i="1" s="1"/>
  <c r="B82" i="2" l="1"/>
  <c r="A81" i="2"/>
  <c r="J18" i="1" s="1"/>
  <c r="A82" i="2" l="1"/>
  <c r="J5" i="1" s="1"/>
  <c r="B83" i="2"/>
  <c r="A83" i="2" l="1"/>
  <c r="J7" i="1" s="1"/>
  <c r="B84" i="2"/>
  <c r="B85" i="2" l="1"/>
  <c r="A84" i="2"/>
  <c r="J6" i="1" s="1"/>
  <c r="A85" i="2" l="1"/>
  <c r="J8" i="1" s="1"/>
  <c r="B86" i="2"/>
  <c r="A86" i="2" l="1"/>
  <c r="J21" i="1" s="1"/>
  <c r="B87" i="2"/>
  <c r="B88" i="2" l="1"/>
  <c r="A87" i="2"/>
  <c r="J4" i="1" s="1"/>
  <c r="B89" i="2" l="1"/>
  <c r="A88" i="2"/>
  <c r="A89" i="2" l="1"/>
  <c r="B90" i="2"/>
  <c r="B91" i="2" l="1"/>
  <c r="A90" i="2"/>
  <c r="J46" i="1" s="1"/>
  <c r="B92" i="2" l="1"/>
  <c r="A91" i="2"/>
  <c r="J48" i="1" s="1"/>
  <c r="B93" i="2" l="1"/>
  <c r="A93" i="2" s="1"/>
  <c r="J49" i="1" s="1"/>
  <c r="A92" i="2"/>
  <c r="J50" i="1" s="1"/>
</calcChain>
</file>

<file path=xl/sharedStrings.xml><?xml version="1.0" encoding="utf-8"?>
<sst xmlns="http://schemas.openxmlformats.org/spreadsheetml/2006/main" count="580" uniqueCount="273">
  <si>
    <t>Parámetro</t>
  </si>
  <si>
    <t>Definición</t>
  </si>
  <si>
    <t>Aspecto</t>
  </si>
  <si>
    <t>Actores</t>
  </si>
  <si>
    <t>Método</t>
  </si>
  <si>
    <t>Referencias</t>
  </si>
  <si>
    <t>Diversidad de los receptores</t>
  </si>
  <si>
    <t>Identificación entre los receptores de personas de altas capacidades o necesidades especiales</t>
  </si>
  <si>
    <t>General</t>
  </si>
  <si>
    <t>Observador</t>
  </si>
  <si>
    <t>Informe Previo</t>
  </si>
  <si>
    <t>[163][164]</t>
  </si>
  <si>
    <t>Deberes habituales</t>
  </si>
  <si>
    <t>Cantidad media de deberes suministrados a los receptores</t>
  </si>
  <si>
    <t>Observador/Emisor</t>
  </si>
  <si>
    <t>[165]</t>
  </si>
  <si>
    <t>Partes habituales</t>
  </si>
  <si>
    <t>Partes de clase aproximados que se producen durante un periodo de tiempo</t>
  </si>
  <si>
    <t>[166]</t>
  </si>
  <si>
    <t>Duración</t>
  </si>
  <si>
    <t>Registro de la duración de la experiencia</t>
  </si>
  <si>
    <t>[109]</t>
  </si>
  <si>
    <t>Historial académico</t>
  </si>
  <si>
    <t>Vistazo general del nivel medio de los receptores en la asignatura en la que vamos a implementar la gamificación</t>
  </si>
  <si>
    <t>Adecuación del medio de aplicación</t>
  </si>
  <si>
    <t>El método por el que se aplica la herramienta es adecuado</t>
  </si>
  <si>
    <t>Diseño metodológico</t>
  </si>
  <si>
    <t>Emisor</t>
  </si>
  <si>
    <t>Entrevista</t>
  </si>
  <si>
    <t>[17]</t>
  </si>
  <si>
    <t>Conocimiento previo</t>
  </si>
  <si>
    <t>Conocimiento sobre la materia de forma previa a la experiencia</t>
  </si>
  <si>
    <t>Académico</t>
  </si>
  <si>
    <t>Receptores</t>
  </si>
  <si>
    <t>Pre-examen</t>
  </si>
  <si>
    <t>[83][86]</t>
  </si>
  <si>
    <t>Conocimiento posterior</t>
  </si>
  <si>
    <t>Comprensión de la materia después de la experiencia</t>
  </si>
  <si>
    <t>Post-examen</t>
  </si>
  <si>
    <t>Adecuación del diseño</t>
  </si>
  <si>
    <t>El diseño estético se adapta al receptor</t>
  </si>
  <si>
    <t>Diseño técnico</t>
  </si>
  <si>
    <t>Encuesta</t>
  </si>
  <si>
    <t>Frescura del diseño</t>
  </si>
  <si>
    <t>El diseño es atractivo y adecuado</t>
  </si>
  <si>
    <t>Comodidad del diseño</t>
  </si>
  <si>
    <t>La navegación es intuitiva y sencilla</t>
  </si>
  <si>
    <t>Utilidad percibida</t>
  </si>
  <si>
    <t>Variable inspirada en el modelo TAM, percepción de la actividad como una herramienta útil</t>
  </si>
  <si>
    <t>Motivacional</t>
  </si>
  <si>
    <t>[109][143]</t>
  </si>
  <si>
    <t>Facilidad de uso percibida</t>
  </si>
  <si>
    <t>Del modelo TAM, actitud de los usuarios hacia los requerimientos a la hora de usar la herramienta</t>
  </si>
  <si>
    <t>Actitud hacia el uso</t>
  </si>
  <si>
    <t>Del modelo TAM, actitud frente a la actividad</t>
  </si>
  <si>
    <t>Intención de uso</t>
  </si>
  <si>
    <t>Del modelo TAM, disposición de usar la herramienta para el propósito propuesto</t>
  </si>
  <si>
    <t>Disfrute percibido</t>
  </si>
  <si>
    <t>Del modelo TAM, grado en el cual encuentra la actividad placentera</t>
  </si>
  <si>
    <t>Datos sociales y demográficos</t>
  </si>
  <si>
    <t>Edad, sexo, nivel de estudios, nacionalidad, etc</t>
  </si>
  <si>
    <t>[144]</t>
  </si>
  <si>
    <t>Motivación con la materia</t>
  </si>
  <si>
    <t>Ilusión por la materia que se imparte a través de la experiencia gamificada</t>
  </si>
  <si>
    <t>[112]</t>
  </si>
  <si>
    <t>Aprendizaje percibido</t>
  </si>
  <si>
    <t>Sensación de aprendizaje de los participantes</t>
  </si>
  <si>
    <t>[118]</t>
  </si>
  <si>
    <t>Colaboración percibida</t>
  </si>
  <si>
    <t>Sentimientos de colaboración desarrollados por la actividad desarrollada</t>
  </si>
  <si>
    <t>Competitividad percibida</t>
  </si>
  <si>
    <t>Sentimientos de competitividad desarrollados por la actividad desarrollada</t>
  </si>
  <si>
    <t>Preferencia personal</t>
  </si>
  <si>
    <t>Preferencia entre los métodos tradicionales o la experiencia gamificada</t>
  </si>
  <si>
    <t>[107]</t>
  </si>
  <si>
    <t>Validez del contenido</t>
  </si>
  <si>
    <t>El contenido se adecua a la materia que debe aprender el receptor</t>
  </si>
  <si>
    <t>Diseño de contenido</t>
  </si>
  <si>
    <t>Practicidad del contenido</t>
  </si>
  <si>
    <t>El contenido de la aplicación es util</t>
  </si>
  <si>
    <t>Fiabilidad del contenido</t>
  </si>
  <si>
    <t>El contenido de la aplicación es veraz y fiable</t>
  </si>
  <si>
    <t>Sistematicidad del contenido</t>
  </si>
  <si>
    <t>El aprendizaje sucede de forma progresiva</t>
  </si>
  <si>
    <t>Adecuación de la duración</t>
  </si>
  <si>
    <t>La duración de la actividad se adapta al contenido</t>
  </si>
  <si>
    <t>Comportamiento en el recinto</t>
  </si>
  <si>
    <t>Comportamiento de los receptores durante el desarrollo de la actividad</t>
  </si>
  <si>
    <t>Comportamiento</t>
  </si>
  <si>
    <t>Ruido en el recinto</t>
  </si>
  <si>
    <t>Niveles de alboroto durante el desarrollo de la actividad</t>
  </si>
  <si>
    <t>Integración percibida</t>
  </si>
  <si>
    <t>Integración entre los receptores durante el transcurso de la actividad</t>
  </si>
  <si>
    <t>Socialización percibida</t>
  </si>
  <si>
    <t>Capacidades sociales desarrolladas por los receptores durante la actividad</t>
  </si>
  <si>
    <t>Cambios en los partes</t>
  </si>
  <si>
    <t>Cambios en el número de partes que tienen lugar</t>
  </si>
  <si>
    <t>Utilidad percibida (emisor)</t>
  </si>
  <si>
    <t>Percepción de la actividad como una herramienta útil</t>
  </si>
  <si>
    <t>Facilidad de uso percibida (emisor)</t>
  </si>
  <si>
    <t>Actitud del emisor hacia los requerimientos a la hora de usar la herramienta</t>
  </si>
  <si>
    <t>Preferencia personal (emisor)</t>
  </si>
  <si>
    <t>Probabilidad de reutilización</t>
  </si>
  <si>
    <t>Probabilidad de que el emisor vuelva a proponer la experiencia</t>
  </si>
  <si>
    <t>Control del emisor</t>
  </si>
  <si>
    <t>El emisor tiene capacidad para controlar y gestionar la experiencia</t>
  </si>
  <si>
    <t>Copyright</t>
  </si>
  <si>
    <t>No se infringe copyright</t>
  </si>
  <si>
    <t>Respeto de los derechos humanos</t>
  </si>
  <si>
    <t>No hay contenido en contra de los derechos humanos</t>
  </si>
  <si>
    <t>Protección de datos</t>
  </si>
  <si>
    <t>Los datos de la aplicación están protegidos de forma adecuada</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</si>
  <si>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</si>
  <si>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</si>
  <si>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</si>
  <si>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</si>
  <si>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</si>
  <si>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</si>
  <si>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</si>
  <si>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</si>
  <si>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</si>
  <si>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</si>
  <si>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</si>
  <si>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</si>
  <si>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</si>
  <si>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</si>
  <si>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</si>
  <si>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</si>
  <si>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</si>
  <si>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</si>
  <si>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</si>
  <si>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</si>
  <si>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</si>
  <si>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</si>
  <si>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</si>
  <si>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</si>
  <si>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</si>
  <si>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</si>
  <si>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</si>
  <si>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</si>
  <si>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</si>
  <si>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</si>
  <si>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</si>
  <si>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</si>
  <si>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</si>
  <si>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</si>
  <si>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</si>
  <si>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</si>
  <si>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</si>
  <si>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</si>
  <si>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</si>
  <si>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</si>
  <si>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Id</t>
  </si>
  <si>
    <t>#41</t>
  </si>
  <si>
    <t>Valoración global</t>
  </si>
  <si>
    <t>Opinión global de la experiencia</t>
  </si>
  <si>
    <t>Asignatura/s</t>
  </si>
  <si>
    <t>Asignaturas en las que se aplicará la herramienta</t>
  </si>
  <si>
    <t>#42</t>
  </si>
  <si>
    <t>Adecuación de la frecuencia de aplicación</t>
  </si>
  <si>
    <t>La aplicación regular de la gamificiación se hace en intervalos adecuados</t>
  </si>
  <si>
    <t>Adecuación de los grupos de trabajo</t>
  </si>
  <si>
    <t>Los grupos de trabajo tienen un tamaño adecuado</t>
  </si>
  <si>
    <t>Adecuación del número de profesores</t>
  </si>
  <si>
    <t>Hay suficientes docentes para atender al grupo</t>
  </si>
  <si>
    <t>Preguntas asociadas</t>
  </si>
  <si>
    <t>#43</t>
  </si>
  <si>
    <t>#44</t>
  </si>
  <si>
    <t>#45</t>
  </si>
  <si>
    <t>Obj2A</t>
  </si>
  <si>
    <t>Obj2B</t>
  </si>
  <si>
    <t>INSERT INTO survey_models (title, num_questions, questions, questions_style) VALUES (?,?,?,?)</t>
  </si>
  <si>
    <t>text</t>
  </si>
  <si>
    <t>date</t>
  </si>
  <si>
    <t>int</t>
  </si>
  <si>
    <t>float</t>
  </si>
  <si>
    <t>int1-5</t>
  </si>
  <si>
    <t>Informe previo</t>
  </si>
  <si>
    <t>Nombre de la aplicación</t>
  </si>
  <si>
    <t>Fecha de inicio</t>
  </si>
  <si>
    <t>Duración estimada</t>
  </si>
  <si>
    <t>Centro</t>
  </si>
  <si>
    <t>Curso</t>
  </si>
  <si>
    <t>Profesores</t>
  </si>
  <si>
    <t>Observadores</t>
  </si>
  <si>
    <t>Número de alumnos</t>
  </si>
  <si>
    <t>Observaciones</t>
  </si>
  <si>
    <t>Número de participantes de altas capacidades</t>
  </si>
  <si>
    <t>Número de participantes con necesidades educativas especiales</t>
  </si>
  <si>
    <t>Media académica global de los participantes (en la/s asignatura/s)</t>
  </si>
  <si>
    <t>Métodos de evaluación usados</t>
  </si>
  <si>
    <t>¿Relación entre resultados de pruebas objetivas y métodos de evaluación?</t>
  </si>
  <si>
    <t>Actitud del alumno hacia el aprendizaje (general)</t>
  </si>
  <si>
    <t>Evaluación personal del docente de la actitud académica de los alumnos</t>
  </si>
  <si>
    <t>Media semanal de deberes</t>
  </si>
  <si>
    <t>Media semanal de sanciones por comportamiento</t>
  </si>
  <si>
    <t>Porcentaje mensual de asistencia a clase (cómputo global aproximado)</t>
  </si>
  <si>
    <t>Integración del alumnado en actividades grupales</t>
  </si>
  <si>
    <t>Integración del alumnado con necesidades especiales o de altas capacidades (si los hubiera)</t>
  </si>
  <si>
    <t>Valoración general del docente de la convivencia</t>
  </si>
  <si>
    <t>Sentencia sql:</t>
  </si>
  <si>
    <t>Me ha gustado el diseño estético de la aplicación</t>
  </si>
  <si>
    <t>La paleta de colores y las animaciones eran de mi agrado</t>
  </si>
  <si>
    <t>La herramienta se siente original y moderna</t>
  </si>
  <si>
    <t>La herramienta NO se percibe anticuada y obsoleta</t>
  </si>
  <si>
    <t>No he tenido problemas a la hora de navegar por la herramienta, he podido llegar donde quería de forma rápido</t>
  </si>
  <si>
    <t>La distribución de los menús y pestañas es intuitiva y fácil de comprender</t>
  </si>
  <si>
    <t>La herramienta es accesible de forma rápida y sencilla, sin necesidad de mucha preparación previa</t>
  </si>
  <si>
    <t>La herramienta me ayuda a comprender la materia que aprender</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</si>
  <si>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</si>
  <si>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</si>
  <si>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</si>
  <si>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</si>
  <si>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</si>
  <si>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</si>
  <si>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</si>
  <si>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</si>
  <si>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</si>
  <si>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</si>
  <si>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</si>
  <si>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</si>
  <si>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</si>
  <si>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</si>
  <si>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</si>
  <si>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</si>
  <si>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</si>
  <si>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</si>
  <si>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</si>
  <si>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</si>
  <si>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</si>
  <si>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</si>
  <si>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int0-10</t>
  </si>
  <si>
    <t>Puntúe la experiencia del 0 al 10</t>
  </si>
  <si>
    <t>Comente brevemente que le ha parecido la experiencia, justificando el punto anterior.</t>
  </si>
  <si>
    <t>Indique que cosas mejoraría a nivel general así como los puntos fuertes de la experiencia.</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</si>
  <si>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</si>
  <si>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</si>
  <si>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</si>
  <si>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</si>
  <si>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</si>
  <si>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</si>
  <si>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</si>
  <si>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</si>
  <si>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</si>
  <si>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</si>
  <si>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</si>
  <si>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</si>
  <si>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Durante el uso de la herramienta. ¿Ha visto la cantidad de partes de comportamiento necesarios cambiada? ¿Para bien o para mal?</t>
  </si>
  <si>
    <t>Valore la experiencia general del 0 al 10</t>
  </si>
  <si>
    <t>Describa brevemente la experiencia y justifique la puntuación anterior.</t>
  </si>
  <si>
    <t>Describa cuales han sido los puntos fuertes de la experiencia y que cosas mejoraría.</t>
  </si>
  <si>
    <t>¿Crees que ha ayudado a que el alumno trabaje y aproveche la asignatura?</t>
  </si>
  <si>
    <t>¿Crees que ha sido útil para motivar a trabajar la asignatura?</t>
  </si>
  <si>
    <t>Examen 1</t>
  </si>
  <si>
    <t>Examen 2</t>
  </si>
  <si>
    <t>Edad</t>
  </si>
  <si>
    <t>Nacionalidad</t>
  </si>
  <si>
    <t>Género</t>
  </si>
  <si>
    <t>Valoración global (emisor)</t>
  </si>
  <si>
    <t>Valoración global (receptor)</t>
  </si>
  <si>
    <t>Valoración global de comportamiento</t>
  </si>
  <si>
    <t>Valoración global académica</t>
  </si>
  <si>
    <t>Valoración global motivacional</t>
  </si>
  <si>
    <t>¿Crees que los juegos están debidamente aplicados? ¿Permiten valorar el aprendizaje del alumno de forma eficaz y objetiva?</t>
  </si>
  <si>
    <t>#46</t>
  </si>
  <si>
    <t>#47</t>
  </si>
  <si>
    <t>#48</t>
  </si>
  <si>
    <t>#49</t>
  </si>
  <si>
    <t>Creo que la frecuencia con la que se ha usado la herramienta es la adecuada</t>
  </si>
  <si>
    <t>Creo que los grupos de trabajo tienen un tamaño adecuado</t>
  </si>
  <si>
    <t>Considero que había suficientes profesores para gestionar todo el desarrollo de la actividad</t>
  </si>
  <si>
    <t>Objetivo</t>
  </si>
  <si>
    <t>Aspecto - Objetivo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</si>
</sst>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sz val="10"/>
      <color theme="1"/>
      <name val="Times New Roman"/>
      <family val="1"/>
    </font>
    <font>
      <sz val="8"/>
      <name val="Calibri"/>
      <family val="2"/>
      <scheme val="minor"/>
    </font>
    <font>
      <b/>
      <sz val="11"/>
      <color theme="1"/>
      <name val="Calibri"/>
      <family val="2"/>
      <scheme val="minor"/>
    </font>
    <font>
      <sz val="10"/>
      <color rgb="FF2A00FF"/>
      <name val="Consolas"/>
      <family val="3"/>
    </font>
    <font>
      <b/>
      <u/>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6">
    <xf numFmtId="0" fontId="0" fillId="0" borderId="0" xfId="0"/>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 fillId="0" borderId="5" xfId="0" quotePrefix="1"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3" xfId="0" applyFont="1" applyBorder="1" applyAlignment="1">
      <alignment horizontal="left" vertical="center" wrapText="1"/>
    </xf>
    <xf numFmtId="0" fontId="7" fillId="0" borderId="0" xfId="0" applyFont="1" applyAlignment="1">
      <alignment vertical="center"/>
    </xf>
    <xf numFmtId="0" fontId="8" fillId="0" borderId="0" xfId="0" applyFont="1"/>
    <xf numFmtId="0" fontId="6" fillId="0" borderId="0" xfId="0" applyFont="1"/>
    <xf numFmtId="0" fontId="0" fillId="2" borderId="0" xfId="0" applyFill="1"/>
  </cellXfs>
  <cellStyles count="1">
    <cellStyle name="Normal" xfId="0" builtinId="0"/>
  </cellStyles>
  <dxfs count="15">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1551F0-3FAA-4A81-816B-7AD3D2172BB0}" name="Tabla1" displayName="Tabla1" ref="A1:J50" totalsRowShown="0" headerRowDxfId="14" dataDxfId="12" headerRowBorderDxfId="13" tableBorderDxfId="11" totalsRowBorderDxfId="10">
  <autoFilter ref="A1:J50" xr:uid="{021551F0-3FAA-4A81-816B-7AD3D2172BB0}">
    <filterColumn colId="4">
      <filters>
        <filter val="General"/>
      </filters>
    </filterColumn>
    <filterColumn colId="5">
      <filters>
        <filter val="Obj2B"/>
      </filters>
    </filterColumn>
  </autoFilter>
  <sortState xmlns:xlrd2="http://schemas.microsoft.com/office/spreadsheetml/2017/richdata2" ref="A22:J29">
    <sortCondition ref="B1:B50"/>
  </sortState>
  <tableColumns count="10">
    <tableColumn id="7" xr3:uid="{22A19C27-DB29-4B06-A841-5D745AF6AA23}" name="Id" dataDxfId="9"/>
    <tableColumn id="1" xr3:uid="{59640B5B-7F47-40AE-AAAE-4507A9709C3E}" name="Parámetro" dataDxfId="8"/>
    <tableColumn id="2" xr3:uid="{4EE8ABA3-42E6-47A2-B6FC-9E1561EF00B1}" name="Definición" dataDxfId="7"/>
    <tableColumn id="10" xr3:uid="{88243E85-50CE-4092-AA14-F44F4970C5C7}" name="Aspecto - Objetivo" dataDxfId="6">
      <calculatedColumnFormula>Tabla1[[#This Row],[Aspecto]]&amp;" - "&amp;Tabla1[[#This Row],[Objetivo]]</calculatedColumnFormula>
    </tableColumn>
    <tableColumn id="3" xr3:uid="{B04A7DF7-4328-4901-A1B2-266799F04317}" name="Aspecto" dataDxfId="5"/>
    <tableColumn id="9" xr3:uid="{564582D6-D380-48BE-B54D-3372384B71D2}" name="Objetivo" dataDxfId="4"/>
    <tableColumn id="4" xr3:uid="{F8FF3E4E-D56F-474B-8E1A-120E2755C1D6}" name="Actores" dataDxfId="3"/>
    <tableColumn id="5" xr3:uid="{DB5B89B6-4CFB-418F-BC42-0375C3179972}" name="Método" dataDxfId="2"/>
    <tableColumn id="6" xr3:uid="{FA30E00F-E0E3-45E7-A49C-58E9A611625B}" name="Referencias" dataDxfId="1"/>
    <tableColumn id="8" xr3:uid="{5191F1D4-154D-4B8B-B473-7F34FE04B4FB}" name="Preguntas asociada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tabSelected="1" workbookViewId="0">
      <selection activeCell="C30" sqref="C30:C34"/>
    </sheetView>
  </sheetViews>
  <sheetFormatPr baseColWidth="10" defaultColWidth="9.140625" defaultRowHeight="15" x14ac:dyDescent="0.25"/>
  <cols>
    <col min="1" max="1" width="7.28515625" customWidth="1"/>
    <col min="2" max="2" width="33.28515625" customWidth="1"/>
    <col min="3" max="4" width="40.140625" customWidth="1"/>
    <col min="5" max="6" width="21.140625" customWidth="1"/>
    <col min="7" max="7" width="21.7109375" customWidth="1"/>
    <col min="8" max="8" width="24.5703125" customWidth="1"/>
    <col min="9" max="9" width="17.7109375" customWidth="1"/>
    <col min="10" max="10" width="19.42578125" customWidth="1"/>
  </cols>
  <sheetData>
    <row r="1" spans="1:10" ht="31.5" x14ac:dyDescent="0.25">
      <c r="A1" s="1" t="s">
        <v>152</v>
      </c>
      <c r="B1" s="2" t="s">
        <v>0</v>
      </c>
      <c r="C1" s="2" t="s">
        <v>1</v>
      </c>
      <c r="D1" s="2" t="s">
        <v>272</v>
      </c>
      <c r="E1" s="2" t="s">
        <v>2</v>
      </c>
      <c r="F1" s="2" t="s">
        <v>271</v>
      </c>
      <c r="G1" s="2" t="s">
        <v>3</v>
      </c>
      <c r="H1" s="2" t="s">
        <v>4</v>
      </c>
      <c r="I1" s="3" t="s">
        <v>5</v>
      </c>
      <c r="J1" s="2" t="s">
        <v>165</v>
      </c>
    </row>
    <row r="2" spans="1:10" ht="50.1" hidden="1" customHeight="1" x14ac:dyDescent="0.25">
      <c r="A2" s="4" t="s">
        <v>112</v>
      </c>
      <c r="B2" s="5" t="s">
        <v>36</v>
      </c>
      <c r="C2" s="5" t="s">
        <v>37</v>
      </c>
      <c r="D2" s="5" t="str">
        <f>Tabla1[[#This Row],[Aspecto]]&amp;" - "&amp;Tabla1[[#This Row],[Objetivo]]</f>
        <v>Académico - Obj2A</v>
      </c>
      <c r="E2" s="5" t="s">
        <v>32</v>
      </c>
      <c r="F2" s="5" t="s">
        <v>169</v>
      </c>
      <c r="G2" s="5" t="s">
        <v>33</v>
      </c>
      <c r="H2" s="5" t="s">
        <v>38</v>
      </c>
      <c r="I2" s="6" t="s">
        <v>35</v>
      </c>
      <c r="J2" s="11" t="s">
        <v>253</v>
      </c>
    </row>
    <row r="3" spans="1:10" ht="50.1" hidden="1" customHeight="1" x14ac:dyDescent="0.25">
      <c r="A3" s="4" t="s">
        <v>113</v>
      </c>
      <c r="B3" s="5" t="s">
        <v>30</v>
      </c>
      <c r="C3" s="5" t="s">
        <v>31</v>
      </c>
      <c r="D3" s="5" t="str">
        <f>Tabla1[[#This Row],[Aspecto]]&amp;" - "&amp;Tabla1[[#This Row],[Objetivo]]</f>
        <v>Académico - Obj2A</v>
      </c>
      <c r="E3" s="5" t="s">
        <v>32</v>
      </c>
      <c r="F3" s="5" t="s">
        <v>169</v>
      </c>
      <c r="G3" s="5" t="s">
        <v>33</v>
      </c>
      <c r="H3" s="5" t="s">
        <v>34</v>
      </c>
      <c r="I3" s="6" t="s">
        <v>35</v>
      </c>
      <c r="J3" s="5" t="s">
        <v>254</v>
      </c>
    </row>
    <row r="4" spans="1:10" ht="50.1" hidden="1" customHeight="1" x14ac:dyDescent="0.25">
      <c r="A4" s="4" t="s">
        <v>114</v>
      </c>
      <c r="B4" s="5" t="s">
        <v>95</v>
      </c>
      <c r="C4" s="5" t="s">
        <v>96</v>
      </c>
      <c r="D4" s="5" t="str">
        <f>Tabla1[[#This Row],[Aspecto]]&amp;" - "&amp;Tabla1[[#This Row],[Objetivo]]</f>
        <v>Comportamiento - Obj2A</v>
      </c>
      <c r="E4" s="7" t="s">
        <v>88</v>
      </c>
      <c r="F4" s="5" t="s">
        <v>169</v>
      </c>
      <c r="G4" s="5" t="s">
        <v>27</v>
      </c>
      <c r="H4" s="5" t="s">
        <v>28</v>
      </c>
      <c r="I4" s="6" t="s">
        <v>18</v>
      </c>
      <c r="J4" s="5" t="str">
        <f>_xlfn.TEXTJOIN(",",TRUE,Hoja2!A87)</f>
        <v>Q76</v>
      </c>
    </row>
    <row r="5" spans="1:10" ht="50.1" hidden="1" customHeight="1" x14ac:dyDescent="0.25">
      <c r="A5" s="4" t="s">
        <v>115</v>
      </c>
      <c r="B5" s="8" t="s">
        <v>86</v>
      </c>
      <c r="C5" s="8" t="s">
        <v>87</v>
      </c>
      <c r="D5" s="8" t="str">
        <f>Tabla1[[#This Row],[Aspecto]]&amp;" - "&amp;Tabla1[[#This Row],[Objetivo]]</f>
        <v>Comportamiento - Obj2A</v>
      </c>
      <c r="E5" s="7" t="s">
        <v>88</v>
      </c>
      <c r="F5" s="5" t="s">
        <v>169</v>
      </c>
      <c r="G5" s="5" t="s">
        <v>27</v>
      </c>
      <c r="H5" s="5" t="s">
        <v>28</v>
      </c>
      <c r="I5" s="6" t="s">
        <v>29</v>
      </c>
      <c r="J5" s="5" t="str">
        <f>_xlfn.TEXTJOIN(",",TRUE,Hoja2!A82)</f>
        <v>Q71</v>
      </c>
    </row>
    <row r="6" spans="1:10" ht="50.1" hidden="1" customHeight="1" x14ac:dyDescent="0.25">
      <c r="A6" s="4" t="s">
        <v>116</v>
      </c>
      <c r="B6" s="5" t="s">
        <v>91</v>
      </c>
      <c r="C6" s="5" t="s">
        <v>92</v>
      </c>
      <c r="D6" s="5" t="str">
        <f>Tabla1[[#This Row],[Aspecto]]&amp;" - "&amp;Tabla1[[#This Row],[Objetivo]]</f>
        <v>Comportamiento - Obj2A</v>
      </c>
      <c r="E6" s="7" t="s">
        <v>88</v>
      </c>
      <c r="F6" s="5" t="s">
        <v>169</v>
      </c>
      <c r="G6" s="5" t="s">
        <v>27</v>
      </c>
      <c r="H6" s="5" t="s">
        <v>28</v>
      </c>
      <c r="I6" s="6" t="s">
        <v>64</v>
      </c>
      <c r="J6" s="5" t="str">
        <f>_xlfn.TEXTJOIN(",",TRUE,Hoja2!A84)</f>
        <v>Q73</v>
      </c>
    </row>
    <row r="7" spans="1:10" ht="50.1" hidden="1" customHeight="1" x14ac:dyDescent="0.25">
      <c r="A7" s="4" t="s">
        <v>117</v>
      </c>
      <c r="B7" s="5" t="s">
        <v>89</v>
      </c>
      <c r="C7" s="5" t="s">
        <v>90</v>
      </c>
      <c r="D7" s="5" t="str">
        <f>Tabla1[[#This Row],[Aspecto]]&amp;" - "&amp;Tabla1[[#This Row],[Objetivo]]</f>
        <v>Comportamiento - Obj2A</v>
      </c>
      <c r="E7" s="7" t="s">
        <v>88</v>
      </c>
      <c r="F7" s="5" t="s">
        <v>169</v>
      </c>
      <c r="G7" s="5" t="s">
        <v>27</v>
      </c>
      <c r="H7" s="5" t="s">
        <v>28</v>
      </c>
      <c r="I7" s="6" t="s">
        <v>29</v>
      </c>
      <c r="J7" s="5" t="str">
        <f>_xlfn.TEXTJOIN(",",TRUE,Hoja2!A83)</f>
        <v>Q72</v>
      </c>
    </row>
    <row r="8" spans="1:10" ht="50.1" hidden="1" customHeight="1" x14ac:dyDescent="0.25">
      <c r="A8" s="4" t="s">
        <v>118</v>
      </c>
      <c r="B8" s="5" t="s">
        <v>93</v>
      </c>
      <c r="C8" s="5" t="s">
        <v>94</v>
      </c>
      <c r="D8" s="5" t="str">
        <f>Tabla1[[#This Row],[Aspecto]]&amp;" - "&amp;Tabla1[[#This Row],[Objetivo]]</f>
        <v>Comportamiento - Obj2A</v>
      </c>
      <c r="E8" s="7" t="s">
        <v>88</v>
      </c>
      <c r="F8" s="5" t="s">
        <v>169</v>
      </c>
      <c r="G8" s="5" t="s">
        <v>27</v>
      </c>
      <c r="H8" s="5" t="s">
        <v>28</v>
      </c>
      <c r="I8" s="6" t="s">
        <v>64</v>
      </c>
      <c r="J8" s="5" t="str">
        <f>_xlfn.TEXTJOIN(",",TRUE,Hoja2!A85)</f>
        <v>Q74</v>
      </c>
    </row>
    <row r="9" spans="1:10" ht="50.1" hidden="1" customHeight="1" x14ac:dyDescent="0.25">
      <c r="A9" s="4" t="s">
        <v>119</v>
      </c>
      <c r="B9" s="5" t="s">
        <v>106</v>
      </c>
      <c r="C9" s="5" t="s">
        <v>107</v>
      </c>
      <c r="D9" s="5" t="str">
        <f>Tabla1[[#This Row],[Aspecto]]&amp;" - "&amp;Tabla1[[#This Row],[Objetivo]]</f>
        <v>Diseño de contenido - Obj2B</v>
      </c>
      <c r="E9" s="5" t="s">
        <v>77</v>
      </c>
      <c r="F9" s="5" t="s">
        <v>170</v>
      </c>
      <c r="G9" s="5" t="s">
        <v>27</v>
      </c>
      <c r="H9" s="5" t="s">
        <v>28</v>
      </c>
      <c r="I9" s="6" t="s">
        <v>29</v>
      </c>
      <c r="J9" s="5" t="str">
        <f>_xlfn.TEXTJOIN(",",TRUE,Hoja2!A79)</f>
        <v>Q68</v>
      </c>
    </row>
    <row r="10" spans="1:10" ht="50.1" hidden="1" customHeight="1" x14ac:dyDescent="0.25">
      <c r="A10" s="4" t="s">
        <v>120</v>
      </c>
      <c r="B10" s="5" t="s">
        <v>80</v>
      </c>
      <c r="C10" s="5" t="s">
        <v>81</v>
      </c>
      <c r="D10" s="5" t="str">
        <f>Tabla1[[#This Row],[Aspecto]]&amp;" - "&amp;Tabla1[[#This Row],[Objetivo]]</f>
        <v>Diseño de contenido - Obj2B</v>
      </c>
      <c r="E10" s="5" t="s">
        <v>77</v>
      </c>
      <c r="F10" s="5" t="s">
        <v>170</v>
      </c>
      <c r="G10" s="5" t="s">
        <v>33</v>
      </c>
      <c r="H10" s="5" t="s">
        <v>42</v>
      </c>
      <c r="I10" s="6" t="s">
        <v>29</v>
      </c>
      <c r="J10" s="5" t="str">
        <f>_xlfn.TEXTJOIN(",",TRUE,Hoja2!A46:A47)</f>
        <v>Q39,Q40</v>
      </c>
    </row>
    <row r="11" spans="1:10" ht="50.1" hidden="1" customHeight="1" x14ac:dyDescent="0.25">
      <c r="A11" s="4" t="s">
        <v>121</v>
      </c>
      <c r="B11" s="5" t="s">
        <v>78</v>
      </c>
      <c r="C11" s="5" t="s">
        <v>79</v>
      </c>
      <c r="D11" s="5" t="str">
        <f>Tabla1[[#This Row],[Aspecto]]&amp;" - "&amp;Tabla1[[#This Row],[Objetivo]]</f>
        <v>Diseño de contenido - Obj2B</v>
      </c>
      <c r="E11" s="5" t="s">
        <v>77</v>
      </c>
      <c r="F11" s="5" t="s">
        <v>170</v>
      </c>
      <c r="G11" s="5" t="s">
        <v>33</v>
      </c>
      <c r="H11" s="5" t="s">
        <v>42</v>
      </c>
      <c r="I11" s="6" t="s">
        <v>29</v>
      </c>
      <c r="J11" s="5" t="str">
        <f>_xlfn.TEXTJOIN(",",TRUE,Hoja2!A44:A45)</f>
        <v>Q37,Q38</v>
      </c>
    </row>
    <row r="12" spans="1:10" ht="50.1" hidden="1" customHeight="1" x14ac:dyDescent="0.25">
      <c r="A12" s="4" t="s">
        <v>122</v>
      </c>
      <c r="B12" s="5" t="s">
        <v>108</v>
      </c>
      <c r="C12" s="5" t="s">
        <v>109</v>
      </c>
      <c r="D12" s="5" t="str">
        <f>Tabla1[[#This Row],[Aspecto]]&amp;" - "&amp;Tabla1[[#This Row],[Objetivo]]</f>
        <v>Diseño de contenido - Obj2B</v>
      </c>
      <c r="E12" s="5" t="s">
        <v>77</v>
      </c>
      <c r="F12" s="5" t="s">
        <v>170</v>
      </c>
      <c r="G12" s="5" t="s">
        <v>27</v>
      </c>
      <c r="H12" s="5" t="s">
        <v>28</v>
      </c>
      <c r="I12" s="6" t="s">
        <v>29</v>
      </c>
      <c r="J12" s="5" t="str">
        <f>_xlfn.TEXTJOIN(",",TRUE,Hoja2!A79)</f>
        <v>Q68</v>
      </c>
    </row>
    <row r="13" spans="1:10" ht="50.1" hidden="1" customHeight="1" x14ac:dyDescent="0.25">
      <c r="A13" s="4" t="s">
        <v>123</v>
      </c>
      <c r="B13" s="5" t="s">
        <v>82</v>
      </c>
      <c r="C13" s="5" t="s">
        <v>83</v>
      </c>
      <c r="D13" s="5" t="str">
        <f>Tabla1[[#This Row],[Aspecto]]&amp;" - "&amp;Tabla1[[#This Row],[Objetivo]]</f>
        <v>Diseño de contenido - Obj2B</v>
      </c>
      <c r="E13" s="5" t="s">
        <v>77</v>
      </c>
      <c r="F13" s="5" t="s">
        <v>170</v>
      </c>
      <c r="G13" s="5" t="s">
        <v>33</v>
      </c>
      <c r="H13" s="5" t="s">
        <v>42</v>
      </c>
      <c r="I13" s="6" t="s">
        <v>29</v>
      </c>
      <c r="J13" s="5" t="str">
        <f>_xlfn.TEXTJOIN(",",TRUE,Hoja2!A48:A49)</f>
        <v>Q41,Q42</v>
      </c>
    </row>
    <row r="14" spans="1:10" ht="50.1" hidden="1" customHeight="1" x14ac:dyDescent="0.25">
      <c r="A14" s="4" t="s">
        <v>124</v>
      </c>
      <c r="B14" s="5" t="s">
        <v>75</v>
      </c>
      <c r="C14" s="5" t="s">
        <v>76</v>
      </c>
      <c r="D14" s="5" t="str">
        <f>Tabla1[[#This Row],[Aspecto]]&amp;" - "&amp;Tabla1[[#This Row],[Objetivo]]</f>
        <v>Diseño de contenido - Obj2B</v>
      </c>
      <c r="E14" s="5" t="s">
        <v>77</v>
      </c>
      <c r="F14" s="5" t="s">
        <v>170</v>
      </c>
      <c r="G14" s="5" t="s">
        <v>33</v>
      </c>
      <c r="H14" s="5" t="s">
        <v>42</v>
      </c>
      <c r="I14" s="6" t="s">
        <v>29</v>
      </c>
      <c r="J14" s="5" t="str">
        <f>_xlfn.TEXTJOIN(",",TRUE,Hoja2!A42:A43)</f>
        <v>Q35,Q36</v>
      </c>
    </row>
    <row r="15" spans="1:10" ht="50.1" hidden="1" customHeight="1" x14ac:dyDescent="0.25">
      <c r="A15" s="4" t="s">
        <v>125</v>
      </c>
      <c r="B15" s="5" t="s">
        <v>84</v>
      </c>
      <c r="C15" s="5" t="s">
        <v>85</v>
      </c>
      <c r="D15" s="5" t="str">
        <f>Tabla1[[#This Row],[Aspecto]]&amp;" - "&amp;Tabla1[[#This Row],[Objetivo]]</f>
        <v>Diseño metodológico - Obj2B</v>
      </c>
      <c r="E15" s="5" t="s">
        <v>26</v>
      </c>
      <c r="F15" s="5" t="s">
        <v>170</v>
      </c>
      <c r="G15" s="5" t="s">
        <v>33</v>
      </c>
      <c r="H15" s="5" t="s">
        <v>42</v>
      </c>
      <c r="I15" s="6" t="s">
        <v>29</v>
      </c>
      <c r="J15" s="5" t="str">
        <f>_xlfn.TEXTJOIN(",",TRUE,Hoja2!A50)</f>
        <v>Q43</v>
      </c>
    </row>
    <row r="16" spans="1:10" ht="50.1" hidden="1" customHeight="1" x14ac:dyDescent="0.25">
      <c r="A16" s="4" t="s">
        <v>126</v>
      </c>
      <c r="B16" s="5" t="s">
        <v>159</v>
      </c>
      <c r="C16" s="5" t="s">
        <v>160</v>
      </c>
      <c r="D16" s="5" t="str">
        <f>Tabla1[[#This Row],[Aspecto]]&amp;" - "&amp;Tabla1[[#This Row],[Objetivo]]</f>
        <v>Diseño metodológico - Obj2B</v>
      </c>
      <c r="E16" s="5" t="s">
        <v>26</v>
      </c>
      <c r="F16" s="5" t="s">
        <v>170</v>
      </c>
      <c r="G16" s="5" t="s">
        <v>33</v>
      </c>
      <c r="H16" s="5" t="s">
        <v>42</v>
      </c>
      <c r="I16" s="6" t="s">
        <v>21</v>
      </c>
      <c r="J16" s="5" t="str">
        <f>_xlfn.TEXTJOIN(",",TRUE,Hoja2!A65)</f>
        <v>Q58</v>
      </c>
    </row>
    <row r="17" spans="1:10" ht="50.1" hidden="1" customHeight="1" x14ac:dyDescent="0.25">
      <c r="A17" s="4" t="s">
        <v>127</v>
      </c>
      <c r="B17" s="5" t="s">
        <v>161</v>
      </c>
      <c r="C17" s="5" t="s">
        <v>162</v>
      </c>
      <c r="D17" s="5" t="str">
        <f>Tabla1[[#This Row],[Aspecto]]&amp;" - "&amp;Tabla1[[#This Row],[Objetivo]]</f>
        <v>Diseño metodológico - Obj2B</v>
      </c>
      <c r="E17" s="5" t="s">
        <v>26</v>
      </c>
      <c r="F17" s="5" t="s">
        <v>170</v>
      </c>
      <c r="G17" s="5" t="s">
        <v>33</v>
      </c>
      <c r="H17" s="5" t="s">
        <v>42</v>
      </c>
      <c r="I17" s="6" t="s">
        <v>21</v>
      </c>
      <c r="J17" s="5" t="str">
        <f>_xlfn.TEXTJOIN(",",TRUE,Hoja2!A66)</f>
        <v>Q59</v>
      </c>
    </row>
    <row r="18" spans="1:10" ht="50.1" hidden="1" customHeight="1" x14ac:dyDescent="0.25">
      <c r="A18" s="4" t="s">
        <v>128</v>
      </c>
      <c r="B18" s="5" t="s">
        <v>24</v>
      </c>
      <c r="C18" s="5" t="s">
        <v>25</v>
      </c>
      <c r="D18" s="5" t="str">
        <f>Tabla1[[#This Row],[Aspecto]]&amp;" - "&amp;Tabla1[[#This Row],[Objetivo]]</f>
        <v>Diseño metodológico - Obj2B</v>
      </c>
      <c r="E18" s="5" t="s">
        <v>26</v>
      </c>
      <c r="F18" s="5" t="s">
        <v>170</v>
      </c>
      <c r="G18" s="5" t="s">
        <v>27</v>
      </c>
      <c r="H18" s="5" t="s">
        <v>28</v>
      </c>
      <c r="I18" s="6" t="s">
        <v>29</v>
      </c>
      <c r="J18" s="5" t="str">
        <f>_xlfn.TEXTJOIN(",",TRUE,Hoja2!A81)</f>
        <v>Q70</v>
      </c>
    </row>
    <row r="19" spans="1:10" ht="50.1" hidden="1" customHeight="1" x14ac:dyDescent="0.25">
      <c r="A19" s="4" t="s">
        <v>129</v>
      </c>
      <c r="B19" s="5" t="s">
        <v>163</v>
      </c>
      <c r="C19" s="5" t="s">
        <v>164</v>
      </c>
      <c r="D19" s="5" t="str">
        <f>Tabla1[[#This Row],[Aspecto]]&amp;" - "&amp;Tabla1[[#This Row],[Objetivo]]</f>
        <v>Diseño metodológico - Obj2B</v>
      </c>
      <c r="E19" s="5" t="s">
        <v>26</v>
      </c>
      <c r="F19" s="5" t="s">
        <v>170</v>
      </c>
      <c r="G19" s="5" t="s">
        <v>33</v>
      </c>
      <c r="H19" s="5" t="s">
        <v>42</v>
      </c>
      <c r="I19" s="6" t="s">
        <v>21</v>
      </c>
      <c r="J19" s="5" t="str">
        <f>_xlfn.TEXTJOIN(",",TRUE,Hoja2!A67)</f>
        <v>Q60</v>
      </c>
    </row>
    <row r="20" spans="1:10" ht="50.1" hidden="1" customHeight="1" x14ac:dyDescent="0.25">
      <c r="A20" s="4" t="s">
        <v>130</v>
      </c>
      <c r="B20" s="5" t="s">
        <v>51</v>
      </c>
      <c r="C20" s="5" t="s">
        <v>52</v>
      </c>
      <c r="D20" s="5" t="str">
        <f>Tabla1[[#This Row],[Aspecto]]&amp;" - "&amp;Tabla1[[#This Row],[Objetivo]]</f>
        <v>Diseño metodológico - Obj2B</v>
      </c>
      <c r="E20" s="5" t="s">
        <v>26</v>
      </c>
      <c r="F20" s="5" t="s">
        <v>170</v>
      </c>
      <c r="G20" s="5" t="s">
        <v>33</v>
      </c>
      <c r="H20" s="5" t="s">
        <v>42</v>
      </c>
      <c r="I20" s="6" t="s">
        <v>50</v>
      </c>
      <c r="J20" s="5" t="str">
        <f>_xlfn.TEXTJOIN(",",TRUE,Hoja2!A41)</f>
        <v>Q34</v>
      </c>
    </row>
    <row r="21" spans="1:10" ht="50.1" hidden="1" customHeight="1" x14ac:dyDescent="0.25">
      <c r="A21" s="4" t="s">
        <v>131</v>
      </c>
      <c r="B21" s="5" t="s">
        <v>99</v>
      </c>
      <c r="C21" s="5" t="s">
        <v>100</v>
      </c>
      <c r="D21" s="5" t="str">
        <f>Tabla1[[#This Row],[Aspecto]]&amp;" - "&amp;Tabla1[[#This Row],[Objetivo]]</f>
        <v>Diseño metodológico - Obj2B</v>
      </c>
      <c r="E21" s="5" t="s">
        <v>26</v>
      </c>
      <c r="F21" s="5" t="s">
        <v>170</v>
      </c>
      <c r="G21" s="5" t="s">
        <v>27</v>
      </c>
      <c r="H21" s="5" t="s">
        <v>28</v>
      </c>
      <c r="I21" s="6" t="s">
        <v>50</v>
      </c>
      <c r="J21" s="5" t="str">
        <f>_xlfn.TEXTJOIN(",",TRUE,Hoja2!A86)</f>
        <v>Q75</v>
      </c>
    </row>
    <row r="22" spans="1:10" ht="50.1" hidden="1" customHeight="1" x14ac:dyDescent="0.25">
      <c r="A22" s="4" t="s">
        <v>132</v>
      </c>
      <c r="B22" s="5" t="s">
        <v>39</v>
      </c>
      <c r="C22" s="5" t="s">
        <v>40</v>
      </c>
      <c r="D22" s="5" t="str">
        <f>Tabla1[[#This Row],[Aspecto]]&amp;" - "&amp;Tabla1[[#This Row],[Objetivo]]</f>
        <v>Diseño técnico - Obj2B</v>
      </c>
      <c r="E22" s="5" t="s">
        <v>41</v>
      </c>
      <c r="F22" s="5" t="s">
        <v>170</v>
      </c>
      <c r="G22" s="5" t="s">
        <v>33</v>
      </c>
      <c r="H22" s="5" t="s">
        <v>42</v>
      </c>
      <c r="I22" s="6" t="s">
        <v>29</v>
      </c>
      <c r="J22" s="5" t="str">
        <f>_xlfn.TEXTJOIN(",",TRUE,Hoja2!A35:A36)</f>
        <v>Q28,Q29</v>
      </c>
    </row>
    <row r="23" spans="1:10" ht="50.1" hidden="1" customHeight="1" x14ac:dyDescent="0.25">
      <c r="A23" s="4" t="s">
        <v>133</v>
      </c>
      <c r="B23" s="5" t="s">
        <v>45</v>
      </c>
      <c r="C23" s="5" t="s">
        <v>46</v>
      </c>
      <c r="D23" s="5" t="str">
        <f>Tabla1[[#This Row],[Aspecto]]&amp;" - "&amp;Tabla1[[#This Row],[Objetivo]]</f>
        <v>Diseño técnico - Obj2B</v>
      </c>
      <c r="E23" s="5" t="s">
        <v>41</v>
      </c>
      <c r="F23" s="5" t="s">
        <v>170</v>
      </c>
      <c r="G23" s="5" t="s">
        <v>33</v>
      </c>
      <c r="H23" s="5" t="s">
        <v>42</v>
      </c>
      <c r="I23" s="6" t="s">
        <v>29</v>
      </c>
      <c r="J23" s="5" t="str">
        <f>_xlfn.TEXTJOIN(",",TRUE,Hoja2!A39:A40)</f>
        <v>Q32,Q33</v>
      </c>
    </row>
    <row r="24" spans="1:10" ht="50.1" hidden="1" customHeight="1" x14ac:dyDescent="0.25">
      <c r="A24" s="4" t="s">
        <v>134</v>
      </c>
      <c r="B24" s="5" t="s">
        <v>104</v>
      </c>
      <c r="C24" s="5" t="s">
        <v>105</v>
      </c>
      <c r="D24" s="5" t="str">
        <f>Tabla1[[#This Row],[Aspecto]]&amp;" - "&amp;Tabla1[[#This Row],[Objetivo]]</f>
        <v>Diseño técnico - Obj2B</v>
      </c>
      <c r="E24" s="5" t="s">
        <v>41</v>
      </c>
      <c r="F24" s="5" t="s">
        <v>170</v>
      </c>
      <c r="G24" s="5" t="s">
        <v>27</v>
      </c>
      <c r="H24" s="5" t="s">
        <v>28</v>
      </c>
      <c r="I24" s="6" t="s">
        <v>29</v>
      </c>
      <c r="J24" s="5" t="str">
        <f>_xlfn.TEXTJOIN(",",TRUE,Hoja2!A78)</f>
        <v>Q67</v>
      </c>
    </row>
    <row r="25" spans="1:10" ht="50.1" hidden="1" customHeight="1" x14ac:dyDescent="0.25">
      <c r="A25" s="4" t="s">
        <v>135</v>
      </c>
      <c r="B25" s="5" t="s">
        <v>43</v>
      </c>
      <c r="C25" s="5" t="s">
        <v>44</v>
      </c>
      <c r="D25" s="5" t="str">
        <f>Tabla1[[#This Row],[Aspecto]]&amp;" - "&amp;Tabla1[[#This Row],[Objetivo]]</f>
        <v>Diseño técnico - Obj2B</v>
      </c>
      <c r="E25" s="5" t="s">
        <v>41</v>
      </c>
      <c r="F25" s="5" t="s">
        <v>170</v>
      </c>
      <c r="G25" s="5" t="s">
        <v>33</v>
      </c>
      <c r="H25" s="5" t="s">
        <v>42</v>
      </c>
      <c r="I25" s="6" t="s">
        <v>29</v>
      </c>
      <c r="J25" s="5" t="str">
        <f>_xlfn.TEXTJOIN(",",TRUE,Hoja2!A37:A38)</f>
        <v>Q30,Q31</v>
      </c>
    </row>
    <row r="26" spans="1:10" ht="50.1" hidden="1" customHeight="1" x14ac:dyDescent="0.25">
      <c r="A26" s="4" t="s">
        <v>136</v>
      </c>
      <c r="B26" s="5" t="s">
        <v>101</v>
      </c>
      <c r="C26" s="5" t="s">
        <v>73</v>
      </c>
      <c r="D26" s="5" t="str">
        <f>Tabla1[[#This Row],[Aspecto]]&amp;" - "&amp;Tabla1[[#This Row],[Objetivo]]</f>
        <v>Diseño técnico - Obj2B</v>
      </c>
      <c r="E26" s="5" t="s">
        <v>41</v>
      </c>
      <c r="F26" s="5" t="s">
        <v>170</v>
      </c>
      <c r="G26" s="5" t="s">
        <v>27</v>
      </c>
      <c r="H26" s="5" t="s">
        <v>28</v>
      </c>
      <c r="I26" s="6" t="s">
        <v>74</v>
      </c>
      <c r="J26" s="5" t="str">
        <f>_xlfn.TEXTJOIN(",",TRUE,Hoja2!A77)</f>
        <v>Q66</v>
      </c>
    </row>
    <row r="27" spans="1:10" ht="50.1" hidden="1" customHeight="1" x14ac:dyDescent="0.25">
      <c r="A27" s="4" t="s">
        <v>137</v>
      </c>
      <c r="B27" s="5" t="s">
        <v>102</v>
      </c>
      <c r="C27" s="5" t="s">
        <v>103</v>
      </c>
      <c r="D27" s="5" t="str">
        <f>Tabla1[[#This Row],[Aspecto]]&amp;" - "&amp;Tabla1[[#This Row],[Objetivo]]</f>
        <v>Diseño técnico - Obj2B</v>
      </c>
      <c r="E27" s="5" t="s">
        <v>41</v>
      </c>
      <c r="F27" s="5" t="s">
        <v>170</v>
      </c>
      <c r="G27" s="5" t="s">
        <v>27</v>
      </c>
      <c r="H27" s="5" t="s">
        <v>28</v>
      </c>
      <c r="I27" s="6" t="s">
        <v>29</v>
      </c>
      <c r="J27" s="5" t="str">
        <f>_xlfn.TEXTJOIN(",",TRUE,Hoja2!A76)</f>
        <v>Q65</v>
      </c>
    </row>
    <row r="28" spans="1:10" ht="50.1" hidden="1" customHeight="1" x14ac:dyDescent="0.25">
      <c r="A28" s="4" t="s">
        <v>138</v>
      </c>
      <c r="B28" s="5" t="s">
        <v>110</v>
      </c>
      <c r="C28" s="5" t="s">
        <v>111</v>
      </c>
      <c r="D28" s="5" t="str">
        <f>Tabla1[[#This Row],[Aspecto]]&amp;" - "&amp;Tabla1[[#This Row],[Objetivo]]</f>
        <v>Diseño técnico - Obj2B</v>
      </c>
      <c r="E28" s="5" t="s">
        <v>41</v>
      </c>
      <c r="F28" s="5" t="s">
        <v>170</v>
      </c>
      <c r="G28" s="5" t="s">
        <v>27</v>
      </c>
      <c r="H28" s="5" t="s">
        <v>28</v>
      </c>
      <c r="I28" s="6" t="s">
        <v>29</v>
      </c>
      <c r="J28" s="5" t="str">
        <f>_xlfn.TEXTJOIN(",",TRUE,Hoja2!A80)</f>
        <v>Q69</v>
      </c>
    </row>
    <row r="29" spans="1:10" ht="50.1" hidden="1" customHeight="1" x14ac:dyDescent="0.25">
      <c r="A29" s="4" t="s">
        <v>139</v>
      </c>
      <c r="B29" s="5" t="s">
        <v>97</v>
      </c>
      <c r="C29" s="5" t="s">
        <v>98</v>
      </c>
      <c r="D29" s="5" t="str">
        <f>Tabla1[[#This Row],[Aspecto]]&amp;" - "&amp;Tabla1[[#This Row],[Objetivo]]</f>
        <v>Diseño técnico - Obj2B</v>
      </c>
      <c r="E29" s="5" t="s">
        <v>41</v>
      </c>
      <c r="F29" s="5" t="s">
        <v>170</v>
      </c>
      <c r="G29" s="5" t="s">
        <v>27</v>
      </c>
      <c r="H29" s="5" t="s">
        <v>28</v>
      </c>
      <c r="I29" s="6" t="s">
        <v>50</v>
      </c>
      <c r="J29" s="5" t="str">
        <f>_xlfn.TEXTJOIN(",",TRUE,Hoja2!A75)</f>
        <v>Q64</v>
      </c>
    </row>
    <row r="30" spans="1:10" ht="50.1" customHeight="1" x14ac:dyDescent="0.25">
      <c r="A30" s="4" t="s">
        <v>140</v>
      </c>
      <c r="B30" s="5" t="s">
        <v>156</v>
      </c>
      <c r="C30" s="5" t="s">
        <v>157</v>
      </c>
      <c r="D30" s="5" t="str">
        <f>Tabla1[[#This Row],[Aspecto]]&amp;" - "&amp;Tabla1[[#This Row],[Objetivo]]</f>
        <v>General - Obj2B</v>
      </c>
      <c r="E30" s="5" t="s">
        <v>8</v>
      </c>
      <c r="F30" s="5" t="s">
        <v>170</v>
      </c>
      <c r="G30" s="5" t="s">
        <v>14</v>
      </c>
      <c r="H30" s="5" t="s">
        <v>10</v>
      </c>
      <c r="I30" s="6" t="s">
        <v>15</v>
      </c>
      <c r="J30" s="5" t="str">
        <f>Hoja2!A9</f>
        <v>Q6</v>
      </c>
    </row>
    <row r="31" spans="1:10" ht="50.1" customHeight="1" x14ac:dyDescent="0.25">
      <c r="A31" s="4" t="s">
        <v>141</v>
      </c>
      <c r="B31" s="5" t="s">
        <v>59</v>
      </c>
      <c r="C31" s="5" t="s">
        <v>60</v>
      </c>
      <c r="D31" s="5" t="str">
        <f>Tabla1[[#This Row],[Aspecto]]&amp;" - "&amp;Tabla1[[#This Row],[Objetivo]]</f>
        <v>General - Obj2B</v>
      </c>
      <c r="E31" s="5" t="s">
        <v>8</v>
      </c>
      <c r="F31" s="5" t="s">
        <v>170</v>
      </c>
      <c r="G31" s="5" t="s">
        <v>33</v>
      </c>
      <c r="H31" s="5" t="s">
        <v>42</v>
      </c>
      <c r="I31" s="6" t="s">
        <v>61</v>
      </c>
      <c r="J31" s="5" t="str">
        <f>_xlfn.TEXTJOIN(",",TRUE,Hoja2!A31:A34)</f>
        <v>Q24,Q25,Q26,Q27</v>
      </c>
    </row>
    <row r="32" spans="1:10" ht="50.1" customHeight="1" x14ac:dyDescent="0.25">
      <c r="A32" s="4" t="s">
        <v>142</v>
      </c>
      <c r="B32" s="5" t="s">
        <v>12</v>
      </c>
      <c r="C32" s="5" t="s">
        <v>13</v>
      </c>
      <c r="D32" s="5" t="str">
        <f>Tabla1[[#This Row],[Aspecto]]&amp;" - "&amp;Tabla1[[#This Row],[Objetivo]]</f>
        <v>General - Obj2B</v>
      </c>
      <c r="E32" s="5" t="s">
        <v>8</v>
      </c>
      <c r="F32" s="5" t="s">
        <v>170</v>
      </c>
      <c r="G32" s="5" t="s">
        <v>14</v>
      </c>
      <c r="H32" s="5" t="s">
        <v>10</v>
      </c>
      <c r="I32" s="6" t="s">
        <v>15</v>
      </c>
      <c r="J32" s="5" t="str">
        <f>Hoja2!A21</f>
        <v>Q18</v>
      </c>
    </row>
    <row r="33" spans="1:10" ht="50.1" customHeight="1" x14ac:dyDescent="0.25">
      <c r="A33" s="4" t="s">
        <v>143</v>
      </c>
      <c r="B33" s="5" t="s">
        <v>6</v>
      </c>
      <c r="C33" s="5" t="s">
        <v>7</v>
      </c>
      <c r="D33" s="5" t="str">
        <f>Tabla1[[#This Row],[Aspecto]]&amp;" - "&amp;Tabla1[[#This Row],[Objetivo]]</f>
        <v>General - Obj2B</v>
      </c>
      <c r="E33" s="5" t="s">
        <v>8</v>
      </c>
      <c r="F33" s="5" t="s">
        <v>170</v>
      </c>
      <c r="G33" s="5" t="s">
        <v>9</v>
      </c>
      <c r="H33" s="5" t="s">
        <v>10</v>
      </c>
      <c r="I33" s="6" t="s">
        <v>11</v>
      </c>
      <c r="J33" s="5" t="str">
        <f>_xlfn.TEXTJOIN(",",TRUE,Hoja2!A14:A15)</f>
        <v>Q11,Q12</v>
      </c>
    </row>
    <row r="34" spans="1:10" ht="50.1" customHeight="1" x14ac:dyDescent="0.25">
      <c r="A34" s="4" t="s">
        <v>144</v>
      </c>
      <c r="B34" s="5" t="s">
        <v>19</v>
      </c>
      <c r="C34" s="5" t="s">
        <v>20</v>
      </c>
      <c r="D34" s="5" t="str">
        <f>Tabla1[[#This Row],[Aspecto]]&amp;" - "&amp;Tabla1[[#This Row],[Objetivo]]</f>
        <v>General - Obj2B</v>
      </c>
      <c r="E34" s="5" t="s">
        <v>8</v>
      </c>
      <c r="F34" s="5" t="s">
        <v>170</v>
      </c>
      <c r="G34" s="5" t="s">
        <v>9</v>
      </c>
      <c r="H34" s="5" t="s">
        <v>10</v>
      </c>
      <c r="I34" s="6" t="s">
        <v>21</v>
      </c>
      <c r="J34" s="5" t="str">
        <f>_xlfn.TEXTJOIN(",",TRUE,Hoja2!A5:A6)</f>
        <v>Q2,Q3</v>
      </c>
    </row>
    <row r="35" spans="1:10" ht="50.1" hidden="1" customHeight="1" x14ac:dyDescent="0.25">
      <c r="A35" s="4" t="s">
        <v>145</v>
      </c>
      <c r="B35" s="5" t="s">
        <v>22</v>
      </c>
      <c r="C35" s="5" t="s">
        <v>23</v>
      </c>
      <c r="D35" s="5" t="str">
        <f>Tabla1[[#This Row],[Aspecto]]&amp;" - "&amp;Tabla1[[#This Row],[Objetivo]]</f>
        <v>General - Obj2A</v>
      </c>
      <c r="E35" s="5" t="s">
        <v>8</v>
      </c>
      <c r="F35" s="5" t="s">
        <v>169</v>
      </c>
      <c r="G35" s="5" t="s">
        <v>14</v>
      </c>
      <c r="H35" s="5" t="s">
        <v>10</v>
      </c>
      <c r="I35" s="6" t="s">
        <v>21</v>
      </c>
      <c r="J35" s="5" t="str">
        <f>_xlfn.TEXTJOIN(",",TRUE,Hoja2!A16)</f>
        <v>Q13</v>
      </c>
    </row>
    <row r="36" spans="1:10" ht="50.1" hidden="1" customHeight="1" x14ac:dyDescent="0.25">
      <c r="A36" s="4" t="s">
        <v>146</v>
      </c>
      <c r="B36" s="5" t="s">
        <v>16</v>
      </c>
      <c r="C36" s="5" t="s">
        <v>17</v>
      </c>
      <c r="D36" s="5" t="str">
        <f>Tabla1[[#This Row],[Aspecto]]&amp;" - "&amp;Tabla1[[#This Row],[Objetivo]]</f>
        <v>General - Obj2A</v>
      </c>
      <c r="E36" s="5" t="s">
        <v>8</v>
      </c>
      <c r="F36" s="5" t="s">
        <v>169</v>
      </c>
      <c r="G36" s="5" t="s">
        <v>14</v>
      </c>
      <c r="H36" s="5" t="s">
        <v>10</v>
      </c>
      <c r="I36" s="6" t="s">
        <v>18</v>
      </c>
      <c r="J36" s="5" t="str">
        <f>_xlfn.TEXTJOIN(",",TRUE,Hoja2!A22)</f>
        <v>Q19</v>
      </c>
    </row>
    <row r="37" spans="1:10" ht="50.1" hidden="1" customHeight="1" x14ac:dyDescent="0.25">
      <c r="A37" s="4" t="s">
        <v>147</v>
      </c>
      <c r="B37" s="5" t="s">
        <v>53</v>
      </c>
      <c r="C37" s="5" t="s">
        <v>54</v>
      </c>
      <c r="D37" s="5" t="str">
        <f>Tabla1[[#This Row],[Aspecto]]&amp;" - "&amp;Tabla1[[#This Row],[Objetivo]]</f>
        <v>Motivacional - Obj2A</v>
      </c>
      <c r="E37" s="5" t="s">
        <v>49</v>
      </c>
      <c r="F37" s="5" t="s">
        <v>169</v>
      </c>
      <c r="G37" s="5" t="s">
        <v>33</v>
      </c>
      <c r="H37" s="5" t="s">
        <v>42</v>
      </c>
      <c r="I37" s="6" t="s">
        <v>50</v>
      </c>
      <c r="J37" s="5" t="str">
        <f>_xlfn.TEXTJOIN(",",TRUE,Hoja2!A53)</f>
        <v>Q46</v>
      </c>
    </row>
    <row r="38" spans="1:10" ht="50.1" hidden="1" customHeight="1" x14ac:dyDescent="0.25">
      <c r="A38" s="4" t="s">
        <v>148</v>
      </c>
      <c r="B38" s="5" t="s">
        <v>65</v>
      </c>
      <c r="C38" s="5" t="s">
        <v>66</v>
      </c>
      <c r="D38" s="5" t="str">
        <f>Tabla1[[#This Row],[Aspecto]]&amp;" - "&amp;Tabla1[[#This Row],[Objetivo]]</f>
        <v>Motivacional - Obj2A</v>
      </c>
      <c r="E38" s="5" t="s">
        <v>49</v>
      </c>
      <c r="F38" s="5" t="s">
        <v>169</v>
      </c>
      <c r="G38" s="5" t="s">
        <v>33</v>
      </c>
      <c r="H38" s="5" t="s">
        <v>42</v>
      </c>
      <c r="I38" s="6" t="s">
        <v>67</v>
      </c>
      <c r="J38" s="5" t="str">
        <f>_xlfn.TEXTJOIN(",",TRUE,Hoja2!A59)</f>
        <v>Q52</v>
      </c>
    </row>
    <row r="39" spans="1:10" ht="50.1" hidden="1" customHeight="1" x14ac:dyDescent="0.25">
      <c r="A39" s="4" t="s">
        <v>149</v>
      </c>
      <c r="B39" s="5" t="s">
        <v>68</v>
      </c>
      <c r="C39" s="5" t="s">
        <v>69</v>
      </c>
      <c r="D39" s="5" t="str">
        <f>Tabla1[[#This Row],[Aspecto]]&amp;" - "&amp;Tabla1[[#This Row],[Objetivo]]</f>
        <v>Motivacional - Obj2A</v>
      </c>
      <c r="E39" s="5" t="s">
        <v>49</v>
      </c>
      <c r="F39" s="5" t="s">
        <v>169</v>
      </c>
      <c r="G39" s="5" t="s">
        <v>33</v>
      </c>
      <c r="H39" s="5" t="s">
        <v>42</v>
      </c>
      <c r="I39" s="6" t="s">
        <v>64</v>
      </c>
      <c r="J39" s="5" t="str">
        <f>_xlfn.TEXTJOIN(",",TRUE,Hoja2!A60:A61)</f>
        <v>Q53,Q54</v>
      </c>
    </row>
    <row r="40" spans="1:10" ht="50.1" hidden="1" customHeight="1" x14ac:dyDescent="0.25">
      <c r="A40" s="4" t="s">
        <v>150</v>
      </c>
      <c r="B40" s="5" t="s">
        <v>70</v>
      </c>
      <c r="C40" s="5" t="s">
        <v>71</v>
      </c>
      <c r="D40" s="5" t="str">
        <f>Tabla1[[#This Row],[Aspecto]]&amp;" - "&amp;Tabla1[[#This Row],[Objetivo]]</f>
        <v>Motivacional - Obj2A</v>
      </c>
      <c r="E40" s="5" t="s">
        <v>49</v>
      </c>
      <c r="F40" s="5" t="s">
        <v>169</v>
      </c>
      <c r="G40" s="5" t="s">
        <v>33</v>
      </c>
      <c r="H40" s="5" t="s">
        <v>42</v>
      </c>
      <c r="I40" s="6" t="s">
        <v>67</v>
      </c>
      <c r="J40" s="5" t="str">
        <f>_xlfn.TEXTJOIN(",",TRUE,Hoja2!A62:A63)</f>
        <v>Q55,Q56</v>
      </c>
    </row>
    <row r="41" spans="1:10" ht="50.1" hidden="1" customHeight="1" x14ac:dyDescent="0.25">
      <c r="A41" s="4" t="s">
        <v>151</v>
      </c>
      <c r="B41" s="5" t="s">
        <v>57</v>
      </c>
      <c r="C41" s="5" t="s">
        <v>58</v>
      </c>
      <c r="D41" s="5" t="str">
        <f>Tabla1[[#This Row],[Aspecto]]&amp;" - "&amp;Tabla1[[#This Row],[Objetivo]]</f>
        <v>Motivacional - Obj2A</v>
      </c>
      <c r="E41" s="5" t="s">
        <v>49</v>
      </c>
      <c r="F41" s="5" t="s">
        <v>169</v>
      </c>
      <c r="G41" s="5" t="s">
        <v>33</v>
      </c>
      <c r="H41" s="5" t="s">
        <v>42</v>
      </c>
      <c r="I41" s="6" t="s">
        <v>21</v>
      </c>
      <c r="J41" s="5" t="str">
        <f>_xlfn.TEXTJOIN(",",TRUE,Hoja2!A56:A57)</f>
        <v>Q49,Q50</v>
      </c>
    </row>
    <row r="42" spans="1:10" ht="50.1" hidden="1" customHeight="1" x14ac:dyDescent="0.25">
      <c r="A42" s="4" t="s">
        <v>153</v>
      </c>
      <c r="B42" s="5" t="s">
        <v>55</v>
      </c>
      <c r="C42" s="5" t="s">
        <v>56</v>
      </c>
      <c r="D42" s="5" t="str">
        <f>Tabla1[[#This Row],[Aspecto]]&amp;" - "&amp;Tabla1[[#This Row],[Objetivo]]</f>
        <v>Motivacional - Obj2A</v>
      </c>
      <c r="E42" s="5" t="s">
        <v>49</v>
      </c>
      <c r="F42" s="5" t="s">
        <v>169</v>
      </c>
      <c r="G42" s="5" t="s">
        <v>33</v>
      </c>
      <c r="H42" s="5" t="s">
        <v>42</v>
      </c>
      <c r="I42" s="6" t="s">
        <v>21</v>
      </c>
      <c r="J42" s="5" t="str">
        <f>_xlfn.TEXTJOIN(",",TRUE,Hoja2!A54:A55)</f>
        <v>Q47,Q48</v>
      </c>
    </row>
    <row r="43" spans="1:10" ht="50.1" hidden="1" customHeight="1" x14ac:dyDescent="0.25">
      <c r="A43" s="4" t="s">
        <v>158</v>
      </c>
      <c r="B43" s="5" t="s">
        <v>62</v>
      </c>
      <c r="C43" s="5" t="s">
        <v>63</v>
      </c>
      <c r="D43" s="5" t="str">
        <f>Tabla1[[#This Row],[Aspecto]]&amp;" - "&amp;Tabla1[[#This Row],[Objetivo]]</f>
        <v>Motivacional - Obj2A</v>
      </c>
      <c r="E43" s="5" t="s">
        <v>49</v>
      </c>
      <c r="F43" s="5" t="s">
        <v>169</v>
      </c>
      <c r="G43" s="5" t="s">
        <v>33</v>
      </c>
      <c r="H43" s="5" t="s">
        <v>42</v>
      </c>
      <c r="I43" s="6" t="s">
        <v>64</v>
      </c>
      <c r="J43" s="5" t="str">
        <f>_xlfn.TEXTJOIN(",",TRUE,Hoja2!A58)</f>
        <v>Q51</v>
      </c>
    </row>
    <row r="44" spans="1:10" ht="50.1" hidden="1" customHeight="1" x14ac:dyDescent="0.25">
      <c r="A44" s="4" t="s">
        <v>166</v>
      </c>
      <c r="B44" s="5" t="s">
        <v>72</v>
      </c>
      <c r="C44" s="5" t="s">
        <v>73</v>
      </c>
      <c r="D44" s="5" t="str">
        <f>Tabla1[[#This Row],[Aspecto]]&amp;" - "&amp;Tabla1[[#This Row],[Objetivo]]</f>
        <v>Motivacional - Obj2A</v>
      </c>
      <c r="E44" s="5" t="s">
        <v>49</v>
      </c>
      <c r="F44" s="5" t="s">
        <v>169</v>
      </c>
      <c r="G44" s="5" t="s">
        <v>33</v>
      </c>
      <c r="H44" s="5" t="s">
        <v>42</v>
      </c>
      <c r="I44" s="6" t="s">
        <v>74</v>
      </c>
      <c r="J44" s="5" t="str">
        <f>_xlfn.TEXTJOIN(",",TRUE,Hoja2!A64)</f>
        <v>Q57</v>
      </c>
    </row>
    <row r="45" spans="1:10" ht="50.1" hidden="1" customHeight="1" x14ac:dyDescent="0.25">
      <c r="A45" s="4" t="s">
        <v>167</v>
      </c>
      <c r="B45" s="9" t="s">
        <v>47</v>
      </c>
      <c r="C45" s="9" t="s">
        <v>48</v>
      </c>
      <c r="D45" s="9" t="str">
        <f>Tabla1[[#This Row],[Aspecto]]&amp;" - "&amp;Tabla1[[#This Row],[Objetivo]]</f>
        <v>Motivacional - Obj2A</v>
      </c>
      <c r="E45" s="9" t="s">
        <v>49</v>
      </c>
      <c r="F45" s="5" t="s">
        <v>169</v>
      </c>
      <c r="G45" s="9" t="s">
        <v>33</v>
      </c>
      <c r="H45" s="9" t="s">
        <v>42</v>
      </c>
      <c r="I45" s="10" t="s">
        <v>50</v>
      </c>
      <c r="J45" s="5" t="str">
        <f>_xlfn.TEXTJOIN(",",TRUE,Hoja2!A51:A52)</f>
        <v>Q44,Q45</v>
      </c>
    </row>
    <row r="46" spans="1:10" ht="15.75" hidden="1" x14ac:dyDescent="0.25">
      <c r="A46" s="4" t="s">
        <v>168</v>
      </c>
      <c r="B46" s="9" t="s">
        <v>258</v>
      </c>
      <c r="C46" s="9" t="s">
        <v>155</v>
      </c>
      <c r="D46" s="9" t="str">
        <f>Tabla1[[#This Row],[Aspecto]]&amp;" - "&amp;Tabla1[[#This Row],[Objetivo]]</f>
        <v>Valoración global - Obj2A</v>
      </c>
      <c r="E46" s="9" t="s">
        <v>154</v>
      </c>
      <c r="F46" s="5" t="s">
        <v>169</v>
      </c>
      <c r="G46" s="9" t="s">
        <v>27</v>
      </c>
      <c r="H46" s="9" t="s">
        <v>28</v>
      </c>
      <c r="I46" s="10" t="s">
        <v>29</v>
      </c>
      <c r="J46" s="5" t="str">
        <f>_xlfn.TEXTJOIN(",",TRUE,Hoja2!A88:A90)</f>
        <v>Q77,Q78,Q79</v>
      </c>
    </row>
    <row r="47" spans="1:10" ht="15.75" hidden="1" x14ac:dyDescent="0.25">
      <c r="A47" s="4" t="s">
        <v>264</v>
      </c>
      <c r="B47" s="9" t="s">
        <v>259</v>
      </c>
      <c r="C47" s="9" t="s">
        <v>155</v>
      </c>
      <c r="D47" s="9" t="str">
        <f>Tabla1[[#This Row],[Aspecto]]&amp;" - "&amp;Tabla1[[#This Row],[Objetivo]]</f>
        <v>Valoración global - Obj2A</v>
      </c>
      <c r="E47" s="9" t="s">
        <v>154</v>
      </c>
      <c r="F47" s="5" t="s">
        <v>169</v>
      </c>
      <c r="G47" s="9" t="s">
        <v>33</v>
      </c>
      <c r="H47" s="9" t="s">
        <v>42</v>
      </c>
      <c r="I47" s="10" t="s">
        <v>29</v>
      </c>
      <c r="J47" s="5" t="str">
        <f>_xlfn.TEXTJOIN(",",TRUE,Hoja2!A68:A70)</f>
        <v>Q61,Q62,Q63</v>
      </c>
    </row>
    <row r="48" spans="1:10" ht="15.75" hidden="1" x14ac:dyDescent="0.25">
      <c r="A48" s="4" t="s">
        <v>265</v>
      </c>
      <c r="B48" s="9" t="s">
        <v>261</v>
      </c>
      <c r="C48" s="9" t="s">
        <v>155</v>
      </c>
      <c r="D48" s="9" t="str">
        <f>Tabla1[[#This Row],[Aspecto]]&amp;" - "&amp;Tabla1[[#This Row],[Objetivo]]</f>
        <v>Valoración global - Obj2A</v>
      </c>
      <c r="E48" s="9" t="s">
        <v>154</v>
      </c>
      <c r="F48" s="5" t="s">
        <v>169</v>
      </c>
      <c r="G48" s="9" t="s">
        <v>27</v>
      </c>
      <c r="H48" s="9" t="s">
        <v>28</v>
      </c>
      <c r="I48" s="10" t="s">
        <v>29</v>
      </c>
      <c r="J48" s="5" t="str">
        <f>_xlfn.TEXTJOIN(",",TRUE,Hoja2!A91)</f>
        <v>Q80</v>
      </c>
    </row>
    <row r="49" spans="1:10" ht="31.5" hidden="1" x14ac:dyDescent="0.25">
      <c r="A49" s="4" t="s">
        <v>266</v>
      </c>
      <c r="B49" s="9" t="s">
        <v>260</v>
      </c>
      <c r="C49" s="9" t="s">
        <v>155</v>
      </c>
      <c r="D49" s="9" t="str">
        <f>Tabla1[[#This Row],[Aspecto]]&amp;" - "&amp;Tabla1[[#This Row],[Objetivo]]</f>
        <v>Valoración global - Obj2A</v>
      </c>
      <c r="E49" s="9" t="s">
        <v>154</v>
      </c>
      <c r="F49" s="5" t="s">
        <v>169</v>
      </c>
      <c r="G49" s="9" t="s">
        <v>27</v>
      </c>
      <c r="H49" s="9" t="s">
        <v>28</v>
      </c>
      <c r="I49" s="10" t="s">
        <v>29</v>
      </c>
      <c r="J49" s="5" t="str">
        <f>_xlfn.TEXTJOIN(",",TRUE,Hoja2!A93)</f>
        <v>Q82</v>
      </c>
    </row>
    <row r="50" spans="1:10" ht="15.75" hidden="1" x14ac:dyDescent="0.25">
      <c r="A50" s="4" t="s">
        <v>267</v>
      </c>
      <c r="B50" s="9" t="s">
        <v>262</v>
      </c>
      <c r="C50" s="9" t="s">
        <v>155</v>
      </c>
      <c r="D50" s="9" t="str">
        <f>Tabla1[[#This Row],[Aspecto]]&amp;" - "&amp;Tabla1[[#This Row],[Objetivo]]</f>
        <v>Valoración global - Obj2A</v>
      </c>
      <c r="E50" s="9" t="s">
        <v>154</v>
      </c>
      <c r="F50" s="5" t="s">
        <v>169</v>
      </c>
      <c r="G50" s="9" t="s">
        <v>27</v>
      </c>
      <c r="H50" s="9" t="s">
        <v>28</v>
      </c>
      <c r="I50" s="10" t="s">
        <v>29</v>
      </c>
      <c r="J50" s="5" t="str">
        <f>_xlfn.TEXTJOIN(",",TRUE,Hoja2!A92)</f>
        <v>Q81</v>
      </c>
    </row>
  </sheetData>
  <phoneticPr fontId="5"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BBD46-711D-4B8C-B248-293FDCAED70D}">
  <dimension ref="A1:R95"/>
  <sheetViews>
    <sheetView topLeftCell="A55" workbookViewId="0">
      <selection activeCell="A75" sqref="A75:A93"/>
    </sheetView>
  </sheetViews>
  <sheetFormatPr baseColWidth="10" defaultRowHeight="15" x14ac:dyDescent="0.25"/>
  <cols>
    <col min="1" max="1" width="9.85546875" customWidth="1"/>
    <col min="2" max="2" width="9.28515625" customWidth="1"/>
    <col min="4" max="4" width="14.85546875" customWidth="1"/>
  </cols>
  <sheetData>
    <row r="1" spans="1:18" x14ac:dyDescent="0.25">
      <c r="C1" s="12" t="s">
        <v>171</v>
      </c>
      <c r="N1" t="s">
        <v>172</v>
      </c>
      <c r="O1" t="s">
        <v>173</v>
      </c>
      <c r="P1" t="s">
        <v>174</v>
      </c>
      <c r="Q1" t="s">
        <v>175</v>
      </c>
      <c r="R1" t="s">
        <v>176</v>
      </c>
    </row>
    <row r="3" spans="1:18" x14ac:dyDescent="0.25">
      <c r="C3" s="13" t="s">
        <v>177</v>
      </c>
      <c r="E3">
        <f>COUNTIF(C4:C26,"&lt;&gt;")</f>
        <v>23</v>
      </c>
    </row>
    <row r="4" spans="1:18" x14ac:dyDescent="0.25">
      <c r="A4" t="str">
        <f>"Q"&amp;B4</f>
        <v>Q1</v>
      </c>
      <c r="B4">
        <v>1</v>
      </c>
      <c r="C4" t="s">
        <v>172</v>
      </c>
      <c r="D4" t="s">
        <v>178</v>
      </c>
    </row>
    <row r="5" spans="1:18" x14ac:dyDescent="0.25">
      <c r="A5" t="str">
        <f t="shared" ref="A5:A70" si="0">"Q"&amp;B5</f>
        <v>Q2</v>
      </c>
      <c r="B5">
        <f>B4+1</f>
        <v>2</v>
      </c>
      <c r="C5" t="s">
        <v>173</v>
      </c>
      <c r="D5" t="s">
        <v>179</v>
      </c>
    </row>
    <row r="6" spans="1:18" x14ac:dyDescent="0.25">
      <c r="A6" t="str">
        <f t="shared" si="0"/>
        <v>Q3</v>
      </c>
      <c r="B6">
        <f t="shared" ref="B6:B26" si="1">B5+1</f>
        <v>3</v>
      </c>
      <c r="C6" t="s">
        <v>172</v>
      </c>
      <c r="D6" t="s">
        <v>180</v>
      </c>
    </row>
    <row r="7" spans="1:18" x14ac:dyDescent="0.25">
      <c r="A7" t="str">
        <f t="shared" si="0"/>
        <v>Q4</v>
      </c>
      <c r="B7">
        <f t="shared" si="1"/>
        <v>4</v>
      </c>
      <c r="C7" t="s">
        <v>172</v>
      </c>
      <c r="D7" t="s">
        <v>181</v>
      </c>
    </row>
    <row r="8" spans="1:18" x14ac:dyDescent="0.25">
      <c r="A8" t="str">
        <f t="shared" si="0"/>
        <v>Q5</v>
      </c>
      <c r="B8">
        <f t="shared" si="1"/>
        <v>5</v>
      </c>
      <c r="C8" t="s">
        <v>172</v>
      </c>
      <c r="D8" t="s">
        <v>182</v>
      </c>
    </row>
    <row r="9" spans="1:18" x14ac:dyDescent="0.25">
      <c r="A9" t="str">
        <f t="shared" si="0"/>
        <v>Q6</v>
      </c>
      <c r="B9">
        <f t="shared" si="1"/>
        <v>6</v>
      </c>
      <c r="C9" t="s">
        <v>172</v>
      </c>
      <c r="D9" t="s">
        <v>156</v>
      </c>
    </row>
    <row r="10" spans="1:18" x14ac:dyDescent="0.25">
      <c r="A10" t="str">
        <f t="shared" si="0"/>
        <v>Q7</v>
      </c>
      <c r="B10">
        <f t="shared" si="1"/>
        <v>7</v>
      </c>
      <c r="C10" t="s">
        <v>172</v>
      </c>
      <c r="D10" t="s">
        <v>183</v>
      </c>
    </row>
    <row r="11" spans="1:18" x14ac:dyDescent="0.25">
      <c r="A11" t="str">
        <f t="shared" si="0"/>
        <v>Q8</v>
      </c>
      <c r="B11">
        <f t="shared" si="1"/>
        <v>8</v>
      </c>
      <c r="C11" t="s">
        <v>172</v>
      </c>
      <c r="D11" t="s">
        <v>184</v>
      </c>
    </row>
    <row r="12" spans="1:18" x14ac:dyDescent="0.25">
      <c r="A12" t="str">
        <f t="shared" si="0"/>
        <v>Q9</v>
      </c>
      <c r="B12">
        <f t="shared" si="1"/>
        <v>9</v>
      </c>
      <c r="C12" t="s">
        <v>174</v>
      </c>
      <c r="D12" t="s">
        <v>185</v>
      </c>
    </row>
    <row r="13" spans="1:18" x14ac:dyDescent="0.25">
      <c r="A13" t="str">
        <f t="shared" si="0"/>
        <v>Q10</v>
      </c>
      <c r="B13">
        <f t="shared" si="1"/>
        <v>10</v>
      </c>
      <c r="C13" t="s">
        <v>172</v>
      </c>
      <c r="D13" t="s">
        <v>186</v>
      </c>
    </row>
    <row r="14" spans="1:18" x14ac:dyDescent="0.25">
      <c r="A14" t="str">
        <f t="shared" si="0"/>
        <v>Q11</v>
      </c>
      <c r="B14">
        <f t="shared" si="1"/>
        <v>11</v>
      </c>
      <c r="C14" t="s">
        <v>174</v>
      </c>
      <c r="D14" t="s">
        <v>187</v>
      </c>
    </row>
    <row r="15" spans="1:18" x14ac:dyDescent="0.25">
      <c r="A15" t="str">
        <f t="shared" si="0"/>
        <v>Q12</v>
      </c>
      <c r="B15">
        <f t="shared" si="1"/>
        <v>12</v>
      </c>
      <c r="C15" t="s">
        <v>174</v>
      </c>
      <c r="D15" t="s">
        <v>188</v>
      </c>
    </row>
    <row r="16" spans="1:18" x14ac:dyDescent="0.25">
      <c r="A16" t="str">
        <f t="shared" si="0"/>
        <v>Q13</v>
      </c>
      <c r="B16">
        <f t="shared" si="1"/>
        <v>13</v>
      </c>
      <c r="C16" t="s">
        <v>175</v>
      </c>
      <c r="D16" t="s">
        <v>189</v>
      </c>
    </row>
    <row r="17" spans="1:5" x14ac:dyDescent="0.25">
      <c r="A17" t="str">
        <f t="shared" si="0"/>
        <v>Q14</v>
      </c>
      <c r="B17">
        <f t="shared" si="1"/>
        <v>14</v>
      </c>
      <c r="C17" t="s">
        <v>172</v>
      </c>
      <c r="D17" t="s">
        <v>190</v>
      </c>
    </row>
    <row r="18" spans="1:5" x14ac:dyDescent="0.25">
      <c r="A18" t="str">
        <f t="shared" si="0"/>
        <v>Q15</v>
      </c>
      <c r="B18">
        <f t="shared" si="1"/>
        <v>15</v>
      </c>
      <c r="C18" t="s">
        <v>172</v>
      </c>
      <c r="D18" t="s">
        <v>191</v>
      </c>
    </row>
    <row r="19" spans="1:5" x14ac:dyDescent="0.25">
      <c r="A19" t="str">
        <f t="shared" si="0"/>
        <v>Q16</v>
      </c>
      <c r="B19">
        <f t="shared" si="1"/>
        <v>16</v>
      </c>
      <c r="C19" t="s">
        <v>172</v>
      </c>
      <c r="D19" t="s">
        <v>192</v>
      </c>
    </row>
    <row r="20" spans="1:5" x14ac:dyDescent="0.25">
      <c r="A20" t="str">
        <f t="shared" si="0"/>
        <v>Q17</v>
      </c>
      <c r="B20">
        <f t="shared" si="1"/>
        <v>17</v>
      </c>
      <c r="C20" t="s">
        <v>172</v>
      </c>
      <c r="D20" t="s">
        <v>193</v>
      </c>
    </row>
    <row r="21" spans="1:5" x14ac:dyDescent="0.25">
      <c r="A21" t="str">
        <f t="shared" si="0"/>
        <v>Q18</v>
      </c>
      <c r="B21">
        <f t="shared" si="1"/>
        <v>18</v>
      </c>
      <c r="C21" t="s">
        <v>172</v>
      </c>
      <c r="D21" t="s">
        <v>194</v>
      </c>
    </row>
    <row r="22" spans="1:5" x14ac:dyDescent="0.25">
      <c r="A22" t="str">
        <f t="shared" si="0"/>
        <v>Q19</v>
      </c>
      <c r="B22">
        <f t="shared" si="1"/>
        <v>19</v>
      </c>
      <c r="C22" t="s">
        <v>172</v>
      </c>
      <c r="D22" t="s">
        <v>195</v>
      </c>
    </row>
    <row r="23" spans="1:5" x14ac:dyDescent="0.25">
      <c r="A23" t="str">
        <f t="shared" si="0"/>
        <v>Q20</v>
      </c>
      <c r="B23">
        <f t="shared" si="1"/>
        <v>20</v>
      </c>
      <c r="C23" t="s">
        <v>172</v>
      </c>
      <c r="D23" t="s">
        <v>196</v>
      </c>
    </row>
    <row r="24" spans="1:5" x14ac:dyDescent="0.25">
      <c r="A24" t="str">
        <f t="shared" si="0"/>
        <v>Q21</v>
      </c>
      <c r="B24">
        <f t="shared" si="1"/>
        <v>21</v>
      </c>
      <c r="C24" t="s">
        <v>172</v>
      </c>
      <c r="D24" t="s">
        <v>197</v>
      </c>
    </row>
    <row r="25" spans="1:5" x14ac:dyDescent="0.25">
      <c r="A25" t="str">
        <f t="shared" si="0"/>
        <v>Q22</v>
      </c>
      <c r="B25">
        <f t="shared" si="1"/>
        <v>22</v>
      </c>
      <c r="C25" t="s">
        <v>172</v>
      </c>
      <c r="D25" t="s">
        <v>198</v>
      </c>
    </row>
    <row r="26" spans="1:5" x14ac:dyDescent="0.25">
      <c r="A26" t="str">
        <f t="shared" si="0"/>
        <v>Q23</v>
      </c>
      <c r="B26">
        <f t="shared" si="1"/>
        <v>23</v>
      </c>
      <c r="C26" t="s">
        <v>172</v>
      </c>
      <c r="D26" t="s">
        <v>199</v>
      </c>
    </row>
    <row r="27" spans="1:5" x14ac:dyDescent="0.25">
      <c r="C27" t="str">
        <f>_xlfn.TEXTJOIN("::",TRUE,C4:C26)</f>
        <v>text::date::text::text::text::text::text::text::int::text::int::int::float::text::text::text::text::text::text::text::text::text::text</v>
      </c>
      <c r="D27" t="str">
        <f>_xlfn.TEXTJOIN("::",TRUE,D4:D26)</f>
        <v>Nombre de la aplicación::Fecha de inicio::Duración estimada::Centro::Curso::Asignatura/s::Profesores::Observadores::Número de alumnos::Observaciones::Número de participantes de altas capacidades::Número de participantes con necesidades educativas especiales::Media académica global de los participantes (en la/s asignatura/s)::Métodos de evaluación usados::¿Relación entre resultados de pruebas objetivas y métodos de evaluación?::Actitud del alumno hacia el aprendizaje (general)::Evaluación personal del docente de la actitud académica de los alumnos::Media semanal de deberes::Media semanal de sanciones por comportamiento::Porcentaje mensual de asistencia a clase (cómputo global aproximado)::Integración del alumnado en actividades grupales::Integración del alumnado con necesidades especiales o de altas capacidades (si los hubiera)::Valoración general del docente de la convivencia</v>
      </c>
    </row>
    <row r="28" spans="1:5" x14ac:dyDescent="0.25">
      <c r="C28" s="14" t="s">
        <v>200</v>
      </c>
      <c r="D28" s="14"/>
      <c r="E28" s="15" t="str">
        <f>"INSERT INTO survey_models (title, num_questions, questions, questions_style) VALUES ('"&amp;C3&amp;"','"&amp;E3&amp;"','"&amp;D27&amp;"','"&amp;C27&amp;"');"</f>
        <v>INSERT INTO survey_models (title, num_questions, questions, questions_style) VALUES ('Informe previo','23','Nombre de la aplicación::Fecha de inicio::Duración estimada::Centro::Curso::Asignatura/s::Profesores::Observadores::Número de alumnos::Observaciones::Número de participantes de altas capacidades::Número de participantes con necesidades educativas especiales::Media académica global de los participantes (en la/s asignatura/s)::Métodos de evaluación usados::¿Relación entre resultados de pruebas objetivas y métodos de evaluación?::Actitud del alumno hacia el aprendizaje (general)::Evaluación personal del docente de la actitud académica de los alumnos::Media semanal de deberes::Media semanal de sanciones por comportamiento::Porcentaje mensual de asistencia a clase (cómputo global aproximado)::Integración del alumnado en actividades grupales::Integración del alumnado con necesidades especiales o de altas capacidades (si los hubiera)::Valoración general del docente de la convivencia','text::date::text::text::text::text::text::text::int::text::int::int::float::text::text::text::text::text::text::text::text::text::text');</v>
      </c>
    </row>
    <row r="30" spans="1:5" x14ac:dyDescent="0.25">
      <c r="C30" s="13" t="s">
        <v>42</v>
      </c>
      <c r="E30">
        <f>COUNTIF(C35:C70,"&lt;&gt;")</f>
        <v>36</v>
      </c>
    </row>
    <row r="31" spans="1:5" x14ac:dyDescent="0.25">
      <c r="A31" t="str">
        <f t="shared" si="0"/>
        <v>Q24</v>
      </c>
      <c r="B31">
        <f>B26+1</f>
        <v>24</v>
      </c>
      <c r="C31" t="s">
        <v>174</v>
      </c>
      <c r="D31" t="s">
        <v>255</v>
      </c>
    </row>
    <row r="32" spans="1:5" x14ac:dyDescent="0.25">
      <c r="A32" t="str">
        <f t="shared" si="0"/>
        <v>Q25</v>
      </c>
      <c r="B32">
        <f t="shared" ref="B32:B35" si="2">B31+1</f>
        <v>25</v>
      </c>
      <c r="C32" t="s">
        <v>172</v>
      </c>
      <c r="D32" t="s">
        <v>256</v>
      </c>
    </row>
    <row r="33" spans="1:4" x14ac:dyDescent="0.25">
      <c r="A33" t="str">
        <f t="shared" si="0"/>
        <v>Q26</v>
      </c>
      <c r="B33">
        <f t="shared" si="2"/>
        <v>26</v>
      </c>
      <c r="C33" t="s">
        <v>172</v>
      </c>
      <c r="D33" t="s">
        <v>257</v>
      </c>
    </row>
    <row r="34" spans="1:4" x14ac:dyDescent="0.25">
      <c r="A34" t="str">
        <f t="shared" si="0"/>
        <v>Q27</v>
      </c>
      <c r="B34">
        <f t="shared" si="2"/>
        <v>27</v>
      </c>
      <c r="C34" t="s">
        <v>172</v>
      </c>
      <c r="D34" t="s">
        <v>182</v>
      </c>
    </row>
    <row r="35" spans="1:4" x14ac:dyDescent="0.25">
      <c r="A35" t="str">
        <f t="shared" si="0"/>
        <v>Q28</v>
      </c>
      <c r="B35">
        <f t="shared" si="2"/>
        <v>28</v>
      </c>
      <c r="C35" t="s">
        <v>176</v>
      </c>
      <c r="D35" t="s">
        <v>201</v>
      </c>
    </row>
    <row r="36" spans="1:4" x14ac:dyDescent="0.25">
      <c r="A36" t="str">
        <f t="shared" si="0"/>
        <v>Q29</v>
      </c>
      <c r="B36">
        <f>B35+1</f>
        <v>29</v>
      </c>
      <c r="C36" t="s">
        <v>176</v>
      </c>
      <c r="D36" t="s">
        <v>202</v>
      </c>
    </row>
    <row r="37" spans="1:4" x14ac:dyDescent="0.25">
      <c r="A37" t="str">
        <f t="shared" si="0"/>
        <v>Q30</v>
      </c>
      <c r="B37">
        <f t="shared" ref="B37:B93" si="3">B36+1</f>
        <v>30</v>
      </c>
      <c r="C37" t="s">
        <v>176</v>
      </c>
      <c r="D37" t="s">
        <v>203</v>
      </c>
    </row>
    <row r="38" spans="1:4" x14ac:dyDescent="0.25">
      <c r="A38" t="str">
        <f t="shared" si="0"/>
        <v>Q31</v>
      </c>
      <c r="B38">
        <f t="shared" si="3"/>
        <v>31</v>
      </c>
      <c r="C38" t="s">
        <v>176</v>
      </c>
      <c r="D38" t="s">
        <v>204</v>
      </c>
    </row>
    <row r="39" spans="1:4" x14ac:dyDescent="0.25">
      <c r="A39" t="str">
        <f t="shared" si="0"/>
        <v>Q32</v>
      </c>
      <c r="B39">
        <f t="shared" si="3"/>
        <v>32</v>
      </c>
      <c r="C39" t="s">
        <v>176</v>
      </c>
      <c r="D39" t="s">
        <v>205</v>
      </c>
    </row>
    <row r="40" spans="1:4" x14ac:dyDescent="0.25">
      <c r="A40" t="str">
        <f t="shared" si="0"/>
        <v>Q33</v>
      </c>
      <c r="B40">
        <f t="shared" si="3"/>
        <v>33</v>
      </c>
      <c r="C40" t="s">
        <v>176</v>
      </c>
      <c r="D40" t="s">
        <v>206</v>
      </c>
    </row>
    <row r="41" spans="1:4" x14ac:dyDescent="0.25">
      <c r="A41" t="str">
        <f t="shared" si="0"/>
        <v>Q34</v>
      </c>
      <c r="B41">
        <f t="shared" si="3"/>
        <v>34</v>
      </c>
      <c r="C41" t="s">
        <v>176</v>
      </c>
      <c r="D41" t="s">
        <v>207</v>
      </c>
    </row>
    <row r="42" spans="1:4" x14ac:dyDescent="0.25">
      <c r="A42" t="str">
        <f t="shared" si="0"/>
        <v>Q35</v>
      </c>
      <c r="B42">
        <f t="shared" si="3"/>
        <v>35</v>
      </c>
      <c r="C42" t="s">
        <v>176</v>
      </c>
      <c r="D42" t="s">
        <v>208</v>
      </c>
    </row>
    <row r="43" spans="1:4" x14ac:dyDescent="0.25">
      <c r="A43" t="str">
        <f t="shared" si="0"/>
        <v>Q36</v>
      </c>
      <c r="B43">
        <f t="shared" si="3"/>
        <v>36</v>
      </c>
      <c r="C43" t="s">
        <v>176</v>
      </c>
      <c r="D43" t="s">
        <v>209</v>
      </c>
    </row>
    <row r="44" spans="1:4" x14ac:dyDescent="0.25">
      <c r="A44" t="str">
        <f t="shared" si="0"/>
        <v>Q37</v>
      </c>
      <c r="B44">
        <f t="shared" si="3"/>
        <v>37</v>
      </c>
      <c r="C44" t="s">
        <v>176</v>
      </c>
      <c r="D44" t="s">
        <v>210</v>
      </c>
    </row>
    <row r="45" spans="1:4" x14ac:dyDescent="0.25">
      <c r="A45" t="str">
        <f t="shared" si="0"/>
        <v>Q38</v>
      </c>
      <c r="B45">
        <f t="shared" si="3"/>
        <v>38</v>
      </c>
      <c r="C45" t="s">
        <v>176</v>
      </c>
      <c r="D45" t="s">
        <v>211</v>
      </c>
    </row>
    <row r="46" spans="1:4" x14ac:dyDescent="0.25">
      <c r="A46" t="str">
        <f t="shared" si="0"/>
        <v>Q39</v>
      </c>
      <c r="B46">
        <f t="shared" si="3"/>
        <v>39</v>
      </c>
      <c r="C46" t="s">
        <v>176</v>
      </c>
      <c r="D46" t="s">
        <v>212</v>
      </c>
    </row>
    <row r="47" spans="1:4" x14ac:dyDescent="0.25">
      <c r="A47" t="str">
        <f t="shared" si="0"/>
        <v>Q40</v>
      </c>
      <c r="B47">
        <f t="shared" si="3"/>
        <v>40</v>
      </c>
      <c r="C47" t="s">
        <v>176</v>
      </c>
      <c r="D47" t="s">
        <v>213</v>
      </c>
    </row>
    <row r="48" spans="1:4" x14ac:dyDescent="0.25">
      <c r="A48" t="str">
        <f t="shared" si="0"/>
        <v>Q41</v>
      </c>
      <c r="B48">
        <f t="shared" si="3"/>
        <v>41</v>
      </c>
      <c r="C48" t="s">
        <v>176</v>
      </c>
      <c r="D48" t="s">
        <v>214</v>
      </c>
    </row>
    <row r="49" spans="1:4" x14ac:dyDescent="0.25">
      <c r="A49" t="str">
        <f t="shared" si="0"/>
        <v>Q42</v>
      </c>
      <c r="B49">
        <f t="shared" si="3"/>
        <v>42</v>
      </c>
      <c r="C49" t="s">
        <v>176</v>
      </c>
      <c r="D49" t="s">
        <v>215</v>
      </c>
    </row>
    <row r="50" spans="1:4" x14ac:dyDescent="0.25">
      <c r="A50" t="str">
        <f t="shared" si="0"/>
        <v>Q43</v>
      </c>
      <c r="B50">
        <f t="shared" si="3"/>
        <v>43</v>
      </c>
      <c r="C50" t="s">
        <v>176</v>
      </c>
      <c r="D50" t="s">
        <v>216</v>
      </c>
    </row>
    <row r="51" spans="1:4" x14ac:dyDescent="0.25">
      <c r="A51" t="str">
        <f t="shared" si="0"/>
        <v>Q44</v>
      </c>
      <c r="B51">
        <f t="shared" si="3"/>
        <v>44</v>
      </c>
      <c r="C51" t="s">
        <v>176</v>
      </c>
      <c r="D51" t="s">
        <v>217</v>
      </c>
    </row>
    <row r="52" spans="1:4" x14ac:dyDescent="0.25">
      <c r="A52" t="str">
        <f t="shared" si="0"/>
        <v>Q45</v>
      </c>
      <c r="B52">
        <f t="shared" si="3"/>
        <v>45</v>
      </c>
      <c r="C52" t="s">
        <v>176</v>
      </c>
      <c r="D52" t="s">
        <v>218</v>
      </c>
    </row>
    <row r="53" spans="1:4" x14ac:dyDescent="0.25">
      <c r="A53" t="str">
        <f t="shared" si="0"/>
        <v>Q46</v>
      </c>
      <c r="B53">
        <f t="shared" si="3"/>
        <v>46</v>
      </c>
      <c r="C53" t="s">
        <v>176</v>
      </c>
      <c r="D53" t="s">
        <v>219</v>
      </c>
    </row>
    <row r="54" spans="1:4" x14ac:dyDescent="0.25">
      <c r="A54" t="str">
        <f t="shared" si="0"/>
        <v>Q47</v>
      </c>
      <c r="B54">
        <f t="shared" si="3"/>
        <v>47</v>
      </c>
      <c r="C54" t="s">
        <v>176</v>
      </c>
      <c r="D54" t="s">
        <v>220</v>
      </c>
    </row>
    <row r="55" spans="1:4" x14ac:dyDescent="0.25">
      <c r="A55" t="str">
        <f t="shared" si="0"/>
        <v>Q48</v>
      </c>
      <c r="B55">
        <f t="shared" si="3"/>
        <v>48</v>
      </c>
      <c r="C55" t="s">
        <v>176</v>
      </c>
      <c r="D55" t="s">
        <v>221</v>
      </c>
    </row>
    <row r="56" spans="1:4" x14ac:dyDescent="0.25">
      <c r="A56" t="str">
        <f t="shared" si="0"/>
        <v>Q49</v>
      </c>
      <c r="B56">
        <f t="shared" si="3"/>
        <v>49</v>
      </c>
      <c r="C56" t="s">
        <v>176</v>
      </c>
      <c r="D56" t="s">
        <v>222</v>
      </c>
    </row>
    <row r="57" spans="1:4" x14ac:dyDescent="0.25">
      <c r="A57" t="str">
        <f t="shared" si="0"/>
        <v>Q50</v>
      </c>
      <c r="B57">
        <f t="shared" si="3"/>
        <v>50</v>
      </c>
      <c r="C57" t="s">
        <v>176</v>
      </c>
      <c r="D57" t="s">
        <v>223</v>
      </c>
    </row>
    <row r="58" spans="1:4" x14ac:dyDescent="0.25">
      <c r="A58" t="str">
        <f t="shared" si="0"/>
        <v>Q51</v>
      </c>
      <c r="B58">
        <f t="shared" si="3"/>
        <v>51</v>
      </c>
      <c r="C58" t="s">
        <v>176</v>
      </c>
      <c r="D58" t="s">
        <v>224</v>
      </c>
    </row>
    <row r="59" spans="1:4" x14ac:dyDescent="0.25">
      <c r="A59" t="str">
        <f t="shared" si="0"/>
        <v>Q52</v>
      </c>
      <c r="B59">
        <f t="shared" si="3"/>
        <v>52</v>
      </c>
      <c r="C59" t="s">
        <v>176</v>
      </c>
      <c r="D59" t="s">
        <v>225</v>
      </c>
    </row>
    <row r="60" spans="1:4" x14ac:dyDescent="0.25">
      <c r="A60" t="str">
        <f t="shared" si="0"/>
        <v>Q53</v>
      </c>
      <c r="B60">
        <f t="shared" si="3"/>
        <v>53</v>
      </c>
      <c r="C60" t="s">
        <v>176</v>
      </c>
      <c r="D60" t="s">
        <v>226</v>
      </c>
    </row>
    <row r="61" spans="1:4" x14ac:dyDescent="0.25">
      <c r="A61" t="str">
        <f t="shared" si="0"/>
        <v>Q54</v>
      </c>
      <c r="B61">
        <f t="shared" si="3"/>
        <v>54</v>
      </c>
      <c r="C61" t="s">
        <v>176</v>
      </c>
      <c r="D61" t="s">
        <v>227</v>
      </c>
    </row>
    <row r="62" spans="1:4" x14ac:dyDescent="0.25">
      <c r="A62" t="str">
        <f t="shared" si="0"/>
        <v>Q55</v>
      </c>
      <c r="B62">
        <f t="shared" si="3"/>
        <v>55</v>
      </c>
      <c r="C62" t="s">
        <v>176</v>
      </c>
      <c r="D62" t="s">
        <v>228</v>
      </c>
    </row>
    <row r="63" spans="1:4" x14ac:dyDescent="0.25">
      <c r="A63" t="str">
        <f t="shared" si="0"/>
        <v>Q56</v>
      </c>
      <c r="B63">
        <f t="shared" si="3"/>
        <v>56</v>
      </c>
      <c r="C63" t="s">
        <v>176</v>
      </c>
      <c r="D63" t="s">
        <v>229</v>
      </c>
    </row>
    <row r="64" spans="1:4" x14ac:dyDescent="0.25">
      <c r="A64" t="str">
        <f t="shared" si="0"/>
        <v>Q57</v>
      </c>
      <c r="B64">
        <f t="shared" si="3"/>
        <v>57</v>
      </c>
      <c r="C64" t="s">
        <v>176</v>
      </c>
      <c r="D64" t="s">
        <v>230</v>
      </c>
    </row>
    <row r="65" spans="1:5" x14ac:dyDescent="0.25">
      <c r="A65" t="str">
        <f t="shared" si="0"/>
        <v>Q58</v>
      </c>
      <c r="B65">
        <f t="shared" si="3"/>
        <v>58</v>
      </c>
      <c r="C65" t="s">
        <v>176</v>
      </c>
      <c r="D65" t="s">
        <v>268</v>
      </c>
    </row>
    <row r="66" spans="1:5" x14ac:dyDescent="0.25">
      <c r="A66" t="str">
        <f t="shared" si="0"/>
        <v>Q59</v>
      </c>
      <c r="B66">
        <f t="shared" si="3"/>
        <v>59</v>
      </c>
      <c r="C66" t="s">
        <v>176</v>
      </c>
      <c r="D66" t="s">
        <v>269</v>
      </c>
    </row>
    <row r="67" spans="1:5" x14ac:dyDescent="0.25">
      <c r="A67" t="str">
        <f t="shared" si="0"/>
        <v>Q60</v>
      </c>
      <c r="B67">
        <f t="shared" si="3"/>
        <v>60</v>
      </c>
      <c r="C67" t="s">
        <v>176</v>
      </c>
      <c r="D67" t="s">
        <v>270</v>
      </c>
    </row>
    <row r="68" spans="1:5" x14ac:dyDescent="0.25">
      <c r="A68" t="str">
        <f t="shared" si="0"/>
        <v>Q61</v>
      </c>
      <c r="B68">
        <f t="shared" si="3"/>
        <v>61</v>
      </c>
      <c r="C68" t="s">
        <v>231</v>
      </c>
      <c r="D68" t="s">
        <v>232</v>
      </c>
    </row>
    <row r="69" spans="1:5" x14ac:dyDescent="0.25">
      <c r="A69" t="str">
        <f t="shared" si="0"/>
        <v>Q62</v>
      </c>
      <c r="B69">
        <f t="shared" si="3"/>
        <v>62</v>
      </c>
      <c r="C69" t="s">
        <v>172</v>
      </c>
      <c r="D69" t="s">
        <v>233</v>
      </c>
    </row>
    <row r="70" spans="1:5" x14ac:dyDescent="0.25">
      <c r="A70" t="str">
        <f t="shared" si="0"/>
        <v>Q63</v>
      </c>
      <c r="B70">
        <f t="shared" si="3"/>
        <v>63</v>
      </c>
      <c r="C70" t="s">
        <v>172</v>
      </c>
      <c r="D70" t="s">
        <v>234</v>
      </c>
    </row>
    <row r="71" spans="1:5" x14ac:dyDescent="0.25">
      <c r="C71" t="str">
        <f>_xlfn.TEXTJOIN("::",TRUE,C35:C70)</f>
        <v>int1-5::int1-5::int1-5::int1-5::int1-5::int1-5::int1-5::int1-5::int1-5::int1-5::int1-5::int1-5::int1-5::int1-5::int1-5::int1-5::int1-5::int1-5::int1-5::int1-5::int1-5::int1-5::int1-5::int1-5::int1-5::int1-5::int1-5::int1-5::int1-5::int1-5::int1-5::int1-5::int1-5::int0-10::text::text</v>
      </c>
      <c r="D71" t="str">
        <f>_xlfn.TEXTJOIN("::",TRUE,D35:D70)</f>
        <v>Me ha gustado el diseño estético de la aplicación::La paleta de colores y las animaciones eran de mi agrado::La herramienta se siente original y moderna::La herramienta NO se percibe anticuada y obsoleta::No he tenido problemas a la hora de navegar por la herramienta, he podido llegar donde quería de forma rápido::La distribución de los menús y pestañas es intuitiva y fácil de comprender::La herramienta es accesible de forma rápida y sencilla, sin necesidad de mucha preparación previa::La herramienta me ayuda a comprender la materia que aprender::El contenido que ofrece la herramienta se adecúa a la materia que estoy estudiando en clase::Me parece que los contenidos expuestos por la aplicación son útiles::Me parecen interesantes las cosas que he aprendido mediante la herramienta, ya que son prácticas en mi día a día.::El contenido enseñado en la herramienta es veraz y coincide con el que he obtenido en clase::No he encontrado contradicciones ni errores conceptuales mientras usaba la herramienta::No me he encontrado ejercicios que hayan bloqueado mi experiencia debido a su dificultad::La dificultad a lo largo de toda la experiencia ha sido progresiva, así como los conceptos que se enseñan::La duración de la experiencia a sido adecuada::La herramienta me ha parecido útil para mi aprendizaje::Creo que gracias a la herramienta he aprendido los conceptos de forma más sencilla::Estoy dispuesto a repetir una experiencia similar en otros cursos o asignaturas::Si pudiera usar esta herramienta en casa, para repasar, la usaría::Recomendaría esta herramienta a amigos o familiares, si tuvieran que aprender los conceptos que enseña::He disfrutado mientras usaba la herramienta::Las actividades que se proponen en la experiencia son divertidas y entretenidas::La materia que se enseña me motiva a continuar usando la herramienta.::Considero que he aprendido bastante sobre la materia::El uso de la herramienta me ha llevado a colaborar con otros compañeros::Colaborar con compañeros me ha ayudado a avanzar en la experiencia::Mientras usaba la herramienta he percibido competitividad con otros compañeros::Me motivaba competir con otros compañeros para ver quien obtenía mejores puntuaciones::Prefiero el uso de estas herramientas a la enseñanza tradicional::Creo que la frecuencia con la que se ha usado la herramienta es la adecuada::Creo que los grupos de trabajo tienen un tamaño adecuado::Considero que había suficientes profesores para gestionar todo el desarrollo de la actividad::Puntúe la experiencia del 0 al 10::Comente brevemente que le ha parecido la experiencia, justificando el punto anterior.::Indique que cosas mejoraría a nivel general así como los puntos fuertes de la experiencia.</v>
      </c>
    </row>
    <row r="72" spans="1:5" x14ac:dyDescent="0.25">
      <c r="C72" s="14" t="s">
        <v>200</v>
      </c>
      <c r="D72" s="14"/>
      <c r="E72" s="15" t="str">
        <f>"INSERT INTO survey_models (title, num_questions, questions, questions_style) VALUES ('"&amp;C30&amp;"','"&amp;E30&amp;"','"&amp;D71&amp;"','"&amp;C71&amp;"');"</f>
        <v>INSERT INTO survey_models (title, num_questions, questions, questions_style) VALUES ('Encuesta','36','Me ha gustado el diseño estético de la aplicación::La paleta de colores y las animaciones eran de mi agrado::La herramienta se siente original y moderna::La herramienta NO se percibe anticuada y obsoleta::No he tenido problemas a la hora de navegar por la herramienta, he podido llegar donde quería de forma rápido::La distribución de los menús y pestañas es intuitiva y fácil de comprender::La herramienta es accesible de forma rápida y sencilla, sin necesidad de mucha preparación previa::La herramienta me ayuda a comprender la materia que aprender::El contenido que ofrece la herramienta se adecúa a la materia que estoy estudiando en clase::Me parece que los contenidos expuestos por la aplicación son útiles::Me parecen interesantes las cosas que he aprendido mediante la herramienta, ya que son prácticas en mi día a día.::El contenido enseñado en la herramienta es veraz y coincide con el que he obtenido en clase::No he encontrado contradicciones ni errores conceptuales mientras usaba la herramienta::No me he encontrado ejercicios que hayan bloqueado mi experiencia debido a su dificultad::La dificultad a lo largo de toda la experiencia ha sido progresiva, así como los conceptos que se enseñan::La duración de la experiencia a sido adecuada::La herramienta me ha parecido útil para mi aprendizaje::Creo que gracias a la herramienta he aprendido los conceptos de forma más sencilla::Estoy dispuesto a repetir una experiencia similar en otros cursos o asignaturas::Si pudiera usar esta herramienta en casa, para repasar, la usaría::Recomendaría esta herramienta a amigos o familiares, si tuvieran que aprender los conceptos que enseña::He disfrutado mientras usaba la herramienta::Las actividades que se proponen en la experiencia son divertidas y entretenidas::La materia que se enseña me motiva a continuar usando la herramienta.::Considero que he aprendido bastante sobre la materia::El uso de la herramienta me ha llevado a colaborar con otros compañeros::Colaborar con compañeros me ha ayudado a avanzar en la experiencia::Mientras usaba la herramienta he percibido competitividad con otros compañeros::Me motivaba competir con otros compañeros para ver quien obtenía mejores puntuaciones::Prefiero el uso de estas herramientas a la enseñanza tradicional::Creo que la frecuencia con la que se ha usado la herramienta es la adecuada::Creo que los grupos de trabajo tienen un tamaño adecuado::Considero que había suficientes profesores para gestionar todo el desarrollo de la actividad::Puntúe la experiencia del 0 al 10::Comente brevemente que le ha parecido la experiencia, justificando el punto anterior.::Indique que cosas mejoraría a nivel general así como los puntos fuertes de la experiencia.','int1-5::int1-5::int1-5::int1-5::int1-5::int1-5::int1-5::int1-5::int1-5::int1-5::int1-5::int1-5::int1-5::int1-5::int1-5::int1-5::int1-5::int1-5::int1-5::int1-5::int1-5::int1-5::int1-5::int1-5::int1-5::int1-5::int1-5::int1-5::int1-5::int1-5::int1-5::int1-5::int1-5::int0-10::text::text');</v>
      </c>
    </row>
    <row r="74" spans="1:5" x14ac:dyDescent="0.25">
      <c r="C74" s="13" t="s">
        <v>28</v>
      </c>
      <c r="E74">
        <f>COUNTIF(C75:C93,"&lt;&gt;")</f>
        <v>19</v>
      </c>
    </row>
    <row r="75" spans="1:5" x14ac:dyDescent="0.25">
      <c r="A75" t="str">
        <f t="shared" ref="A75:A93" si="4">"Q"&amp;B75</f>
        <v>Q64</v>
      </c>
      <c r="B75">
        <f>B70+1</f>
        <v>64</v>
      </c>
      <c r="C75" t="s">
        <v>172</v>
      </c>
      <c r="D75" t="s">
        <v>235</v>
      </c>
    </row>
    <row r="76" spans="1:5" x14ac:dyDescent="0.25">
      <c r="A76" t="str">
        <f t="shared" si="4"/>
        <v>Q65</v>
      </c>
      <c r="B76">
        <f t="shared" si="3"/>
        <v>65</v>
      </c>
      <c r="C76" t="s">
        <v>172</v>
      </c>
      <c r="D76" t="s">
        <v>236</v>
      </c>
    </row>
    <row r="77" spans="1:5" x14ac:dyDescent="0.25">
      <c r="A77" t="str">
        <f t="shared" si="4"/>
        <v>Q66</v>
      </c>
      <c r="B77">
        <f t="shared" si="3"/>
        <v>66</v>
      </c>
      <c r="C77" t="s">
        <v>172</v>
      </c>
      <c r="D77" t="s">
        <v>237</v>
      </c>
    </row>
    <row r="78" spans="1:5" x14ac:dyDescent="0.25">
      <c r="A78" t="str">
        <f t="shared" si="4"/>
        <v>Q67</v>
      </c>
      <c r="B78">
        <f t="shared" si="3"/>
        <v>67</v>
      </c>
      <c r="C78" t="s">
        <v>172</v>
      </c>
      <c r="D78" t="s">
        <v>238</v>
      </c>
    </row>
    <row r="79" spans="1:5" x14ac:dyDescent="0.25">
      <c r="A79" t="str">
        <f t="shared" si="4"/>
        <v>Q68</v>
      </c>
      <c r="B79">
        <f t="shared" si="3"/>
        <v>68</v>
      </c>
      <c r="C79" t="s">
        <v>172</v>
      </c>
      <c r="D79" t="s">
        <v>239</v>
      </c>
    </row>
    <row r="80" spans="1:5" x14ac:dyDescent="0.25">
      <c r="A80" t="str">
        <f t="shared" si="4"/>
        <v>Q69</v>
      </c>
      <c r="B80">
        <f t="shared" si="3"/>
        <v>69</v>
      </c>
      <c r="C80" t="s">
        <v>172</v>
      </c>
      <c r="D80" t="s">
        <v>240</v>
      </c>
    </row>
    <row r="81" spans="1:5" x14ac:dyDescent="0.25">
      <c r="A81" t="str">
        <f t="shared" si="4"/>
        <v>Q70</v>
      </c>
      <c r="B81">
        <f t="shared" si="3"/>
        <v>70</v>
      </c>
      <c r="C81" t="s">
        <v>172</v>
      </c>
      <c r="D81" t="s">
        <v>241</v>
      </c>
    </row>
    <row r="82" spans="1:5" x14ac:dyDescent="0.25">
      <c r="A82" t="str">
        <f t="shared" si="4"/>
        <v>Q71</v>
      </c>
      <c r="B82">
        <f t="shared" si="3"/>
        <v>71</v>
      </c>
      <c r="C82" t="s">
        <v>172</v>
      </c>
      <c r="D82" t="s">
        <v>242</v>
      </c>
    </row>
    <row r="83" spans="1:5" x14ac:dyDescent="0.25">
      <c r="A83" t="str">
        <f t="shared" si="4"/>
        <v>Q72</v>
      </c>
      <c r="B83">
        <f t="shared" si="3"/>
        <v>72</v>
      </c>
      <c r="C83" t="s">
        <v>172</v>
      </c>
      <c r="D83" t="s">
        <v>243</v>
      </c>
    </row>
    <row r="84" spans="1:5" x14ac:dyDescent="0.25">
      <c r="A84" t="str">
        <f t="shared" si="4"/>
        <v>Q73</v>
      </c>
      <c r="B84">
        <f t="shared" si="3"/>
        <v>73</v>
      </c>
      <c r="C84" t="s">
        <v>172</v>
      </c>
      <c r="D84" t="s">
        <v>244</v>
      </c>
    </row>
    <row r="85" spans="1:5" x14ac:dyDescent="0.25">
      <c r="A85" t="str">
        <f t="shared" si="4"/>
        <v>Q74</v>
      </c>
      <c r="B85">
        <f t="shared" si="3"/>
        <v>74</v>
      </c>
      <c r="C85" t="s">
        <v>172</v>
      </c>
      <c r="D85" t="s">
        <v>245</v>
      </c>
    </row>
    <row r="86" spans="1:5" x14ac:dyDescent="0.25">
      <c r="A86" t="str">
        <f t="shared" si="4"/>
        <v>Q75</v>
      </c>
      <c r="B86">
        <f t="shared" si="3"/>
        <v>75</v>
      </c>
      <c r="C86" t="s">
        <v>172</v>
      </c>
      <c r="D86" t="s">
        <v>246</v>
      </c>
    </row>
    <row r="87" spans="1:5" x14ac:dyDescent="0.25">
      <c r="A87" t="str">
        <f t="shared" si="4"/>
        <v>Q76</v>
      </c>
      <c r="B87">
        <f t="shared" si="3"/>
        <v>76</v>
      </c>
      <c r="C87" t="s">
        <v>172</v>
      </c>
      <c r="D87" t="s">
        <v>247</v>
      </c>
    </row>
    <row r="88" spans="1:5" x14ac:dyDescent="0.25">
      <c r="A88" t="str">
        <f t="shared" si="4"/>
        <v>Q77</v>
      </c>
      <c r="B88">
        <f t="shared" si="3"/>
        <v>77</v>
      </c>
      <c r="C88" t="s">
        <v>231</v>
      </c>
      <c r="D88" t="s">
        <v>248</v>
      </c>
    </row>
    <row r="89" spans="1:5" x14ac:dyDescent="0.25">
      <c r="A89" t="str">
        <f t="shared" si="4"/>
        <v>Q78</v>
      </c>
      <c r="B89">
        <f t="shared" si="3"/>
        <v>78</v>
      </c>
      <c r="C89" t="s">
        <v>172</v>
      </c>
      <c r="D89" t="s">
        <v>249</v>
      </c>
    </row>
    <row r="90" spans="1:5" x14ac:dyDescent="0.25">
      <c r="A90" t="str">
        <f t="shared" si="4"/>
        <v>Q79</v>
      </c>
      <c r="B90">
        <f t="shared" si="3"/>
        <v>79</v>
      </c>
      <c r="C90" t="s">
        <v>172</v>
      </c>
      <c r="D90" t="s">
        <v>250</v>
      </c>
    </row>
    <row r="91" spans="1:5" x14ac:dyDescent="0.25">
      <c r="A91" t="str">
        <f t="shared" si="4"/>
        <v>Q80</v>
      </c>
      <c r="B91">
        <f t="shared" si="3"/>
        <v>80</v>
      </c>
      <c r="C91" t="s">
        <v>172</v>
      </c>
      <c r="D91" t="s">
        <v>251</v>
      </c>
    </row>
    <row r="92" spans="1:5" x14ac:dyDescent="0.25">
      <c r="A92" t="str">
        <f t="shared" si="4"/>
        <v>Q81</v>
      </c>
      <c r="B92">
        <f t="shared" si="3"/>
        <v>81</v>
      </c>
      <c r="C92" t="s">
        <v>172</v>
      </c>
      <c r="D92" t="s">
        <v>263</v>
      </c>
    </row>
    <row r="93" spans="1:5" x14ac:dyDescent="0.25">
      <c r="A93" t="str">
        <f t="shared" si="4"/>
        <v>Q82</v>
      </c>
      <c r="B93">
        <f t="shared" si="3"/>
        <v>82</v>
      </c>
      <c r="C93" t="s">
        <v>172</v>
      </c>
      <c r="D93" t="s">
        <v>252</v>
      </c>
    </row>
    <row r="94" spans="1:5" x14ac:dyDescent="0.25">
      <c r="C94" t="str">
        <f>_xlfn.TEXTJOIN("::",TRUE,C75:C93)</f>
        <v>text::text::text::text::text::text::text::text::text::text::text::text::text::int0-10::text::text::text::text::text</v>
      </c>
      <c r="D94" t="str">
        <f>_xlfn.TEXTJOIN("::",TRUE,D75:D93)</f>
        <v>¿Cree que la herramienta es útil para ayudar en la educación? ¿Por qué? ¿Qué puntos fuertes destacaría? ¿Y puntos débiles?::¿Le ha parecido sencilla de usar? Intuitiva, sin muchos requisitos, etc. Describa en general, el proceso que involucra el uso de la herramienta en el aula, si se producen perdidas de tiempo y que incidentes ha vivido (si se ha dado el caso), que hayan alterado al funcionamiento de esta.::¿Cree que utilizará la herramienta para impartir esta materia el año que viene? Razone su respuesta.::Durante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encontrar.::En cuanto al contenido que incluye la herramienta, ¿vio algún contenido inadecuado, en contra de los derechos humanos, o las leyes de copyright? Si la respuesta es afirmativa, describa brevemente la sección o escena donde tiene lugar.::¿Respeta la aplicación la privacidad de sus alumnos? ¿Ha observado alguna sección donde se violen las leyes de protección de datos? Si la respuesta es afirmativa, describa brevemente la sección o escena.::¿Le ha parecido que los medios tecnológicos que usa la herramienta son adecuados? Describa su experiencia, que medios requiere y si sugeriría alguna mejora en este aspecto.::Describa, en general, el comportamiento de los alumnos durante la actividad. ¿Fue adecuado? ¿Mejor o peor que en una clase habitual? ¿Hubo algo que le llamara la atención? Si lo hubo descríbalo brevemente.::¿Se formó escándalo o alboroto durante el desarrollo de la actividad? Si la respuesta es sí ¿cuáles fueron las causas?::¿Percibió mejoras en la integración entre los alumnos? Describa brevemente las experiencias que tuvo relativas a este tema.::¿Percibió en los alumnos cambios en la sociabilidad? ¿Sentimientos de competitividad o colaboración? Describa brevemente las experiencias que observo entre sus alumnos relativas a este tema.::¿Prefiere el uso de la herramienta a las clases tradicionales? ¿Cree que hace la enseñanza más fácil o mas compleja? ¿Cree que es algo que se podría incorporar a la enseñanza a largo plazo?::Durante el uso de la herramienta. ¿Ha visto la cantidad de partes de comportamiento necesarios cambiada? ¿Para bien o para mal?::Valore la experiencia general del 0 al 10::Describa brevemente la experiencia y justifique la puntuación anterior.::Describa cuales han sido los puntos fuertes de la experiencia y que cosas mejoraría.::¿Crees que ha ayudado a que el alumno trabaje y aproveche la asignatura?::¿Crees que los juegos están debidamente aplicados? ¿Permiten valorar el aprendizaje del alumno de forma eficaz y objetiva?::¿Crees que ha sido útil para motivar a trabajar la asignatura?</v>
      </c>
    </row>
    <row r="95" spans="1:5" x14ac:dyDescent="0.25">
      <c r="C95" s="14" t="s">
        <v>200</v>
      </c>
      <c r="D95" s="14"/>
      <c r="E95" s="15" t="str">
        <f>"INSERT INTO survey_models (title, num_questions, questions, questions_style) VALUES ('"&amp;C74&amp;"','"&amp;E74&amp;"','"&amp;D94&amp;"','"&amp;C94&amp;"');"</f>
        <v>INSERT INTO survey_models (title, num_questions, questions, questions_style) VALUES ('Entrevista','19','¿Cree que la herramienta es útil para ayudar en la educación? ¿Por qué? ¿Qué puntos fuertes destacaría? ¿Y puntos débiles?::¿Le ha parecido sencilla de usar? Intuitiva, sin muchos requisitos, etc. Describa en general, el proceso que involucra el uso de la herramienta en el aula, si se producen perdidas de tiempo y que incidentes ha vivido (si se ha dado el caso), que hayan alterado al funcionamiento de esta.::¿Cree que utilizará la herramienta para impartir esta materia el año que viene? Razone su respuesta.::Durante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encontrar.::En cuanto al contenido que incluye la herramienta, ¿vio algún contenido inadecuado, en contra de los derechos humanos, o las leyes de copyright? Si la respuesta es afirmativa, describa brevemente la sección o escena donde tiene lugar.::¿Respeta la aplicación la privacidad de sus alumnos? ¿Ha observado alguna sección donde se violen las leyes de protección de datos? Si la respuesta es afirmativa, describa brevemente la sección o escena.::¿Le ha parecido que los medios tecnológicos que usa la herramienta son adecuados? Describa su experiencia, que medios requiere y si sugeriría alguna mejora en este aspecto.::Describa, en general, el comportamiento de los alumnos durante la actividad. ¿Fue adecuado? ¿Mejor o peor que en una clase habitual? ¿Hubo algo que le llamara la atención? Si lo hubo descríbalo brevemente.::¿Se formó escándalo o alboroto durante el desarrollo de la actividad? Si la respuesta es sí ¿cuáles fueron las causas?::¿Percibió mejoras en la integración entre los alumnos? Describa brevemente las experiencias que tuvo relativas a este tema.::¿Percibió en los alumnos cambios en la sociabilidad? ¿Sentimientos de competitividad o colaboración? Describa brevemente las experiencias que observo entre sus alumnos relativas a este tema.::¿Prefiere el uso de la herramienta a las clases tradicionales? ¿Cree que hace la enseñanza más fácil o mas compleja? ¿Cree que es algo que se podría incorporar a la enseñanza a largo plazo?::Durante el uso de la herramienta. ¿Ha visto la cantidad de partes de comportamiento necesarios cambiada? ¿Para bien o para mal?::Valore la experiencia general del 0 al 10::Describa brevemente la experiencia y justifique la puntuación anterior.::Describa cuales han sido los puntos fuertes de la experiencia y que cosas mejoraría.::¿Crees que ha ayudado a que el alumno trabaje y aproveche la asignatura?::¿Crees que los juegos están debidamente aplicados? ¿Permiten valorar el aprendizaje del alumno de forma eficaz y objetiva?::¿Crees que ha sido útil para motivar a trabajar la asignatura?','text::text::text::text::text::text::text::text::text::text::text::text::text::int0-10::text::text::text::text::text');</v>
      </c>
    </row>
  </sheetData>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dcterms:created xsi:type="dcterms:W3CDTF">2015-06-05T18:19:34Z</dcterms:created>
  <dcterms:modified xsi:type="dcterms:W3CDTF">2023-07-13T19:48:19Z</dcterms:modified>
</cp:coreProperties>
</file>