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dtarn1shed/Desktop/"/>
    </mc:Choice>
  </mc:AlternateContent>
  <xr:revisionPtr revIDLastSave="0" documentId="8_{6258CA50-065E-A54C-848C-802ECC232BE8}" xr6:coauthVersionLast="47" xr6:coauthVersionMax="47" xr10:uidLastSave="{00000000-0000-0000-0000-000000000000}"/>
  <bookViews>
    <workbookView xWindow="4440" yWindow="820" windowWidth="25800" windowHeight="17420" xr2:uid="{100048F0-5E17-EC4B-9E7A-F2EAD7FFC5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F14" i="1"/>
  <c r="F15" i="1"/>
  <c r="F13" i="1"/>
  <c r="E14" i="1"/>
  <c r="E13" i="1"/>
  <c r="D14" i="1"/>
  <c r="D15" i="1"/>
  <c r="D13" i="1"/>
  <c r="B9" i="1"/>
  <c r="J7" i="1"/>
  <c r="J4" i="1"/>
  <c r="J5" i="1"/>
  <c r="J6" i="1"/>
  <c r="J3" i="1"/>
  <c r="I4" i="1"/>
  <c r="I5" i="1"/>
  <c r="I6" i="1"/>
  <c r="I7" i="1"/>
  <c r="I3" i="1"/>
  <c r="H4" i="1"/>
  <c r="H5" i="1"/>
  <c r="H6" i="1"/>
  <c r="H7" i="1"/>
  <c r="H3" i="1"/>
  <c r="G4" i="1"/>
  <c r="G5" i="1"/>
  <c r="G6" i="1"/>
  <c r="G7" i="1"/>
  <c r="G3" i="1"/>
  <c r="F4" i="1"/>
  <c r="F5" i="1"/>
  <c r="F6" i="1"/>
  <c r="F7" i="1"/>
  <c r="F3" i="1"/>
  <c r="E4" i="1"/>
  <c r="E5" i="1"/>
  <c r="E6" i="1"/>
  <c r="E7" i="1"/>
  <c r="B5" i="1"/>
  <c r="B6" i="1" s="1"/>
  <c r="B7" i="1" s="1"/>
  <c r="B4" i="1"/>
  <c r="E3" i="1"/>
</calcChain>
</file>

<file path=xl/sharedStrings.xml><?xml version="1.0" encoding="utf-8"?>
<sst xmlns="http://schemas.openxmlformats.org/spreadsheetml/2006/main" count="29" uniqueCount="19">
  <si>
    <t>卷积第一层</t>
    <phoneticPr fontId="1" type="noConversion"/>
  </si>
  <si>
    <t>卷积第二层</t>
    <phoneticPr fontId="1" type="noConversion"/>
  </si>
  <si>
    <t>卷积第三层</t>
    <phoneticPr fontId="1" type="noConversion"/>
  </si>
  <si>
    <t>卷积第四层</t>
    <phoneticPr fontId="1" type="noConversion"/>
  </si>
  <si>
    <t>卷积第五层</t>
    <phoneticPr fontId="1" type="noConversion"/>
  </si>
  <si>
    <t>卷积操作</t>
    <phoneticPr fontId="1" type="noConversion"/>
  </si>
  <si>
    <t>relu</t>
    <phoneticPr fontId="1" type="noConversion"/>
  </si>
  <si>
    <t>maxpool</t>
    <phoneticPr fontId="1" type="noConversion"/>
  </si>
  <si>
    <t>输入节点数</t>
    <phoneticPr fontId="1" type="noConversion"/>
  </si>
  <si>
    <t>过滤器数</t>
    <phoneticPr fontId="1" type="noConversion"/>
  </si>
  <si>
    <t>每个过滤器操作数</t>
    <phoneticPr fontId="1" type="noConversion"/>
  </si>
  <si>
    <t>输出节点数</t>
    <phoneticPr fontId="1" type="noConversion"/>
  </si>
  <si>
    <t>计算次数</t>
    <phoneticPr fontId="1" type="noConversion"/>
  </si>
  <si>
    <t>窗口数</t>
    <phoneticPr fontId="1" type="noConversion"/>
  </si>
  <si>
    <t>总计算次数</t>
    <phoneticPr fontId="1" type="noConversion"/>
  </si>
  <si>
    <t>全连接第一层</t>
    <phoneticPr fontId="1" type="noConversion"/>
  </si>
  <si>
    <t>全连接第二层</t>
    <phoneticPr fontId="1" type="noConversion"/>
  </si>
  <si>
    <t>全连接第三层</t>
    <phoneticPr fontId="1" type="noConversion"/>
  </si>
  <si>
    <t>全连接操作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</si>
</sst>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计算次数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35B-F544-8121-2D6F7A848B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C35B-F544-8121-2D6F7A848B29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卷积层
</a:t>
                    </a:r>
                    <a:fld id="{D89E0ECB-CCC1-5E42-AD31-E3E71A1BFBF2}" type="PERCENTAGE">
                      <a:rPr lang="en-US" altLang="zh-CN" baseline="0"/>
                      <a:pPr>
                        <a:defRPr/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35B-F544-8121-2D6F7A848B29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baseline="0"/>
                      <a:t>全连接层
</a:t>
                    </a:r>
                    <a:fld id="{32D5533B-BA39-DA48-9DB2-0706588A6277}" type="PERCENTAGE">
                      <a:rPr lang="en-US" altLang="zh-CN" baseline="0"/>
                      <a:pPr>
                        <a:defRPr/>
                      </a:pPr>
                      <a:t>[百分比]</a:t>
                    </a:fld>
                    <a:endParaRPr lang="zh-CN" alt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35B-F544-8121-2D6F7A848B29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(Sheet1!$B$9,Sheet1!$B$17)</c:f>
              <c:numCache>
                <c:formatCode>General</c:formatCode>
                <c:ptCount val="2"/>
                <c:pt idx="0">
                  <c:v>17717400</c:v>
                </c:pt>
                <c:pt idx="1">
                  <c:v>26870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B-F544-8121-2D6F7A848B2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7815</xdr:colOff>
      <xdr:row>7</xdr:row>
      <xdr:rowOff>7490</xdr:rowOff>
    </xdr:from>
    <xdr:to>
      <xdr:col>11</xdr:col>
      <xdr:colOff>452315</xdr:colOff>
      <xdr:row>20</xdr:row>
      <xdr:rowOff>109089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3FC140A-2025-A734-F779-95C9B72E6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FE9F0-63E3-8142-9864-CC9025EAAAB2}">
  <dimension ref="A1:J17"/>
  <sheetViews>
    <sheetView tabSelected="1" zoomScale="175" workbookViewId="0">
      <selection activeCell="K4" sqref="K4"/>
    </sheetView>
  </sheetViews>
  <sheetFormatPr baseColWidth="10" defaultRowHeight="16"/>
  <cols>
    <col min="1" max="1" width="13.6640625" customWidth="1"/>
    <col min="2" max="2" width="15.5" customWidth="1"/>
    <col min="3" max="3" width="16.6640625" customWidth="1"/>
  </cols>
  <sheetData>
    <row r="1" spans="1:10">
      <c r="B1" t="s">
        <v>5</v>
      </c>
      <c r="G1" t="s">
        <v>6</v>
      </c>
      <c r="H1" t="s">
        <v>7</v>
      </c>
      <c r="J1" t="s">
        <v>14</v>
      </c>
    </row>
    <row r="2" spans="1:10">
      <c r="B2" t="s">
        <v>8</v>
      </c>
      <c r="C2" t="s">
        <v>10</v>
      </c>
      <c r="D2" t="s">
        <v>9</v>
      </c>
      <c r="E2" t="s">
        <v>12</v>
      </c>
      <c r="F2" t="s">
        <v>11</v>
      </c>
      <c r="G2" t="s">
        <v>12</v>
      </c>
      <c r="H2" t="s">
        <v>13</v>
      </c>
      <c r="I2" t="s">
        <v>12</v>
      </c>
    </row>
    <row r="3" spans="1:10">
      <c r="A3" t="s">
        <v>0</v>
      </c>
      <c r="B3">
        <v>224</v>
      </c>
      <c r="C3">
        <v>17</v>
      </c>
      <c r="D3">
        <v>16</v>
      </c>
      <c r="E3">
        <f>(B3-2)*(B3-2)*C3*D3</f>
        <v>13405248</v>
      </c>
      <c r="F3">
        <f>B3-2</f>
        <v>222</v>
      </c>
      <c r="G3">
        <f>F3*F3</f>
        <v>49284</v>
      </c>
      <c r="H3">
        <f>ROUND(F3/2,0)</f>
        <v>111</v>
      </c>
      <c r="I3">
        <f>H3*H3*3</f>
        <v>36963</v>
      </c>
      <c r="J3">
        <f>E3+G3+I3</f>
        <v>13491495</v>
      </c>
    </row>
    <row r="4" spans="1:10">
      <c r="A4" t="s">
        <v>1</v>
      </c>
      <c r="B4">
        <f>ROUNDUP((B3-2)/2,0)</f>
        <v>111</v>
      </c>
      <c r="C4">
        <v>17</v>
      </c>
      <c r="D4">
        <v>16</v>
      </c>
      <c r="E4">
        <f t="shared" ref="E4:E8" si="0">(B4-2)*(B4-2)*C4*D4</f>
        <v>3231632</v>
      </c>
      <c r="F4">
        <f t="shared" ref="F4:F7" si="1">B4-2</f>
        <v>109</v>
      </c>
      <c r="G4">
        <f t="shared" ref="G4:G7" si="2">F4*F4</f>
        <v>11881</v>
      </c>
      <c r="H4">
        <f t="shared" ref="H4:H7" si="3">ROUND(F4/2,0)</f>
        <v>55</v>
      </c>
      <c r="I4">
        <f t="shared" ref="I4:I7" si="4">H4*H4*3</f>
        <v>9075</v>
      </c>
      <c r="J4">
        <f t="shared" ref="J4:J6" si="5">E4+G4+I4</f>
        <v>3252588</v>
      </c>
    </row>
    <row r="5" spans="1:10">
      <c r="A5" t="s">
        <v>2</v>
      </c>
      <c r="B5">
        <f t="shared" ref="B5:B8" si="6">ROUNDUP((B4-2)/2,0)</f>
        <v>55</v>
      </c>
      <c r="C5">
        <v>17</v>
      </c>
      <c r="D5">
        <v>16</v>
      </c>
      <c r="E5">
        <f t="shared" si="0"/>
        <v>764048</v>
      </c>
      <c r="F5">
        <f t="shared" si="1"/>
        <v>53</v>
      </c>
      <c r="G5">
        <f t="shared" si="2"/>
        <v>2809</v>
      </c>
      <c r="H5">
        <f t="shared" si="3"/>
        <v>27</v>
      </c>
      <c r="I5">
        <f t="shared" si="4"/>
        <v>2187</v>
      </c>
      <c r="J5">
        <f t="shared" si="5"/>
        <v>769044</v>
      </c>
    </row>
    <row r="6" spans="1:10">
      <c r="A6" t="s">
        <v>3</v>
      </c>
      <c r="B6">
        <f t="shared" si="6"/>
        <v>27</v>
      </c>
      <c r="C6">
        <v>17</v>
      </c>
      <c r="D6">
        <v>16</v>
      </c>
      <c r="E6">
        <f t="shared" si="0"/>
        <v>170000</v>
      </c>
      <c r="F6">
        <f t="shared" si="1"/>
        <v>25</v>
      </c>
      <c r="G6">
        <f t="shared" si="2"/>
        <v>625</v>
      </c>
      <c r="H6">
        <f t="shared" si="3"/>
        <v>13</v>
      </c>
      <c r="I6">
        <f t="shared" si="4"/>
        <v>507</v>
      </c>
      <c r="J6">
        <f t="shared" si="5"/>
        <v>171132</v>
      </c>
    </row>
    <row r="7" spans="1:10">
      <c r="A7" t="s">
        <v>4</v>
      </c>
      <c r="B7">
        <f t="shared" si="6"/>
        <v>13</v>
      </c>
      <c r="C7">
        <v>17</v>
      </c>
      <c r="D7">
        <v>16</v>
      </c>
      <c r="E7">
        <f t="shared" si="0"/>
        <v>32912</v>
      </c>
      <c r="F7">
        <f t="shared" si="1"/>
        <v>11</v>
      </c>
      <c r="G7">
        <f t="shared" si="2"/>
        <v>121</v>
      </c>
      <c r="H7">
        <f t="shared" si="3"/>
        <v>6</v>
      </c>
      <c r="I7">
        <f t="shared" si="4"/>
        <v>108</v>
      </c>
      <c r="J7">
        <f>E7+G7+I7</f>
        <v>33141</v>
      </c>
    </row>
    <row r="9" spans="1:10">
      <c r="A9" t="s">
        <v>14</v>
      </c>
      <c r="B9">
        <f>J3+J4+J5+J6+J7</f>
        <v>17717400</v>
      </c>
    </row>
    <row r="11" spans="1:10">
      <c r="B11" t="s">
        <v>18</v>
      </c>
      <c r="E11" t="s">
        <v>6</v>
      </c>
      <c r="F11" t="s">
        <v>14</v>
      </c>
    </row>
    <row r="12" spans="1:10">
      <c r="B12" t="s">
        <v>8</v>
      </c>
      <c r="C12" t="s">
        <v>11</v>
      </c>
      <c r="D12" t="s">
        <v>12</v>
      </c>
      <c r="E12" t="s">
        <v>12</v>
      </c>
    </row>
    <row r="13" spans="1:10">
      <c r="A13" t="s">
        <v>15</v>
      </c>
      <c r="B13">
        <v>36</v>
      </c>
      <c r="C13">
        <v>128</v>
      </c>
      <c r="D13">
        <f>(B13*2-1)*C13</f>
        <v>9088</v>
      </c>
      <c r="E13">
        <f>C13</f>
        <v>128</v>
      </c>
      <c r="F13">
        <f>D13+E13</f>
        <v>9216</v>
      </c>
    </row>
    <row r="14" spans="1:10">
      <c r="A14" t="s">
        <v>16</v>
      </c>
      <c r="B14">
        <v>128</v>
      </c>
      <c r="C14">
        <v>64</v>
      </c>
      <c r="D14">
        <f t="shared" ref="D14:D15" si="7">(B14*2-1)*C14</f>
        <v>16320</v>
      </c>
      <c r="E14">
        <f t="shared" ref="E14:E15" si="8">C14</f>
        <v>64</v>
      </c>
      <c r="F14">
        <f t="shared" ref="F14:F15" si="9">D14+E14</f>
        <v>16384</v>
      </c>
    </row>
    <row r="15" spans="1:10">
      <c r="A15" t="s">
        <v>17</v>
      </c>
      <c r="B15">
        <v>64</v>
      </c>
      <c r="C15">
        <v>10</v>
      </c>
      <c r="D15">
        <f t="shared" si="7"/>
        <v>1270</v>
      </c>
      <c r="E15">
        <v>0</v>
      </c>
      <c r="F15">
        <f t="shared" si="9"/>
        <v>1270</v>
      </c>
    </row>
    <row r="17" spans="1:2">
      <c r="A17" t="s">
        <v>14</v>
      </c>
      <c r="B17">
        <f>F13+F14+F15</f>
        <v>26870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TARN1SHED Lord</dc:creator>
  <cp:lastModifiedBy>TARN1SHED Lord</cp:lastModifiedBy>
  <dcterms:created xsi:type="dcterms:W3CDTF">2023-12-26T14:07:59Z</dcterms:created>
  <dcterms:modified xsi:type="dcterms:W3CDTF">2023-12-26T14:52:10Z</dcterms:modified>
</cp:coreProperties>
</file>