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lessio/Desktop/data analytics/excel/Tecniche Avanzate di Analisi Dati con Excel(corso2)/"/>
    </mc:Choice>
  </mc:AlternateContent>
  <xr:revisionPtr revIDLastSave="0" documentId="13_ncr:1_{D110CC8D-8626-4440-8892-241B7C4305C9}" xr6:coauthVersionLast="47" xr6:coauthVersionMax="47" xr10:uidLastSave="{00000000-0000-0000-0000-000000000000}"/>
  <bookViews>
    <workbookView xWindow="24240" yWindow="5740" windowWidth="27640" windowHeight="16940" activeTab="2" xr2:uid="{1FB8CF24-263C-8849-9FC6-372BEF8E630B}"/>
  </bookViews>
  <sheets>
    <sheet name="My trades" sheetId="1" r:id="rId1"/>
    <sheet name="Stock exchanges" sheetId="2" r:id="rId2"/>
    <sheet name="Profit insights" sheetId="3" r:id="rId3"/>
    <sheet name="Number of trades exchanged" sheetId="4" r:id="rId4"/>
  </sheets>
  <definedNames>
    <definedName name="_xlnm._FilterDatabase" localSheetId="2" hidden="1">'Profit insights'!$E$3:$E$202</definedName>
    <definedName name="_xlnm._FilterDatabase" localSheetId="1" hidden="1">'Stock exchanges'!$M$2:$P$2</definedName>
    <definedName name="_xlchart.v1.0" hidden="1">'Profit insights'!$B$2:$B$201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7" i="4" l="1"/>
  <c r="V45" i="4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K46" i="4"/>
  <c r="Q45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29" i="4"/>
  <c r="Q46" i="4"/>
  <c r="L46" i="4"/>
  <c r="J46" i="4"/>
  <c r="M46" i="4"/>
  <c r="N46" i="4"/>
  <c r="O46" i="4"/>
  <c r="P46" i="4"/>
  <c r="I46" i="4"/>
  <c r="H46" i="4"/>
  <c r="G46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3" i="4"/>
  <c r="F2" i="4"/>
  <c r="E2" i="4" l="1" a="1"/>
  <c r="E2" i="4" s="1"/>
  <c r="E4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C2" i="2"/>
  <c r="E5" i="2" s="1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" i="3"/>
  <c r="A201" i="3"/>
  <c r="A200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" i="3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E3" i="2" l="1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<sst xmlns="http://schemas.openxmlformats.org/spreadsheetml/2006/main" count="1303" uniqueCount="258">
  <si>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</si>
  <si>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</si>
  <si>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</si>
  <si>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</si>
  <si>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</si>
  <si>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</si>
  <si>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</si>
  <si>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</si>
  <si>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</si>
  <si>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</si>
  <si>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</si>
  <si>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</si>
  <si>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</si>
  <si>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</si>
  <si>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</si>
  <si>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</si>
  <si>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</si>
  <si>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</si>
  <si>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</si>
  <si>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</si>
  <si>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</si>
  <si>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</si>
  <si>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</si>
  <si>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</si>
  <si>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</si>
  <si>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</si>
  <si>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</si>
  <si>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</si>
  <si>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</si>
  <si>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</si>
  <si>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</si>
  <si>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</si>
  <si>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</si>
  <si>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</si>
  <si>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</si>
  <si>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</si>
  <si>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</si>
  <si>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</si>
  <si>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</si>
  <si>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</si>
  <si>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</si>
  <si>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</si>
  <si>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</si>
  <si>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</si>
  <si>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</si>
  <si>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</si>
  <si>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</si>
  <si>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</si>
  <si>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</si>
  <si>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</si>
  <si>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</si>
  <si>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</si>
  <si>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</si>
  <si>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</si>
  <si>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</si>
  <si>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</si>
  <si>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</si>
  <si>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</si>
  <si>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</si>
  <si>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</si>
  <si>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</si>
  <si>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</si>
  <si>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</si>
  <si>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</si>
  <si>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</si>
  <si>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</si>
  <si>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</si>
  <si>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</si>
  <si>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</si>
  <si>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</si>
  <si>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</si>
  <si>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</si>
  <si>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</si>
  <si>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</si>
  <si>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</si>
  <si>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</si>
  <si>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</si>
  <si>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</si>
  <si>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</si>
  <si>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</si>
  <si>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</si>
  <si>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</si>
  <si>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</si>
  <si>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</si>
  <si>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</si>
  <si>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</si>
  <si>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</si>
  <si>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</si>
  <si>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</si>
  <si>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</si>
  <si>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</si>
  <si>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</si>
  <si>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</si>
  <si>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</si>
  <si>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</si>
  <si>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</si>
  <si>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</si>
  <si>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</si>
  <si>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</si>
  <si>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</si>
  <si>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</si>
  <si>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</si>
  <si>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</si>
  <si>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</si>
  <si>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</si>
  <si>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</si>
  <si>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</si>
  <si>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</si>
  <si>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</si>
  <si>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</si>
  <si>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</si>
  <si>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</si>
  <si>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</si>
  <si>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</si>
  <si>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</si>
  <si>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</si>
  <si>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</si>
  <si>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</si>
  <si>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</si>
  <si>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</si>
  <si>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</si>
  <si>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</si>
  <si>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</si>
  <si>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</si>
  <si>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</si>
  <si>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</si>
  <si>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</si>
  <si>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</si>
  <si>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</si>
  <si>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</si>
  <si>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</si>
  <si>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</si>
  <si>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</si>
  <si>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</si>
  <si>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</si>
  <si>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</si>
  <si>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</si>
  <si>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</si>
  <si>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</si>
  <si>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</si>
  <si>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</si>
  <si>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</si>
  <si>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</si>
  <si>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</si>
  <si>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</si>
  <si>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</si>
  <si>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</si>
  <si>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</si>
  <si>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</si>
  <si>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</si>
  <si>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</si>
  <si>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</si>
  <si>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</si>
  <si>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</si>
  <si>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</si>
  <si>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</si>
  <si>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</si>
  <si>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</si>
  <si>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</si>
  <si>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</si>
  <si>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</si>
  <si>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</si>
  <si>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</si>
  <si>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</si>
  <si>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</si>
  <si>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</si>
  <si>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</si>
  <si>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</si>
  <si>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</si>
  <si>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</si>
  <si>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</si>
  <si>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</si>
  <si>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</si>
  <si>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</si>
  <si>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</si>
  <si>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</si>
  <si>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</si>
  <si>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</si>
  <si>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</si>
  <si>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</si>
  <si>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</si>
  <si>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</si>
  <si>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</si>
  <si>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</si>
  <si>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</si>
  <si>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</si>
  <si>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</si>
  <si>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</si>
  <si>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</si>
  <si>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</si>
  <si>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</si>
  <si>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</si>
  <si>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</si>
  <si>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</si>
  <si>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</si>
  <si>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</si>
  <si>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</si>
  <si>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</si>
  <si>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</si>
  <si>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</si>
  <si>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</si>
  <si>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</si>
  <si>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</si>
  <si>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</si>
  <si>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</si>
  <si>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</si>
  <si>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</si>
  <si>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</si>
  <si>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</si>
  <si>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</si>
  <si>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</si>
  <si>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</si>
  <si>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</si>
  <si>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</si>
  <si>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</si>
  <si>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</si>
  <si>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</si>
  <si>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</si>
  <si>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</si>
  <si>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</si>
  <si>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</si>
  <si>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</si>
  <si>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</si>
  <si>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</si>
  <si>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</si>
  <si>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</si>
  <si>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</si>
  <si>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</si>
  <si>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</si>
  <si>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</si>
  <si>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</si>
  <si>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</si>
  <si>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</si>
  <si>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</si>
  <si>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</si>
  <si>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</si>
  <si>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</si>
  <si>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</si>
  <si>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</si>
  <si>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</si>
  <si>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</si>
  <si>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</si>
  <si>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</si>
  <si>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</si>
  <si>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</si>
  <si>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</si>
  <si>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Num of trades</t>
  </si>
  <si>
    <t>Mandatory to pay taxes</t>
  </si>
  <si>
    <t>Totale complessivo</t>
  </si>
  <si>
    <t>Somma di Num of trades</t>
  </si>
  <si>
    <t>TradeId</t>
  </si>
  <si>
    <t>Duration</t>
  </si>
  <si>
    <t>Profit</t>
  </si>
  <si>
    <t>Numbers of trades</t>
  </si>
  <si>
    <t>Etichette di riga</t>
  </si>
  <si>
    <t>Etichette di colonna</t>
  </si>
  <si>
    <t>Trades</t>
  </si>
  <si>
    <t>Conteggio di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</si>
</sst>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$-409]#,##0.00000"/>
  </numFmts>
  <fonts count="16">
    <font>
      <sz val="12"/>
      <color theme="1"/>
      <name val="Calibri"/>
      <family val="2"/>
      <scheme val="minor"/>
    </font>
    <font>
      <sz val="10"/>
      <color rgb="FF000000"/>
      <name val="Monospace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Monospace"/>
    </font>
    <font>
      <b/>
      <sz val="12"/>
      <color theme="8" tint="-0.249977111117893"/>
      <name val="Comic Sans MS Bold"/>
    </font>
    <font>
      <sz val="12"/>
      <color theme="8" tint="-0.249977111117893"/>
      <name val="Comic Sans MS Bold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4"/>
      <name val="Comic Sans MS Bold"/>
    </font>
    <font>
      <sz val="12"/>
      <color rgb="FF00B05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0"/>
      <name val="Comic Sans MS Bold"/>
    </font>
    <font>
      <sz val="10"/>
      <color theme="0"/>
      <name val="Calibri"/>
      <family val="2"/>
    </font>
    <font>
      <sz val="11"/>
      <color theme="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left" wrapText="1"/>
    </xf>
    <xf numFmtId="0" fontId="2" fillId="0" borderId="2" xfId="0" applyFont="1" applyBorder="1"/>
    <xf numFmtId="0" fontId="3" fillId="0" borderId="2" xfId="0" applyFont="1" applyBorder="1"/>
    <xf numFmtId="0" fontId="4" fillId="2" borderId="2" xfId="0" applyFont="1" applyFill="1" applyBorder="1" applyAlignment="1">
      <alignment horizontal="left" wrapText="1"/>
    </xf>
    <xf numFmtId="11" fontId="4" fillId="2" borderId="2" xfId="0" applyNumberFormat="1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/>
    <xf numFmtId="0" fontId="3" fillId="0" borderId="3" xfId="0" applyFont="1" applyBorder="1"/>
    <xf numFmtId="0" fontId="4" fillId="2" borderId="3" xfId="0" applyFont="1" applyFill="1" applyBorder="1" applyAlignment="1">
      <alignment horizontal="left" wrapText="1"/>
    </xf>
    <xf numFmtId="0" fontId="5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6" fillId="0" borderId="4" xfId="0" applyFont="1" applyBorder="1"/>
    <xf numFmtId="0" fontId="8" fillId="0" borderId="0" xfId="0" applyFont="1"/>
    <xf numFmtId="0" fontId="7" fillId="0" borderId="2" xfId="0" applyFont="1" applyBorder="1"/>
    <xf numFmtId="0" fontId="11" fillId="0" borderId="2" xfId="0" applyFont="1" applyBorder="1"/>
    <xf numFmtId="0" fontId="9" fillId="0" borderId="2" xfId="0" applyFont="1" applyBorder="1"/>
    <xf numFmtId="0" fontId="12" fillId="0" borderId="0" xfId="0" applyFont="1" applyAlignment="1">
      <alignment horizontal="left" vertical="center" indent="2"/>
    </xf>
    <xf numFmtId="164" fontId="1" fillId="0" borderId="2" xfId="0" applyNumberFormat="1" applyFont="1" applyBorder="1" applyAlignment="1">
      <alignment horizontal="left" wrapText="1"/>
    </xf>
    <xf numFmtId="165" fontId="0" fillId="0" borderId="3" xfId="0" applyNumberFormat="1" applyBorder="1"/>
    <xf numFmtId="164" fontId="1" fillId="0" borderId="3" xfId="0" applyNumberFormat="1" applyFont="1" applyBorder="1" applyAlignment="1">
      <alignment horizontal="left" wrapText="1"/>
    </xf>
    <xf numFmtId="0" fontId="13" fillId="0" borderId="0" xfId="0" applyFont="1"/>
    <xf numFmtId="0" fontId="14" fillId="0" borderId="0" xfId="0" applyFont="1"/>
    <xf numFmtId="0" fontId="15" fillId="2" borderId="0" xfId="0" applyFont="1" applyFill="1" applyAlignment="1">
      <alignment horizontal="left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Duration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Duration</a:t>
          </a:r>
        </a:p>
      </cx:txPr>
    </cx:title>
    <cx:plotArea>
      <cx:plotAreaRegion>
        <cx:series layoutId="clusteredColumn" uniqueId="{657032F1-D97E-8C42-A068-63DD0D7C194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7</xdr:row>
      <xdr:rowOff>76200</xdr:rowOff>
    </xdr:from>
    <xdr:to>
      <xdr:col>13</xdr:col>
      <xdr:colOff>444500</xdr:colOff>
      <xdr:row>26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co 3">
              <a:extLst>
                <a:ext uri="{FF2B5EF4-FFF2-40B4-BE49-F238E27FC236}">
                  <a16:creationId xmlns:a16="http://schemas.microsoft.com/office/drawing/2014/main" id="{FFF13B78-1056-6FEB-D60F-B9A64DA61A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4800" y="1549400"/>
              <a:ext cx="5956300" cy="386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6</xdr:col>
      <xdr:colOff>673100</xdr:colOff>
      <xdr:row>26</xdr:row>
      <xdr:rowOff>190500</xdr:rowOff>
    </xdr:from>
    <xdr:to>
      <xdr:col>12</xdr:col>
      <xdr:colOff>469900</xdr:colOff>
      <xdr:row>32</xdr:row>
      <xdr:rowOff>101600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CE071D09-E671-0A04-5270-0AFF468EAC91}"/>
            </a:ext>
          </a:extLst>
        </xdr:cNvPr>
        <xdr:cNvSpPr txBox="1"/>
      </xdr:nvSpPr>
      <xdr:spPr>
        <a:xfrm>
          <a:off x="5791200" y="5524500"/>
          <a:ext cx="4749800" cy="113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Dal grafico si vede che la distribuzione non è normale, perchè non ha la classica forma a campana. A conferma di questo si può effettuare il test di Shapiro-Wilk.</a:t>
          </a:r>
          <a:endParaRPr lang="it-IT" sz="1100"/>
        </a:p>
        <a:p>
          <a:endParaRPr lang="it-IT" sz="1100"/>
        </a:p>
        <a:p>
          <a:r>
            <a:rPr lang="it-IT" sz="1100"/>
            <a:t>Il</a:t>
          </a:r>
          <a:r>
            <a:rPr lang="it-IT" sz="1100" baseline="0"/>
            <a:t> grafico a Istogramma mostra l</a:t>
          </a:r>
          <a:r>
            <a:rPr lang="it-IT" sz="1100"/>
            <a:t>a</a:t>
          </a:r>
          <a:r>
            <a:rPr lang="it-IT" sz="1100" baseline="0"/>
            <a:t> distribuzione della variabile Duration con un andamento normale perchè i dati sono distribuiti in modo equilibrato intorno alla media</a:t>
          </a:r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25400</xdr:colOff>
      <xdr:row>32</xdr:row>
      <xdr:rowOff>76200</xdr:rowOff>
    </xdr:from>
    <xdr:to>
      <xdr:col>24</xdr:col>
      <xdr:colOff>736600</xdr:colOff>
      <xdr:row>34</xdr:row>
      <xdr:rowOff>127000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783E5B92-9A56-7B6B-0075-9A85FD9B93D1}"/>
            </a:ext>
          </a:extLst>
        </xdr:cNvPr>
        <xdr:cNvSpPr txBox="1"/>
      </xdr:nvSpPr>
      <xdr:spPr>
        <a:xfrm>
          <a:off x="13601700" y="6654800"/>
          <a:ext cx="46355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Calcolare la probabilità che, sorteggiata una qualunque azione (tradeID) essa sia stata acquistata esattamente 7 volte nel Regno Unito.</a:t>
          </a:r>
        </a:p>
      </xdr:txBody>
    </xdr:sp>
    <xdr:clientData/>
  </xdr:twoCellAnchor>
  <xdr:twoCellAnchor>
    <xdr:from>
      <xdr:col>19</xdr:col>
      <xdr:colOff>0</xdr:colOff>
      <xdr:row>39</xdr:row>
      <xdr:rowOff>190500</xdr:rowOff>
    </xdr:from>
    <xdr:to>
      <xdr:col>24</xdr:col>
      <xdr:colOff>330200</xdr:colOff>
      <xdr:row>43</xdr:row>
      <xdr:rowOff>101600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27826C16-7C05-EF94-77FF-B4D7F7C6A7FC}"/>
            </a:ext>
          </a:extLst>
        </xdr:cNvPr>
        <xdr:cNvSpPr txBox="1"/>
      </xdr:nvSpPr>
      <xdr:spPr>
        <a:xfrm>
          <a:off x="13576300" y="8191500"/>
          <a:ext cx="42545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Calcolate la probabilità</a:t>
          </a:r>
          <a:r>
            <a:rPr lang="it-IT" sz="1100" baseline="0"/>
            <a:t> che , sorteggiata una qualunque azione (TradeID) essa sia stata acquistata in un qualunque stato asiatico in quantità  non superiore (!!&lt;=!!!) a 8 unità.</a:t>
          </a:r>
          <a:endParaRPr lang="it-IT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32.444077546294" createdVersion="8" refreshedVersion="8" minRefreshableVersion="3" recordCount="200" xr:uid="{A624A3FB-6C85-BA42-A915-877FEA332F0B}">
  <cacheSource type="worksheet">
    <worksheetSource ref="M2:O202" sheet="Stock exchanges"/>
  </cacheSource>
  <cacheFields count="3">
    <cacheField name="Region" numFmtId="0">
      <sharedItems count="17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</sharedItems>
    </cacheField>
    <cacheField name="Stock exchange" numFmtId="0">
      <sharedItems/>
    </cacheField>
    <cacheField name="Num of trades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33.724558449074" createdVersion="8" refreshedVersion="8" minRefreshableVersion="3" recordCount="200" xr:uid="{8E7F4131-B166-DE4C-8F8E-F997BF935CB8}">
  <cacheSource type="worksheet">
    <worksheetSource ref="A1:B201" sheet="Number of trades exchanged"/>
  </cacheSource>
  <cacheFields count="2">
    <cacheField name="Region" numFmtId="0">
      <sharedItems count="17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</sharedItems>
    </cacheField>
    <cacheField name="Numbers of trades" numFmtId="0">
      <sharedItems containsSemiMixedTypes="0" containsString="0" containsNumber="1" containsInteger="1" minValue="1" maxValue="10" count="10">
        <n v="7"/>
        <n v="2"/>
        <n v="6"/>
        <n v="1"/>
        <n v="9"/>
        <n v="3"/>
        <n v="4"/>
        <n v="10"/>
        <n v="5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s v="Bombay Stock Exchange"/>
    <n v="7"/>
  </r>
  <r>
    <x v="1"/>
    <s v="Tehran Stock Exchange"/>
    <n v="2"/>
  </r>
  <r>
    <x v="0"/>
    <s v="National Stock Exchange"/>
    <n v="6"/>
  </r>
  <r>
    <x v="2"/>
    <s v="SIX Swiss Exchange"/>
    <n v="1"/>
  </r>
  <r>
    <x v="0"/>
    <s v="Bombay Stock Exchange"/>
    <n v="9"/>
  </r>
  <r>
    <x v="3"/>
    <s v="Euronext"/>
    <n v="1"/>
  </r>
  <r>
    <x v="4"/>
    <s v="Korea Exchange"/>
    <n v="3"/>
  </r>
  <r>
    <x v="5"/>
    <s v="Johannesburg Stock Exchange"/>
    <n v="4"/>
  </r>
  <r>
    <x v="6"/>
    <s v="Toronto Stock Exchange"/>
    <n v="10"/>
  </r>
  <r>
    <x v="3"/>
    <s v="Euronext"/>
    <n v="6"/>
  </r>
  <r>
    <x v="7"/>
    <s v="Deutsche Börse AG"/>
    <n v="5"/>
  </r>
  <r>
    <x v="0"/>
    <s v="Bombay Stock Exchange"/>
    <n v="10"/>
  </r>
  <r>
    <x v="0"/>
    <s v="Bombay Stock Exchange"/>
    <n v="8"/>
  </r>
  <r>
    <x v="8"/>
    <s v="Saudi Stock Exchange (Tadawul)"/>
    <n v="6"/>
  </r>
  <r>
    <x v="5"/>
    <s v="Johannesburg Stock Exchange"/>
    <n v="6"/>
  </r>
  <r>
    <x v="9"/>
    <s v="Japan Exchange Group"/>
    <n v="8"/>
  </r>
  <r>
    <x v="10"/>
    <s v="Hong Kong Stock Exchange"/>
    <n v="5"/>
  </r>
  <r>
    <x v="11"/>
    <s v="Shanghai Stock Exchange"/>
    <n v="4"/>
  </r>
  <r>
    <x v="0"/>
    <s v="National Stock Exchange"/>
    <n v="1"/>
  </r>
  <r>
    <x v="9"/>
    <s v="Japan Exchange Group"/>
    <n v="1"/>
  </r>
  <r>
    <x v="12"/>
    <s v="London Stock Exchange"/>
    <n v="1"/>
  </r>
  <r>
    <x v="0"/>
    <s v="Bombay Stock Exchange"/>
    <n v="9"/>
  </r>
  <r>
    <x v="13"/>
    <s v="B3 Brasil Bolsa Balcão"/>
    <n v="2"/>
  </r>
  <r>
    <x v="14"/>
    <s v="Nasdaq"/>
    <n v="3"/>
  </r>
  <r>
    <x v="6"/>
    <s v="Toronto Stock Exchange"/>
    <n v="2"/>
  </r>
  <r>
    <x v="13"/>
    <s v="B3 Brasil Bolsa Balcão"/>
    <n v="8"/>
  </r>
  <r>
    <x v="4"/>
    <s v="Korea Exchange"/>
    <n v="7"/>
  </r>
  <r>
    <x v="0"/>
    <s v="Bombay Stock Exchange"/>
    <n v="1"/>
  </r>
  <r>
    <x v="0"/>
    <s v="Bombay Stock Exchange"/>
    <n v="3"/>
  </r>
  <r>
    <x v="7"/>
    <s v="Deutsche Börse AG"/>
    <n v="1"/>
  </r>
  <r>
    <x v="12"/>
    <s v="London Stock Exchange"/>
    <n v="7"/>
  </r>
  <r>
    <x v="11"/>
    <s v="Shenzhen Stock Exchange"/>
    <n v="9"/>
  </r>
  <r>
    <x v="15"/>
    <s v="Taiwan Stock Exchange"/>
    <n v="9"/>
  </r>
  <r>
    <x v="7"/>
    <s v="Deutsche Börse AG"/>
    <n v="5"/>
  </r>
  <r>
    <x v="2"/>
    <s v="SIX Swiss Exchange"/>
    <n v="8"/>
  </r>
  <r>
    <x v="3"/>
    <s v="Euronext"/>
    <n v="3"/>
  </r>
  <r>
    <x v="15"/>
    <s v="Taiwan Stock Exchange"/>
    <n v="4"/>
  </r>
  <r>
    <x v="7"/>
    <s v="Deutsche Börse AG"/>
    <n v="3"/>
  </r>
  <r>
    <x v="14"/>
    <s v="New York Stock Exchange"/>
    <n v="10"/>
  </r>
  <r>
    <x v="1"/>
    <s v="Tehran Stock Exchange"/>
    <n v="4"/>
  </r>
  <r>
    <x v="14"/>
    <s v="New York Stock Exchange"/>
    <n v="10"/>
  </r>
  <r>
    <x v="1"/>
    <s v="Tehran Stock Exchange"/>
    <n v="10"/>
  </r>
  <r>
    <x v="9"/>
    <s v="Japan Exchange Group"/>
    <n v="6"/>
  </r>
  <r>
    <x v="0"/>
    <s v="Bombay Stock Exchange"/>
    <n v="1"/>
  </r>
  <r>
    <x v="11"/>
    <s v="Shanghai Stock Exchange"/>
    <n v="9"/>
  </r>
  <r>
    <x v="7"/>
    <s v="Deutsche Börse AG"/>
    <n v="6"/>
  </r>
  <r>
    <x v="10"/>
    <s v="Hong Kong Stock Exchange"/>
    <n v="7"/>
  </r>
  <r>
    <x v="6"/>
    <s v="Toronto Stock Exchange"/>
    <n v="10"/>
  </r>
  <r>
    <x v="4"/>
    <s v="Korea Exchange"/>
    <n v="3"/>
  </r>
  <r>
    <x v="12"/>
    <s v="London Stock Exchange"/>
    <n v="9"/>
  </r>
  <r>
    <x v="14"/>
    <s v="Nasdaq"/>
    <n v="4"/>
  </r>
  <r>
    <x v="2"/>
    <s v="SIX Swiss Exchange"/>
    <n v="1"/>
  </r>
  <r>
    <x v="2"/>
    <s v="SIX Swiss Exchange"/>
    <n v="9"/>
  </r>
  <r>
    <x v="12"/>
    <s v="London Stock Exchange"/>
    <n v="2"/>
  </r>
  <r>
    <x v="4"/>
    <s v="Korea Exchange"/>
    <n v="7"/>
  </r>
  <r>
    <x v="5"/>
    <s v="Johannesburg Stock Exchange"/>
    <n v="4"/>
  </r>
  <r>
    <x v="9"/>
    <s v="Japan Exchange Group"/>
    <n v="2"/>
  </r>
  <r>
    <x v="11"/>
    <s v="Shenzhen Stock Exchange"/>
    <n v="4"/>
  </r>
  <r>
    <x v="7"/>
    <s v="Deutsche Börse AG"/>
    <n v="6"/>
  </r>
  <r>
    <x v="16"/>
    <s v="Australian Securities Exchange"/>
    <n v="6"/>
  </r>
  <r>
    <x v="8"/>
    <s v="Saudi Stock Exchange (Tadawul)"/>
    <n v="7"/>
  </r>
  <r>
    <x v="1"/>
    <s v="Tehran Stock Exchange"/>
    <n v="8"/>
  </r>
  <r>
    <x v="13"/>
    <s v="B3 Brasil Bolsa Balcão"/>
    <n v="9"/>
  </r>
  <r>
    <x v="7"/>
    <s v="Deutsche Börse AG"/>
    <n v="5"/>
  </r>
  <r>
    <x v="5"/>
    <s v="Johannesburg Stock Exchange"/>
    <n v="1"/>
  </r>
  <r>
    <x v="11"/>
    <s v="Shenzhen Stock Exchange"/>
    <n v="2"/>
  </r>
  <r>
    <x v="13"/>
    <s v="B3 Brasil Bolsa Balcão"/>
    <n v="1"/>
  </r>
  <r>
    <x v="14"/>
    <s v="New York Stock Exchange"/>
    <n v="4"/>
  </r>
  <r>
    <x v="0"/>
    <s v="Bombay Stock Exchange"/>
    <n v="4"/>
  </r>
  <r>
    <x v="16"/>
    <s v="Australian Securities Exchange"/>
    <n v="5"/>
  </r>
  <r>
    <x v="14"/>
    <s v="Nasdaq"/>
    <n v="1"/>
  </r>
  <r>
    <x v="10"/>
    <s v="Hong Kong Stock Exchange"/>
    <n v="7"/>
  </r>
  <r>
    <x v="3"/>
    <s v="Euronext"/>
    <n v="4"/>
  </r>
  <r>
    <x v="2"/>
    <s v="SIX Swiss Exchange"/>
    <n v="6"/>
  </r>
  <r>
    <x v="13"/>
    <s v="B3 Brasil Bolsa Balcão"/>
    <n v="1"/>
  </r>
  <r>
    <x v="0"/>
    <s v="National Stock Exchange"/>
    <n v="3"/>
  </r>
  <r>
    <x v="7"/>
    <s v="Deutsche Börse AG"/>
    <n v="5"/>
  </r>
  <r>
    <x v="13"/>
    <s v="B3 Brasil Bolsa Balcão"/>
    <n v="3"/>
  </r>
  <r>
    <x v="15"/>
    <s v="Taiwan Stock Exchange"/>
    <n v="5"/>
  </r>
  <r>
    <x v="0"/>
    <s v="Bombay Stock Exchange"/>
    <n v="6"/>
  </r>
  <r>
    <x v="16"/>
    <s v="Australian Securities Exchange"/>
    <n v="10"/>
  </r>
  <r>
    <x v="9"/>
    <s v="Japan Exchange Group"/>
    <n v="8"/>
  </r>
  <r>
    <x v="11"/>
    <s v="Shanghai Stock Exchange"/>
    <n v="1"/>
  </r>
  <r>
    <x v="3"/>
    <s v="Nasdaq Nordic and Baltic Exchanges"/>
    <n v="6"/>
  </r>
  <r>
    <x v="14"/>
    <s v="Nasdaq"/>
    <n v="1"/>
  </r>
  <r>
    <x v="3"/>
    <s v="Nasdaq Nordic and Baltic Exchanges"/>
    <n v="6"/>
  </r>
  <r>
    <x v="16"/>
    <s v="Australian Securities Exchange"/>
    <n v="7"/>
  </r>
  <r>
    <x v="7"/>
    <s v="Deutsche Börse AG"/>
    <n v="6"/>
  </r>
  <r>
    <x v="0"/>
    <s v="National Stock Exchange"/>
    <n v="7"/>
  </r>
  <r>
    <x v="3"/>
    <s v="Euronext"/>
    <n v="10"/>
  </r>
  <r>
    <x v="0"/>
    <s v="Bombay Stock Exchange"/>
    <n v="2"/>
  </r>
  <r>
    <x v="13"/>
    <s v="B3 Brasil Bolsa Balcão"/>
    <n v="4"/>
  </r>
  <r>
    <x v="14"/>
    <s v="New York Stock Exchange"/>
    <n v="2"/>
  </r>
  <r>
    <x v="16"/>
    <s v="Australian Securities Exchange"/>
    <n v="5"/>
  </r>
  <r>
    <x v="3"/>
    <s v="Euronext"/>
    <n v="2"/>
  </r>
  <r>
    <x v="3"/>
    <s v="Nasdaq Nordic and Baltic Exchanges"/>
    <n v="5"/>
  </r>
  <r>
    <x v="16"/>
    <s v="Australian Securities Exchange"/>
    <n v="7"/>
  </r>
  <r>
    <x v="3"/>
    <s v="Nasdaq Nordic and Baltic Exchanges"/>
    <n v="4"/>
  </r>
  <r>
    <x v="0"/>
    <s v="National Stock Exchange"/>
    <n v="5"/>
  </r>
  <r>
    <x v="6"/>
    <s v="Toronto Stock Exchange"/>
    <n v="6"/>
  </r>
  <r>
    <x v="16"/>
    <s v="Australian Securities Exchange"/>
    <n v="3"/>
  </r>
  <r>
    <x v="15"/>
    <s v="Taiwan Stock Exchange"/>
    <n v="10"/>
  </r>
  <r>
    <x v="8"/>
    <s v="Saudi Stock Exchange (Tadawul)"/>
    <n v="5"/>
  </r>
  <r>
    <x v="16"/>
    <s v="Australian Securities Exchange"/>
    <n v="7"/>
  </r>
  <r>
    <x v="8"/>
    <s v="Saudi Stock Exchange (Tadawul)"/>
    <n v="1"/>
  </r>
  <r>
    <x v="14"/>
    <s v="Nasdaq"/>
    <n v="10"/>
  </r>
  <r>
    <x v="13"/>
    <s v="B3 Brasil Bolsa Balcão"/>
    <n v="7"/>
  </r>
  <r>
    <x v="10"/>
    <s v="Hong Kong Stock Exchange"/>
    <n v="10"/>
  </r>
  <r>
    <x v="3"/>
    <s v="Euronext"/>
    <n v="1"/>
  </r>
  <r>
    <x v="13"/>
    <s v="B3 Brasil Bolsa Balcão"/>
    <n v="7"/>
  </r>
  <r>
    <x v="2"/>
    <s v="SIX Swiss Exchange"/>
    <n v="8"/>
  </r>
  <r>
    <x v="13"/>
    <s v="B3 Brasil Bolsa Balcão"/>
    <n v="9"/>
  </r>
  <r>
    <x v="1"/>
    <s v="Tehran Stock Exchange"/>
    <n v="2"/>
  </r>
  <r>
    <x v="9"/>
    <s v="Japan Exchange Group"/>
    <n v="9"/>
  </r>
  <r>
    <x v="4"/>
    <s v="Korea Exchange"/>
    <n v="1"/>
  </r>
  <r>
    <x v="14"/>
    <s v="Nasdaq"/>
    <n v="8"/>
  </r>
  <r>
    <x v="16"/>
    <s v="Australian Securities Exchange"/>
    <n v="1"/>
  </r>
  <r>
    <x v="12"/>
    <s v="London Stock Exchange"/>
    <n v="4"/>
  </r>
  <r>
    <x v="0"/>
    <s v="Bombay Stock Exchange"/>
    <n v="6"/>
  </r>
  <r>
    <x v="0"/>
    <s v="National Stock Exchange"/>
    <n v="3"/>
  </r>
  <r>
    <x v="10"/>
    <s v="Hong Kong Stock Exchange"/>
    <n v="9"/>
  </r>
  <r>
    <x v="2"/>
    <s v="SIX Swiss Exchange"/>
    <n v="10"/>
  </r>
  <r>
    <x v="7"/>
    <s v="Deutsche Börse AG"/>
    <n v="9"/>
  </r>
  <r>
    <x v="5"/>
    <s v="Johannesburg Stock Exchange"/>
    <n v="1"/>
  </r>
  <r>
    <x v="1"/>
    <s v="Tehran Stock Exchange"/>
    <n v="6"/>
  </r>
  <r>
    <x v="16"/>
    <s v="Australian Securities Exchange"/>
    <n v="8"/>
  </r>
  <r>
    <x v="13"/>
    <s v="B3 Brasil Bolsa Balcão"/>
    <n v="2"/>
  </r>
  <r>
    <x v="10"/>
    <s v="Hong Kong Stock Exchange"/>
    <n v="5"/>
  </r>
  <r>
    <x v="16"/>
    <s v="Australian Securities Exchange"/>
    <n v="2"/>
  </r>
  <r>
    <x v="0"/>
    <s v="National Stock Exchange"/>
    <n v="10"/>
  </r>
  <r>
    <x v="15"/>
    <s v="Taiwan Stock Exchange"/>
    <n v="10"/>
  </r>
  <r>
    <x v="14"/>
    <s v="New York Stock Exchange"/>
    <n v="6"/>
  </r>
  <r>
    <x v="6"/>
    <s v="Toronto Stock Exchange"/>
    <n v="2"/>
  </r>
  <r>
    <x v="7"/>
    <s v="Deutsche Börse AG"/>
    <n v="2"/>
  </r>
  <r>
    <x v="14"/>
    <s v="Nasdaq"/>
    <n v="7"/>
  </r>
  <r>
    <x v="3"/>
    <s v="Nasdaq Nordic and Baltic Exchanges"/>
    <n v="9"/>
  </r>
  <r>
    <x v="7"/>
    <s v="Deutsche Börse AG"/>
    <n v="3"/>
  </r>
  <r>
    <x v="12"/>
    <s v="London Stock Exchange"/>
    <n v="6"/>
  </r>
  <r>
    <x v="15"/>
    <s v="Taiwan Stock Exchange"/>
    <n v="3"/>
  </r>
  <r>
    <x v="6"/>
    <s v="Toronto Stock Exchange"/>
    <n v="5"/>
  </r>
  <r>
    <x v="3"/>
    <s v="Nasdaq Nordic and Baltic Exchanges"/>
    <n v="4"/>
  </r>
  <r>
    <x v="6"/>
    <s v="Toronto Stock Exchange"/>
    <n v="5"/>
  </r>
  <r>
    <x v="11"/>
    <s v="Shenzhen Stock Exchange"/>
    <n v="3"/>
  </r>
  <r>
    <x v="3"/>
    <s v="Nasdaq Nordic and Baltic Exchanges"/>
    <n v="1"/>
  </r>
  <r>
    <x v="11"/>
    <s v="Shenzhen Stock Exchange"/>
    <n v="4"/>
  </r>
  <r>
    <x v="5"/>
    <s v="Johannesburg Stock Exchange"/>
    <n v="10"/>
  </r>
  <r>
    <x v="12"/>
    <s v="London Stock Exchange"/>
    <n v="7"/>
  </r>
  <r>
    <x v="4"/>
    <s v="Korea Exchange"/>
    <n v="1"/>
  </r>
  <r>
    <x v="13"/>
    <s v="B3 Brasil Bolsa Balcão"/>
    <n v="7"/>
  </r>
  <r>
    <x v="1"/>
    <s v="Tehran Stock Exchange"/>
    <n v="3"/>
  </r>
  <r>
    <x v="16"/>
    <s v="Australian Securities Exchange"/>
    <n v="5"/>
  </r>
  <r>
    <x v="16"/>
    <s v="Australian Securities Exchange"/>
    <n v="1"/>
  </r>
  <r>
    <x v="7"/>
    <s v="Deutsche Börse AG"/>
    <n v="6"/>
  </r>
  <r>
    <x v="11"/>
    <s v="Shenzhen Stock Exchange"/>
    <n v="8"/>
  </r>
  <r>
    <x v="11"/>
    <s v="Shenzhen Stock Exchange"/>
    <n v="4"/>
  </r>
  <r>
    <x v="7"/>
    <s v="Deutsche Börse AG"/>
    <n v="9"/>
  </r>
  <r>
    <x v="16"/>
    <s v="Australian Securities Exchange"/>
    <n v="2"/>
  </r>
  <r>
    <x v="0"/>
    <s v="Bombay Stock Exchange"/>
    <n v="2"/>
  </r>
  <r>
    <x v="0"/>
    <s v="Bombay Stock Exchange"/>
    <n v="2"/>
  </r>
  <r>
    <x v="8"/>
    <s v="Saudi Stock Exchange (Tadawul)"/>
    <n v="2"/>
  </r>
  <r>
    <x v="14"/>
    <s v="Nasdaq"/>
    <n v="8"/>
  </r>
  <r>
    <x v="11"/>
    <s v="Shanghai Stock Exchange"/>
    <n v="5"/>
  </r>
  <r>
    <x v="6"/>
    <s v="Toronto Stock Exchange"/>
    <n v="6"/>
  </r>
  <r>
    <x v="13"/>
    <s v="B3 Brasil Bolsa Balcão"/>
    <n v="7"/>
  </r>
  <r>
    <x v="0"/>
    <s v="Bombay Stock Exchange"/>
    <n v="3"/>
  </r>
  <r>
    <x v="11"/>
    <s v="Shanghai Stock Exchange"/>
    <n v="4"/>
  </r>
  <r>
    <x v="3"/>
    <s v="Euronext"/>
    <n v="3"/>
  </r>
  <r>
    <x v="14"/>
    <s v="New York Stock Exchange"/>
    <n v="3"/>
  </r>
  <r>
    <x v="16"/>
    <s v="Australian Securities Exchange"/>
    <n v="1"/>
  </r>
  <r>
    <x v="12"/>
    <s v="London Stock Exchange"/>
    <n v="2"/>
  </r>
  <r>
    <x v="4"/>
    <s v="Korea Exchange"/>
    <n v="8"/>
  </r>
  <r>
    <x v="4"/>
    <s v="Korea Exchange"/>
    <n v="6"/>
  </r>
  <r>
    <x v="11"/>
    <s v="Shanghai Stock Exchange"/>
    <n v="4"/>
  </r>
  <r>
    <x v="2"/>
    <s v="SIX Swiss Exchange"/>
    <n v="6"/>
  </r>
  <r>
    <x v="9"/>
    <s v="Japan Exchange Group"/>
    <n v="3"/>
  </r>
  <r>
    <x v="3"/>
    <s v="Nasdaq Nordic and Baltic Exchanges"/>
    <n v="5"/>
  </r>
  <r>
    <x v="11"/>
    <s v="Shanghai Stock Exchange"/>
    <n v="6"/>
  </r>
  <r>
    <x v="7"/>
    <s v="Deutsche Börse AG"/>
    <n v="7"/>
  </r>
  <r>
    <x v="14"/>
    <s v="New York Stock Exchange"/>
    <n v="8"/>
  </r>
  <r>
    <x v="1"/>
    <s v="Tehran Stock Exchange"/>
    <n v="5"/>
  </r>
  <r>
    <x v="14"/>
    <s v="New York Stock Exchange"/>
    <n v="3"/>
  </r>
  <r>
    <x v="8"/>
    <s v="Saudi Stock Exchange (Tadawul)"/>
    <n v="5"/>
  </r>
  <r>
    <x v="8"/>
    <s v="Saudi Stock Exchange (Tadawul)"/>
    <n v="2"/>
  </r>
  <r>
    <x v="8"/>
    <s v="Saudi Stock Exchange (Tadawul)"/>
    <n v="7"/>
  </r>
  <r>
    <x v="15"/>
    <s v="Taiwan Stock Exchange"/>
    <n v="7"/>
  </r>
  <r>
    <x v="0"/>
    <s v="National Stock Exchange"/>
    <n v="1"/>
  </r>
  <r>
    <x v="5"/>
    <s v="Johannesburg Stock Exchange"/>
    <n v="5"/>
  </r>
  <r>
    <x v="9"/>
    <s v="Japan Exchange Group"/>
    <n v="6"/>
  </r>
  <r>
    <x v="7"/>
    <s v="Deutsche Börse AG"/>
    <n v="3"/>
  </r>
  <r>
    <x v="0"/>
    <s v="Bombay Stock Exchange"/>
    <n v="2"/>
  </r>
  <r>
    <x v="10"/>
    <s v="Hong Kong Stock Exchange"/>
    <n v="6"/>
  </r>
  <r>
    <x v="11"/>
    <s v="Shanghai Stock Exchange"/>
    <n v="6"/>
  </r>
  <r>
    <x v="11"/>
    <s v="Shenzhen Stock Exchange"/>
    <n v="1"/>
  </r>
  <r>
    <x v="5"/>
    <s v="Johannesburg Stock Exchange"/>
    <n v="3"/>
  </r>
  <r>
    <x v="13"/>
    <s v="B3 Brasil Bolsa Balcão"/>
    <n v="2"/>
  </r>
  <r>
    <x v="16"/>
    <s v="Australian Securities Exchange"/>
    <n v="10"/>
  </r>
  <r>
    <x v="10"/>
    <s v="Hong Kong Stock Exchange"/>
    <n v="5"/>
  </r>
  <r>
    <x v="13"/>
    <s v="B3 Brasil Bolsa Balcão"/>
    <n v="6"/>
  </r>
  <r>
    <x v="15"/>
    <s v="Taiwan Stock Exchange"/>
    <n v="9"/>
  </r>
  <r>
    <x v="13"/>
    <s v="B3 Brasil Bolsa Balcão"/>
    <n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</r>
  <r>
    <x v="1"/>
    <x v="1"/>
  </r>
  <r>
    <x v="0"/>
    <x v="2"/>
  </r>
  <r>
    <x v="2"/>
    <x v="3"/>
  </r>
  <r>
    <x v="0"/>
    <x v="4"/>
  </r>
  <r>
    <x v="3"/>
    <x v="3"/>
  </r>
  <r>
    <x v="4"/>
    <x v="5"/>
  </r>
  <r>
    <x v="5"/>
    <x v="6"/>
  </r>
  <r>
    <x v="6"/>
    <x v="7"/>
  </r>
  <r>
    <x v="3"/>
    <x v="2"/>
  </r>
  <r>
    <x v="7"/>
    <x v="8"/>
  </r>
  <r>
    <x v="0"/>
    <x v="7"/>
  </r>
  <r>
    <x v="0"/>
    <x v="9"/>
  </r>
  <r>
    <x v="8"/>
    <x v="2"/>
  </r>
  <r>
    <x v="5"/>
    <x v="2"/>
  </r>
  <r>
    <x v="9"/>
    <x v="9"/>
  </r>
  <r>
    <x v="10"/>
    <x v="8"/>
  </r>
  <r>
    <x v="11"/>
    <x v="6"/>
  </r>
  <r>
    <x v="0"/>
    <x v="3"/>
  </r>
  <r>
    <x v="9"/>
    <x v="3"/>
  </r>
  <r>
    <x v="12"/>
    <x v="3"/>
  </r>
  <r>
    <x v="0"/>
    <x v="4"/>
  </r>
  <r>
    <x v="13"/>
    <x v="1"/>
  </r>
  <r>
    <x v="14"/>
    <x v="5"/>
  </r>
  <r>
    <x v="6"/>
    <x v="1"/>
  </r>
  <r>
    <x v="13"/>
    <x v="9"/>
  </r>
  <r>
    <x v="4"/>
    <x v="0"/>
  </r>
  <r>
    <x v="0"/>
    <x v="3"/>
  </r>
  <r>
    <x v="0"/>
    <x v="5"/>
  </r>
  <r>
    <x v="7"/>
    <x v="3"/>
  </r>
  <r>
    <x v="12"/>
    <x v="0"/>
  </r>
  <r>
    <x v="11"/>
    <x v="4"/>
  </r>
  <r>
    <x v="15"/>
    <x v="4"/>
  </r>
  <r>
    <x v="7"/>
    <x v="8"/>
  </r>
  <r>
    <x v="2"/>
    <x v="9"/>
  </r>
  <r>
    <x v="3"/>
    <x v="5"/>
  </r>
  <r>
    <x v="15"/>
    <x v="6"/>
  </r>
  <r>
    <x v="7"/>
    <x v="5"/>
  </r>
  <r>
    <x v="14"/>
    <x v="7"/>
  </r>
  <r>
    <x v="1"/>
    <x v="6"/>
  </r>
  <r>
    <x v="14"/>
    <x v="7"/>
  </r>
  <r>
    <x v="1"/>
    <x v="7"/>
  </r>
  <r>
    <x v="9"/>
    <x v="2"/>
  </r>
  <r>
    <x v="0"/>
    <x v="3"/>
  </r>
  <r>
    <x v="11"/>
    <x v="4"/>
  </r>
  <r>
    <x v="7"/>
    <x v="2"/>
  </r>
  <r>
    <x v="10"/>
    <x v="0"/>
  </r>
  <r>
    <x v="6"/>
    <x v="7"/>
  </r>
  <r>
    <x v="4"/>
    <x v="5"/>
  </r>
  <r>
    <x v="12"/>
    <x v="4"/>
  </r>
  <r>
    <x v="14"/>
    <x v="6"/>
  </r>
  <r>
    <x v="2"/>
    <x v="3"/>
  </r>
  <r>
    <x v="2"/>
    <x v="4"/>
  </r>
  <r>
    <x v="12"/>
    <x v="1"/>
  </r>
  <r>
    <x v="4"/>
    <x v="0"/>
  </r>
  <r>
    <x v="5"/>
    <x v="6"/>
  </r>
  <r>
    <x v="9"/>
    <x v="1"/>
  </r>
  <r>
    <x v="11"/>
    <x v="6"/>
  </r>
  <r>
    <x v="7"/>
    <x v="2"/>
  </r>
  <r>
    <x v="16"/>
    <x v="2"/>
  </r>
  <r>
    <x v="8"/>
    <x v="0"/>
  </r>
  <r>
    <x v="1"/>
    <x v="9"/>
  </r>
  <r>
    <x v="13"/>
    <x v="4"/>
  </r>
  <r>
    <x v="7"/>
    <x v="8"/>
  </r>
  <r>
    <x v="5"/>
    <x v="3"/>
  </r>
  <r>
    <x v="11"/>
    <x v="1"/>
  </r>
  <r>
    <x v="13"/>
    <x v="3"/>
  </r>
  <r>
    <x v="14"/>
    <x v="6"/>
  </r>
  <r>
    <x v="0"/>
    <x v="6"/>
  </r>
  <r>
    <x v="16"/>
    <x v="8"/>
  </r>
  <r>
    <x v="14"/>
    <x v="3"/>
  </r>
  <r>
    <x v="10"/>
    <x v="0"/>
  </r>
  <r>
    <x v="3"/>
    <x v="6"/>
  </r>
  <r>
    <x v="2"/>
    <x v="2"/>
  </r>
  <r>
    <x v="13"/>
    <x v="3"/>
  </r>
  <r>
    <x v="0"/>
    <x v="5"/>
  </r>
  <r>
    <x v="7"/>
    <x v="8"/>
  </r>
  <r>
    <x v="13"/>
    <x v="5"/>
  </r>
  <r>
    <x v="15"/>
    <x v="8"/>
  </r>
  <r>
    <x v="0"/>
    <x v="2"/>
  </r>
  <r>
    <x v="16"/>
    <x v="7"/>
  </r>
  <r>
    <x v="9"/>
    <x v="9"/>
  </r>
  <r>
    <x v="11"/>
    <x v="3"/>
  </r>
  <r>
    <x v="3"/>
    <x v="2"/>
  </r>
  <r>
    <x v="14"/>
    <x v="3"/>
  </r>
  <r>
    <x v="3"/>
    <x v="2"/>
  </r>
  <r>
    <x v="16"/>
    <x v="0"/>
  </r>
  <r>
    <x v="7"/>
    <x v="2"/>
  </r>
  <r>
    <x v="0"/>
    <x v="0"/>
  </r>
  <r>
    <x v="3"/>
    <x v="7"/>
  </r>
  <r>
    <x v="0"/>
    <x v="1"/>
  </r>
  <r>
    <x v="13"/>
    <x v="6"/>
  </r>
  <r>
    <x v="14"/>
    <x v="1"/>
  </r>
  <r>
    <x v="16"/>
    <x v="8"/>
  </r>
  <r>
    <x v="3"/>
    <x v="1"/>
  </r>
  <r>
    <x v="3"/>
    <x v="8"/>
  </r>
  <r>
    <x v="16"/>
    <x v="0"/>
  </r>
  <r>
    <x v="3"/>
    <x v="6"/>
  </r>
  <r>
    <x v="0"/>
    <x v="8"/>
  </r>
  <r>
    <x v="6"/>
    <x v="2"/>
  </r>
  <r>
    <x v="16"/>
    <x v="5"/>
  </r>
  <r>
    <x v="15"/>
    <x v="7"/>
  </r>
  <r>
    <x v="8"/>
    <x v="8"/>
  </r>
  <r>
    <x v="16"/>
    <x v="0"/>
  </r>
  <r>
    <x v="8"/>
    <x v="3"/>
  </r>
  <r>
    <x v="14"/>
    <x v="7"/>
  </r>
  <r>
    <x v="13"/>
    <x v="0"/>
  </r>
  <r>
    <x v="10"/>
    <x v="7"/>
  </r>
  <r>
    <x v="3"/>
    <x v="3"/>
  </r>
  <r>
    <x v="13"/>
    <x v="0"/>
  </r>
  <r>
    <x v="2"/>
    <x v="9"/>
  </r>
  <r>
    <x v="13"/>
    <x v="4"/>
  </r>
  <r>
    <x v="1"/>
    <x v="1"/>
  </r>
  <r>
    <x v="9"/>
    <x v="4"/>
  </r>
  <r>
    <x v="4"/>
    <x v="3"/>
  </r>
  <r>
    <x v="14"/>
    <x v="9"/>
  </r>
  <r>
    <x v="16"/>
    <x v="3"/>
  </r>
  <r>
    <x v="12"/>
    <x v="6"/>
  </r>
  <r>
    <x v="0"/>
    <x v="2"/>
  </r>
  <r>
    <x v="0"/>
    <x v="5"/>
  </r>
  <r>
    <x v="10"/>
    <x v="4"/>
  </r>
  <r>
    <x v="2"/>
    <x v="7"/>
  </r>
  <r>
    <x v="7"/>
    <x v="4"/>
  </r>
  <r>
    <x v="5"/>
    <x v="3"/>
  </r>
  <r>
    <x v="1"/>
    <x v="2"/>
  </r>
  <r>
    <x v="16"/>
    <x v="9"/>
  </r>
  <r>
    <x v="13"/>
    <x v="1"/>
  </r>
  <r>
    <x v="10"/>
    <x v="8"/>
  </r>
  <r>
    <x v="16"/>
    <x v="1"/>
  </r>
  <r>
    <x v="0"/>
    <x v="7"/>
  </r>
  <r>
    <x v="15"/>
    <x v="7"/>
  </r>
  <r>
    <x v="14"/>
    <x v="2"/>
  </r>
  <r>
    <x v="6"/>
    <x v="1"/>
  </r>
  <r>
    <x v="7"/>
    <x v="1"/>
  </r>
  <r>
    <x v="14"/>
    <x v="0"/>
  </r>
  <r>
    <x v="3"/>
    <x v="4"/>
  </r>
  <r>
    <x v="7"/>
    <x v="5"/>
  </r>
  <r>
    <x v="12"/>
    <x v="2"/>
  </r>
  <r>
    <x v="15"/>
    <x v="5"/>
  </r>
  <r>
    <x v="6"/>
    <x v="8"/>
  </r>
  <r>
    <x v="3"/>
    <x v="6"/>
  </r>
  <r>
    <x v="6"/>
    <x v="8"/>
  </r>
  <r>
    <x v="11"/>
    <x v="5"/>
  </r>
  <r>
    <x v="3"/>
    <x v="3"/>
  </r>
  <r>
    <x v="11"/>
    <x v="6"/>
  </r>
  <r>
    <x v="5"/>
    <x v="7"/>
  </r>
  <r>
    <x v="12"/>
    <x v="0"/>
  </r>
  <r>
    <x v="4"/>
    <x v="3"/>
  </r>
  <r>
    <x v="13"/>
    <x v="0"/>
  </r>
  <r>
    <x v="1"/>
    <x v="5"/>
  </r>
  <r>
    <x v="16"/>
    <x v="8"/>
  </r>
  <r>
    <x v="16"/>
    <x v="3"/>
  </r>
  <r>
    <x v="7"/>
    <x v="2"/>
  </r>
  <r>
    <x v="11"/>
    <x v="9"/>
  </r>
  <r>
    <x v="11"/>
    <x v="6"/>
  </r>
  <r>
    <x v="7"/>
    <x v="4"/>
  </r>
  <r>
    <x v="16"/>
    <x v="1"/>
  </r>
  <r>
    <x v="0"/>
    <x v="1"/>
  </r>
  <r>
    <x v="0"/>
    <x v="1"/>
  </r>
  <r>
    <x v="8"/>
    <x v="1"/>
  </r>
  <r>
    <x v="14"/>
    <x v="9"/>
  </r>
  <r>
    <x v="11"/>
    <x v="8"/>
  </r>
  <r>
    <x v="6"/>
    <x v="2"/>
  </r>
  <r>
    <x v="13"/>
    <x v="0"/>
  </r>
  <r>
    <x v="0"/>
    <x v="5"/>
  </r>
  <r>
    <x v="11"/>
    <x v="6"/>
  </r>
  <r>
    <x v="3"/>
    <x v="5"/>
  </r>
  <r>
    <x v="14"/>
    <x v="5"/>
  </r>
  <r>
    <x v="16"/>
    <x v="3"/>
  </r>
  <r>
    <x v="12"/>
    <x v="1"/>
  </r>
  <r>
    <x v="4"/>
    <x v="9"/>
  </r>
  <r>
    <x v="4"/>
    <x v="2"/>
  </r>
  <r>
    <x v="11"/>
    <x v="6"/>
  </r>
  <r>
    <x v="2"/>
    <x v="2"/>
  </r>
  <r>
    <x v="9"/>
    <x v="5"/>
  </r>
  <r>
    <x v="3"/>
    <x v="8"/>
  </r>
  <r>
    <x v="11"/>
    <x v="2"/>
  </r>
  <r>
    <x v="7"/>
    <x v="0"/>
  </r>
  <r>
    <x v="14"/>
    <x v="9"/>
  </r>
  <r>
    <x v="1"/>
    <x v="8"/>
  </r>
  <r>
    <x v="14"/>
    <x v="5"/>
  </r>
  <r>
    <x v="8"/>
    <x v="8"/>
  </r>
  <r>
    <x v="8"/>
    <x v="1"/>
  </r>
  <r>
    <x v="8"/>
    <x v="0"/>
  </r>
  <r>
    <x v="15"/>
    <x v="0"/>
  </r>
  <r>
    <x v="0"/>
    <x v="3"/>
  </r>
  <r>
    <x v="5"/>
    <x v="8"/>
  </r>
  <r>
    <x v="9"/>
    <x v="2"/>
  </r>
  <r>
    <x v="7"/>
    <x v="5"/>
  </r>
  <r>
    <x v="0"/>
    <x v="1"/>
  </r>
  <r>
    <x v="10"/>
    <x v="2"/>
  </r>
  <r>
    <x v="11"/>
    <x v="2"/>
  </r>
  <r>
    <x v="11"/>
    <x v="3"/>
  </r>
  <r>
    <x v="5"/>
    <x v="5"/>
  </r>
  <r>
    <x v="13"/>
    <x v="1"/>
  </r>
  <r>
    <x v="16"/>
    <x v="7"/>
  </r>
  <r>
    <x v="10"/>
    <x v="8"/>
  </r>
  <r>
    <x v="13"/>
    <x v="2"/>
  </r>
  <r>
    <x v="15"/>
    <x v="4"/>
  </r>
  <r>
    <x v="13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2B50C-4FF8-E442-BED5-E02FEFC986A3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rowHeaderCaption="Region">
  <location ref="J5:K23" firstHeaderRow="1" firstDataRow="1" firstDataCol="1"/>
  <pivotFields count="3">
    <pivotField axis="axisRow" showAll="0" sortType="descending">
      <items count="18">
        <item x="14"/>
        <item x="12"/>
        <item x="15"/>
        <item x="2"/>
        <item x="4"/>
        <item x="5"/>
        <item x="8"/>
        <item x="9"/>
        <item x="1"/>
        <item x="0"/>
        <item x="10"/>
        <item x="7"/>
        <item x="3"/>
        <item x="11"/>
        <item x="6"/>
        <item x="13"/>
        <item x="16"/>
        <item t="default"/>
      </items>
    </pivotField>
    <pivotField showAll="0"/>
    <pivotField dataFiel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omma di Num of trad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48006E-6A74-AB41-92AE-CFDE52F7EACB}" name="Tabella pivot3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K2:V21" firstHeaderRow="1" firstDataRow="2" firstDataCol="1"/>
  <pivotFields count="2">
    <pivotField axis="axisRow" dataField="1" showAll="0">
      <items count="18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t="default"/>
      </items>
    </pivotField>
    <pivotField axis="axisCol" showAll="0">
      <items count="11">
        <item x="3"/>
        <item x="1"/>
        <item x="5"/>
        <item x="6"/>
        <item x="8"/>
        <item x="2"/>
        <item x="0"/>
        <item x="9"/>
        <item x="4"/>
        <item x="7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nteggio di Reg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asdaq" TargetMode="External"/><Relationship Id="rId21" Type="http://schemas.openxmlformats.org/officeDocument/2006/relationships/hyperlink" Target="https://en.wikipedia.org/wiki/Tehran_Stock_Exchange" TargetMode="External"/><Relationship Id="rId42" Type="http://schemas.openxmlformats.org/officeDocument/2006/relationships/hyperlink" Target="https://en.wikipedia.org/wiki/Bombay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B3_(stock_exchange)" TargetMode="External"/><Relationship Id="rId138" Type="http://schemas.openxmlformats.org/officeDocument/2006/relationships/hyperlink" Target="https://en.wikipedia.org/wiki/Toronto_Stock_Exchange" TargetMode="External"/><Relationship Id="rId159" Type="http://schemas.openxmlformats.org/officeDocument/2006/relationships/hyperlink" Target="https://en.wikipedia.org/wiki/Korea_Exchange" TargetMode="External"/><Relationship Id="rId170" Type="http://schemas.openxmlformats.org/officeDocument/2006/relationships/hyperlink" Target="https://en.wikipedia.org/wiki/Japan_Exchange_Group" TargetMode="External"/><Relationship Id="rId107" Type="http://schemas.openxmlformats.org/officeDocument/2006/relationships/hyperlink" Target="https://en.wikipedia.org/wiki/Japan_Exchange_Group" TargetMode="External"/><Relationship Id="rId11" Type="http://schemas.openxmlformats.org/officeDocument/2006/relationships/hyperlink" Target="https://en.wikipedia.org/wiki/Bombay_Stock_Exchange" TargetMode="External"/><Relationship Id="rId32" Type="http://schemas.openxmlformats.org/officeDocument/2006/relationships/hyperlink" Target="https://en.wikipedia.org/wiki/New_York_Stock_Exchange" TargetMode="External"/><Relationship Id="rId53" Type="http://schemas.openxmlformats.org/officeDocument/2006/relationships/hyperlink" Target="https://en.wikipedia.org/wiki/Nasdaq_Nordic" TargetMode="External"/><Relationship Id="rId74" Type="http://schemas.openxmlformats.org/officeDocument/2006/relationships/hyperlink" Target="https://en.wikipedia.org/wiki/Hong_Kong_Stock_Exchange" TargetMode="External"/><Relationship Id="rId128" Type="http://schemas.openxmlformats.org/officeDocument/2006/relationships/hyperlink" Target="https://en.wikipedia.org/wiki/Shenzhen_Stock_Exchange" TargetMode="External"/><Relationship Id="rId149" Type="http://schemas.openxmlformats.org/officeDocument/2006/relationships/hyperlink" Target="https://en.wikipedia.org/wiki/Taiwan_Stock_Exchange" TargetMode="External"/><Relationship Id="rId5" Type="http://schemas.openxmlformats.org/officeDocument/2006/relationships/hyperlink" Target="https://en.wikipedia.org/wiki/Hong_Kong_Stock_Exchange" TargetMode="External"/><Relationship Id="rId95" Type="http://schemas.openxmlformats.org/officeDocument/2006/relationships/hyperlink" Target="https://en.wikipedia.org/wiki/Nasdaq_Nordic" TargetMode="External"/><Relationship Id="rId160" Type="http://schemas.openxmlformats.org/officeDocument/2006/relationships/hyperlink" Target="https://en.wikipedia.org/wiki/B3_(stock_exchange)" TargetMode="External"/><Relationship Id="rId181" Type="http://schemas.openxmlformats.org/officeDocument/2006/relationships/hyperlink" Target="https://en.wikipedia.org/wiki/Bombay_Stock_Exchange" TargetMode="External"/><Relationship Id="rId22" Type="http://schemas.openxmlformats.org/officeDocument/2006/relationships/hyperlink" Target="https://en.wikipedia.org/wiki/New_York_Stock_Exchange" TargetMode="External"/><Relationship Id="rId43" Type="http://schemas.openxmlformats.org/officeDocument/2006/relationships/hyperlink" Target="https://en.wikipedia.org/wiki/Deutsche_B%C3%B6rse" TargetMode="External"/><Relationship Id="rId64" Type="http://schemas.openxmlformats.org/officeDocument/2006/relationships/hyperlink" Target="https://en.wikipedia.org/wiki/Toronto_Stock_Exchange" TargetMode="External"/><Relationship Id="rId118" Type="http://schemas.openxmlformats.org/officeDocument/2006/relationships/hyperlink" Target="https://en.wikipedia.org/wiki/Bombay_Stock_Exchange" TargetMode="External"/><Relationship Id="rId139" Type="http://schemas.openxmlformats.org/officeDocument/2006/relationships/hyperlink" Target="https://en.wikipedia.org/wiki/Hong_Kong_Stock_Exchange" TargetMode="External"/><Relationship Id="rId85" Type="http://schemas.openxmlformats.org/officeDocument/2006/relationships/hyperlink" Target="https://en.wikipedia.org/wiki/Euronext" TargetMode="External"/><Relationship Id="rId150" Type="http://schemas.openxmlformats.org/officeDocument/2006/relationships/hyperlink" Target="https://en.wikipedia.org/wiki/Euronext" TargetMode="External"/><Relationship Id="rId171" Type="http://schemas.openxmlformats.org/officeDocument/2006/relationships/hyperlink" Target="https://en.wikipedia.org/wiki/JSE_Limited" TargetMode="External"/><Relationship Id="rId12" Type="http://schemas.openxmlformats.org/officeDocument/2006/relationships/hyperlink" Target="https://en.wikipedia.org/wiki/Deutsche_B%C3%B6rse" TargetMode="External"/><Relationship Id="rId33" Type="http://schemas.openxmlformats.org/officeDocument/2006/relationships/hyperlink" Target="https://en.wikipedia.org/wiki/Euronext" TargetMode="External"/><Relationship Id="rId108" Type="http://schemas.openxmlformats.org/officeDocument/2006/relationships/hyperlink" Target="https://en.wikipedia.org/wiki/Bombay_Stock_Exchange" TargetMode="External"/><Relationship Id="rId129" Type="http://schemas.openxmlformats.org/officeDocument/2006/relationships/hyperlink" Target="https://en.wikipedia.org/wiki/Japan_Exchange_Group" TargetMode="External"/><Relationship Id="rId54" Type="http://schemas.openxmlformats.org/officeDocument/2006/relationships/hyperlink" Target="https://en.wikipedia.org/wiki/Shenzhen_Stock_Exchange" TargetMode="External"/><Relationship Id="rId75" Type="http://schemas.openxmlformats.org/officeDocument/2006/relationships/hyperlink" Target="https://en.wikipedia.org/wiki/National_Stock_Exchange_of_India" TargetMode="External"/><Relationship Id="rId96" Type="http://schemas.openxmlformats.org/officeDocument/2006/relationships/hyperlink" Target="https://en.wikipedia.org/wiki/Euronext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Toronto_Stock_Exchange" TargetMode="External"/><Relationship Id="rId182" Type="http://schemas.openxmlformats.org/officeDocument/2006/relationships/hyperlink" Target="https://en.wikipedia.org/wiki/SIX_Swiss_Exchange" TargetMode="External"/><Relationship Id="rId6" Type="http://schemas.openxmlformats.org/officeDocument/2006/relationships/hyperlink" Target="https://en.wikipedia.org/wiki/B3_(stock_exchange)" TargetMode="External"/><Relationship Id="rId23" Type="http://schemas.openxmlformats.org/officeDocument/2006/relationships/hyperlink" Target="https://en.wikipedia.org/wiki/Deutsche_B%C3%B6rse" TargetMode="External"/><Relationship Id="rId119" Type="http://schemas.openxmlformats.org/officeDocument/2006/relationships/hyperlink" Target="https://en.wikipedia.org/wiki/New_York_Stock_Exchange" TargetMode="External"/><Relationship Id="rId44" Type="http://schemas.openxmlformats.org/officeDocument/2006/relationships/hyperlink" Target="https://en.wikipedia.org/wiki/Shenzhen_Stock_Exchange" TargetMode="External"/><Relationship Id="rId65" Type="http://schemas.openxmlformats.org/officeDocument/2006/relationships/hyperlink" Target="https://en.wikipedia.org/wiki/New_York_Stock_Exchange" TargetMode="External"/><Relationship Id="rId86" Type="http://schemas.openxmlformats.org/officeDocument/2006/relationships/hyperlink" Target="https://en.wikipedia.org/wiki/Hong_Kong_Stock_Exchange" TargetMode="External"/><Relationship Id="rId130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SIX_Swiss_Exchange" TargetMode="External"/><Relationship Id="rId172" Type="http://schemas.openxmlformats.org/officeDocument/2006/relationships/hyperlink" Target="https://en.wikipedia.org/wiki/Tadawul" TargetMode="External"/><Relationship Id="rId13" Type="http://schemas.openxmlformats.org/officeDocument/2006/relationships/hyperlink" Target="https://en.wikipedia.org/wiki/Japan_Exchange_Group" TargetMode="External"/><Relationship Id="rId18" Type="http://schemas.openxmlformats.org/officeDocument/2006/relationships/hyperlink" Target="https://en.wikipedia.org/wiki/Tadawul" TargetMode="External"/><Relationship Id="rId39" Type="http://schemas.openxmlformats.org/officeDocument/2006/relationships/hyperlink" Target="https://en.wikipedia.org/wiki/Nasdaq" TargetMode="External"/><Relationship Id="rId109" Type="http://schemas.openxmlformats.org/officeDocument/2006/relationships/hyperlink" Target="https://en.wikipedia.org/wiki/Taiwan_Stock_Exchange" TargetMode="External"/><Relationship Id="rId34" Type="http://schemas.openxmlformats.org/officeDocument/2006/relationships/hyperlink" Target="https://en.wikipedia.org/wiki/Shanghai_Stock_Exchang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Toronto_Stock_Exchange" TargetMode="External"/><Relationship Id="rId76" Type="http://schemas.openxmlformats.org/officeDocument/2006/relationships/hyperlink" Target="https://en.wikipedia.org/wiki/Bombay_Stock_Exchange" TargetMode="External"/><Relationship Id="rId97" Type="http://schemas.openxmlformats.org/officeDocument/2006/relationships/hyperlink" Target="https://en.wikipedia.org/wiki/New_York_Stock_Exchange" TargetMode="External"/><Relationship Id="rId104" Type="http://schemas.openxmlformats.org/officeDocument/2006/relationships/hyperlink" Target="https://en.wikipedia.org/wiki/Nasdaq" TargetMode="External"/><Relationship Id="rId120" Type="http://schemas.openxmlformats.org/officeDocument/2006/relationships/hyperlink" Target="https://en.wikipedia.org/wiki/B3_(stock_exchange)" TargetMode="External"/><Relationship Id="rId125" Type="http://schemas.openxmlformats.org/officeDocument/2006/relationships/hyperlink" Target="https://en.wikipedia.org/wiki/Tehran_Stock_Exchange" TargetMode="External"/><Relationship Id="rId141" Type="http://schemas.openxmlformats.org/officeDocument/2006/relationships/hyperlink" Target="https://en.wikipedia.org/wiki/Shanghai_Stock_Exchange" TargetMode="External"/><Relationship Id="rId146" Type="http://schemas.openxmlformats.org/officeDocument/2006/relationships/hyperlink" Target="https://en.wikipedia.org/wiki/Tehran_Stock_Exchange" TargetMode="External"/><Relationship Id="rId167" Type="http://schemas.openxmlformats.org/officeDocument/2006/relationships/hyperlink" Target="https://en.wikipedia.org/wiki/National_Stock_Exchange_of_India" TargetMode="External"/><Relationship Id="rId7" Type="http://schemas.openxmlformats.org/officeDocument/2006/relationships/hyperlink" Target="https://en.wikipedia.org/wiki/JSE_Limited" TargetMode="External"/><Relationship Id="rId71" Type="http://schemas.openxmlformats.org/officeDocument/2006/relationships/hyperlink" Target="https://en.wikipedia.org/wiki/JSE_Limited" TargetMode="External"/><Relationship Id="rId92" Type="http://schemas.openxmlformats.org/officeDocument/2006/relationships/hyperlink" Target="https://en.wikipedia.org/wiki/Toronto_Stock_Exchange" TargetMode="External"/><Relationship Id="rId162" Type="http://schemas.openxmlformats.org/officeDocument/2006/relationships/hyperlink" Target="https://en.wikipedia.org/wiki/Nasdaq" TargetMode="External"/><Relationship Id="rId183" Type="http://schemas.openxmlformats.org/officeDocument/2006/relationships/hyperlink" Target="https://en.wikipedia.org/wiki/National_Stock_Exchange_of_India" TargetMode="External"/><Relationship Id="rId2" Type="http://schemas.openxmlformats.org/officeDocument/2006/relationships/hyperlink" Target="https://en.wikipedia.org/wiki/B3_(stock_exchange)" TargetMode="External"/><Relationship Id="rId29" Type="http://schemas.openxmlformats.org/officeDocument/2006/relationships/hyperlink" Target="https://en.wikipedia.org/wiki/Korea_Exchange" TargetMode="External"/><Relationship Id="rId24" Type="http://schemas.openxmlformats.org/officeDocument/2006/relationships/hyperlink" Target="https://en.wikipedia.org/wiki/Shanghai_Stock_Exchange" TargetMode="External"/><Relationship Id="rId40" Type="http://schemas.openxmlformats.org/officeDocument/2006/relationships/hyperlink" Target="https://en.wikipedia.org/wiki/Tadawul" TargetMode="External"/><Relationship Id="rId45" Type="http://schemas.openxmlformats.org/officeDocument/2006/relationships/hyperlink" Target="https://en.wikipedia.org/wiki/Shenzhen_Stock_Exchange" TargetMode="External"/><Relationship Id="rId66" Type="http://schemas.openxmlformats.org/officeDocument/2006/relationships/hyperlink" Target="https://en.wikipedia.org/wiki/Taiwan_Stock_Exchange" TargetMode="External"/><Relationship Id="rId87" Type="http://schemas.openxmlformats.org/officeDocument/2006/relationships/hyperlink" Target="https://en.wikipedia.org/wiki/B3_(stock_exchange)" TargetMode="External"/><Relationship Id="rId110" Type="http://schemas.openxmlformats.org/officeDocument/2006/relationships/hyperlink" Target="https://en.wikipedia.org/wiki/B3_(stock_exchange)" TargetMode="External"/><Relationship Id="rId115" Type="http://schemas.openxmlformats.org/officeDocument/2006/relationships/hyperlink" Target="https://en.wikipedia.org/wiki/Euronext" TargetMode="External"/><Relationship Id="rId131" Type="http://schemas.openxmlformats.org/officeDocument/2006/relationships/hyperlink" Target="https://en.wikipedia.org/wiki/Korea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Bombay_Stock_Exchange" TargetMode="External"/><Relationship Id="rId178" Type="http://schemas.openxmlformats.org/officeDocument/2006/relationships/hyperlink" Target="https://en.wikipedia.org/wiki/JSE_Limited" TargetMode="External"/><Relationship Id="rId61" Type="http://schemas.openxmlformats.org/officeDocument/2006/relationships/hyperlink" Target="https://en.wikipedia.org/wiki/Nasdaq_Nordic" TargetMode="External"/><Relationship Id="rId82" Type="http://schemas.openxmlformats.org/officeDocument/2006/relationships/hyperlink" Target="https://en.wikipedia.org/wiki/B3_(stock_exchange)" TargetMode="External"/><Relationship Id="rId152" Type="http://schemas.openxmlformats.org/officeDocument/2006/relationships/hyperlink" Target="https://en.wikipedia.org/wiki/Deutsche_B%C3%B6rse" TargetMode="External"/><Relationship Id="rId173" Type="http://schemas.openxmlformats.org/officeDocument/2006/relationships/hyperlink" Target="https://en.wikipedia.org/wiki/Bombay_Stock_Exchange" TargetMode="External"/><Relationship Id="rId19" Type="http://schemas.openxmlformats.org/officeDocument/2006/relationships/hyperlink" Target="https://en.wikipedia.org/wiki/Tadawul" TargetMode="External"/><Relationship Id="rId14" Type="http://schemas.openxmlformats.org/officeDocument/2006/relationships/hyperlink" Target="https://en.wikipedia.org/wiki/JSE_Limited" TargetMode="External"/><Relationship Id="rId30" Type="http://schemas.openxmlformats.org/officeDocument/2006/relationships/hyperlink" Target="https://en.wikipedia.org/wiki/Korea_Exchange" TargetMode="External"/><Relationship Id="rId35" Type="http://schemas.openxmlformats.org/officeDocument/2006/relationships/hyperlink" Target="https://en.wikipedia.org/wiki/Bombay_Stock_Exchange" TargetMode="External"/><Relationship Id="rId56" Type="http://schemas.openxmlformats.org/officeDocument/2006/relationships/hyperlink" Target="https://en.wikipedia.org/wiki/Nasdaq_Nordic" TargetMode="External"/><Relationship Id="rId77" Type="http://schemas.openxmlformats.org/officeDocument/2006/relationships/hyperlink" Target="https://en.wikipedia.org/wiki/London_Stock_Exchange" TargetMode="External"/><Relationship Id="rId100" Type="http://schemas.openxmlformats.org/officeDocument/2006/relationships/hyperlink" Target="https://en.wikipedia.org/wiki/Euronext" TargetMode="External"/><Relationship Id="rId105" Type="http://schemas.openxmlformats.org/officeDocument/2006/relationships/hyperlink" Target="https://en.wikipedia.org/wiki/Nasdaq_Nordic" TargetMode="External"/><Relationship Id="rId126" Type="http://schemas.openxmlformats.org/officeDocument/2006/relationships/hyperlink" Target="https://en.wikipedia.org/wiki/Tadawul" TargetMode="External"/><Relationship Id="rId147" Type="http://schemas.openxmlformats.org/officeDocument/2006/relationships/hyperlink" Target="https://en.wikipedia.org/wiki/New_York_Stock_Exchange" TargetMode="External"/><Relationship Id="rId168" Type="http://schemas.openxmlformats.org/officeDocument/2006/relationships/hyperlink" Target="https://en.wikipedia.org/wiki/Shanghai_Stock_Exchange" TargetMode="External"/><Relationship Id="rId8" Type="http://schemas.openxmlformats.org/officeDocument/2006/relationships/hyperlink" Target="https://en.wikipedia.org/wiki/Shenzhen_Stock_Exchange" TargetMode="External"/><Relationship Id="rId51" Type="http://schemas.openxmlformats.org/officeDocument/2006/relationships/hyperlink" Target="https://en.wikipedia.org/wiki/JSE_Limited" TargetMode="External"/><Relationship Id="rId72" Type="http://schemas.openxmlformats.org/officeDocument/2006/relationships/hyperlink" Target="https://en.wikipedia.org/wiki/Deutsche_B%C3%B6rs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B3_(stock_exchange)" TargetMode="External"/><Relationship Id="rId121" Type="http://schemas.openxmlformats.org/officeDocument/2006/relationships/hyperlink" Target="https://en.wikipedia.org/wiki/Shenzhen_Stock_Exchange" TargetMode="External"/><Relationship Id="rId142" Type="http://schemas.openxmlformats.org/officeDocument/2006/relationships/hyperlink" Target="https://en.wikipedia.org/wiki/Bombay_Stock_Exchange" TargetMode="External"/><Relationship Id="rId163" Type="http://schemas.openxmlformats.org/officeDocument/2006/relationships/hyperlink" Target="https://en.wikipedia.org/wiki/B3_(stock_exchange)" TargetMode="External"/><Relationship Id="rId184" Type="http://schemas.openxmlformats.org/officeDocument/2006/relationships/hyperlink" Target="https://en.wikipedia.org/wiki/Tehran_Stock_Exchange" TargetMode="External"/><Relationship Id="rId3" Type="http://schemas.openxmlformats.org/officeDocument/2006/relationships/hyperlink" Target="https://en.wikipedia.org/wiki/Taiwan_Stock_Exchange" TargetMode="External"/><Relationship Id="rId25" Type="http://schemas.openxmlformats.org/officeDocument/2006/relationships/hyperlink" Target="https://en.wikipedia.org/wiki/Nasdaq_Nordic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ational_Stock_Exchange_of_India" TargetMode="External"/><Relationship Id="rId116" Type="http://schemas.openxmlformats.org/officeDocument/2006/relationships/hyperlink" Target="https://en.wikipedia.org/wiki/Hong_Kong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Bombay_Stock_Exchange" TargetMode="External"/><Relationship Id="rId20" Type="http://schemas.openxmlformats.org/officeDocument/2006/relationships/hyperlink" Target="https://en.wikipedia.org/wiki/New_York_Stock_Exchange" TargetMode="External"/><Relationship Id="rId41" Type="http://schemas.openxmlformats.org/officeDocument/2006/relationships/hyperlink" Target="https://en.wikipedia.org/wiki/Bombay_Stock_Exchange" TargetMode="External"/><Relationship Id="rId62" Type="http://schemas.openxmlformats.org/officeDocument/2006/relationships/hyperlink" Target="https://en.wikipedia.org/wiki/Nasdaq" TargetMode="External"/><Relationship Id="rId83" Type="http://schemas.openxmlformats.org/officeDocument/2006/relationships/hyperlink" Target="https://en.wikipedia.org/wiki/SIX_Swiss_Exchange" TargetMode="External"/><Relationship Id="rId88" Type="http://schemas.openxmlformats.org/officeDocument/2006/relationships/hyperlink" Target="https://en.wikipedia.org/wiki/Nasdaq" TargetMode="External"/><Relationship Id="rId111" Type="http://schemas.openxmlformats.org/officeDocument/2006/relationships/hyperlink" Target="https://en.wikipedia.org/wiki/Deutsche_B%C3%B6rse" TargetMode="External"/><Relationship Id="rId132" Type="http://schemas.openxmlformats.org/officeDocument/2006/relationships/hyperlink" Target="https://en.wikipedia.org/wiki/London_Stock_Exchange" TargetMode="External"/><Relationship Id="rId153" Type="http://schemas.openxmlformats.org/officeDocument/2006/relationships/hyperlink" Target="https://en.wikipedia.org/wiki/Taiwan_Stock_Exchange" TargetMode="External"/><Relationship Id="rId174" Type="http://schemas.openxmlformats.org/officeDocument/2006/relationships/hyperlink" Target="https://en.wikipedia.org/wiki/Bombay_Stock_Exchange" TargetMode="External"/><Relationship Id="rId179" Type="http://schemas.openxmlformats.org/officeDocument/2006/relationships/hyperlink" Target="https://en.wikipedia.org/wiki/Korea_Exchange" TargetMode="External"/><Relationship Id="rId15" Type="http://schemas.openxmlformats.org/officeDocument/2006/relationships/hyperlink" Target="https://en.wikipedia.org/wiki/National_Stock_Exchange_of_India" TargetMode="External"/><Relationship Id="rId36" Type="http://schemas.openxmlformats.org/officeDocument/2006/relationships/hyperlink" Target="https://en.wikipedia.org/wiki/B3_(stock_exchange)" TargetMode="External"/><Relationship Id="rId57" Type="http://schemas.openxmlformats.org/officeDocument/2006/relationships/hyperlink" Target="https://en.wikipedia.org/wiki/Toronto_Stock_Exchange" TargetMode="External"/><Relationship Id="rId106" Type="http://schemas.openxmlformats.org/officeDocument/2006/relationships/hyperlink" Target="https://en.wikipedia.org/wiki/Shanghai_Stock_Exchange" TargetMode="External"/><Relationship Id="rId127" Type="http://schemas.openxmlformats.org/officeDocument/2006/relationships/hyperlink" Target="https://en.wikipedia.org/wiki/Deutsche_B%C3%B6rse" TargetMode="External"/><Relationship Id="rId10" Type="http://schemas.openxmlformats.org/officeDocument/2006/relationships/hyperlink" Target="https://en.wikipedia.org/wiki/Hong_Kong_Stock_Exchange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henzhen_Stock_Exchange" TargetMode="External"/><Relationship Id="rId73" Type="http://schemas.openxmlformats.org/officeDocument/2006/relationships/hyperlink" Target="https://en.wikipedia.org/wiki/SIX_Swiss_Exchange" TargetMode="External"/><Relationship Id="rId78" Type="http://schemas.openxmlformats.org/officeDocument/2006/relationships/hyperlink" Target="https://en.wikipedia.org/wiki/Nasdaq" TargetMode="External"/><Relationship Id="rId94" Type="http://schemas.openxmlformats.org/officeDocument/2006/relationships/hyperlink" Target="https://en.wikipedia.org/wiki/Nasdaq_Nordic" TargetMode="External"/><Relationship Id="rId99" Type="http://schemas.openxmlformats.org/officeDocument/2006/relationships/hyperlink" Target="https://en.wikipedia.org/wiki/Bombay_Stock_Exchange" TargetMode="External"/><Relationship Id="rId101" Type="http://schemas.openxmlformats.org/officeDocument/2006/relationships/hyperlink" Target="https://en.wikipedia.org/wiki/National_Stock_Exchange_of_India" TargetMode="External"/><Relationship Id="rId122" Type="http://schemas.openxmlformats.org/officeDocument/2006/relationships/hyperlink" Target="https://en.wikipedia.org/wiki/JSE_Limited" TargetMode="External"/><Relationship Id="rId143" Type="http://schemas.openxmlformats.org/officeDocument/2006/relationships/hyperlink" Target="https://en.wikipedia.org/wiki/Japan_Exchange_Group" TargetMode="External"/><Relationship Id="rId148" Type="http://schemas.openxmlformats.org/officeDocument/2006/relationships/hyperlink" Target="https://en.wikipedia.org/wiki/Deutsche_B%C3%B6rse" TargetMode="External"/><Relationship Id="rId164" Type="http://schemas.openxmlformats.org/officeDocument/2006/relationships/hyperlink" Target="https://en.wikipedia.org/wiki/Bombay_Stock_Exchange" TargetMode="External"/><Relationship Id="rId169" Type="http://schemas.openxmlformats.org/officeDocument/2006/relationships/hyperlink" Target="https://en.wikipedia.org/wiki/Hong_Kong_Stock_Exchange" TargetMode="External"/><Relationship Id="rId185" Type="http://schemas.openxmlformats.org/officeDocument/2006/relationships/hyperlink" Target="https://en.wikipedia.org/wiki/Bombay_Stock_Exchange" TargetMode="External"/><Relationship Id="rId4" Type="http://schemas.openxmlformats.org/officeDocument/2006/relationships/hyperlink" Target="https://en.wikipedia.org/wiki/B3_(stock_exchange)" TargetMode="External"/><Relationship Id="rId9" Type="http://schemas.openxmlformats.org/officeDocument/2006/relationships/hyperlink" Target="https://en.wikipedia.org/wiki/Shanghai_Stock_Exchange" TargetMode="External"/><Relationship Id="rId180" Type="http://schemas.openxmlformats.org/officeDocument/2006/relationships/hyperlink" Target="https://en.wikipedia.org/wiki/Euronext" TargetMode="External"/><Relationship Id="rId26" Type="http://schemas.openxmlformats.org/officeDocument/2006/relationships/hyperlink" Target="https://en.wikipedia.org/wiki/Japan_Exchange_Group" TargetMode="External"/><Relationship Id="rId47" Type="http://schemas.openxmlformats.org/officeDocument/2006/relationships/hyperlink" Target="https://en.wikipedia.org/wiki/Tehran_Stock_Exchange" TargetMode="External"/><Relationship Id="rId68" Type="http://schemas.openxmlformats.org/officeDocument/2006/relationships/hyperlink" Target="https://en.wikipedia.org/wiki/Hong_Kong_Stock_Exchange" TargetMode="External"/><Relationship Id="rId89" Type="http://schemas.openxmlformats.org/officeDocument/2006/relationships/hyperlink" Target="https://en.wikipedia.org/wiki/Tadawul" TargetMode="External"/><Relationship Id="rId112" Type="http://schemas.openxmlformats.org/officeDocument/2006/relationships/hyperlink" Target="https://en.wikipedia.org/wiki/National_Stock_Exchange_of_India" TargetMode="External"/><Relationship Id="rId133" Type="http://schemas.openxmlformats.org/officeDocument/2006/relationships/hyperlink" Target="https://en.wikipedia.org/wiki/SIX_Swiss_Exchange" TargetMode="External"/><Relationship Id="rId154" Type="http://schemas.openxmlformats.org/officeDocument/2006/relationships/hyperlink" Target="https://en.wikipedia.org/wiki/Shenzhen_Stock_Exchange" TargetMode="External"/><Relationship Id="rId175" Type="http://schemas.openxmlformats.org/officeDocument/2006/relationships/hyperlink" Target="https://en.wikipedia.org/wiki/Deutsche_B%C3%B6rse" TargetMode="External"/><Relationship Id="rId16" Type="http://schemas.openxmlformats.org/officeDocument/2006/relationships/hyperlink" Target="https://en.wikipedia.org/wiki/Taiwan_Stock_Exchange" TargetMode="External"/><Relationship Id="rId37" Type="http://schemas.openxmlformats.org/officeDocument/2006/relationships/hyperlink" Target="https://en.wikipedia.org/wiki/Toronto_Stock_Exchange" TargetMode="External"/><Relationship Id="rId58" Type="http://schemas.openxmlformats.org/officeDocument/2006/relationships/hyperlink" Target="https://en.wikipedia.org/wiki/Taiwan_Stock_Exchange" TargetMode="External"/><Relationship Id="rId79" Type="http://schemas.openxmlformats.org/officeDocument/2006/relationships/hyperlink" Target="https://en.wikipedia.org/wiki/Korea_Exchange" TargetMode="External"/><Relationship Id="rId102" Type="http://schemas.openxmlformats.org/officeDocument/2006/relationships/hyperlink" Target="https://en.wikipedia.org/wiki/Deutsche_B%C3%B6rse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Tehran_Stock_Exchange" TargetMode="External"/><Relationship Id="rId90" Type="http://schemas.openxmlformats.org/officeDocument/2006/relationships/hyperlink" Target="https://en.wikipedia.org/wiki/Tadawul" TargetMode="External"/><Relationship Id="rId165" Type="http://schemas.openxmlformats.org/officeDocument/2006/relationships/hyperlink" Target="https://en.wikipedia.org/wiki/London_Stock_Exchange" TargetMode="External"/><Relationship Id="rId27" Type="http://schemas.openxmlformats.org/officeDocument/2006/relationships/hyperlink" Target="https://en.wikipedia.org/wiki/SIX_Swiss_Exchange" TargetMode="External"/><Relationship Id="rId48" Type="http://schemas.openxmlformats.org/officeDocument/2006/relationships/hyperlink" Target="https://en.wikipedia.org/wiki/B3_(stock_exchange)" TargetMode="External"/><Relationship Id="rId69" Type="http://schemas.openxmlformats.org/officeDocument/2006/relationships/hyperlink" Target="https://en.wikipedia.org/wiki/B3_(stock_exchange)" TargetMode="External"/><Relationship Id="rId113" Type="http://schemas.openxmlformats.org/officeDocument/2006/relationships/hyperlink" Target="https://en.wikipedia.org/wiki/B3_(stock_exchange)" TargetMode="External"/><Relationship Id="rId134" Type="http://schemas.openxmlformats.org/officeDocument/2006/relationships/hyperlink" Target="https://en.wikipedia.org/wiki/SIX_Swiss_Exchange" TargetMode="External"/><Relationship Id="rId80" Type="http://schemas.openxmlformats.org/officeDocument/2006/relationships/hyperlink" Target="https://en.wikipedia.org/wiki/Japan_Exchange_Group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Euronext" TargetMode="External"/><Relationship Id="rId17" Type="http://schemas.openxmlformats.org/officeDocument/2006/relationships/hyperlink" Target="https://en.wikipedia.org/wiki/Tadawul" TargetMode="External"/><Relationship Id="rId38" Type="http://schemas.openxmlformats.org/officeDocument/2006/relationships/hyperlink" Target="https://en.wikipedia.org/wiki/Shanghai_Stock_Exchange" TargetMode="External"/><Relationship Id="rId59" Type="http://schemas.openxmlformats.org/officeDocument/2006/relationships/hyperlink" Target="https://en.wikipedia.org/wiki/London_Stock_Exchange" TargetMode="External"/><Relationship Id="rId103" Type="http://schemas.openxmlformats.org/officeDocument/2006/relationships/hyperlink" Target="https://en.wikipedia.org/wiki/Nasdaq_Nordic" TargetMode="External"/><Relationship Id="rId124" Type="http://schemas.openxmlformats.org/officeDocument/2006/relationships/hyperlink" Target="https://en.wikipedia.org/wiki/B3_(stock_exchange)" TargetMode="External"/><Relationship Id="rId70" Type="http://schemas.openxmlformats.org/officeDocument/2006/relationships/hyperlink" Target="https://en.wikipedia.org/wiki/Tehran_Stock_Exchange" TargetMode="External"/><Relationship Id="rId91" Type="http://schemas.openxmlformats.org/officeDocument/2006/relationships/hyperlink" Target="https://en.wikipedia.org/wiki/Taiwan_Stock_Exchange" TargetMode="External"/><Relationship Id="rId145" Type="http://schemas.openxmlformats.org/officeDocument/2006/relationships/hyperlink" Target="https://en.wikipedia.org/wiki/New_York_Stock_Exchange" TargetMode="External"/><Relationship Id="rId166" Type="http://schemas.openxmlformats.org/officeDocument/2006/relationships/hyperlink" Target="https://en.wikipedia.org/wiki/Japan_Exchange_Group" TargetMode="External"/><Relationship Id="rId1" Type="http://schemas.openxmlformats.org/officeDocument/2006/relationships/pivotTable" Target="../pivotTables/pivotTable1.xml"/><Relationship Id="rId28" Type="http://schemas.openxmlformats.org/officeDocument/2006/relationships/hyperlink" Target="https://en.wikipedia.org/wiki/Shanghai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SIX_Swiss_Exchange" TargetMode="External"/><Relationship Id="rId60" Type="http://schemas.openxmlformats.org/officeDocument/2006/relationships/hyperlink" Target="https://en.wikipedia.org/wiki/Deutsche_B%C3%B6rse" TargetMode="External"/><Relationship Id="rId81" Type="http://schemas.openxmlformats.org/officeDocument/2006/relationships/hyperlink" Target="https://en.wikipedia.org/wiki/Tehran_Stock_Exchange" TargetMode="External"/><Relationship Id="rId135" Type="http://schemas.openxmlformats.org/officeDocument/2006/relationships/hyperlink" Target="https://en.wikipedia.org/wiki/Nasdaq" TargetMode="External"/><Relationship Id="rId156" Type="http://schemas.openxmlformats.org/officeDocument/2006/relationships/hyperlink" Target="https://en.wikipedia.org/wiki/Deutsche_B%C3%B6rse" TargetMode="External"/><Relationship Id="rId177" Type="http://schemas.openxmlformats.org/officeDocument/2006/relationships/hyperlink" Target="https://en.wikipedia.org/wiki/Toronto_Stock_Exchan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3E29-6DC0-564A-9BC5-2CBBF1E82253}">
  <dimension ref="A1:H201"/>
  <sheetViews>
    <sheetView showGridLines="0" workbookViewId="0">
      <selection activeCell="G2" sqref="G2:G201"/>
    </sheetView>
  </sheetViews>
  <sheetFormatPr baseColWidth="10" defaultRowHeight="16"/>
  <cols>
    <col min="2" max="2" width="25" bestFit="1" customWidth="1"/>
    <col min="3" max="3" width="11.6640625" bestFit="1" customWidth="1"/>
    <col min="4" max="4" width="12.6640625" bestFit="1" customWidth="1"/>
  </cols>
  <sheetData>
    <row r="1" spans="1:8" ht="20" thickTop="1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17" thickTop="1">
      <c r="A2" s="6" t="s">
        <v>8</v>
      </c>
      <c r="B2" s="7" t="s">
        <v>9</v>
      </c>
      <c r="C2" s="8" t="s">
        <v>10</v>
      </c>
      <c r="D2" s="23">
        <v>44841</v>
      </c>
      <c r="E2" s="9">
        <v>7</v>
      </c>
      <c r="F2" s="9">
        <v>0.28318547112501802</v>
      </c>
      <c r="G2" s="23">
        <v>45092</v>
      </c>
      <c r="H2" s="9">
        <v>0.557129814707503</v>
      </c>
    </row>
    <row r="3" spans="1:8">
      <c r="A3" s="1" t="s">
        <v>11</v>
      </c>
      <c r="B3" s="2" t="s">
        <v>12</v>
      </c>
      <c r="C3" s="3" t="s">
        <v>13</v>
      </c>
      <c r="D3" s="21">
        <v>44200</v>
      </c>
      <c r="E3" s="4">
        <v>2</v>
      </c>
      <c r="F3" s="4">
        <v>0.64142747007026002</v>
      </c>
      <c r="G3" s="21">
        <v>45039</v>
      </c>
      <c r="H3" s="4">
        <v>0.88983597888511301</v>
      </c>
    </row>
    <row r="4" spans="1:8">
      <c r="A4" s="1" t="s">
        <v>14</v>
      </c>
      <c r="B4" s="2" t="s">
        <v>15</v>
      </c>
      <c r="C4" s="3" t="s">
        <v>10</v>
      </c>
      <c r="D4" s="21">
        <v>44519</v>
      </c>
      <c r="E4" s="4">
        <v>6</v>
      </c>
      <c r="F4" s="4">
        <v>0.98092817996517101</v>
      </c>
      <c r="G4" s="21">
        <v>44968</v>
      </c>
      <c r="H4" s="4">
        <v>0.72256312699759195</v>
      </c>
    </row>
    <row r="5" spans="1:8">
      <c r="A5" s="1" t="s">
        <v>16</v>
      </c>
      <c r="B5" s="2" t="s">
        <v>17</v>
      </c>
      <c r="C5" s="3" t="s">
        <v>18</v>
      </c>
      <c r="D5" s="21">
        <v>44664</v>
      </c>
      <c r="E5" s="4">
        <v>1</v>
      </c>
      <c r="F5" s="4">
        <v>0.46027529609517198</v>
      </c>
      <c r="G5" s="21">
        <v>44971</v>
      </c>
      <c r="H5" s="4">
        <v>0.82793169583258497</v>
      </c>
    </row>
    <row r="6" spans="1:8">
      <c r="A6" s="1" t="s">
        <v>19</v>
      </c>
      <c r="B6" s="2" t="s">
        <v>9</v>
      </c>
      <c r="C6" s="3" t="s">
        <v>10</v>
      </c>
      <c r="D6" s="21">
        <v>44351</v>
      </c>
      <c r="E6" s="4">
        <v>9</v>
      </c>
      <c r="F6" s="4">
        <v>0.55179844990216698</v>
      </c>
      <c r="G6" s="21">
        <v>44977</v>
      </c>
      <c r="H6" s="4">
        <v>0.19789786446941801</v>
      </c>
    </row>
    <row r="7" spans="1:8">
      <c r="A7" s="1" t="s">
        <v>20</v>
      </c>
      <c r="B7" s="2" t="s">
        <v>21</v>
      </c>
      <c r="C7" s="3" t="s">
        <v>22</v>
      </c>
      <c r="D7" s="21">
        <v>44529</v>
      </c>
      <c r="E7" s="4">
        <v>1</v>
      </c>
      <c r="F7" s="4">
        <v>0.30386848867018701</v>
      </c>
      <c r="G7" s="21">
        <v>44969</v>
      </c>
      <c r="H7" s="4">
        <v>0.97814412656590199</v>
      </c>
    </row>
    <row r="8" spans="1:8">
      <c r="A8" s="1" t="s">
        <v>23</v>
      </c>
      <c r="B8" s="2" t="s">
        <v>24</v>
      </c>
      <c r="C8" s="3" t="s">
        <v>25</v>
      </c>
      <c r="D8" s="21">
        <v>44500</v>
      </c>
      <c r="E8" s="4">
        <v>3</v>
      </c>
      <c r="F8" s="4">
        <v>0.100945559071712</v>
      </c>
      <c r="G8" s="21">
        <v>44930</v>
      </c>
      <c r="H8" s="4">
        <v>0.407405377776074</v>
      </c>
    </row>
    <row r="9" spans="1:8">
      <c r="A9" s="1" t="s">
        <v>26</v>
      </c>
      <c r="B9" s="2" t="s">
        <v>27</v>
      </c>
      <c r="C9" s="3" t="s">
        <v>28</v>
      </c>
      <c r="D9" s="21">
        <v>44584</v>
      </c>
      <c r="E9" s="4">
        <v>4</v>
      </c>
      <c r="F9" s="4">
        <v>0.13652069785058399</v>
      </c>
      <c r="G9" s="21">
        <v>44991</v>
      </c>
      <c r="H9" s="4">
        <v>0.38969057106772598</v>
      </c>
    </row>
    <row r="10" spans="1:8">
      <c r="A10" s="1" t="s">
        <v>29</v>
      </c>
      <c r="B10" s="2" t="s">
        <v>30</v>
      </c>
      <c r="C10" s="3" t="s">
        <v>31</v>
      </c>
      <c r="D10" s="21">
        <v>44472</v>
      </c>
      <c r="E10" s="4">
        <v>10</v>
      </c>
      <c r="F10" s="4">
        <v>0.41670439236003598</v>
      </c>
      <c r="G10" s="21">
        <v>45045</v>
      </c>
      <c r="H10" s="4">
        <v>0.54934508287877304</v>
      </c>
    </row>
    <row r="11" spans="1:8">
      <c r="A11" s="1" t="s">
        <v>32</v>
      </c>
      <c r="B11" s="2" t="s">
        <v>21</v>
      </c>
      <c r="C11" s="3" t="s">
        <v>22</v>
      </c>
      <c r="D11" s="21">
        <v>44587</v>
      </c>
      <c r="E11" s="4">
        <v>6</v>
      </c>
      <c r="F11" s="4">
        <v>0.24316986891245501</v>
      </c>
      <c r="G11" s="21">
        <v>44987</v>
      </c>
      <c r="H11" s="4">
        <v>0.420232824731951</v>
      </c>
    </row>
    <row r="12" spans="1:8">
      <c r="A12" s="1" t="s">
        <v>33</v>
      </c>
      <c r="B12" s="2" t="s">
        <v>34</v>
      </c>
      <c r="C12" s="3" t="s">
        <v>35</v>
      </c>
      <c r="D12" s="21">
        <v>44407</v>
      </c>
      <c r="E12" s="4">
        <v>5</v>
      </c>
      <c r="F12" s="4">
        <v>0.80079383386161695</v>
      </c>
      <c r="G12" s="21">
        <v>44996</v>
      </c>
      <c r="H12" s="4">
        <v>0.89666229529100405</v>
      </c>
    </row>
    <row r="13" spans="1:8">
      <c r="A13" s="1" t="s">
        <v>36</v>
      </c>
      <c r="B13" s="2" t="s">
        <v>9</v>
      </c>
      <c r="C13" s="3" t="s">
        <v>10</v>
      </c>
      <c r="D13" s="21">
        <v>44543</v>
      </c>
      <c r="E13" s="4">
        <v>10</v>
      </c>
      <c r="F13" s="4">
        <v>0.638981266676107</v>
      </c>
      <c r="G13" s="21">
        <v>45031</v>
      </c>
      <c r="H13" s="4">
        <v>0.77496721699985804</v>
      </c>
    </row>
    <row r="14" spans="1:8">
      <c r="A14" s="1" t="s">
        <v>37</v>
      </c>
      <c r="B14" s="2" t="s">
        <v>9</v>
      </c>
      <c r="C14" s="3" t="s">
        <v>10</v>
      </c>
      <c r="D14" s="21">
        <v>44925</v>
      </c>
      <c r="E14" s="4">
        <v>8</v>
      </c>
      <c r="F14" s="4">
        <v>0.34625418958602699</v>
      </c>
      <c r="G14" s="21">
        <v>45034</v>
      </c>
      <c r="H14" s="4">
        <v>0.71065052633396197</v>
      </c>
    </row>
    <row r="15" spans="1:8">
      <c r="A15" s="1" t="s">
        <v>38</v>
      </c>
      <c r="B15" s="2" t="s">
        <v>39</v>
      </c>
      <c r="C15" s="3" t="s">
        <v>40</v>
      </c>
      <c r="D15" s="21">
        <v>44355</v>
      </c>
      <c r="E15" s="4">
        <v>6</v>
      </c>
      <c r="F15" s="4">
        <v>0.36584758654187899</v>
      </c>
      <c r="G15" s="21">
        <v>45023</v>
      </c>
      <c r="H15" s="4">
        <v>0.45311698845143</v>
      </c>
    </row>
    <row r="16" spans="1:8">
      <c r="A16" s="1" t="s">
        <v>41</v>
      </c>
      <c r="B16" s="2" t="s">
        <v>27</v>
      </c>
      <c r="C16" s="3" t="s">
        <v>28</v>
      </c>
      <c r="D16" s="21">
        <v>44710</v>
      </c>
      <c r="E16" s="4">
        <v>6</v>
      </c>
      <c r="F16" s="4">
        <v>0.379060395757914</v>
      </c>
      <c r="G16" s="21">
        <v>44977</v>
      </c>
      <c r="H16" s="4">
        <v>0.31616207722275602</v>
      </c>
    </row>
    <row r="17" spans="1:8">
      <c r="A17" s="1" t="s">
        <v>42</v>
      </c>
      <c r="B17" s="2" t="s">
        <v>43</v>
      </c>
      <c r="C17" s="3" t="s">
        <v>44</v>
      </c>
      <c r="D17" s="21">
        <v>44922</v>
      </c>
      <c r="E17" s="4">
        <v>8</v>
      </c>
      <c r="F17" s="4">
        <v>0.72895214290311094</v>
      </c>
      <c r="G17" s="21">
        <v>45000</v>
      </c>
      <c r="H17" s="4">
        <v>0.22418004410534101</v>
      </c>
    </row>
    <row r="18" spans="1:8">
      <c r="A18" s="1" t="s">
        <v>45</v>
      </c>
      <c r="B18" s="2" t="s">
        <v>46</v>
      </c>
      <c r="C18" s="3" t="s">
        <v>47</v>
      </c>
      <c r="D18" s="21">
        <v>44294</v>
      </c>
      <c r="E18" s="4">
        <v>5</v>
      </c>
      <c r="F18" s="4">
        <v>0.42202075102150899</v>
      </c>
      <c r="G18" s="21">
        <v>45056</v>
      </c>
      <c r="H18" s="4">
        <v>0.38793156543941099</v>
      </c>
    </row>
    <row r="19" spans="1:8">
      <c r="A19" s="1" t="s">
        <v>48</v>
      </c>
      <c r="B19" s="2" t="s">
        <v>49</v>
      </c>
      <c r="C19" s="3" t="s">
        <v>50</v>
      </c>
      <c r="D19" s="21">
        <v>44341</v>
      </c>
      <c r="E19" s="4">
        <v>4</v>
      </c>
      <c r="F19" s="4">
        <v>0.221183884694959</v>
      </c>
      <c r="G19" s="21">
        <v>44964</v>
      </c>
      <c r="H19" s="4">
        <v>0.33188863151931702</v>
      </c>
    </row>
    <row r="20" spans="1:8">
      <c r="A20" s="1" t="s">
        <v>51</v>
      </c>
      <c r="B20" s="2" t="s">
        <v>15</v>
      </c>
      <c r="C20" s="3" t="s">
        <v>10</v>
      </c>
      <c r="D20" s="21">
        <v>44205</v>
      </c>
      <c r="E20" s="4">
        <v>1</v>
      </c>
      <c r="F20" s="4">
        <v>0.33608049957319502</v>
      </c>
      <c r="G20" s="21">
        <v>45067</v>
      </c>
      <c r="H20" s="4">
        <v>0.632173644236244</v>
      </c>
    </row>
    <row r="21" spans="1:8">
      <c r="A21" s="1" t="s">
        <v>52</v>
      </c>
      <c r="B21" s="2" t="s">
        <v>43</v>
      </c>
      <c r="C21" s="3" t="s">
        <v>44</v>
      </c>
      <c r="D21" s="21">
        <v>44385</v>
      </c>
      <c r="E21" s="4">
        <v>1</v>
      </c>
      <c r="F21" s="4">
        <v>0.66879924137456503</v>
      </c>
      <c r="G21" s="21">
        <v>45019</v>
      </c>
      <c r="H21" s="4">
        <v>0.97050369055421803</v>
      </c>
    </row>
    <row r="22" spans="1:8">
      <c r="A22" s="1" t="s">
        <v>53</v>
      </c>
      <c r="B22" s="2" t="s">
        <v>54</v>
      </c>
      <c r="C22" s="3" t="s">
        <v>55</v>
      </c>
      <c r="D22" s="21">
        <v>44418</v>
      </c>
      <c r="E22" s="4">
        <v>1</v>
      </c>
      <c r="F22" s="4">
        <v>0.94855371414201095</v>
      </c>
      <c r="G22" s="21">
        <v>44964</v>
      </c>
      <c r="H22" s="4">
        <v>0.335795433783181</v>
      </c>
    </row>
    <row r="23" spans="1:8">
      <c r="A23" s="1" t="s">
        <v>56</v>
      </c>
      <c r="B23" s="2" t="s">
        <v>9</v>
      </c>
      <c r="C23" s="3" t="s">
        <v>10</v>
      </c>
      <c r="D23" s="21">
        <v>44303</v>
      </c>
      <c r="E23" s="4">
        <v>9</v>
      </c>
      <c r="F23" s="4">
        <v>0.84008770787604403</v>
      </c>
      <c r="G23" s="21">
        <v>45011</v>
      </c>
      <c r="H23" s="4">
        <v>0.55247139186324401</v>
      </c>
    </row>
    <row r="24" spans="1:8">
      <c r="A24" s="1" t="s">
        <v>57</v>
      </c>
      <c r="B24" s="2" t="s">
        <v>58</v>
      </c>
      <c r="C24" s="3" t="s">
        <v>59</v>
      </c>
      <c r="D24" s="21">
        <v>44469</v>
      </c>
      <c r="E24" s="4">
        <v>2</v>
      </c>
      <c r="F24" s="4">
        <v>2.2027610408179498E-3</v>
      </c>
      <c r="G24" s="21">
        <v>45016</v>
      </c>
      <c r="H24" s="4">
        <v>0.38274839978632802</v>
      </c>
    </row>
    <row r="25" spans="1:8">
      <c r="A25" s="1" t="s">
        <v>60</v>
      </c>
      <c r="B25" s="2" t="s">
        <v>61</v>
      </c>
      <c r="C25" s="3" t="s">
        <v>62</v>
      </c>
      <c r="D25" s="21">
        <v>44786</v>
      </c>
      <c r="E25" s="4">
        <v>3</v>
      </c>
      <c r="F25" s="4">
        <v>0.70520735936114698</v>
      </c>
      <c r="G25" s="21">
        <v>45023</v>
      </c>
      <c r="H25" s="4">
        <v>0.85427426099032899</v>
      </c>
    </row>
    <row r="26" spans="1:8">
      <c r="A26" s="1" t="s">
        <v>63</v>
      </c>
      <c r="B26" s="2" t="s">
        <v>30</v>
      </c>
      <c r="C26" s="3" t="s">
        <v>31</v>
      </c>
      <c r="D26" s="21">
        <v>44882</v>
      </c>
      <c r="E26" s="4">
        <v>2</v>
      </c>
      <c r="F26" s="4">
        <v>0.83894286337563995</v>
      </c>
      <c r="G26" s="21">
        <v>44933</v>
      </c>
      <c r="H26" s="4">
        <v>0.67630232908539301</v>
      </c>
    </row>
    <row r="27" spans="1:8">
      <c r="A27" s="1" t="s">
        <v>64</v>
      </c>
      <c r="B27" s="2" t="s">
        <v>58</v>
      </c>
      <c r="C27" s="3" t="s">
        <v>59</v>
      </c>
      <c r="D27" s="21">
        <v>44725</v>
      </c>
      <c r="E27" s="4">
        <v>8</v>
      </c>
      <c r="F27" s="4">
        <v>0.87889715359181098</v>
      </c>
      <c r="G27" s="21">
        <v>44932</v>
      </c>
      <c r="H27" s="4">
        <v>0.20020556920871699</v>
      </c>
    </row>
    <row r="28" spans="1:8">
      <c r="A28" s="1" t="s">
        <v>65</v>
      </c>
      <c r="B28" s="2" t="s">
        <v>24</v>
      </c>
      <c r="C28" s="3" t="s">
        <v>25</v>
      </c>
      <c r="D28" s="21">
        <v>44599</v>
      </c>
      <c r="E28" s="4">
        <v>7</v>
      </c>
      <c r="F28" s="4">
        <v>0.81200798012546904</v>
      </c>
      <c r="G28" s="21">
        <v>45064</v>
      </c>
      <c r="H28" s="4">
        <v>0.26150647842758601</v>
      </c>
    </row>
    <row r="29" spans="1:8">
      <c r="A29" s="1" t="s">
        <v>66</v>
      </c>
      <c r="B29" s="2" t="s">
        <v>9</v>
      </c>
      <c r="C29" s="3" t="s">
        <v>10</v>
      </c>
      <c r="D29" s="21">
        <v>44492</v>
      </c>
      <c r="E29" s="4">
        <v>1</v>
      </c>
      <c r="F29" s="4">
        <v>0.27554760755730201</v>
      </c>
      <c r="G29" s="21">
        <v>45049</v>
      </c>
      <c r="H29" s="4">
        <v>0.19858809226913399</v>
      </c>
    </row>
    <row r="30" spans="1:8">
      <c r="A30" s="1" t="s">
        <v>67</v>
      </c>
      <c r="B30" s="2" t="s">
        <v>9</v>
      </c>
      <c r="C30" s="3" t="s">
        <v>10</v>
      </c>
      <c r="D30" s="21">
        <v>44523</v>
      </c>
      <c r="E30" s="4">
        <v>3</v>
      </c>
      <c r="F30" s="4">
        <v>0.15183590676997499</v>
      </c>
      <c r="G30" s="21">
        <v>45036</v>
      </c>
      <c r="H30" s="4">
        <v>0.96263635120934099</v>
      </c>
    </row>
    <row r="31" spans="1:8">
      <c r="A31" s="1" t="s">
        <v>68</v>
      </c>
      <c r="B31" s="2" t="s">
        <v>34</v>
      </c>
      <c r="C31" s="3" t="s">
        <v>35</v>
      </c>
      <c r="D31" s="21">
        <v>44281</v>
      </c>
      <c r="E31" s="4">
        <v>1</v>
      </c>
      <c r="F31" s="4">
        <v>0.31751651418006399</v>
      </c>
      <c r="G31" s="21">
        <v>44967</v>
      </c>
      <c r="H31" s="4">
        <v>0.47080505116614901</v>
      </c>
    </row>
    <row r="32" spans="1:8">
      <c r="A32" s="1" t="s">
        <v>69</v>
      </c>
      <c r="B32" s="2" t="s">
        <v>54</v>
      </c>
      <c r="C32" s="3" t="s">
        <v>55</v>
      </c>
      <c r="D32" s="21">
        <v>44594</v>
      </c>
      <c r="E32" s="4">
        <v>7</v>
      </c>
      <c r="F32" s="4">
        <v>8.2508842921547004E-2</v>
      </c>
      <c r="G32" s="21">
        <v>44981</v>
      </c>
      <c r="H32" s="4">
        <v>0.90723039307728803</v>
      </c>
    </row>
    <row r="33" spans="1:8">
      <c r="A33" s="1" t="s">
        <v>70</v>
      </c>
      <c r="B33" s="2" t="s">
        <v>71</v>
      </c>
      <c r="C33" s="3" t="s">
        <v>50</v>
      </c>
      <c r="D33" s="21">
        <v>44239</v>
      </c>
      <c r="E33" s="4">
        <v>9</v>
      </c>
      <c r="F33" s="4">
        <v>3.8415611438702597E-2</v>
      </c>
      <c r="G33" s="21">
        <v>45034</v>
      </c>
      <c r="H33" s="4">
        <v>0.69214535069910299</v>
      </c>
    </row>
    <row r="34" spans="1:8">
      <c r="A34" s="1" t="s">
        <v>72</v>
      </c>
      <c r="B34" s="2" t="s">
        <v>73</v>
      </c>
      <c r="C34" s="3" t="s">
        <v>74</v>
      </c>
      <c r="D34" s="21">
        <v>44541</v>
      </c>
      <c r="E34" s="4">
        <v>9</v>
      </c>
      <c r="F34" s="4">
        <v>0.215773738787989</v>
      </c>
      <c r="G34" s="21">
        <v>45040</v>
      </c>
      <c r="H34" s="4">
        <v>0.54884364241615202</v>
      </c>
    </row>
    <row r="35" spans="1:8">
      <c r="A35" s="1" t="s">
        <v>75</v>
      </c>
      <c r="B35" s="2" t="s">
        <v>34</v>
      </c>
      <c r="C35" s="3" t="s">
        <v>35</v>
      </c>
      <c r="D35" s="21">
        <v>44446</v>
      </c>
      <c r="E35" s="4">
        <v>5</v>
      </c>
      <c r="F35" s="4">
        <v>0.72585135876436702</v>
      </c>
      <c r="G35" s="21">
        <v>45053</v>
      </c>
      <c r="H35" s="4">
        <v>0.173994592694031</v>
      </c>
    </row>
    <row r="36" spans="1:8">
      <c r="A36" s="1" t="s">
        <v>76</v>
      </c>
      <c r="B36" s="2" t="s">
        <v>17</v>
      </c>
      <c r="C36" s="3" t="s">
        <v>18</v>
      </c>
      <c r="D36" s="21">
        <v>44554</v>
      </c>
      <c r="E36" s="4">
        <v>8</v>
      </c>
      <c r="F36" s="4">
        <v>0.68255570090641804</v>
      </c>
      <c r="G36" s="21">
        <v>44988</v>
      </c>
      <c r="H36" s="4">
        <v>0.60454082217188998</v>
      </c>
    </row>
    <row r="37" spans="1:8">
      <c r="A37" s="1" t="s">
        <v>77</v>
      </c>
      <c r="B37" s="2" t="s">
        <v>21</v>
      </c>
      <c r="C37" s="3" t="s">
        <v>22</v>
      </c>
      <c r="D37" s="21">
        <v>44198</v>
      </c>
      <c r="E37" s="4">
        <v>3</v>
      </c>
      <c r="F37" s="4">
        <v>0.80123839065137303</v>
      </c>
      <c r="G37" s="21">
        <v>45049</v>
      </c>
      <c r="H37" s="4">
        <v>0.30527628395158701</v>
      </c>
    </row>
    <row r="38" spans="1:8">
      <c r="A38" s="1" t="s">
        <v>78</v>
      </c>
      <c r="B38" s="2" t="s">
        <v>73</v>
      </c>
      <c r="C38" s="3" t="s">
        <v>74</v>
      </c>
      <c r="D38" s="21">
        <v>44838</v>
      </c>
      <c r="E38" s="4">
        <v>4</v>
      </c>
      <c r="F38" s="4">
        <v>0.86036052556079601</v>
      </c>
      <c r="G38" s="21">
        <v>44968</v>
      </c>
      <c r="H38" s="4">
        <v>0.75556235613803402</v>
      </c>
    </row>
    <row r="39" spans="1:8">
      <c r="A39" s="1" t="s">
        <v>79</v>
      </c>
      <c r="B39" s="2" t="s">
        <v>34</v>
      </c>
      <c r="C39" s="3" t="s">
        <v>35</v>
      </c>
      <c r="D39" s="21">
        <v>44503</v>
      </c>
      <c r="E39" s="4">
        <v>3</v>
      </c>
      <c r="F39" s="4">
        <v>0.89411437906362101</v>
      </c>
      <c r="G39" s="21">
        <v>44951</v>
      </c>
      <c r="H39" s="4">
        <v>0.15236785201696099</v>
      </c>
    </row>
    <row r="40" spans="1:8">
      <c r="A40" s="1" t="s">
        <v>80</v>
      </c>
      <c r="B40" s="2" t="s">
        <v>81</v>
      </c>
      <c r="C40" s="3" t="s">
        <v>62</v>
      </c>
      <c r="D40" s="21">
        <v>44579</v>
      </c>
      <c r="E40" s="4">
        <v>10</v>
      </c>
      <c r="F40" s="4">
        <v>0.93792316902615502</v>
      </c>
      <c r="G40" s="21">
        <v>45061</v>
      </c>
      <c r="H40" s="4">
        <v>0.45551581516099299</v>
      </c>
    </row>
    <row r="41" spans="1:8">
      <c r="A41" s="1" t="s">
        <v>82</v>
      </c>
      <c r="B41" s="2" t="s">
        <v>12</v>
      </c>
      <c r="C41" s="3" t="s">
        <v>13</v>
      </c>
      <c r="D41" s="21">
        <v>44898</v>
      </c>
      <c r="E41" s="4">
        <v>4</v>
      </c>
      <c r="F41" s="4">
        <v>0.70777097045034598</v>
      </c>
      <c r="G41" s="21">
        <v>44969</v>
      </c>
      <c r="H41" s="4">
        <v>0.29010240599643</v>
      </c>
    </row>
    <row r="42" spans="1:8">
      <c r="A42" s="1" t="s">
        <v>83</v>
      </c>
      <c r="B42" s="2" t="s">
        <v>81</v>
      </c>
      <c r="C42" s="3" t="s">
        <v>62</v>
      </c>
      <c r="D42" s="21">
        <v>44315</v>
      </c>
      <c r="E42" s="4">
        <v>10</v>
      </c>
      <c r="F42" s="4">
        <v>0.32809052787687998</v>
      </c>
      <c r="G42" s="21">
        <v>45058</v>
      </c>
      <c r="H42" s="4">
        <v>0.53620178529362506</v>
      </c>
    </row>
    <row r="43" spans="1:8">
      <c r="A43" s="1" t="s">
        <v>84</v>
      </c>
      <c r="B43" s="2" t="s">
        <v>12</v>
      </c>
      <c r="C43" s="3" t="s">
        <v>13</v>
      </c>
      <c r="D43" s="21">
        <v>44921</v>
      </c>
      <c r="E43" s="4">
        <v>10</v>
      </c>
      <c r="F43" s="4">
        <v>0.20148931810460499</v>
      </c>
      <c r="G43" s="21">
        <v>45027</v>
      </c>
      <c r="H43" s="4">
        <v>0.37346939187061601</v>
      </c>
    </row>
    <row r="44" spans="1:8">
      <c r="A44" s="1" t="s">
        <v>85</v>
      </c>
      <c r="B44" s="2" t="s">
        <v>43</v>
      </c>
      <c r="C44" s="3" t="s">
        <v>44</v>
      </c>
      <c r="D44" s="21">
        <v>44708</v>
      </c>
      <c r="E44" s="4">
        <v>6</v>
      </c>
      <c r="F44" s="4">
        <v>3.5993791246495099E-2</v>
      </c>
      <c r="G44" s="21">
        <v>44985</v>
      </c>
      <c r="H44" s="4">
        <v>0.97861539568179701</v>
      </c>
    </row>
    <row r="45" spans="1:8">
      <c r="A45" s="1" t="s">
        <v>86</v>
      </c>
      <c r="B45" s="2" t="s">
        <v>9</v>
      </c>
      <c r="C45" s="3" t="s">
        <v>10</v>
      </c>
      <c r="D45" s="21">
        <v>44795</v>
      </c>
      <c r="E45" s="4">
        <v>1</v>
      </c>
      <c r="F45" s="4">
        <v>0.71704537744139196</v>
      </c>
      <c r="G45" s="21">
        <v>45022</v>
      </c>
      <c r="H45" s="4">
        <v>0.16233553287650401</v>
      </c>
    </row>
    <row r="46" spans="1:8">
      <c r="A46" s="1" t="s">
        <v>87</v>
      </c>
      <c r="B46" s="2" t="s">
        <v>49</v>
      </c>
      <c r="C46" s="3" t="s">
        <v>50</v>
      </c>
      <c r="D46" s="21">
        <v>44338</v>
      </c>
      <c r="E46" s="4">
        <v>9</v>
      </c>
      <c r="F46" s="4">
        <v>0.71155870482197403</v>
      </c>
      <c r="G46" s="21">
        <v>45045</v>
      </c>
      <c r="H46" s="4">
        <v>0.15390650537949099</v>
      </c>
    </row>
    <row r="47" spans="1:8">
      <c r="A47" s="1" t="s">
        <v>88</v>
      </c>
      <c r="B47" s="2" t="s">
        <v>34</v>
      </c>
      <c r="C47" s="3" t="s">
        <v>35</v>
      </c>
      <c r="D47" s="21">
        <v>44274</v>
      </c>
      <c r="E47" s="4">
        <v>6</v>
      </c>
      <c r="F47" s="4">
        <v>6.4033223650055093E-2</v>
      </c>
      <c r="G47" s="21">
        <v>45004</v>
      </c>
      <c r="H47" s="4">
        <v>4.2104998611888203E-3</v>
      </c>
    </row>
    <row r="48" spans="1:8">
      <c r="A48" s="1" t="s">
        <v>89</v>
      </c>
      <c r="B48" s="2" t="s">
        <v>46</v>
      </c>
      <c r="C48" s="3" t="s">
        <v>47</v>
      </c>
      <c r="D48" s="21">
        <v>44725</v>
      </c>
      <c r="E48" s="4">
        <v>7</v>
      </c>
      <c r="F48" s="4">
        <v>0.97988976578176401</v>
      </c>
      <c r="G48" s="21">
        <v>45051</v>
      </c>
      <c r="H48" s="4">
        <v>4.3763329833777703E-2</v>
      </c>
    </row>
    <row r="49" spans="1:8">
      <c r="A49" s="1" t="s">
        <v>90</v>
      </c>
      <c r="B49" s="2" t="s">
        <v>30</v>
      </c>
      <c r="C49" s="3" t="s">
        <v>31</v>
      </c>
      <c r="D49" s="21">
        <v>44340</v>
      </c>
      <c r="E49" s="4">
        <v>10</v>
      </c>
      <c r="F49" s="4">
        <v>0.702645841021446</v>
      </c>
      <c r="G49" s="21">
        <v>44928</v>
      </c>
      <c r="H49" s="4">
        <v>0.369783832169231</v>
      </c>
    </row>
    <row r="50" spans="1:8">
      <c r="A50" s="1" t="s">
        <v>91</v>
      </c>
      <c r="B50" s="2" t="s">
        <v>24</v>
      </c>
      <c r="C50" s="3" t="s">
        <v>25</v>
      </c>
      <c r="D50" s="21">
        <v>44502</v>
      </c>
      <c r="E50" s="4">
        <v>3</v>
      </c>
      <c r="F50" s="4">
        <v>6.7860349366877903E-2</v>
      </c>
      <c r="G50" s="21">
        <v>45026</v>
      </c>
      <c r="H50" s="4">
        <v>0.67274821533457596</v>
      </c>
    </row>
    <row r="51" spans="1:8">
      <c r="A51" s="1" t="s">
        <v>92</v>
      </c>
      <c r="B51" s="2" t="s">
        <v>54</v>
      </c>
      <c r="C51" s="3" t="s">
        <v>55</v>
      </c>
      <c r="D51" s="21">
        <v>44560</v>
      </c>
      <c r="E51" s="4">
        <v>9</v>
      </c>
      <c r="F51" s="4">
        <v>0.407593318710052</v>
      </c>
      <c r="G51" s="21">
        <v>44988</v>
      </c>
      <c r="H51" s="4">
        <v>0.63816582309695902</v>
      </c>
    </row>
    <row r="52" spans="1:8">
      <c r="A52" s="1" t="s">
        <v>93</v>
      </c>
      <c r="B52" s="2" t="s">
        <v>61</v>
      </c>
      <c r="C52" s="3" t="s">
        <v>62</v>
      </c>
      <c r="D52" s="21">
        <v>44361</v>
      </c>
      <c r="E52" s="4">
        <v>4</v>
      </c>
      <c r="F52" s="4">
        <v>0.52920695915069904</v>
      </c>
      <c r="G52" s="21">
        <v>44976</v>
      </c>
      <c r="H52" s="4">
        <v>0.13238552807963799</v>
      </c>
    </row>
    <row r="53" spans="1:8">
      <c r="A53" s="1" t="s">
        <v>94</v>
      </c>
      <c r="B53" s="2" t="s">
        <v>17</v>
      </c>
      <c r="C53" s="3" t="s">
        <v>18</v>
      </c>
      <c r="D53" s="21">
        <v>44343</v>
      </c>
      <c r="E53" s="4">
        <v>1</v>
      </c>
      <c r="F53" s="4">
        <v>0.83003541427247696</v>
      </c>
      <c r="G53" s="21">
        <v>44965</v>
      </c>
      <c r="H53" s="4">
        <v>0.52621974753425005</v>
      </c>
    </row>
    <row r="54" spans="1:8">
      <c r="A54" s="1" t="s">
        <v>95</v>
      </c>
      <c r="B54" s="2" t="s">
        <v>17</v>
      </c>
      <c r="C54" s="3" t="s">
        <v>18</v>
      </c>
      <c r="D54" s="21">
        <v>44382</v>
      </c>
      <c r="E54" s="4">
        <v>9</v>
      </c>
      <c r="F54" s="4">
        <v>0.13503720101241901</v>
      </c>
      <c r="G54" s="21">
        <v>45017</v>
      </c>
      <c r="H54" s="4">
        <v>0.85749627053317901</v>
      </c>
    </row>
    <row r="55" spans="1:8">
      <c r="A55" s="1" t="s">
        <v>96</v>
      </c>
      <c r="B55" s="2" t="s">
        <v>54</v>
      </c>
      <c r="C55" s="3" t="s">
        <v>55</v>
      </c>
      <c r="D55" s="21">
        <v>44680</v>
      </c>
      <c r="E55" s="4">
        <v>2</v>
      </c>
      <c r="F55" s="4">
        <v>0.18457397753690899</v>
      </c>
      <c r="G55" s="21">
        <v>45004</v>
      </c>
      <c r="H55" s="4">
        <v>0.74032989684219797</v>
      </c>
    </row>
    <row r="56" spans="1:8">
      <c r="A56" s="1" t="s">
        <v>97</v>
      </c>
      <c r="B56" s="2" t="s">
        <v>24</v>
      </c>
      <c r="C56" s="3" t="s">
        <v>25</v>
      </c>
      <c r="D56" s="21">
        <v>44816</v>
      </c>
      <c r="E56" s="4">
        <v>7</v>
      </c>
      <c r="F56" s="4">
        <v>1.4827494446379701E-2</v>
      </c>
      <c r="G56" s="21">
        <v>44978</v>
      </c>
      <c r="H56" s="4">
        <v>0.41833053891377597</v>
      </c>
    </row>
    <row r="57" spans="1:8">
      <c r="A57" s="1" t="s">
        <v>98</v>
      </c>
      <c r="B57" s="2" t="s">
        <v>27</v>
      </c>
      <c r="C57" s="3" t="s">
        <v>28</v>
      </c>
      <c r="D57" s="21">
        <v>44278</v>
      </c>
      <c r="E57" s="4">
        <v>4</v>
      </c>
      <c r="F57" s="4">
        <v>0.27577765609607802</v>
      </c>
      <c r="G57" s="21">
        <v>45071</v>
      </c>
      <c r="H57" s="4">
        <v>0.84349820990746505</v>
      </c>
    </row>
    <row r="58" spans="1:8">
      <c r="A58" s="1" t="s">
        <v>99</v>
      </c>
      <c r="B58" s="2" t="s">
        <v>43</v>
      </c>
      <c r="C58" s="3" t="s">
        <v>44</v>
      </c>
      <c r="D58" s="21">
        <v>44667</v>
      </c>
      <c r="E58" s="4">
        <v>2</v>
      </c>
      <c r="F58" s="4">
        <v>1.4798370860461801E-2</v>
      </c>
      <c r="G58" s="21">
        <v>45011</v>
      </c>
      <c r="H58" s="4">
        <v>0.65581817056759795</v>
      </c>
    </row>
    <row r="59" spans="1:8">
      <c r="A59" s="1" t="s">
        <v>100</v>
      </c>
      <c r="B59" s="2" t="s">
        <v>71</v>
      </c>
      <c r="C59" s="3" t="s">
        <v>50</v>
      </c>
      <c r="D59" s="21">
        <v>44420</v>
      </c>
      <c r="E59" s="4">
        <v>4</v>
      </c>
      <c r="F59" s="4">
        <v>0.71929697815108395</v>
      </c>
      <c r="G59" s="21">
        <v>45029</v>
      </c>
      <c r="H59" s="4">
        <v>5.4091466872212501E-2</v>
      </c>
    </row>
    <row r="60" spans="1:8">
      <c r="A60" s="1" t="s">
        <v>101</v>
      </c>
      <c r="B60" s="2" t="s">
        <v>34</v>
      </c>
      <c r="C60" s="3" t="s">
        <v>35</v>
      </c>
      <c r="D60" s="21">
        <v>44922</v>
      </c>
      <c r="E60" s="4">
        <v>6</v>
      </c>
      <c r="F60" s="4">
        <v>0.45894107528788403</v>
      </c>
      <c r="G60" s="21">
        <v>44952</v>
      </c>
      <c r="H60" s="4">
        <v>0.64879966285478297</v>
      </c>
    </row>
    <row r="61" spans="1:8">
      <c r="A61" s="1" t="s">
        <v>102</v>
      </c>
      <c r="B61" s="2" t="s">
        <v>103</v>
      </c>
      <c r="C61" s="3" t="s">
        <v>104</v>
      </c>
      <c r="D61" s="21">
        <v>44356</v>
      </c>
      <c r="E61" s="4">
        <v>6</v>
      </c>
      <c r="F61" s="4">
        <v>0.75369284563293804</v>
      </c>
      <c r="G61" s="21">
        <v>45000</v>
      </c>
      <c r="H61" s="4">
        <v>0.95310350121023102</v>
      </c>
    </row>
    <row r="62" spans="1:8">
      <c r="A62" s="1" t="s">
        <v>105</v>
      </c>
      <c r="B62" s="2" t="s">
        <v>39</v>
      </c>
      <c r="C62" s="3" t="s">
        <v>40</v>
      </c>
      <c r="D62" s="21">
        <v>44315</v>
      </c>
      <c r="E62" s="4">
        <v>7</v>
      </c>
      <c r="F62" s="4">
        <v>0.73835370024837998</v>
      </c>
      <c r="G62" s="21">
        <v>45020</v>
      </c>
      <c r="H62" s="4">
        <v>0.10264222958663</v>
      </c>
    </row>
    <row r="63" spans="1:8">
      <c r="A63" s="1" t="s">
        <v>106</v>
      </c>
      <c r="B63" s="2" t="s">
        <v>12</v>
      </c>
      <c r="C63" s="3" t="s">
        <v>13</v>
      </c>
      <c r="D63" s="21">
        <v>44860</v>
      </c>
      <c r="E63" s="4">
        <v>8</v>
      </c>
      <c r="F63" s="4">
        <v>0.585256316656942</v>
      </c>
      <c r="G63" s="21">
        <v>45041</v>
      </c>
      <c r="H63" s="4">
        <v>0.63534355964006295</v>
      </c>
    </row>
    <row r="64" spans="1:8">
      <c r="A64" s="1" t="s">
        <v>107</v>
      </c>
      <c r="B64" s="2" t="s">
        <v>58</v>
      </c>
      <c r="C64" s="3" t="s">
        <v>59</v>
      </c>
      <c r="D64" s="21">
        <v>44340</v>
      </c>
      <c r="E64" s="4">
        <v>9</v>
      </c>
      <c r="F64" s="4">
        <v>0.87646719833682096</v>
      </c>
      <c r="G64" s="21">
        <v>44957</v>
      </c>
      <c r="H64" s="4">
        <v>0.32932752883912297</v>
      </c>
    </row>
    <row r="65" spans="1:8">
      <c r="A65" s="1" t="s">
        <v>108</v>
      </c>
      <c r="B65" s="2" t="s">
        <v>34</v>
      </c>
      <c r="C65" s="3" t="s">
        <v>35</v>
      </c>
      <c r="D65" s="21">
        <v>44773</v>
      </c>
      <c r="E65" s="4">
        <v>5</v>
      </c>
      <c r="F65" s="4">
        <v>0.68720157697523698</v>
      </c>
      <c r="G65" s="21">
        <v>45054</v>
      </c>
      <c r="H65" s="4">
        <v>0.79990973215818495</v>
      </c>
    </row>
    <row r="66" spans="1:8">
      <c r="A66" s="1" t="s">
        <v>109</v>
      </c>
      <c r="B66" s="2" t="s">
        <v>27</v>
      </c>
      <c r="C66" s="3" t="s">
        <v>28</v>
      </c>
      <c r="D66" s="21">
        <v>44347</v>
      </c>
      <c r="E66" s="4">
        <v>1</v>
      </c>
      <c r="F66" s="4">
        <v>0.48588703608226103</v>
      </c>
      <c r="G66" s="21">
        <v>45035</v>
      </c>
      <c r="H66" s="4">
        <v>0.45518918214522902</v>
      </c>
    </row>
    <row r="67" spans="1:8">
      <c r="A67" s="1" t="s">
        <v>110</v>
      </c>
      <c r="B67" s="2" t="s">
        <v>71</v>
      </c>
      <c r="C67" s="3" t="s">
        <v>50</v>
      </c>
      <c r="D67" s="21">
        <v>44659</v>
      </c>
      <c r="E67" s="4">
        <v>2</v>
      </c>
      <c r="F67" s="4">
        <v>0.68555193640676504</v>
      </c>
      <c r="G67" s="21">
        <v>45014</v>
      </c>
      <c r="H67" s="4">
        <v>0.40035912772023502</v>
      </c>
    </row>
    <row r="68" spans="1:8">
      <c r="A68" s="1" t="s">
        <v>111</v>
      </c>
      <c r="B68" s="2" t="s">
        <v>58</v>
      </c>
      <c r="C68" s="3" t="s">
        <v>59</v>
      </c>
      <c r="D68" s="21">
        <v>44679</v>
      </c>
      <c r="E68" s="4">
        <v>1</v>
      </c>
      <c r="F68" s="4">
        <v>0.574831092396204</v>
      </c>
      <c r="G68" s="21">
        <v>44936</v>
      </c>
      <c r="H68" s="4">
        <v>0.14703843884491</v>
      </c>
    </row>
    <row r="69" spans="1:8">
      <c r="A69" s="1" t="s">
        <v>112</v>
      </c>
      <c r="B69" s="2" t="s">
        <v>81</v>
      </c>
      <c r="C69" s="3" t="s">
        <v>62</v>
      </c>
      <c r="D69" s="21">
        <v>44800</v>
      </c>
      <c r="E69" s="4">
        <v>4</v>
      </c>
      <c r="F69" s="4">
        <v>0.89057060464664195</v>
      </c>
      <c r="G69" s="21">
        <v>45004</v>
      </c>
      <c r="H69" s="4">
        <v>0.24766978894018499</v>
      </c>
    </row>
    <row r="70" spans="1:8">
      <c r="A70" s="1" t="s">
        <v>113</v>
      </c>
      <c r="B70" s="2" t="s">
        <v>9</v>
      </c>
      <c r="C70" s="3" t="s">
        <v>10</v>
      </c>
      <c r="D70" s="21">
        <v>44889</v>
      </c>
      <c r="E70" s="4">
        <v>4</v>
      </c>
      <c r="F70" s="4">
        <v>0.64606533640427699</v>
      </c>
      <c r="G70" s="21">
        <v>44977</v>
      </c>
      <c r="H70" s="4">
        <v>0.75502767909149604</v>
      </c>
    </row>
    <row r="71" spans="1:8">
      <c r="A71" s="1" t="s">
        <v>114</v>
      </c>
      <c r="B71" s="2" t="s">
        <v>103</v>
      </c>
      <c r="C71" s="3" t="s">
        <v>104</v>
      </c>
      <c r="D71" s="21">
        <v>44574</v>
      </c>
      <c r="E71" s="4">
        <v>5</v>
      </c>
      <c r="F71" s="4">
        <v>2.4408043245797401E-2</v>
      </c>
      <c r="G71" s="21">
        <v>45041</v>
      </c>
      <c r="H71" s="4">
        <v>0.11842008103757801</v>
      </c>
    </row>
    <row r="72" spans="1:8">
      <c r="A72" s="1" t="s">
        <v>115</v>
      </c>
      <c r="B72" s="2" t="s">
        <v>61</v>
      </c>
      <c r="C72" s="3" t="s">
        <v>62</v>
      </c>
      <c r="D72" s="21">
        <v>44752</v>
      </c>
      <c r="E72" s="4">
        <v>1</v>
      </c>
      <c r="F72" s="4">
        <v>0.144587962809021</v>
      </c>
      <c r="G72" s="21">
        <v>44974</v>
      </c>
      <c r="H72" s="4">
        <v>0.22337306376263399</v>
      </c>
    </row>
    <row r="73" spans="1:8">
      <c r="A73" s="1" t="s">
        <v>116</v>
      </c>
      <c r="B73" s="2" t="s">
        <v>46</v>
      </c>
      <c r="C73" s="3" t="s">
        <v>47</v>
      </c>
      <c r="D73" s="21">
        <v>44786</v>
      </c>
      <c r="E73" s="4">
        <v>7</v>
      </c>
      <c r="F73" s="4">
        <v>1.31744392227479E-2</v>
      </c>
      <c r="G73" s="21">
        <v>45030</v>
      </c>
      <c r="H73" s="4">
        <v>0.97185682841004495</v>
      </c>
    </row>
    <row r="74" spans="1:8">
      <c r="A74" s="1" t="s">
        <v>117</v>
      </c>
      <c r="B74" s="2" t="s">
        <v>21</v>
      </c>
      <c r="C74" s="3" t="s">
        <v>22</v>
      </c>
      <c r="D74" s="21">
        <v>44644</v>
      </c>
      <c r="E74" s="4">
        <v>4</v>
      </c>
      <c r="F74" s="4">
        <v>0.81530857906975795</v>
      </c>
      <c r="G74" s="21">
        <v>44954</v>
      </c>
      <c r="H74" s="4">
        <v>0.48260987316073201</v>
      </c>
    </row>
    <row r="75" spans="1:8">
      <c r="A75" s="1" t="s">
        <v>118</v>
      </c>
      <c r="B75" s="2" t="s">
        <v>17</v>
      </c>
      <c r="C75" s="3" t="s">
        <v>18</v>
      </c>
      <c r="D75" s="21">
        <v>44554</v>
      </c>
      <c r="E75" s="4">
        <v>6</v>
      </c>
      <c r="F75" s="4">
        <v>0.15491081045699601</v>
      </c>
      <c r="G75" s="21">
        <v>45064</v>
      </c>
      <c r="H75" s="4">
        <v>0.76802453424894601</v>
      </c>
    </row>
    <row r="76" spans="1:8">
      <c r="A76" s="1" t="s">
        <v>119</v>
      </c>
      <c r="B76" s="2" t="s">
        <v>58</v>
      </c>
      <c r="C76" s="3" t="s">
        <v>59</v>
      </c>
      <c r="D76" s="21">
        <v>44706</v>
      </c>
      <c r="E76" s="4">
        <v>1</v>
      </c>
      <c r="F76" s="4">
        <v>0.269555056043635</v>
      </c>
      <c r="G76" s="21">
        <v>45000</v>
      </c>
      <c r="H76" s="4">
        <v>0.122182361751799</v>
      </c>
    </row>
    <row r="77" spans="1:8">
      <c r="A77" s="1" t="s">
        <v>120</v>
      </c>
      <c r="B77" s="2" t="s">
        <v>15</v>
      </c>
      <c r="C77" s="3" t="s">
        <v>10</v>
      </c>
      <c r="D77" s="21">
        <v>44794</v>
      </c>
      <c r="E77" s="4">
        <v>3</v>
      </c>
      <c r="F77" s="4">
        <v>0.71512622981990404</v>
      </c>
      <c r="G77" s="21">
        <v>45023</v>
      </c>
      <c r="H77" s="4">
        <v>2.82332058926804E-3</v>
      </c>
    </row>
    <row r="78" spans="1:8">
      <c r="A78" s="1" t="s">
        <v>121</v>
      </c>
      <c r="B78" s="2" t="s">
        <v>34</v>
      </c>
      <c r="C78" s="3" t="s">
        <v>35</v>
      </c>
      <c r="D78" s="21">
        <v>44423</v>
      </c>
      <c r="E78" s="4">
        <v>5</v>
      </c>
      <c r="F78" s="4">
        <v>0.517478802978105</v>
      </c>
      <c r="G78" s="21">
        <v>44991</v>
      </c>
      <c r="H78" s="4">
        <v>0.194941670945359</v>
      </c>
    </row>
    <row r="79" spans="1:8">
      <c r="A79" s="1" t="s">
        <v>122</v>
      </c>
      <c r="B79" s="2" t="s">
        <v>58</v>
      </c>
      <c r="C79" s="3" t="s">
        <v>59</v>
      </c>
      <c r="D79" s="21">
        <v>44270</v>
      </c>
      <c r="E79" s="4">
        <v>3</v>
      </c>
      <c r="F79" s="4">
        <v>0.98933192835650696</v>
      </c>
      <c r="G79" s="21">
        <v>44952</v>
      </c>
      <c r="H79" s="4">
        <v>0.116747383128981</v>
      </c>
    </row>
    <row r="80" spans="1:8">
      <c r="A80" s="1" t="s">
        <v>123</v>
      </c>
      <c r="B80" s="2" t="s">
        <v>73</v>
      </c>
      <c r="C80" s="3" t="s">
        <v>74</v>
      </c>
      <c r="D80" s="21">
        <v>44852</v>
      </c>
      <c r="E80" s="4">
        <v>5</v>
      </c>
      <c r="F80" s="4">
        <v>0.32415684712172899</v>
      </c>
      <c r="G80" s="21">
        <v>45051</v>
      </c>
      <c r="H80" s="4">
        <v>0.28398523541759901</v>
      </c>
    </row>
    <row r="81" spans="1:8">
      <c r="A81" s="1" t="s">
        <v>124</v>
      </c>
      <c r="B81" s="2" t="s">
        <v>9</v>
      </c>
      <c r="C81" s="3" t="s">
        <v>10</v>
      </c>
      <c r="D81" s="21">
        <v>44343</v>
      </c>
      <c r="E81" s="4">
        <v>6</v>
      </c>
      <c r="F81" s="4">
        <v>0.64559425958074801</v>
      </c>
      <c r="G81" s="21">
        <v>45057</v>
      </c>
      <c r="H81" s="4">
        <v>0.74976354481356899</v>
      </c>
    </row>
    <row r="82" spans="1:8">
      <c r="A82" s="1" t="s">
        <v>125</v>
      </c>
      <c r="B82" s="2" t="s">
        <v>103</v>
      </c>
      <c r="C82" s="3" t="s">
        <v>104</v>
      </c>
      <c r="D82" s="21">
        <v>44643</v>
      </c>
      <c r="E82" s="4">
        <v>10</v>
      </c>
      <c r="F82" s="4">
        <v>0.13502577444900801</v>
      </c>
      <c r="G82" s="21">
        <v>45050</v>
      </c>
      <c r="H82" s="4">
        <v>9.7289928257875094E-2</v>
      </c>
    </row>
    <row r="83" spans="1:8">
      <c r="A83" s="1" t="s">
        <v>126</v>
      </c>
      <c r="B83" s="2" t="s">
        <v>43</v>
      </c>
      <c r="C83" s="3" t="s">
        <v>44</v>
      </c>
      <c r="D83" s="21">
        <v>44353</v>
      </c>
      <c r="E83" s="4">
        <v>8</v>
      </c>
      <c r="F83" s="4">
        <v>0.74864767306151003</v>
      </c>
      <c r="G83" s="21">
        <v>45075</v>
      </c>
      <c r="H83" s="4">
        <v>0.91487830622236999</v>
      </c>
    </row>
    <row r="84" spans="1:8">
      <c r="A84" s="1" t="s">
        <v>127</v>
      </c>
      <c r="B84" s="2" t="s">
        <v>49</v>
      </c>
      <c r="C84" s="3" t="s">
        <v>50</v>
      </c>
      <c r="D84" s="21">
        <v>44703</v>
      </c>
      <c r="E84" s="4">
        <v>1</v>
      </c>
      <c r="F84" s="4">
        <v>0.105161391848884</v>
      </c>
      <c r="G84" s="21">
        <v>45054</v>
      </c>
      <c r="H84" s="4">
        <v>0.22690729464404399</v>
      </c>
    </row>
    <row r="85" spans="1:8">
      <c r="A85" s="1" t="s">
        <v>128</v>
      </c>
      <c r="B85" s="2" t="s">
        <v>129</v>
      </c>
      <c r="C85" s="3" t="s">
        <v>22</v>
      </c>
      <c r="D85" s="21">
        <v>44742</v>
      </c>
      <c r="E85" s="4">
        <v>6</v>
      </c>
      <c r="F85" s="4">
        <v>0.11408685507641</v>
      </c>
      <c r="G85" s="21">
        <v>44954</v>
      </c>
      <c r="H85" s="4">
        <v>0.33571676903915298</v>
      </c>
    </row>
    <row r="86" spans="1:8">
      <c r="A86" s="1" t="s">
        <v>130</v>
      </c>
      <c r="B86" s="2" t="s">
        <v>61</v>
      </c>
      <c r="C86" s="3" t="s">
        <v>62</v>
      </c>
      <c r="D86" s="21">
        <v>44600</v>
      </c>
      <c r="E86" s="4">
        <v>1</v>
      </c>
      <c r="F86" s="4">
        <v>0.58372843681935904</v>
      </c>
      <c r="G86" s="21">
        <v>44997</v>
      </c>
      <c r="H86" s="4">
        <v>0.38186645762982302</v>
      </c>
    </row>
    <row r="87" spans="1:8">
      <c r="A87" s="1" t="s">
        <v>131</v>
      </c>
      <c r="B87" s="2" t="s">
        <v>129</v>
      </c>
      <c r="C87" s="3" t="s">
        <v>22</v>
      </c>
      <c r="D87" s="21">
        <v>44721</v>
      </c>
      <c r="E87" s="4">
        <v>6</v>
      </c>
      <c r="F87" s="4">
        <v>1.6069181318315098E-2</v>
      </c>
      <c r="G87" s="21">
        <v>44928</v>
      </c>
      <c r="H87" s="4">
        <v>0.93551003990677095</v>
      </c>
    </row>
    <row r="88" spans="1:8">
      <c r="A88" s="1" t="s">
        <v>132</v>
      </c>
      <c r="B88" s="2" t="s">
        <v>103</v>
      </c>
      <c r="C88" s="3" t="s">
        <v>104</v>
      </c>
      <c r="D88" s="21">
        <v>44544</v>
      </c>
      <c r="E88" s="4">
        <v>7</v>
      </c>
      <c r="F88" s="4">
        <v>0.77483286137645402</v>
      </c>
      <c r="G88" s="21">
        <v>44977</v>
      </c>
      <c r="H88" s="4">
        <v>0.83972936204120796</v>
      </c>
    </row>
    <row r="89" spans="1:8">
      <c r="A89" s="1" t="s">
        <v>133</v>
      </c>
      <c r="B89" s="2" t="s">
        <v>34</v>
      </c>
      <c r="C89" s="3" t="s">
        <v>35</v>
      </c>
      <c r="D89" s="21">
        <v>44304</v>
      </c>
      <c r="E89" s="4">
        <v>6</v>
      </c>
      <c r="F89" s="4">
        <v>0.83415711448827101</v>
      </c>
      <c r="G89" s="21">
        <v>45032</v>
      </c>
      <c r="H89" s="4">
        <v>0.73754903864989096</v>
      </c>
    </row>
    <row r="90" spans="1:8">
      <c r="A90" s="1" t="s">
        <v>134</v>
      </c>
      <c r="B90" s="2" t="s">
        <v>15</v>
      </c>
      <c r="C90" s="3" t="s">
        <v>10</v>
      </c>
      <c r="D90" s="21">
        <v>44285</v>
      </c>
      <c r="E90" s="4">
        <v>7</v>
      </c>
      <c r="F90" s="4">
        <v>0.27349998025771599</v>
      </c>
      <c r="G90" s="21">
        <v>45056</v>
      </c>
      <c r="H90" s="4">
        <v>0.398707058551939</v>
      </c>
    </row>
    <row r="91" spans="1:8">
      <c r="A91" s="1" t="s">
        <v>135</v>
      </c>
      <c r="B91" s="2" t="s">
        <v>21</v>
      </c>
      <c r="C91" s="3" t="s">
        <v>22</v>
      </c>
      <c r="D91" s="21">
        <v>44279</v>
      </c>
      <c r="E91" s="4">
        <v>10</v>
      </c>
      <c r="F91" s="4">
        <v>0.17894362318854701</v>
      </c>
      <c r="G91" s="21">
        <v>45026</v>
      </c>
      <c r="H91" s="4">
        <v>0.27983535659688702</v>
      </c>
    </row>
    <row r="92" spans="1:8">
      <c r="A92" s="1" t="s">
        <v>136</v>
      </c>
      <c r="B92" s="2" t="s">
        <v>9</v>
      </c>
      <c r="C92" s="3" t="s">
        <v>10</v>
      </c>
      <c r="D92" s="21">
        <v>44206</v>
      </c>
      <c r="E92" s="4">
        <v>2</v>
      </c>
      <c r="F92" s="4">
        <v>0.90504227111458202</v>
      </c>
      <c r="G92" s="21">
        <v>44957</v>
      </c>
      <c r="H92" s="4">
        <v>0.45883084719257899</v>
      </c>
    </row>
    <row r="93" spans="1:8">
      <c r="A93" s="1" t="s">
        <v>137</v>
      </c>
      <c r="B93" s="2" t="s">
        <v>58</v>
      </c>
      <c r="C93" s="3" t="s">
        <v>59</v>
      </c>
      <c r="D93" s="21">
        <v>44557</v>
      </c>
      <c r="E93" s="4">
        <v>4</v>
      </c>
      <c r="F93" s="4">
        <v>3.6105377236760302E-3</v>
      </c>
      <c r="G93" s="21">
        <v>44993</v>
      </c>
      <c r="H93" s="4">
        <v>0.430410454177235</v>
      </c>
    </row>
    <row r="94" spans="1:8">
      <c r="A94" s="1" t="s">
        <v>138</v>
      </c>
      <c r="B94" s="2" t="s">
        <v>81</v>
      </c>
      <c r="C94" s="3" t="s">
        <v>62</v>
      </c>
      <c r="D94" s="21">
        <v>44366</v>
      </c>
      <c r="E94" s="4">
        <v>2</v>
      </c>
      <c r="F94" s="4">
        <v>0.256532208615462</v>
      </c>
      <c r="G94" s="21">
        <v>44975</v>
      </c>
      <c r="H94" s="4">
        <v>0.25683090454434099</v>
      </c>
    </row>
    <row r="95" spans="1:8">
      <c r="A95" s="1" t="s">
        <v>139</v>
      </c>
      <c r="B95" s="2" t="s">
        <v>103</v>
      </c>
      <c r="C95" s="3" t="s">
        <v>104</v>
      </c>
      <c r="D95" s="21">
        <v>44250</v>
      </c>
      <c r="E95" s="4">
        <v>5</v>
      </c>
      <c r="F95" s="4">
        <v>0.70021844930653598</v>
      </c>
      <c r="G95" s="21">
        <v>45008</v>
      </c>
      <c r="H95" s="4">
        <v>0.61187665279577597</v>
      </c>
    </row>
    <row r="96" spans="1:8">
      <c r="A96" s="1" t="s">
        <v>140</v>
      </c>
      <c r="B96" s="2" t="s">
        <v>21</v>
      </c>
      <c r="C96" s="3" t="s">
        <v>22</v>
      </c>
      <c r="D96" s="21">
        <v>44235</v>
      </c>
      <c r="E96" s="4">
        <v>2</v>
      </c>
      <c r="F96" s="4">
        <v>0.86236623667253698</v>
      </c>
      <c r="G96" s="21">
        <v>45015</v>
      </c>
      <c r="H96" s="4">
        <v>0.56413054876588398</v>
      </c>
    </row>
    <row r="97" spans="1:8">
      <c r="A97" s="1" t="s">
        <v>141</v>
      </c>
      <c r="B97" s="2" t="s">
        <v>129</v>
      </c>
      <c r="C97" s="3" t="s">
        <v>22</v>
      </c>
      <c r="D97" s="21">
        <v>44774</v>
      </c>
      <c r="E97" s="4">
        <v>5</v>
      </c>
      <c r="F97" s="4">
        <v>0.309379274915278</v>
      </c>
      <c r="G97" s="21">
        <v>45015</v>
      </c>
      <c r="H97" s="4">
        <v>6.4512653240185102E-3</v>
      </c>
    </row>
    <row r="98" spans="1:8">
      <c r="A98" s="1" t="s">
        <v>142</v>
      </c>
      <c r="B98" s="2" t="s">
        <v>103</v>
      </c>
      <c r="C98" s="3" t="s">
        <v>104</v>
      </c>
      <c r="D98" s="21">
        <v>44396</v>
      </c>
      <c r="E98" s="4">
        <v>7</v>
      </c>
      <c r="F98" s="4">
        <v>0.55211790295911001</v>
      </c>
      <c r="G98" s="21">
        <v>45011</v>
      </c>
      <c r="H98" s="4">
        <v>0.33871055216854301</v>
      </c>
    </row>
    <row r="99" spans="1:8">
      <c r="A99" s="1" t="s">
        <v>143</v>
      </c>
      <c r="B99" s="2" t="s">
        <v>129</v>
      </c>
      <c r="C99" s="3" t="s">
        <v>22</v>
      </c>
      <c r="D99" s="21">
        <v>44491</v>
      </c>
      <c r="E99" s="4">
        <v>4</v>
      </c>
      <c r="F99" s="4">
        <v>0.20150989296011099</v>
      </c>
      <c r="G99" s="21">
        <v>45067</v>
      </c>
      <c r="H99" s="4">
        <v>0.23936851527945999</v>
      </c>
    </row>
    <row r="100" spans="1:8">
      <c r="A100" s="1" t="s">
        <v>144</v>
      </c>
      <c r="B100" s="2" t="s">
        <v>15</v>
      </c>
      <c r="C100" s="3" t="s">
        <v>10</v>
      </c>
      <c r="D100" s="21">
        <v>44534</v>
      </c>
      <c r="E100" s="4">
        <v>5</v>
      </c>
      <c r="F100" s="4">
        <v>0.18484009932934201</v>
      </c>
      <c r="G100" s="21">
        <v>44952</v>
      </c>
      <c r="H100" s="4">
        <v>0.17511595791935999</v>
      </c>
    </row>
    <row r="101" spans="1:8">
      <c r="A101" s="1" t="s">
        <v>145</v>
      </c>
      <c r="B101" s="2" t="s">
        <v>30</v>
      </c>
      <c r="C101" s="3" t="s">
        <v>31</v>
      </c>
      <c r="D101" s="21">
        <v>44872</v>
      </c>
      <c r="E101" s="4">
        <v>6</v>
      </c>
      <c r="F101" s="4">
        <v>0.34955930087119302</v>
      </c>
      <c r="G101" s="21">
        <v>44929</v>
      </c>
      <c r="H101" s="4">
        <v>0.53327527116873796</v>
      </c>
    </row>
    <row r="102" spans="1:8">
      <c r="A102" s="1" t="s">
        <v>146</v>
      </c>
      <c r="B102" s="2" t="s">
        <v>103</v>
      </c>
      <c r="C102" s="3" t="s">
        <v>104</v>
      </c>
      <c r="D102" s="21">
        <v>44468</v>
      </c>
      <c r="E102" s="4">
        <v>3</v>
      </c>
      <c r="F102" s="4">
        <v>0.93189165277683395</v>
      </c>
      <c r="G102" s="21">
        <v>44962</v>
      </c>
      <c r="H102" s="4">
        <v>2.43785689040747E-2</v>
      </c>
    </row>
    <row r="103" spans="1:8">
      <c r="A103" s="1" t="s">
        <v>147</v>
      </c>
      <c r="B103" s="2" t="s">
        <v>73</v>
      </c>
      <c r="C103" s="3" t="s">
        <v>74</v>
      </c>
      <c r="D103" s="21">
        <v>44921</v>
      </c>
      <c r="E103" s="4">
        <v>10</v>
      </c>
      <c r="F103" s="4">
        <v>0.68735083469695002</v>
      </c>
      <c r="G103" s="21">
        <v>44990</v>
      </c>
      <c r="H103" s="4">
        <v>0.41787841201432302</v>
      </c>
    </row>
    <row r="104" spans="1:8">
      <c r="A104" s="1" t="s">
        <v>148</v>
      </c>
      <c r="B104" s="2" t="s">
        <v>39</v>
      </c>
      <c r="C104" s="3" t="s">
        <v>40</v>
      </c>
      <c r="D104" s="21">
        <v>44605</v>
      </c>
      <c r="E104" s="4">
        <v>5</v>
      </c>
      <c r="F104" s="4">
        <v>0.17493546348643599</v>
      </c>
      <c r="G104" s="21">
        <v>45001</v>
      </c>
      <c r="H104" s="4">
        <v>0.83666855090333903</v>
      </c>
    </row>
    <row r="105" spans="1:8">
      <c r="A105" s="1" t="s">
        <v>149</v>
      </c>
      <c r="B105" s="2" t="s">
        <v>103</v>
      </c>
      <c r="C105" s="3" t="s">
        <v>104</v>
      </c>
      <c r="D105" s="21">
        <v>44659</v>
      </c>
      <c r="E105" s="4">
        <v>7</v>
      </c>
      <c r="F105" s="4">
        <v>0.75215132834364595</v>
      </c>
      <c r="G105" s="21">
        <v>45051</v>
      </c>
      <c r="H105" s="4">
        <v>2.6168363795351798E-2</v>
      </c>
    </row>
    <row r="106" spans="1:8">
      <c r="A106" s="1" t="s">
        <v>150</v>
      </c>
      <c r="B106" s="2" t="s">
        <v>39</v>
      </c>
      <c r="C106" s="3" t="s">
        <v>40</v>
      </c>
      <c r="D106" s="21">
        <v>44263</v>
      </c>
      <c r="E106" s="4">
        <v>1</v>
      </c>
      <c r="F106" s="4">
        <v>0.30953917056170199</v>
      </c>
      <c r="G106" s="21">
        <v>45058</v>
      </c>
      <c r="H106" s="4">
        <v>0.66043948995340296</v>
      </c>
    </row>
    <row r="107" spans="1:8">
      <c r="A107" s="1" t="s">
        <v>151</v>
      </c>
      <c r="B107" s="2" t="s">
        <v>61</v>
      </c>
      <c r="C107" s="3" t="s">
        <v>62</v>
      </c>
      <c r="D107" s="21">
        <v>44422</v>
      </c>
      <c r="E107" s="4">
        <v>10</v>
      </c>
      <c r="F107" s="4">
        <v>0.62147829765565299</v>
      </c>
      <c r="G107" s="21">
        <v>45045</v>
      </c>
      <c r="H107" s="4">
        <v>0.44466276095616802</v>
      </c>
    </row>
    <row r="108" spans="1:8">
      <c r="A108" s="1" t="s">
        <v>152</v>
      </c>
      <c r="B108" s="2" t="s">
        <v>58</v>
      </c>
      <c r="C108" s="3" t="s">
        <v>59</v>
      </c>
      <c r="D108" s="21">
        <v>44903</v>
      </c>
      <c r="E108" s="4">
        <v>7</v>
      </c>
      <c r="F108" s="4">
        <v>0.60752716500644899</v>
      </c>
      <c r="G108" s="21">
        <v>45029</v>
      </c>
      <c r="H108" s="4">
        <v>0.90286839870973001</v>
      </c>
    </row>
    <row r="109" spans="1:8">
      <c r="A109" s="1" t="s">
        <v>153</v>
      </c>
      <c r="B109" s="2" t="s">
        <v>46</v>
      </c>
      <c r="C109" s="3" t="s">
        <v>47</v>
      </c>
      <c r="D109" s="21">
        <v>44810</v>
      </c>
      <c r="E109" s="4">
        <v>10</v>
      </c>
      <c r="F109" s="4">
        <v>8.0126723415399101E-2</v>
      </c>
      <c r="G109" s="21">
        <v>44973</v>
      </c>
      <c r="H109" s="4">
        <v>0.51635999068168204</v>
      </c>
    </row>
    <row r="110" spans="1:8">
      <c r="A110" s="1" t="s">
        <v>154</v>
      </c>
      <c r="B110" s="2" t="s">
        <v>21</v>
      </c>
      <c r="C110" s="3" t="s">
        <v>22</v>
      </c>
      <c r="D110" s="21">
        <v>44716</v>
      </c>
      <c r="E110" s="4">
        <v>1</v>
      </c>
      <c r="F110" s="4">
        <v>0.165768699711766</v>
      </c>
      <c r="G110" s="21">
        <v>44958</v>
      </c>
      <c r="H110" s="4">
        <v>0.35219920122081899</v>
      </c>
    </row>
    <row r="111" spans="1:8">
      <c r="A111" s="1" t="s">
        <v>155</v>
      </c>
      <c r="B111" s="2" t="s">
        <v>58</v>
      </c>
      <c r="C111" s="3" t="s">
        <v>59</v>
      </c>
      <c r="D111" s="21">
        <v>44276</v>
      </c>
      <c r="E111" s="4">
        <v>7</v>
      </c>
      <c r="F111" s="4">
        <v>0.95038285910889397</v>
      </c>
      <c r="G111" s="21">
        <v>45067</v>
      </c>
      <c r="H111" s="4">
        <v>0.493774747227402</v>
      </c>
    </row>
    <row r="112" spans="1:8">
      <c r="A112" s="1" t="s">
        <v>156</v>
      </c>
      <c r="B112" s="2" t="s">
        <v>17</v>
      </c>
      <c r="C112" s="3" t="s">
        <v>18</v>
      </c>
      <c r="D112" s="21">
        <v>44709</v>
      </c>
      <c r="E112" s="4">
        <v>8</v>
      </c>
      <c r="F112" s="4">
        <v>0.34324624551472199</v>
      </c>
      <c r="G112" s="21">
        <v>44980</v>
      </c>
      <c r="H112" s="4">
        <v>5.5941217861464797E-2</v>
      </c>
    </row>
    <row r="113" spans="1:8">
      <c r="A113" s="1" t="s">
        <v>157</v>
      </c>
      <c r="B113" s="2" t="s">
        <v>58</v>
      </c>
      <c r="C113" s="3" t="s">
        <v>59</v>
      </c>
      <c r="D113" s="21">
        <v>44907</v>
      </c>
      <c r="E113" s="4">
        <v>9</v>
      </c>
      <c r="F113" s="4">
        <v>0.88394112549340798</v>
      </c>
      <c r="G113" s="21">
        <v>44949</v>
      </c>
      <c r="H113" s="4">
        <v>0.170650898099275</v>
      </c>
    </row>
    <row r="114" spans="1:8">
      <c r="A114" s="1" t="s">
        <v>158</v>
      </c>
      <c r="B114" s="2" t="s">
        <v>12</v>
      </c>
      <c r="C114" s="3" t="s">
        <v>13</v>
      </c>
      <c r="D114" s="21">
        <v>44578</v>
      </c>
      <c r="E114" s="4">
        <v>2</v>
      </c>
      <c r="F114" s="4">
        <v>0.19124266932346201</v>
      </c>
      <c r="G114" s="21">
        <v>44953</v>
      </c>
      <c r="H114" s="4">
        <v>0.44988838372928502</v>
      </c>
    </row>
    <row r="115" spans="1:8">
      <c r="A115" s="1" t="s">
        <v>159</v>
      </c>
      <c r="B115" s="2" t="s">
        <v>43</v>
      </c>
      <c r="C115" s="3" t="s">
        <v>44</v>
      </c>
      <c r="D115" s="21">
        <v>44324</v>
      </c>
      <c r="E115" s="4">
        <v>9</v>
      </c>
      <c r="F115" s="4">
        <v>0.70237024955138705</v>
      </c>
      <c r="G115" s="21">
        <v>45039</v>
      </c>
      <c r="H115" s="4">
        <v>0.23474526869976101</v>
      </c>
    </row>
    <row r="116" spans="1:8">
      <c r="A116" s="1" t="s">
        <v>160</v>
      </c>
      <c r="B116" s="2" t="s">
        <v>24</v>
      </c>
      <c r="C116" s="3" t="s">
        <v>25</v>
      </c>
      <c r="D116" s="21">
        <v>44464</v>
      </c>
      <c r="E116" s="4">
        <v>1</v>
      </c>
      <c r="F116" s="4">
        <v>0.47664293083306503</v>
      </c>
      <c r="G116" s="21">
        <v>44998</v>
      </c>
      <c r="H116" s="4">
        <v>0.23032087534575099</v>
      </c>
    </row>
    <row r="117" spans="1:8">
      <c r="A117" s="1" t="s">
        <v>161</v>
      </c>
      <c r="B117" s="2" t="s">
        <v>61</v>
      </c>
      <c r="C117" s="3" t="s">
        <v>62</v>
      </c>
      <c r="D117" s="21">
        <v>44581</v>
      </c>
      <c r="E117" s="4">
        <v>8</v>
      </c>
      <c r="F117" s="4">
        <v>0.52894618812607497</v>
      </c>
      <c r="G117" s="21">
        <v>44998</v>
      </c>
      <c r="H117" s="4">
        <v>0.14894391596640999</v>
      </c>
    </row>
    <row r="118" spans="1:8">
      <c r="A118" s="1" t="s">
        <v>162</v>
      </c>
      <c r="B118" s="2" t="s">
        <v>103</v>
      </c>
      <c r="C118" s="3" t="s">
        <v>104</v>
      </c>
      <c r="D118" s="21">
        <v>44595</v>
      </c>
      <c r="E118" s="4">
        <v>1</v>
      </c>
      <c r="F118" s="4">
        <v>0.90771622925444195</v>
      </c>
      <c r="G118" s="21">
        <v>44956</v>
      </c>
      <c r="H118" s="4">
        <v>0.76439006848756197</v>
      </c>
    </row>
    <row r="119" spans="1:8">
      <c r="A119" s="1" t="s">
        <v>163</v>
      </c>
      <c r="B119" s="2" t="s">
        <v>54</v>
      </c>
      <c r="C119" s="3" t="s">
        <v>55</v>
      </c>
      <c r="D119" s="21">
        <v>44625</v>
      </c>
      <c r="E119" s="4">
        <v>4</v>
      </c>
      <c r="F119" s="4">
        <v>0.93532778717298004</v>
      </c>
      <c r="G119" s="21">
        <v>44933</v>
      </c>
      <c r="H119" s="4">
        <v>2.9378328012187802E-2</v>
      </c>
    </row>
    <row r="120" spans="1:8">
      <c r="A120" s="1" t="s">
        <v>164</v>
      </c>
      <c r="B120" s="2" t="s">
        <v>9</v>
      </c>
      <c r="C120" s="3" t="s">
        <v>10</v>
      </c>
      <c r="D120" s="21">
        <v>44801</v>
      </c>
      <c r="E120" s="4">
        <v>6</v>
      </c>
      <c r="F120" s="4">
        <v>0.103932010083317</v>
      </c>
      <c r="G120" s="21">
        <v>44985</v>
      </c>
      <c r="H120" s="5">
        <v>6.0761804468123501E-5</v>
      </c>
    </row>
    <row r="121" spans="1:8">
      <c r="A121" s="1" t="s">
        <v>165</v>
      </c>
      <c r="B121" s="2" t="s">
        <v>15</v>
      </c>
      <c r="C121" s="3" t="s">
        <v>10</v>
      </c>
      <c r="D121" s="21">
        <v>44589</v>
      </c>
      <c r="E121" s="4">
        <v>3</v>
      </c>
      <c r="F121" s="4">
        <v>0.33696098865178298</v>
      </c>
      <c r="G121" s="21">
        <v>45034</v>
      </c>
      <c r="H121" s="4">
        <v>0.68587611661549097</v>
      </c>
    </row>
    <row r="122" spans="1:8">
      <c r="A122" s="1" t="s">
        <v>166</v>
      </c>
      <c r="B122" s="2" t="s">
        <v>46</v>
      </c>
      <c r="C122" s="3" t="s">
        <v>47</v>
      </c>
      <c r="D122" s="21">
        <v>44733</v>
      </c>
      <c r="E122" s="4">
        <v>9</v>
      </c>
      <c r="F122" s="4">
        <v>0.32825674154548301</v>
      </c>
      <c r="G122" s="21">
        <v>44981</v>
      </c>
      <c r="H122" s="4">
        <v>0.48045519677837101</v>
      </c>
    </row>
    <row r="123" spans="1:8">
      <c r="A123" s="1" t="s">
        <v>167</v>
      </c>
      <c r="B123" s="2" t="s">
        <v>17</v>
      </c>
      <c r="C123" s="3" t="s">
        <v>18</v>
      </c>
      <c r="D123" s="21">
        <v>44879</v>
      </c>
      <c r="E123" s="4">
        <v>10</v>
      </c>
      <c r="F123" s="4">
        <v>0.47307005712237998</v>
      </c>
      <c r="G123" s="21">
        <v>44937</v>
      </c>
      <c r="H123" s="4">
        <v>0.10169187940690801</v>
      </c>
    </row>
    <row r="124" spans="1:8">
      <c r="A124" s="1" t="s">
        <v>168</v>
      </c>
      <c r="B124" s="2" t="s">
        <v>34</v>
      </c>
      <c r="C124" s="3" t="s">
        <v>35</v>
      </c>
      <c r="D124" s="21">
        <v>44371</v>
      </c>
      <c r="E124" s="4">
        <v>9</v>
      </c>
      <c r="F124" s="4">
        <v>0.71248835178386805</v>
      </c>
      <c r="G124" s="21">
        <v>44975</v>
      </c>
      <c r="H124" s="4">
        <v>0.42914106932160101</v>
      </c>
    </row>
    <row r="125" spans="1:8">
      <c r="A125" s="1" t="s">
        <v>169</v>
      </c>
      <c r="B125" s="2" t="s">
        <v>27</v>
      </c>
      <c r="C125" s="3" t="s">
        <v>28</v>
      </c>
      <c r="D125" s="21">
        <v>44792</v>
      </c>
      <c r="E125" s="4">
        <v>1</v>
      </c>
      <c r="F125" s="4">
        <v>0.87147093954098998</v>
      </c>
      <c r="G125" s="21">
        <v>44967</v>
      </c>
      <c r="H125" s="4">
        <v>0.35443622359295701</v>
      </c>
    </row>
    <row r="126" spans="1:8">
      <c r="A126" s="1" t="s">
        <v>170</v>
      </c>
      <c r="B126" s="2" t="s">
        <v>12</v>
      </c>
      <c r="C126" s="3" t="s">
        <v>13</v>
      </c>
      <c r="D126" s="21">
        <v>44272</v>
      </c>
      <c r="E126" s="4">
        <v>6</v>
      </c>
      <c r="F126" s="4">
        <v>5.4464754581670202E-2</v>
      </c>
      <c r="G126" s="21">
        <v>45013</v>
      </c>
      <c r="H126" s="4">
        <v>0.49434155447053002</v>
      </c>
    </row>
    <row r="127" spans="1:8">
      <c r="A127" s="1" t="s">
        <v>171</v>
      </c>
      <c r="B127" s="2" t="s">
        <v>103</v>
      </c>
      <c r="C127" s="3" t="s">
        <v>104</v>
      </c>
      <c r="D127" s="21">
        <v>44886</v>
      </c>
      <c r="E127" s="4">
        <v>8</v>
      </c>
      <c r="F127" s="4">
        <v>0.46539821567982897</v>
      </c>
      <c r="G127" s="21">
        <v>45038</v>
      </c>
      <c r="H127" s="4">
        <v>0.39766402949830199</v>
      </c>
    </row>
    <row r="128" spans="1:8">
      <c r="A128" s="1" t="s">
        <v>172</v>
      </c>
      <c r="B128" s="2" t="s">
        <v>58</v>
      </c>
      <c r="C128" s="3" t="s">
        <v>59</v>
      </c>
      <c r="D128" s="21">
        <v>44380</v>
      </c>
      <c r="E128" s="4">
        <v>2</v>
      </c>
      <c r="F128" s="4">
        <v>0.41769016811982401</v>
      </c>
      <c r="G128" s="21">
        <v>44990</v>
      </c>
      <c r="H128" s="4">
        <v>0.67060305745283799</v>
      </c>
    </row>
    <row r="129" spans="1:8">
      <c r="A129" s="1" t="s">
        <v>173</v>
      </c>
      <c r="B129" s="2" t="s">
        <v>46</v>
      </c>
      <c r="C129" s="3" t="s">
        <v>47</v>
      </c>
      <c r="D129" s="21">
        <v>44661</v>
      </c>
      <c r="E129" s="4">
        <v>5</v>
      </c>
      <c r="F129" s="4">
        <v>0.90898321519765801</v>
      </c>
      <c r="G129" s="21">
        <v>45067</v>
      </c>
      <c r="H129" s="4">
        <v>0.71076510162728801</v>
      </c>
    </row>
    <row r="130" spans="1:8">
      <c r="A130" s="1" t="s">
        <v>174</v>
      </c>
      <c r="B130" s="2" t="s">
        <v>103</v>
      </c>
      <c r="C130" s="3" t="s">
        <v>104</v>
      </c>
      <c r="D130" s="21">
        <v>44297</v>
      </c>
      <c r="E130" s="4">
        <v>2</v>
      </c>
      <c r="F130" s="4">
        <v>2.2277472344418001E-2</v>
      </c>
      <c r="G130" s="21">
        <v>45053</v>
      </c>
      <c r="H130" s="4">
        <v>0.31572522679826798</v>
      </c>
    </row>
    <row r="131" spans="1:8">
      <c r="A131" s="1" t="s">
        <v>175</v>
      </c>
      <c r="B131" s="2" t="s">
        <v>15</v>
      </c>
      <c r="C131" s="3" t="s">
        <v>10</v>
      </c>
      <c r="D131" s="21">
        <v>44223</v>
      </c>
      <c r="E131" s="4">
        <v>10</v>
      </c>
      <c r="F131" s="4">
        <v>4.84656763549157E-2</v>
      </c>
      <c r="G131" s="21">
        <v>45041</v>
      </c>
      <c r="H131" s="4">
        <v>0.76568330987062005</v>
      </c>
    </row>
    <row r="132" spans="1:8">
      <c r="A132" s="1" t="s">
        <v>176</v>
      </c>
      <c r="B132" s="2" t="s">
        <v>73</v>
      </c>
      <c r="C132" s="3" t="s">
        <v>74</v>
      </c>
      <c r="D132" s="21">
        <v>44616</v>
      </c>
      <c r="E132" s="4">
        <v>10</v>
      </c>
      <c r="F132" s="4">
        <v>0.29076178482231801</v>
      </c>
      <c r="G132" s="21">
        <v>44945</v>
      </c>
      <c r="H132" s="4">
        <v>0.33143123502147698</v>
      </c>
    </row>
    <row r="133" spans="1:8">
      <c r="A133" s="1" t="s">
        <v>177</v>
      </c>
      <c r="B133" s="2" t="s">
        <v>81</v>
      </c>
      <c r="C133" s="3" t="s">
        <v>62</v>
      </c>
      <c r="D133" s="21">
        <v>44398</v>
      </c>
      <c r="E133" s="4">
        <v>6</v>
      </c>
      <c r="F133" s="4">
        <v>0.74483031602755301</v>
      </c>
      <c r="G133" s="21">
        <v>45067</v>
      </c>
      <c r="H133" s="4">
        <v>0.45618689536000101</v>
      </c>
    </row>
    <row r="134" spans="1:8">
      <c r="A134" s="1" t="s">
        <v>178</v>
      </c>
      <c r="B134" s="2" t="s">
        <v>30</v>
      </c>
      <c r="C134" s="3" t="s">
        <v>31</v>
      </c>
      <c r="D134" s="21">
        <v>44244</v>
      </c>
      <c r="E134" s="4">
        <v>2</v>
      </c>
      <c r="F134" s="4">
        <v>0.55145811024395297</v>
      </c>
      <c r="G134" s="21">
        <v>44938</v>
      </c>
      <c r="H134" s="4">
        <v>0.43942741221319298</v>
      </c>
    </row>
    <row r="135" spans="1:8">
      <c r="A135" s="1" t="s">
        <v>179</v>
      </c>
      <c r="B135" s="2" t="s">
        <v>34</v>
      </c>
      <c r="C135" s="3" t="s">
        <v>35</v>
      </c>
      <c r="D135" s="21">
        <v>44715</v>
      </c>
      <c r="E135" s="4">
        <v>2</v>
      </c>
      <c r="F135" s="4">
        <v>0.75204781971908696</v>
      </c>
      <c r="G135" s="21">
        <v>45016</v>
      </c>
      <c r="H135" s="4">
        <v>0.46296822834011098</v>
      </c>
    </row>
    <row r="136" spans="1:8">
      <c r="A136" s="1" t="s">
        <v>180</v>
      </c>
      <c r="B136" s="2" t="s">
        <v>61</v>
      </c>
      <c r="C136" s="3" t="s">
        <v>62</v>
      </c>
      <c r="D136" s="21">
        <v>44225</v>
      </c>
      <c r="E136" s="4">
        <v>7</v>
      </c>
      <c r="F136" s="4">
        <v>0.47691846634392299</v>
      </c>
      <c r="G136" s="21">
        <v>44981</v>
      </c>
      <c r="H136" s="4">
        <v>0.46204966570717498</v>
      </c>
    </row>
    <row r="137" spans="1:8">
      <c r="A137" s="1" t="s">
        <v>181</v>
      </c>
      <c r="B137" s="2" t="s">
        <v>129</v>
      </c>
      <c r="C137" s="3" t="s">
        <v>22</v>
      </c>
      <c r="D137" s="21">
        <v>44442</v>
      </c>
      <c r="E137" s="4">
        <v>9</v>
      </c>
      <c r="F137" s="4">
        <v>0.351563700735118</v>
      </c>
      <c r="G137" s="21">
        <v>45023</v>
      </c>
      <c r="H137" s="4">
        <v>0.95442216883254405</v>
      </c>
    </row>
    <row r="138" spans="1:8">
      <c r="A138" s="1" t="s">
        <v>182</v>
      </c>
      <c r="B138" s="2" t="s">
        <v>34</v>
      </c>
      <c r="C138" s="3" t="s">
        <v>35</v>
      </c>
      <c r="D138" s="21">
        <v>44878</v>
      </c>
      <c r="E138" s="4">
        <v>3</v>
      </c>
      <c r="F138" s="4">
        <v>0.708252824575899</v>
      </c>
      <c r="G138" s="21">
        <v>45047</v>
      </c>
      <c r="H138" s="4">
        <v>0.25743349659995701</v>
      </c>
    </row>
    <row r="139" spans="1:8">
      <c r="A139" s="1" t="s">
        <v>183</v>
      </c>
      <c r="B139" s="2" t="s">
        <v>54</v>
      </c>
      <c r="C139" s="3" t="s">
        <v>55</v>
      </c>
      <c r="D139" s="21">
        <v>44535</v>
      </c>
      <c r="E139" s="4">
        <v>6</v>
      </c>
      <c r="F139" s="4">
        <v>8.1168066351901699E-2</v>
      </c>
      <c r="G139" s="21">
        <v>45004</v>
      </c>
      <c r="H139" s="4">
        <v>0.51544985308443603</v>
      </c>
    </row>
    <row r="140" spans="1:8">
      <c r="A140" s="1" t="s">
        <v>184</v>
      </c>
      <c r="B140" s="2" t="s">
        <v>73</v>
      </c>
      <c r="C140" s="3" t="s">
        <v>74</v>
      </c>
      <c r="D140" s="21">
        <v>44815</v>
      </c>
      <c r="E140" s="4">
        <v>3</v>
      </c>
      <c r="F140" s="4">
        <v>0.44727279397540398</v>
      </c>
      <c r="G140" s="21">
        <v>44961</v>
      </c>
      <c r="H140" s="4">
        <v>0.72124646028638995</v>
      </c>
    </row>
    <row r="141" spans="1:8">
      <c r="A141" s="1" t="s">
        <v>185</v>
      </c>
      <c r="B141" s="2" t="s">
        <v>30</v>
      </c>
      <c r="C141" s="3" t="s">
        <v>31</v>
      </c>
      <c r="D141" s="21">
        <v>44690</v>
      </c>
      <c r="E141" s="4">
        <v>5</v>
      </c>
      <c r="F141" s="4">
        <v>0.55996144918041602</v>
      </c>
      <c r="G141" s="21">
        <v>44982</v>
      </c>
      <c r="H141" s="4">
        <v>4.0845294204603297E-3</v>
      </c>
    </row>
    <row r="142" spans="1:8">
      <c r="A142" s="1" t="s">
        <v>186</v>
      </c>
      <c r="B142" s="2" t="s">
        <v>129</v>
      </c>
      <c r="C142" s="3" t="s">
        <v>22</v>
      </c>
      <c r="D142" s="21">
        <v>44521</v>
      </c>
      <c r="E142" s="4">
        <v>4</v>
      </c>
      <c r="F142" s="4">
        <v>0.56230632063577901</v>
      </c>
      <c r="G142" s="21">
        <v>45060</v>
      </c>
      <c r="H142" s="4">
        <v>0.68743114384612203</v>
      </c>
    </row>
    <row r="143" spans="1:8">
      <c r="A143" s="1" t="s">
        <v>187</v>
      </c>
      <c r="B143" s="2" t="s">
        <v>30</v>
      </c>
      <c r="C143" s="3" t="s">
        <v>31</v>
      </c>
      <c r="D143" s="21">
        <v>44769</v>
      </c>
      <c r="E143" s="4">
        <v>5</v>
      </c>
      <c r="F143" s="4">
        <v>0.72618042932337601</v>
      </c>
      <c r="G143" s="21">
        <v>45013</v>
      </c>
      <c r="H143" s="4">
        <v>0.31138195774945998</v>
      </c>
    </row>
    <row r="144" spans="1:8">
      <c r="A144" s="1" t="s">
        <v>188</v>
      </c>
      <c r="B144" s="2" t="s">
        <v>71</v>
      </c>
      <c r="C144" s="3" t="s">
        <v>50</v>
      </c>
      <c r="D144" s="21">
        <v>44206</v>
      </c>
      <c r="E144" s="4">
        <v>3</v>
      </c>
      <c r="F144" s="4">
        <v>0.113699112632604</v>
      </c>
      <c r="G144" s="21">
        <v>45012</v>
      </c>
      <c r="H144" s="4">
        <v>3.0869795040312301E-2</v>
      </c>
    </row>
    <row r="145" spans="1:8">
      <c r="A145" s="1" t="s">
        <v>189</v>
      </c>
      <c r="B145" s="2" t="s">
        <v>129</v>
      </c>
      <c r="C145" s="3" t="s">
        <v>22</v>
      </c>
      <c r="D145" s="21">
        <v>44822</v>
      </c>
      <c r="E145" s="4">
        <v>1</v>
      </c>
      <c r="F145" s="4">
        <v>8.6409222229514596E-2</v>
      </c>
      <c r="G145" s="21">
        <v>44945</v>
      </c>
      <c r="H145" s="4">
        <v>0.720395287309052</v>
      </c>
    </row>
    <row r="146" spans="1:8">
      <c r="A146" s="1" t="s">
        <v>190</v>
      </c>
      <c r="B146" s="2" t="s">
        <v>71</v>
      </c>
      <c r="C146" s="3" t="s">
        <v>50</v>
      </c>
      <c r="D146" s="21">
        <v>44484</v>
      </c>
      <c r="E146" s="4">
        <v>4</v>
      </c>
      <c r="F146" s="4">
        <v>0.573839853564304</v>
      </c>
      <c r="G146" s="21">
        <v>45050</v>
      </c>
      <c r="H146" s="4">
        <v>0.74143260510805697</v>
      </c>
    </row>
    <row r="147" spans="1:8">
      <c r="A147" s="1" t="s">
        <v>191</v>
      </c>
      <c r="B147" s="2" t="s">
        <v>27</v>
      </c>
      <c r="C147" s="3" t="s">
        <v>28</v>
      </c>
      <c r="D147" s="21">
        <v>44734</v>
      </c>
      <c r="E147" s="4">
        <v>10</v>
      </c>
      <c r="F147" s="4">
        <v>5.8312359538940997E-2</v>
      </c>
      <c r="G147" s="21">
        <v>45041</v>
      </c>
      <c r="H147" s="4">
        <v>0.50418526458823998</v>
      </c>
    </row>
    <row r="148" spans="1:8">
      <c r="A148" s="1" t="s">
        <v>192</v>
      </c>
      <c r="B148" s="2" t="s">
        <v>54</v>
      </c>
      <c r="C148" s="3" t="s">
        <v>55</v>
      </c>
      <c r="D148" s="21">
        <v>44480</v>
      </c>
      <c r="E148" s="4">
        <v>7</v>
      </c>
      <c r="F148" s="4">
        <v>0.717702757066082</v>
      </c>
      <c r="G148" s="21">
        <v>44936</v>
      </c>
      <c r="H148" s="4">
        <v>0.1182538345041</v>
      </c>
    </row>
    <row r="149" spans="1:8">
      <c r="A149" s="1" t="s">
        <v>193</v>
      </c>
      <c r="B149" s="2" t="s">
        <v>24</v>
      </c>
      <c r="C149" s="3" t="s">
        <v>25</v>
      </c>
      <c r="D149" s="21">
        <v>44534</v>
      </c>
      <c r="E149" s="4">
        <v>1</v>
      </c>
      <c r="F149" s="4">
        <v>0.29181649358212502</v>
      </c>
      <c r="G149" s="21">
        <v>44944</v>
      </c>
      <c r="H149" s="4">
        <v>0.59525600260086198</v>
      </c>
    </row>
    <row r="150" spans="1:8">
      <c r="A150" s="1" t="s">
        <v>194</v>
      </c>
      <c r="B150" s="2" t="s">
        <v>58</v>
      </c>
      <c r="C150" s="3" t="s">
        <v>59</v>
      </c>
      <c r="D150" s="21">
        <v>44616</v>
      </c>
      <c r="E150" s="4">
        <v>7</v>
      </c>
      <c r="F150" s="4">
        <v>0.41475447056245102</v>
      </c>
      <c r="G150" s="21">
        <v>44992</v>
      </c>
      <c r="H150" s="4">
        <v>0.41302964862980401</v>
      </c>
    </row>
    <row r="151" spans="1:8">
      <c r="A151" s="1" t="s">
        <v>195</v>
      </c>
      <c r="B151" s="2" t="s">
        <v>12</v>
      </c>
      <c r="C151" s="3" t="s">
        <v>13</v>
      </c>
      <c r="D151" s="21">
        <v>44766</v>
      </c>
      <c r="E151" s="4">
        <v>3</v>
      </c>
      <c r="F151" s="4">
        <v>0.273622029983696</v>
      </c>
      <c r="G151" s="21">
        <v>45026</v>
      </c>
      <c r="H151" s="4">
        <v>0.28004873586635498</v>
      </c>
    </row>
    <row r="152" spans="1:8">
      <c r="A152" s="1" t="s">
        <v>196</v>
      </c>
      <c r="B152" s="2" t="s">
        <v>103</v>
      </c>
      <c r="C152" s="3" t="s">
        <v>104</v>
      </c>
      <c r="D152" s="21">
        <v>44857</v>
      </c>
      <c r="E152" s="4">
        <v>5</v>
      </c>
      <c r="F152" s="4">
        <v>0.36944159210677702</v>
      </c>
      <c r="G152" s="21">
        <v>44944</v>
      </c>
      <c r="H152" s="4">
        <v>0.83598479662907399</v>
      </c>
    </row>
    <row r="153" spans="1:8">
      <c r="A153" s="1" t="s">
        <v>197</v>
      </c>
      <c r="B153" s="2" t="s">
        <v>103</v>
      </c>
      <c r="C153" s="3" t="s">
        <v>104</v>
      </c>
      <c r="D153" s="21">
        <v>44607</v>
      </c>
      <c r="E153" s="4">
        <v>1</v>
      </c>
      <c r="F153" s="4">
        <v>0.58311714000128001</v>
      </c>
      <c r="G153" s="21">
        <v>44986</v>
      </c>
      <c r="H153" s="4">
        <v>0.132094119226041</v>
      </c>
    </row>
    <row r="154" spans="1:8">
      <c r="A154" s="1" t="s">
        <v>198</v>
      </c>
      <c r="B154" s="2" t="s">
        <v>34</v>
      </c>
      <c r="C154" s="3" t="s">
        <v>35</v>
      </c>
      <c r="D154" s="21">
        <v>44312</v>
      </c>
      <c r="E154" s="4">
        <v>6</v>
      </c>
      <c r="F154" s="4">
        <v>0.65300297719761102</v>
      </c>
      <c r="G154" s="21">
        <v>45013</v>
      </c>
      <c r="H154" s="4">
        <v>0.67542025364515701</v>
      </c>
    </row>
    <row r="155" spans="1:8">
      <c r="A155" s="1" t="s">
        <v>199</v>
      </c>
      <c r="B155" s="2" t="s">
        <v>71</v>
      </c>
      <c r="C155" s="3" t="s">
        <v>50</v>
      </c>
      <c r="D155" s="21">
        <v>44684</v>
      </c>
      <c r="E155" s="4">
        <v>8</v>
      </c>
      <c r="F155" s="4">
        <v>0.29111039384551202</v>
      </c>
      <c r="G155" s="21">
        <v>45003</v>
      </c>
      <c r="H155" s="4">
        <v>0.67736656660512595</v>
      </c>
    </row>
    <row r="156" spans="1:8">
      <c r="A156" s="1" t="s">
        <v>200</v>
      </c>
      <c r="B156" s="2" t="s">
        <v>71</v>
      </c>
      <c r="C156" s="3" t="s">
        <v>50</v>
      </c>
      <c r="D156" s="21">
        <v>44240</v>
      </c>
      <c r="E156" s="4">
        <v>4</v>
      </c>
      <c r="F156" s="4">
        <v>0.112536236136402</v>
      </c>
      <c r="G156" s="21">
        <v>45051</v>
      </c>
      <c r="H156" s="4">
        <v>0.73892418680528005</v>
      </c>
    </row>
    <row r="157" spans="1:8">
      <c r="A157" s="1" t="s">
        <v>201</v>
      </c>
      <c r="B157" s="2" t="s">
        <v>34</v>
      </c>
      <c r="C157" s="3" t="s">
        <v>35</v>
      </c>
      <c r="D157" s="21">
        <v>44579</v>
      </c>
      <c r="E157" s="4">
        <v>9</v>
      </c>
      <c r="F157" s="4">
        <v>0.15192205963339001</v>
      </c>
      <c r="G157" s="21">
        <v>44999</v>
      </c>
      <c r="H157" s="4">
        <v>0.20150857478536399</v>
      </c>
    </row>
    <row r="158" spans="1:8">
      <c r="A158" s="1" t="s">
        <v>202</v>
      </c>
      <c r="B158" s="2" t="s">
        <v>103</v>
      </c>
      <c r="C158" s="3" t="s">
        <v>104</v>
      </c>
      <c r="D158" s="21">
        <v>44830</v>
      </c>
      <c r="E158" s="4">
        <v>2</v>
      </c>
      <c r="F158" s="4">
        <v>0.28151547287029699</v>
      </c>
      <c r="G158" s="21">
        <v>44971</v>
      </c>
      <c r="H158" s="4">
        <v>0.112845737208008</v>
      </c>
    </row>
    <row r="159" spans="1:8">
      <c r="A159" s="1" t="s">
        <v>203</v>
      </c>
      <c r="B159" s="2" t="s">
        <v>9</v>
      </c>
      <c r="C159" s="3" t="s">
        <v>10</v>
      </c>
      <c r="D159" s="21">
        <v>44580</v>
      </c>
      <c r="E159" s="4">
        <v>2</v>
      </c>
      <c r="F159" s="4">
        <v>0.47294292208057698</v>
      </c>
      <c r="G159" s="21">
        <v>45023</v>
      </c>
      <c r="H159" s="4">
        <v>0.79212265204075905</v>
      </c>
    </row>
    <row r="160" spans="1:8">
      <c r="A160" s="1" t="s">
        <v>204</v>
      </c>
      <c r="B160" s="2" t="s">
        <v>9</v>
      </c>
      <c r="C160" s="3" t="s">
        <v>10</v>
      </c>
      <c r="D160" s="21">
        <v>44605</v>
      </c>
      <c r="E160" s="4">
        <v>2</v>
      </c>
      <c r="F160" s="4">
        <v>0.95827680251471803</v>
      </c>
      <c r="G160" s="21">
        <v>45009</v>
      </c>
      <c r="H160" s="4">
        <v>0.89660265479322399</v>
      </c>
    </row>
    <row r="161" spans="1:8">
      <c r="A161" s="1" t="s">
        <v>205</v>
      </c>
      <c r="B161" s="2" t="s">
        <v>39</v>
      </c>
      <c r="C161" s="3" t="s">
        <v>40</v>
      </c>
      <c r="D161" s="21">
        <v>44604</v>
      </c>
      <c r="E161" s="4">
        <v>2</v>
      </c>
      <c r="F161" s="4">
        <v>0.27963347908695002</v>
      </c>
      <c r="G161" s="21">
        <v>44949</v>
      </c>
      <c r="H161" s="4">
        <v>0.24854191017697499</v>
      </c>
    </row>
    <row r="162" spans="1:8">
      <c r="A162" s="1" t="s">
        <v>206</v>
      </c>
      <c r="B162" s="2" t="s">
        <v>61</v>
      </c>
      <c r="C162" s="3" t="s">
        <v>62</v>
      </c>
      <c r="D162" s="21">
        <v>44257</v>
      </c>
      <c r="E162" s="4">
        <v>8</v>
      </c>
      <c r="F162" s="4">
        <v>0.434644149591145</v>
      </c>
      <c r="G162" s="21">
        <v>44955</v>
      </c>
      <c r="H162" s="4">
        <v>0.625342854199327</v>
      </c>
    </row>
    <row r="163" spans="1:8">
      <c r="A163" s="1" t="s">
        <v>207</v>
      </c>
      <c r="B163" s="2" t="s">
        <v>49</v>
      </c>
      <c r="C163" s="3" t="s">
        <v>50</v>
      </c>
      <c r="D163" s="21">
        <v>44745</v>
      </c>
      <c r="E163" s="4">
        <v>5</v>
      </c>
      <c r="F163" s="4">
        <v>0.74838580953710099</v>
      </c>
      <c r="G163" s="21">
        <v>44980</v>
      </c>
      <c r="H163" s="4">
        <v>0.56239389347784197</v>
      </c>
    </row>
    <row r="164" spans="1:8">
      <c r="A164" s="1" t="s">
        <v>208</v>
      </c>
      <c r="B164" s="2" t="s">
        <v>30</v>
      </c>
      <c r="C164" s="3" t="s">
        <v>31</v>
      </c>
      <c r="D164" s="21">
        <v>44916</v>
      </c>
      <c r="E164" s="4">
        <v>6</v>
      </c>
      <c r="F164" s="4">
        <v>0.48045901029779903</v>
      </c>
      <c r="G164" s="21">
        <v>45064</v>
      </c>
      <c r="H164" s="4">
        <v>0.433788778732414</v>
      </c>
    </row>
    <row r="165" spans="1:8">
      <c r="A165" s="1" t="s">
        <v>209</v>
      </c>
      <c r="B165" s="2" t="s">
        <v>58</v>
      </c>
      <c r="C165" s="3" t="s">
        <v>59</v>
      </c>
      <c r="D165" s="21">
        <v>44354</v>
      </c>
      <c r="E165" s="4">
        <v>7</v>
      </c>
      <c r="F165" s="4">
        <v>0.98744929724646802</v>
      </c>
      <c r="G165" s="21">
        <v>45049</v>
      </c>
      <c r="H165" s="4">
        <v>0.21163360381443899</v>
      </c>
    </row>
    <row r="166" spans="1:8">
      <c r="A166" s="1" t="s">
        <v>210</v>
      </c>
      <c r="B166" s="2" t="s">
        <v>9</v>
      </c>
      <c r="C166" s="3" t="s">
        <v>10</v>
      </c>
      <c r="D166" s="21">
        <v>44711</v>
      </c>
      <c r="E166" s="4">
        <v>3</v>
      </c>
      <c r="F166" s="4">
        <v>5.2479096578398297E-2</v>
      </c>
      <c r="G166" s="21">
        <v>45069</v>
      </c>
      <c r="H166" s="4">
        <v>5.8390055671951401E-2</v>
      </c>
    </row>
    <row r="167" spans="1:8">
      <c r="A167" s="1" t="s">
        <v>211</v>
      </c>
      <c r="B167" s="2" t="s">
        <v>49</v>
      </c>
      <c r="C167" s="3" t="s">
        <v>50</v>
      </c>
      <c r="D167" s="21">
        <v>44801</v>
      </c>
      <c r="E167" s="4">
        <v>4</v>
      </c>
      <c r="F167" s="4">
        <v>6.3638338964366797E-2</v>
      </c>
      <c r="G167" s="21">
        <v>45014</v>
      </c>
      <c r="H167" s="4">
        <v>0.82222519151117301</v>
      </c>
    </row>
    <row r="168" spans="1:8">
      <c r="A168" s="1" t="s">
        <v>212</v>
      </c>
      <c r="B168" s="2" t="s">
        <v>21</v>
      </c>
      <c r="C168" s="3" t="s">
        <v>22</v>
      </c>
      <c r="D168" s="21">
        <v>44515</v>
      </c>
      <c r="E168" s="4">
        <v>3</v>
      </c>
      <c r="F168" s="4">
        <v>7.0327700844507193E-2</v>
      </c>
      <c r="G168" s="21">
        <v>44974</v>
      </c>
      <c r="H168" s="4">
        <v>9.4112460113233404E-2</v>
      </c>
    </row>
    <row r="169" spans="1:8">
      <c r="A169" s="1" t="s">
        <v>213</v>
      </c>
      <c r="B169" s="2" t="s">
        <v>81</v>
      </c>
      <c r="C169" s="3" t="s">
        <v>62</v>
      </c>
      <c r="D169" s="21">
        <v>44897</v>
      </c>
      <c r="E169" s="4">
        <v>3</v>
      </c>
      <c r="F169" s="4">
        <v>0.95057620706778501</v>
      </c>
      <c r="G169" s="21">
        <v>45040</v>
      </c>
      <c r="H169" s="4">
        <v>0.96163422719710601</v>
      </c>
    </row>
    <row r="170" spans="1:8">
      <c r="A170" s="1" t="s">
        <v>214</v>
      </c>
      <c r="B170" s="2" t="s">
        <v>103</v>
      </c>
      <c r="C170" s="3" t="s">
        <v>104</v>
      </c>
      <c r="D170" s="21">
        <v>44903</v>
      </c>
      <c r="E170" s="4">
        <v>1</v>
      </c>
      <c r="F170" s="4">
        <v>0.48177369539871401</v>
      </c>
      <c r="G170" s="21">
        <v>45046</v>
      </c>
      <c r="H170" s="4">
        <v>0.92834498334210402</v>
      </c>
    </row>
    <row r="171" spans="1:8">
      <c r="A171" s="1" t="s">
        <v>215</v>
      </c>
      <c r="B171" s="2" t="s">
        <v>54</v>
      </c>
      <c r="C171" s="3" t="s">
        <v>55</v>
      </c>
      <c r="D171" s="21">
        <v>44204</v>
      </c>
      <c r="E171" s="4">
        <v>2</v>
      </c>
      <c r="F171" s="4">
        <v>0.43098053100217298</v>
      </c>
      <c r="G171" s="21">
        <v>44948</v>
      </c>
      <c r="H171" s="4">
        <v>0.43731221847381901</v>
      </c>
    </row>
    <row r="172" spans="1:8">
      <c r="A172" s="1" t="s">
        <v>216</v>
      </c>
      <c r="B172" s="2" t="s">
        <v>24</v>
      </c>
      <c r="C172" s="3" t="s">
        <v>25</v>
      </c>
      <c r="D172" s="21">
        <v>44439</v>
      </c>
      <c r="E172" s="4">
        <v>8</v>
      </c>
      <c r="F172" s="4">
        <v>0.59735476523394404</v>
      </c>
      <c r="G172" s="21">
        <v>44982</v>
      </c>
      <c r="H172" s="4">
        <v>0.16822758298431501</v>
      </c>
    </row>
    <row r="173" spans="1:8">
      <c r="A173" s="1" t="s">
        <v>217</v>
      </c>
      <c r="B173" s="2" t="s">
        <v>24</v>
      </c>
      <c r="C173" s="3" t="s">
        <v>25</v>
      </c>
      <c r="D173" s="21">
        <v>44449</v>
      </c>
      <c r="E173" s="4">
        <v>6</v>
      </c>
      <c r="F173" s="4">
        <v>0.26280269378864801</v>
      </c>
      <c r="G173" s="21">
        <v>45014</v>
      </c>
      <c r="H173" s="4">
        <v>0.14823080489066301</v>
      </c>
    </row>
    <row r="174" spans="1:8">
      <c r="A174" s="1" t="s">
        <v>218</v>
      </c>
      <c r="B174" s="2" t="s">
        <v>49</v>
      </c>
      <c r="C174" s="3" t="s">
        <v>50</v>
      </c>
      <c r="D174" s="21">
        <v>44779</v>
      </c>
      <c r="E174" s="4">
        <v>4</v>
      </c>
      <c r="F174" s="4">
        <v>0.90284110874477896</v>
      </c>
      <c r="G174" s="21">
        <v>45008</v>
      </c>
      <c r="H174" s="4">
        <v>0.63507569454438495</v>
      </c>
    </row>
    <row r="175" spans="1:8">
      <c r="A175" s="1" t="s">
        <v>219</v>
      </c>
      <c r="B175" s="2" t="s">
        <v>17</v>
      </c>
      <c r="C175" s="3" t="s">
        <v>18</v>
      </c>
      <c r="D175" s="21">
        <v>44241</v>
      </c>
      <c r="E175" s="4">
        <v>6</v>
      </c>
      <c r="F175" s="4">
        <v>0.98199261995326603</v>
      </c>
      <c r="G175" s="21">
        <v>44994</v>
      </c>
      <c r="H175" s="4">
        <v>0.54481123922804697</v>
      </c>
    </row>
    <row r="176" spans="1:8">
      <c r="A176" s="1" t="s">
        <v>220</v>
      </c>
      <c r="B176" s="2" t="s">
        <v>43</v>
      </c>
      <c r="C176" s="3" t="s">
        <v>44</v>
      </c>
      <c r="D176" s="21">
        <v>44229</v>
      </c>
      <c r="E176" s="4">
        <v>3</v>
      </c>
      <c r="F176" s="4">
        <v>0.84716039463076198</v>
      </c>
      <c r="G176" s="21">
        <v>45067</v>
      </c>
      <c r="H176" s="4">
        <v>1.3086187744415801E-2</v>
      </c>
    </row>
    <row r="177" spans="1:8">
      <c r="A177" s="1" t="s">
        <v>221</v>
      </c>
      <c r="B177" s="2" t="s">
        <v>129</v>
      </c>
      <c r="C177" s="3" t="s">
        <v>22</v>
      </c>
      <c r="D177" s="21">
        <v>44836</v>
      </c>
      <c r="E177" s="4">
        <v>5</v>
      </c>
      <c r="F177" s="4">
        <v>0.30637569785375002</v>
      </c>
      <c r="G177" s="21">
        <v>45008</v>
      </c>
      <c r="H177" s="4">
        <v>1.25503463839893E-3</v>
      </c>
    </row>
    <row r="178" spans="1:8">
      <c r="A178" s="1" t="s">
        <v>222</v>
      </c>
      <c r="B178" s="2" t="s">
        <v>49</v>
      </c>
      <c r="C178" s="3" t="s">
        <v>50</v>
      </c>
      <c r="D178" s="21">
        <v>44211</v>
      </c>
      <c r="E178" s="4">
        <v>6</v>
      </c>
      <c r="F178" s="4">
        <v>0.76879912576772802</v>
      </c>
      <c r="G178" s="21">
        <v>45006</v>
      </c>
      <c r="H178" s="4">
        <v>0.86548533755676105</v>
      </c>
    </row>
    <row r="179" spans="1:8">
      <c r="A179" s="1" t="s">
        <v>223</v>
      </c>
      <c r="B179" s="2" t="s">
        <v>34</v>
      </c>
      <c r="C179" s="3" t="s">
        <v>35</v>
      </c>
      <c r="D179" s="21">
        <v>44514</v>
      </c>
      <c r="E179" s="4">
        <v>7</v>
      </c>
      <c r="F179" s="4">
        <v>0.38563992038543599</v>
      </c>
      <c r="G179" s="21">
        <v>45004</v>
      </c>
      <c r="H179" s="4">
        <v>0.508902669316179</v>
      </c>
    </row>
    <row r="180" spans="1:8">
      <c r="A180" s="1" t="s">
        <v>224</v>
      </c>
      <c r="B180" s="2" t="s">
        <v>81</v>
      </c>
      <c r="C180" s="3" t="s">
        <v>62</v>
      </c>
      <c r="D180" s="21">
        <v>44309</v>
      </c>
      <c r="E180" s="4">
        <v>8</v>
      </c>
      <c r="F180" s="4">
        <v>0.85335977277591302</v>
      </c>
      <c r="G180" s="21">
        <v>45021</v>
      </c>
      <c r="H180" s="4">
        <v>0.99207281995433205</v>
      </c>
    </row>
    <row r="181" spans="1:8">
      <c r="A181" s="1" t="s">
        <v>225</v>
      </c>
      <c r="B181" s="2" t="s">
        <v>12</v>
      </c>
      <c r="C181" s="3" t="s">
        <v>13</v>
      </c>
      <c r="D181" s="21">
        <v>44289</v>
      </c>
      <c r="E181" s="4">
        <v>5</v>
      </c>
      <c r="F181" s="4">
        <v>0.28334897654743202</v>
      </c>
      <c r="G181" s="21">
        <v>44965</v>
      </c>
      <c r="H181" s="4">
        <v>0.63454053513977304</v>
      </c>
    </row>
    <row r="182" spans="1:8">
      <c r="A182" s="1" t="s">
        <v>226</v>
      </c>
      <c r="B182" s="2" t="s">
        <v>81</v>
      </c>
      <c r="C182" s="3" t="s">
        <v>62</v>
      </c>
      <c r="D182" s="21">
        <v>44572</v>
      </c>
      <c r="E182" s="4">
        <v>3</v>
      </c>
      <c r="F182" s="4">
        <v>0.117748642112043</v>
      </c>
      <c r="G182" s="21">
        <v>45073</v>
      </c>
      <c r="H182" s="4">
        <v>0.67092430905617095</v>
      </c>
    </row>
    <row r="183" spans="1:8">
      <c r="A183" s="1" t="s">
        <v>227</v>
      </c>
      <c r="B183" s="2" t="s">
        <v>39</v>
      </c>
      <c r="C183" s="3" t="s">
        <v>40</v>
      </c>
      <c r="D183" s="21">
        <v>44790</v>
      </c>
      <c r="E183" s="4">
        <v>5</v>
      </c>
      <c r="F183" s="4">
        <v>0.76783916519082696</v>
      </c>
      <c r="G183" s="21">
        <v>45021</v>
      </c>
      <c r="H183" s="4">
        <v>0.24099871039557799</v>
      </c>
    </row>
    <row r="184" spans="1:8">
      <c r="A184" s="1" t="s">
        <v>228</v>
      </c>
      <c r="B184" s="2" t="s">
        <v>39</v>
      </c>
      <c r="C184" s="3" t="s">
        <v>40</v>
      </c>
      <c r="D184" s="21">
        <v>44766</v>
      </c>
      <c r="E184" s="4">
        <v>2</v>
      </c>
      <c r="F184" s="4">
        <v>0.14806713315151801</v>
      </c>
      <c r="G184" s="21">
        <v>45051</v>
      </c>
      <c r="H184" s="4">
        <v>0.312315972509696</v>
      </c>
    </row>
    <row r="185" spans="1:8">
      <c r="A185" s="1" t="s">
        <v>229</v>
      </c>
      <c r="B185" s="2" t="s">
        <v>39</v>
      </c>
      <c r="C185" s="3" t="s">
        <v>40</v>
      </c>
      <c r="D185" s="21">
        <v>44577</v>
      </c>
      <c r="E185" s="4">
        <v>7</v>
      </c>
      <c r="F185" s="4">
        <v>7.8885651390256904E-3</v>
      </c>
      <c r="G185" s="21">
        <v>45037</v>
      </c>
      <c r="H185" s="4">
        <v>0.42001946730883299</v>
      </c>
    </row>
    <row r="186" spans="1:8">
      <c r="A186" s="1" t="s">
        <v>230</v>
      </c>
      <c r="B186" s="2" t="s">
        <v>73</v>
      </c>
      <c r="C186" s="3" t="s">
        <v>74</v>
      </c>
      <c r="D186" s="21">
        <v>44416</v>
      </c>
      <c r="E186" s="4">
        <v>7</v>
      </c>
      <c r="F186" s="4">
        <v>6.5026558074850402E-2</v>
      </c>
      <c r="G186" s="21">
        <v>45005</v>
      </c>
      <c r="H186" s="4">
        <v>0.566596656084567</v>
      </c>
    </row>
    <row r="187" spans="1:8">
      <c r="A187" s="1" t="s">
        <v>231</v>
      </c>
      <c r="B187" s="2" t="s">
        <v>15</v>
      </c>
      <c r="C187" s="3" t="s">
        <v>10</v>
      </c>
      <c r="D187" s="21">
        <v>44883</v>
      </c>
      <c r="E187" s="4">
        <v>1</v>
      </c>
      <c r="F187" s="4">
        <v>0.30777843623572698</v>
      </c>
      <c r="G187" s="21">
        <v>44963</v>
      </c>
      <c r="H187" s="4">
        <v>0.172453184843159</v>
      </c>
    </row>
    <row r="188" spans="1:8">
      <c r="A188" s="1" t="s">
        <v>232</v>
      </c>
      <c r="B188" s="2" t="s">
        <v>27</v>
      </c>
      <c r="C188" s="3" t="s">
        <v>28</v>
      </c>
      <c r="D188" s="21">
        <v>44214</v>
      </c>
      <c r="E188" s="4">
        <v>5</v>
      </c>
      <c r="F188" s="4">
        <v>0.1874453216227</v>
      </c>
      <c r="G188" s="21">
        <v>44961</v>
      </c>
      <c r="H188" s="4">
        <v>0.22911064366850301</v>
      </c>
    </row>
    <row r="189" spans="1:8">
      <c r="A189" s="1" t="s">
        <v>233</v>
      </c>
      <c r="B189" s="2" t="s">
        <v>43</v>
      </c>
      <c r="C189" s="3" t="s">
        <v>44</v>
      </c>
      <c r="D189" s="21">
        <v>44403</v>
      </c>
      <c r="E189" s="4">
        <v>6</v>
      </c>
      <c r="F189" s="4">
        <v>0.83300140406454304</v>
      </c>
      <c r="G189" s="21">
        <v>45026</v>
      </c>
      <c r="H189" s="4">
        <v>0.70242147925557197</v>
      </c>
    </row>
    <row r="190" spans="1:8">
      <c r="A190" s="1" t="s">
        <v>234</v>
      </c>
      <c r="B190" s="2" t="s">
        <v>34</v>
      </c>
      <c r="C190" s="3" t="s">
        <v>35</v>
      </c>
      <c r="D190" s="21">
        <v>44694</v>
      </c>
      <c r="E190" s="4">
        <v>3</v>
      </c>
      <c r="F190" s="4">
        <v>0.27727516856333601</v>
      </c>
      <c r="G190" s="21">
        <v>45036</v>
      </c>
      <c r="H190" s="4">
        <v>0.34199564672456301</v>
      </c>
    </row>
    <row r="191" spans="1:8">
      <c r="A191" s="1" t="s">
        <v>235</v>
      </c>
      <c r="B191" s="2" t="s">
        <v>9</v>
      </c>
      <c r="C191" s="3" t="s">
        <v>10</v>
      </c>
      <c r="D191" s="21">
        <v>44199</v>
      </c>
      <c r="E191" s="4">
        <v>2</v>
      </c>
      <c r="F191" s="4">
        <v>0.22356266053190499</v>
      </c>
      <c r="G191" s="21">
        <v>44951</v>
      </c>
      <c r="H191" s="4">
        <v>0.43217504342818902</v>
      </c>
    </row>
    <row r="192" spans="1:8">
      <c r="A192" s="1" t="s">
        <v>236</v>
      </c>
      <c r="B192" s="2" t="s">
        <v>46</v>
      </c>
      <c r="C192" s="3" t="s">
        <v>47</v>
      </c>
      <c r="D192" s="21">
        <v>44606</v>
      </c>
      <c r="E192" s="4">
        <v>6</v>
      </c>
      <c r="F192" s="4">
        <v>0.64447099494037297</v>
      </c>
      <c r="G192" s="21">
        <v>44975</v>
      </c>
      <c r="H192" s="4">
        <v>0.96567027076396705</v>
      </c>
    </row>
    <row r="193" spans="1:8">
      <c r="A193" s="1" t="s">
        <v>237</v>
      </c>
      <c r="B193" s="2" t="s">
        <v>49</v>
      </c>
      <c r="C193" s="3" t="s">
        <v>50</v>
      </c>
      <c r="D193" s="21">
        <v>44760</v>
      </c>
      <c r="E193" s="4">
        <v>6</v>
      </c>
      <c r="F193" s="4">
        <v>0.91937449423976403</v>
      </c>
      <c r="G193" s="21">
        <v>44941</v>
      </c>
      <c r="H193" s="4">
        <v>0.80855685548065803</v>
      </c>
    </row>
    <row r="194" spans="1:8">
      <c r="A194" s="1" t="s">
        <v>238</v>
      </c>
      <c r="B194" s="2" t="s">
        <v>71</v>
      </c>
      <c r="C194" s="3" t="s">
        <v>50</v>
      </c>
      <c r="D194" s="21">
        <v>44391</v>
      </c>
      <c r="E194" s="4">
        <v>1</v>
      </c>
      <c r="F194" s="4">
        <v>0.26377783191771698</v>
      </c>
      <c r="G194" s="21">
        <v>44943</v>
      </c>
      <c r="H194" s="4">
        <v>0.53464391868976202</v>
      </c>
    </row>
    <row r="195" spans="1:8">
      <c r="A195" s="1" t="s">
        <v>239</v>
      </c>
      <c r="B195" s="2" t="s">
        <v>27</v>
      </c>
      <c r="C195" s="3" t="s">
        <v>28</v>
      </c>
      <c r="D195" s="21">
        <v>44457</v>
      </c>
      <c r="E195" s="4">
        <v>3</v>
      </c>
      <c r="F195" s="4">
        <v>0.48376018648020602</v>
      </c>
      <c r="G195" s="21">
        <v>44983</v>
      </c>
      <c r="H195" s="4">
        <v>0.28976743361438201</v>
      </c>
    </row>
    <row r="196" spans="1:8">
      <c r="A196" s="1" t="s">
        <v>240</v>
      </c>
      <c r="B196" s="2" t="s">
        <v>58</v>
      </c>
      <c r="C196" s="3" t="s">
        <v>59</v>
      </c>
      <c r="D196" s="21">
        <v>44409</v>
      </c>
      <c r="E196" s="4">
        <v>2</v>
      </c>
      <c r="F196" s="4">
        <v>0.56649641364178105</v>
      </c>
      <c r="G196" s="21">
        <v>44948</v>
      </c>
      <c r="H196" s="4">
        <v>0.76019400248091895</v>
      </c>
    </row>
    <row r="197" spans="1:8">
      <c r="A197" s="1" t="s">
        <v>241</v>
      </c>
      <c r="B197" s="2" t="s">
        <v>103</v>
      </c>
      <c r="C197" s="3" t="s">
        <v>104</v>
      </c>
      <c r="D197" s="21">
        <v>44229</v>
      </c>
      <c r="E197" s="4">
        <v>10</v>
      </c>
      <c r="F197" s="4">
        <v>0.81758392927810297</v>
      </c>
      <c r="G197" s="21">
        <v>44937</v>
      </c>
      <c r="H197" s="4">
        <v>0.16419798109251399</v>
      </c>
    </row>
    <row r="198" spans="1:8">
      <c r="A198" s="1" t="s">
        <v>242</v>
      </c>
      <c r="B198" s="2" t="s">
        <v>46</v>
      </c>
      <c r="C198" s="3" t="s">
        <v>47</v>
      </c>
      <c r="D198" s="21">
        <v>44412</v>
      </c>
      <c r="E198" s="4">
        <v>5</v>
      </c>
      <c r="F198" s="4">
        <v>0.24147425161639699</v>
      </c>
      <c r="G198" s="21">
        <v>45005</v>
      </c>
      <c r="H198" s="4">
        <v>0.23302367858983999</v>
      </c>
    </row>
    <row r="199" spans="1:8">
      <c r="A199" s="1" t="s">
        <v>243</v>
      </c>
      <c r="B199" s="2" t="s">
        <v>58</v>
      </c>
      <c r="C199" s="3" t="s">
        <v>59</v>
      </c>
      <c r="D199" s="21">
        <v>44828</v>
      </c>
      <c r="E199" s="4">
        <v>6</v>
      </c>
      <c r="F199" s="4">
        <v>0.51291771398490105</v>
      </c>
      <c r="G199" s="21">
        <v>44987</v>
      </c>
      <c r="H199" s="4">
        <v>0.755021488484095</v>
      </c>
    </row>
    <row r="200" spans="1:8">
      <c r="A200" s="1" t="s">
        <v>244</v>
      </c>
      <c r="B200" s="2" t="s">
        <v>73</v>
      </c>
      <c r="C200" s="3" t="s">
        <v>74</v>
      </c>
      <c r="D200" s="21">
        <v>44742</v>
      </c>
      <c r="E200" s="4">
        <v>9</v>
      </c>
      <c r="F200" s="4">
        <v>0.30094368268289601</v>
      </c>
      <c r="G200" s="21">
        <v>45037</v>
      </c>
      <c r="H200" s="4">
        <v>0.55983002083455202</v>
      </c>
    </row>
    <row r="201" spans="1:8">
      <c r="A201" s="1" t="s">
        <v>245</v>
      </c>
      <c r="B201" s="2" t="s">
        <v>58</v>
      </c>
      <c r="C201" s="3" t="s">
        <v>59</v>
      </c>
      <c r="D201" s="21">
        <v>44502</v>
      </c>
      <c r="E201" s="4">
        <v>8</v>
      </c>
      <c r="F201" s="4">
        <v>0.91352809441905303</v>
      </c>
      <c r="G201" s="21">
        <v>44978</v>
      </c>
      <c r="H201" s="4">
        <v>0.137985792121295</v>
      </c>
    </row>
  </sheetData>
  <hyperlinks>
    <hyperlink ref="B2" r:id="rId1" xr:uid="{15E7440F-8D55-D542-BCE6-392B0FF39AE0}"/>
    <hyperlink ref="B3" r:id="rId2" xr:uid="{263795D4-0311-F540-A3E9-E32C8593FABE}"/>
    <hyperlink ref="B4" r:id="rId3" xr:uid="{690B42F2-C49D-1A4B-9121-4B8B9E23A3B2}"/>
    <hyperlink ref="B5" r:id="rId4" xr:uid="{570E163D-0515-454D-BDB3-420C9513D389}"/>
    <hyperlink ref="B6" r:id="rId5" xr:uid="{00B583D3-D6D5-B444-AD55-2CA344428540}"/>
    <hyperlink ref="B7" r:id="rId6" xr:uid="{2229FA50-2B32-6540-A288-61BE6C78ADFC}"/>
    <hyperlink ref="B8" r:id="rId7" xr:uid="{C561301B-30AA-E947-9882-1A99D0AD2AD3}"/>
    <hyperlink ref="B9" r:id="rId8" xr:uid="{A5BD6D9D-078F-DF42-80E7-B8E6364350D2}"/>
    <hyperlink ref="B10" r:id="rId9" xr:uid="{D09E21E9-347C-6640-85F2-66C5A776A19D}"/>
    <hyperlink ref="B11" r:id="rId10" xr:uid="{D179C4E0-E450-F242-9F68-AD061A6D92C7}"/>
    <hyperlink ref="B12" r:id="rId11" xr:uid="{8A74CC35-AC48-6A43-AE4D-C5D14C36C98F}"/>
    <hyperlink ref="B13" r:id="rId12" xr:uid="{23BE9228-5D82-9C47-9400-133BBC0C2F0C}"/>
    <hyperlink ref="B14" r:id="rId13" xr:uid="{067ED15A-4D29-E841-B786-AA3EF40D18DA}"/>
    <hyperlink ref="B15" r:id="rId14" xr:uid="{41F79EE9-DE8A-904B-AC6F-1BF7E7BD57AF}"/>
    <hyperlink ref="B16" r:id="rId15" xr:uid="{49779BDC-49C5-9947-A69B-65802DB4B9D1}"/>
    <hyperlink ref="B17" r:id="rId16" xr:uid="{CF25529A-BE0C-3B4A-9F15-81EC57377248}"/>
    <hyperlink ref="B18" r:id="rId17" xr:uid="{E7AFFD4A-C77E-CB4D-93E8-EB15126A9ACB}"/>
    <hyperlink ref="B19" r:id="rId18" xr:uid="{6F89A6FF-AB2B-154D-9DFA-4A0A24FA77AD}"/>
    <hyperlink ref="B20" r:id="rId19" xr:uid="{B7FE4D57-C880-3747-8741-A3B999739FE8}"/>
    <hyperlink ref="B21" r:id="rId20" xr:uid="{00F29800-730A-8F4A-BBEE-381FA00BAB4D}"/>
    <hyperlink ref="B22" r:id="rId21" xr:uid="{0E5284D8-CA57-E140-A9C8-816D92E6D6A2}"/>
    <hyperlink ref="B23" r:id="rId22" xr:uid="{A608C5B7-2FE6-9C4B-81A2-616BD8B7B53D}"/>
    <hyperlink ref="B24" r:id="rId23" xr:uid="{CF4E7C56-D66E-104E-892E-057F71113C27}"/>
    <hyperlink ref="B25" r:id="rId24" xr:uid="{CC52D332-434D-4945-98C5-8BD34912CCED}"/>
    <hyperlink ref="B26" r:id="rId25" xr:uid="{A562A6E6-B562-AA4B-8FB8-C8D74EA12664}"/>
    <hyperlink ref="B27" r:id="rId26" xr:uid="{19FAE4E4-C373-354B-B3CB-762B26BADBB3}"/>
    <hyperlink ref="B28" r:id="rId27" xr:uid="{F0997463-B132-A24A-868A-042935C2A0E0}"/>
    <hyperlink ref="B29" r:id="rId28" xr:uid="{24CAE7ED-119A-EA4D-AD9E-ACFA20CB0D15}"/>
    <hyperlink ref="B30" r:id="rId29" xr:uid="{BDD97086-4A60-324A-A9E6-9C6549A4091F}"/>
    <hyperlink ref="B31" r:id="rId30" xr:uid="{824D3673-EC06-2D47-8654-91B84326CCF8}"/>
    <hyperlink ref="B32" r:id="rId31" xr:uid="{49871CE4-76D5-2E42-ACE8-FCDBBAA512C3}"/>
    <hyperlink ref="B33" r:id="rId32" xr:uid="{493D92CC-A74E-F544-BC68-D8BB5A5BB5B7}"/>
    <hyperlink ref="B34" r:id="rId33" xr:uid="{51B6F82D-E405-0F4C-8914-9A51BAE65045}"/>
    <hyperlink ref="B35" r:id="rId34" xr:uid="{102F7E34-9E54-8D41-AC17-AA42C611A3A4}"/>
    <hyperlink ref="B36" r:id="rId35" xr:uid="{EF5CD1BB-3BB0-3344-A079-EF986AE902CB}"/>
    <hyperlink ref="B37" r:id="rId36" xr:uid="{173A1E81-8FD9-9547-82D1-C7C8C18BE3A0}"/>
    <hyperlink ref="B38" r:id="rId37" xr:uid="{FBEEC5A4-6634-2D4D-9E2C-CA108EDA078E}"/>
    <hyperlink ref="B39" r:id="rId38" xr:uid="{EA1CC968-146D-004A-A716-0D5A91FF9F24}"/>
    <hyperlink ref="B40" r:id="rId39" xr:uid="{E058CB71-9F87-F845-AF49-D28E88F6C1BD}"/>
    <hyperlink ref="B41" r:id="rId40" xr:uid="{512EB1EC-C086-8340-AFF4-415DC5304793}"/>
    <hyperlink ref="B42" r:id="rId41" xr:uid="{BA8856F7-3561-744F-931C-E86C678F6366}"/>
    <hyperlink ref="B43" r:id="rId42" xr:uid="{6E7D4B21-085A-664D-9C14-10D3FE1B8C87}"/>
    <hyperlink ref="B44" r:id="rId43" xr:uid="{CE857B7D-E453-3948-AA63-0A684E712C41}"/>
    <hyperlink ref="B45" r:id="rId44" xr:uid="{03F7E715-5ED9-E042-8EC1-C6FAF65FA689}"/>
    <hyperlink ref="B46" r:id="rId45" xr:uid="{D5F9E3EC-DC62-9545-8247-E6FECD3C03E0}"/>
    <hyperlink ref="B47" r:id="rId46" xr:uid="{6DB3693E-6386-144D-ACE1-7E7ED4E352CF}"/>
    <hyperlink ref="B48" r:id="rId47" xr:uid="{F26EBD91-B0C9-684A-A1B9-4B8629D67958}"/>
    <hyperlink ref="B49" r:id="rId48" xr:uid="{C8F1F413-6EDB-0046-A689-C58E26206E3B}"/>
    <hyperlink ref="B50" r:id="rId49" xr:uid="{08C84B62-CC72-274B-9E19-29A54FC9DA80}"/>
    <hyperlink ref="B51" r:id="rId50" xr:uid="{784F0876-EE86-5645-B6B2-AA437B8A4C15}"/>
    <hyperlink ref="B52" r:id="rId51" xr:uid="{D548022A-E333-AB44-8E9D-3662140520E8}"/>
    <hyperlink ref="B53" r:id="rId52" xr:uid="{AB5AE251-476F-CC44-AA8A-A45722650874}"/>
    <hyperlink ref="B54" r:id="rId53" xr:uid="{E8F3BBCD-1B78-E94E-8D91-5FD428A8E60A}"/>
    <hyperlink ref="B55" r:id="rId54" xr:uid="{F617F525-AA65-0043-A6B6-5E0745A35234}"/>
    <hyperlink ref="B56" r:id="rId55" xr:uid="{F22961B9-D6B4-CE48-8E28-27E487D6E186}"/>
    <hyperlink ref="B57" r:id="rId56" xr:uid="{94463165-50E3-5840-BC23-EBE4B78BE0AE}"/>
    <hyperlink ref="B58" r:id="rId57" xr:uid="{9F500817-67F6-7249-A053-DF6B6631E5E4}"/>
    <hyperlink ref="B59" r:id="rId58" xr:uid="{C6138A52-49AC-4D4B-9E34-08F56BAE8398}"/>
    <hyperlink ref="B60" r:id="rId59" xr:uid="{C844AAD8-1DDD-9C44-B5E8-49C836326B70}"/>
    <hyperlink ref="B62" r:id="rId60" xr:uid="{967710A3-7BC2-0742-A1A6-1DA1895B9D28}"/>
    <hyperlink ref="B63" r:id="rId61" xr:uid="{783B9CE5-77D6-5348-B77B-038116C1501A}"/>
    <hyperlink ref="B64" r:id="rId62" xr:uid="{D5F6B4BC-44F5-2D45-982B-535E48162728}"/>
    <hyperlink ref="B65" r:id="rId63" xr:uid="{3561D41D-05B2-F44A-9860-7461A8FD3108}"/>
    <hyperlink ref="B66" r:id="rId64" xr:uid="{0E363936-D0C1-F24E-870B-BCAB5722A69C}"/>
    <hyperlink ref="B67" r:id="rId65" xr:uid="{437B478D-A322-3845-8EB1-160ABB34CC81}"/>
    <hyperlink ref="B68" r:id="rId66" xr:uid="{BAF57311-7683-7047-9755-232200B9C70D}"/>
    <hyperlink ref="B69" r:id="rId67" xr:uid="{00ED4726-00AF-224D-B90B-4B5177F36545}"/>
    <hyperlink ref="B70" r:id="rId68" xr:uid="{24829A5A-282E-B243-92F0-079152E756EF}"/>
    <hyperlink ref="B72" r:id="rId69" xr:uid="{74F6E147-FB91-9140-BDD8-1439E77F3397}"/>
    <hyperlink ref="B73" r:id="rId70" xr:uid="{0003514E-756A-F94B-A3C7-2458D60FEFF3}"/>
    <hyperlink ref="B74" r:id="rId71" xr:uid="{145A4939-353D-3A47-B88C-CB79DA1955C9}"/>
    <hyperlink ref="B75" r:id="rId72" xr:uid="{5B3D26C6-7B83-E244-B5C8-4276AD2D7663}"/>
    <hyperlink ref="B76" r:id="rId73" xr:uid="{D4A28B13-4B1C-C84B-BD08-F430811E8C00}"/>
    <hyperlink ref="B77" r:id="rId74" xr:uid="{0CBD68B3-A54C-1E40-9730-3A843F2CB2B5}"/>
    <hyperlink ref="B78" r:id="rId75" xr:uid="{359F1796-C4E3-1D43-8D0A-D621C377199D}"/>
    <hyperlink ref="B79" r:id="rId76" xr:uid="{A200D715-C52E-3E49-B39B-AA5D3F42DE77}"/>
    <hyperlink ref="B80" r:id="rId77" xr:uid="{78B154EB-A909-D74B-91A4-480768218283}"/>
    <hyperlink ref="B81" r:id="rId78" xr:uid="{755F6494-F6EB-234C-ADC9-CDD86C74BC6B}"/>
    <hyperlink ref="B83" r:id="rId79" xr:uid="{B5153063-43C3-0448-B0E8-9134360D6955}"/>
    <hyperlink ref="B84" r:id="rId80" xr:uid="{0CE1AC9C-051D-094C-B2F0-0597B02AF223}"/>
    <hyperlink ref="B85" r:id="rId81" xr:uid="{CBC2BB7A-E8FC-1D4B-AA65-A34C6CBA9D5B}"/>
    <hyperlink ref="B86" r:id="rId82" xr:uid="{703FC6C2-B34E-BB4C-80AA-A20FF0BAB78D}"/>
    <hyperlink ref="B87" r:id="rId83" xr:uid="{D3F786B9-6F03-5343-A142-1990BB32C7D4}"/>
    <hyperlink ref="B89" r:id="rId84" xr:uid="{8C6C43B4-0B09-494F-B2C2-02DED3BF5963}"/>
    <hyperlink ref="B90" r:id="rId85" xr:uid="{639311ED-6DC1-DC41-881E-1146E38F6640}"/>
    <hyperlink ref="B91" r:id="rId86" xr:uid="{5A92A265-8551-B044-BC13-75145B562015}"/>
    <hyperlink ref="B92" r:id="rId87" xr:uid="{63A8D7A2-FDAC-A44E-B4D3-8AB9A0DCAAF2}"/>
    <hyperlink ref="B93" r:id="rId88" xr:uid="{C41F9040-7699-DA40-9C98-51B5D28555D1}"/>
    <hyperlink ref="B94" r:id="rId89" xr:uid="{180626F4-66FD-0648-A044-6691782C4085}"/>
    <hyperlink ref="B96" r:id="rId90" xr:uid="{969CB821-263A-C84D-9821-C1B337FCA6DB}"/>
    <hyperlink ref="B97" r:id="rId91" xr:uid="{D697659D-A84B-9045-A7BF-995A4565CF39}"/>
    <hyperlink ref="B99" r:id="rId92" xr:uid="{E4E5B621-E1BD-E245-A626-8E218C26FBB2}"/>
    <hyperlink ref="B100" r:id="rId93" xr:uid="{F4D5A724-8EF5-E94A-A645-CCE8A449F819}"/>
    <hyperlink ref="B101" r:id="rId94" xr:uid="{BF3DE49C-6121-CC43-AB9D-B18CA3467B55}"/>
    <hyperlink ref="B103" r:id="rId95" xr:uid="{CC5D8EB1-D28A-8F47-BFF1-2C0F44431D48}"/>
    <hyperlink ref="B104" r:id="rId96" xr:uid="{AF89C05D-2D28-694A-9C0B-6EEE51F4BBCE}"/>
    <hyperlink ref="B106" r:id="rId97" xr:uid="{04F5DD90-9F36-F04E-8412-27DD538D16CF}"/>
    <hyperlink ref="B107" r:id="rId98" xr:uid="{92556658-30C3-AA48-8518-F3AFA674059B}"/>
    <hyperlink ref="B108" r:id="rId99" xr:uid="{10E88FE4-73CA-FC4A-9DDC-7CB7AF3FA95B}"/>
    <hyperlink ref="B109" r:id="rId100" xr:uid="{2CFD26D7-BC0B-B243-B03E-E836BA7B5E64}"/>
    <hyperlink ref="B110" r:id="rId101" xr:uid="{8204FC5D-772A-DE4B-8C57-C0D88A8982F0}"/>
    <hyperlink ref="B111" r:id="rId102" xr:uid="{81B24797-E819-9445-BC3A-558CB40648A6}"/>
    <hyperlink ref="B112" r:id="rId103" xr:uid="{65B9D5C6-9364-384B-8F80-1AC7D2A997D6}"/>
    <hyperlink ref="B113" r:id="rId104" xr:uid="{9638E060-8DA2-554F-B377-386C858430C3}"/>
    <hyperlink ref="B114" r:id="rId105" xr:uid="{719EABDC-70C2-3545-8E44-E0DE65F01D6D}"/>
    <hyperlink ref="B115" r:id="rId106" xr:uid="{DB7BAA3E-BC83-DA49-8FDA-93F3D57F47F2}"/>
    <hyperlink ref="B116" r:id="rId107" xr:uid="{13691F63-558F-7E45-AA39-515D71DBEADB}"/>
    <hyperlink ref="B117" r:id="rId108" xr:uid="{748E21A6-D73A-514D-8E41-CEC2857736E6}"/>
    <hyperlink ref="B119" r:id="rId109" xr:uid="{D69B43A7-9199-BF4E-8298-2051AAC58EF0}"/>
    <hyperlink ref="B120" r:id="rId110" xr:uid="{0477B8E5-B66B-F44C-AB47-1C6099CF5BD9}"/>
    <hyperlink ref="B121" r:id="rId111" xr:uid="{B7C599EB-C5A5-9B4A-8DB9-0B661290BF75}"/>
    <hyperlink ref="B122" r:id="rId112" xr:uid="{33E2B843-016B-0743-8A27-60E228286E42}"/>
    <hyperlink ref="B123" r:id="rId113" xr:uid="{3AAF3239-0E13-474B-B6C0-6C2AD31BDC20}"/>
    <hyperlink ref="B124" r:id="rId114" xr:uid="{A72270C7-13E1-9E4D-ACD5-183F74974002}"/>
    <hyperlink ref="B125" r:id="rId115" xr:uid="{95A69028-9655-EA41-ABFF-91118F30765C}"/>
    <hyperlink ref="B126" r:id="rId116" xr:uid="{7AD80FD6-FB8E-C746-81C0-58F920741333}"/>
    <hyperlink ref="B128" r:id="rId117" xr:uid="{431B2333-68E2-5840-986A-DCCB86FA7F2C}"/>
    <hyperlink ref="B129" r:id="rId118" xr:uid="{453E86C3-F493-104A-9099-5FCA6FACCE58}"/>
    <hyperlink ref="B131" r:id="rId119" xr:uid="{E5EA34B0-C586-1F47-8FD6-B183B6929886}"/>
    <hyperlink ref="B132" r:id="rId120" xr:uid="{28DA12EC-B6BE-404A-94C8-A1BF79537B8B}"/>
    <hyperlink ref="B133" r:id="rId121" xr:uid="{D1527330-8BC0-1049-861B-C5946F60F60D}"/>
    <hyperlink ref="B134" r:id="rId122" xr:uid="{9E0E08DA-024D-174C-B119-4845E1F2147C}"/>
    <hyperlink ref="B135" r:id="rId123" xr:uid="{A06B6CA3-737D-DC4E-8D88-454A3ABA9CCA}"/>
    <hyperlink ref="B136" r:id="rId124" xr:uid="{114B0187-7C2F-1746-BEEA-4E0668292FAE}"/>
    <hyperlink ref="B137" r:id="rId125" xr:uid="{D85A371A-7459-3B49-8183-08F8243C66F9}"/>
    <hyperlink ref="B138" r:id="rId126" xr:uid="{59EC68ED-7E18-1348-A70E-77B4D59FD6E5}"/>
    <hyperlink ref="B139" r:id="rId127" xr:uid="{72E0F562-DBD9-D143-A609-C5B8C7D49BC9}"/>
    <hyperlink ref="B140" r:id="rId128" xr:uid="{127D19D4-58D7-4B4F-95B4-985DDB464CD7}"/>
    <hyperlink ref="B141" r:id="rId129" xr:uid="{ABA7C1E1-7669-004D-B450-F16F75824959}"/>
    <hyperlink ref="B142" r:id="rId130" xr:uid="{E7C012C3-3B9D-C145-B07F-18053DA28A41}"/>
    <hyperlink ref="B143" r:id="rId131" xr:uid="{8EF8B3EE-7796-F748-A476-CFBCD44FFE44}"/>
    <hyperlink ref="B144" r:id="rId132" xr:uid="{AA858F41-8F76-F249-919B-C5D05627C432}"/>
    <hyperlink ref="B145" r:id="rId133" xr:uid="{605186B7-674B-4E44-BD99-9CDCAE560617}"/>
    <hyperlink ref="B146" r:id="rId134" xr:uid="{C02F30A2-8378-A54C-96E5-BA65AA757CF2}"/>
    <hyperlink ref="B147" r:id="rId135" xr:uid="{1B239890-3EED-8C4A-8A0C-CC79984EAAAD}"/>
    <hyperlink ref="B148" r:id="rId136" xr:uid="{F25B4219-7625-A54C-9DB3-4C36613B55BE}"/>
    <hyperlink ref="B149" r:id="rId137" xr:uid="{8078325C-70FA-FE4B-AE4E-97B269DF252E}"/>
    <hyperlink ref="B150" r:id="rId138" xr:uid="{9FC9629D-3B47-BF4E-9C1F-763F3F37CA0A}"/>
    <hyperlink ref="B151" r:id="rId139" xr:uid="{C25C6C9B-E1CD-3243-8934-085D8B39B984}"/>
    <hyperlink ref="B154" r:id="rId140" xr:uid="{530003F4-DE03-104E-BF14-56B639053AD8}"/>
    <hyperlink ref="B155" r:id="rId141" xr:uid="{1FF04A31-8464-A246-A1A3-92CD173AA572}"/>
    <hyperlink ref="B156" r:id="rId142" xr:uid="{1EA9CADB-7CE6-8349-84BF-FF3D0B566011}"/>
    <hyperlink ref="B157" r:id="rId143" xr:uid="{3AD2A669-35E7-1949-8C4A-6F61B97825AB}"/>
    <hyperlink ref="B159" r:id="rId144" xr:uid="{ED60CD40-F86D-7E49-936A-D229ABD3724A}"/>
    <hyperlink ref="B160" r:id="rId145" xr:uid="{620F93B6-8433-A04A-8327-EA94BEAF8C3B}"/>
    <hyperlink ref="B161" r:id="rId146" xr:uid="{62A31358-6EE2-9145-975B-5AB6D9CEE76C}"/>
    <hyperlink ref="B162" r:id="rId147" xr:uid="{6DE82623-664F-0A47-A0C0-6A68D5F2A5D0}"/>
    <hyperlink ref="B163" r:id="rId148" xr:uid="{49965FBB-152B-6A4C-B20B-AF3F247A8C1B}"/>
    <hyperlink ref="B164" r:id="rId149" xr:uid="{26EFC1B8-DF32-EB49-ACEC-4B73A7447CF5}"/>
    <hyperlink ref="B165" r:id="rId150" xr:uid="{04B2C23A-C444-8148-99DC-DB95D42C8088}"/>
    <hyperlink ref="B166" r:id="rId151" xr:uid="{92EC8273-A428-C145-B8A6-92BE63B4FA43}"/>
    <hyperlink ref="B167" r:id="rId152" xr:uid="{EE4C2C65-D922-D84E-8F83-CBCF12DBD26C}"/>
    <hyperlink ref="B168" r:id="rId153" xr:uid="{AB6F14CA-5B15-8D43-A19D-6FFEAB618BC4}"/>
    <hyperlink ref="B169" r:id="rId154" xr:uid="{C160EC3C-C46F-464F-BC52-A4871F340F72}"/>
    <hyperlink ref="B171" r:id="rId155" xr:uid="{FB30715D-D496-A446-AE07-4163863D7A42}"/>
    <hyperlink ref="B172" r:id="rId156" xr:uid="{7BCC1F1D-00EB-8E49-B255-A967D7E5FB7C}"/>
    <hyperlink ref="B173" r:id="rId157" xr:uid="{26EA3014-C737-F445-A963-0585344F128E}"/>
    <hyperlink ref="B174" r:id="rId158" xr:uid="{DF86A895-7A56-4D4D-9733-32724E42F9B4}"/>
    <hyperlink ref="B175" r:id="rId159" xr:uid="{E14B696B-A35E-2E4D-8BC2-6C076972178F}"/>
    <hyperlink ref="B176" r:id="rId160" xr:uid="{38B23CDF-102D-A34A-AC1F-CF4801346B8A}"/>
    <hyperlink ref="B177" r:id="rId161" xr:uid="{06A20A14-819D-FB4A-B3E2-EED4ABD6DA6E}"/>
    <hyperlink ref="B178" r:id="rId162" xr:uid="{1F117459-F877-724D-B2C7-3C7D919462C6}"/>
    <hyperlink ref="B179" r:id="rId163" xr:uid="{37017B4B-6C41-214D-A9E2-EEF892DDAA16}"/>
    <hyperlink ref="B180" r:id="rId164" xr:uid="{99A6C928-FDFF-3B43-BB8B-F6FFD79A1F2E}"/>
    <hyperlink ref="B181" r:id="rId165" xr:uid="{4ABF4FCB-CF06-CA40-9FCB-A9C6DB821472}"/>
    <hyperlink ref="B182" r:id="rId166" xr:uid="{4F413C61-183F-7F43-ADD2-A7DC6BFA5F32}"/>
    <hyperlink ref="B183" r:id="rId167" xr:uid="{B088086B-410D-9346-AADB-688FABE7AE7C}"/>
    <hyperlink ref="B184" r:id="rId168" xr:uid="{FE2F1888-33C6-6349-BD53-6F4120203AAF}"/>
    <hyperlink ref="B185" r:id="rId169" xr:uid="{1B15037A-D5A5-8B49-B4C1-4FF9FE5F6C39}"/>
    <hyperlink ref="B186" r:id="rId170" xr:uid="{EE6A5D69-6E28-3A4D-9B1D-FC75877FFFBF}"/>
    <hyperlink ref="B187" r:id="rId171" xr:uid="{CCA26245-ACF1-774C-9F19-EFCCA5AC1786}"/>
    <hyperlink ref="B188" r:id="rId172" xr:uid="{A9493331-5577-4240-BF0E-A590159D6624}"/>
    <hyperlink ref="B189" r:id="rId173" xr:uid="{673AC432-4C83-3146-9627-47DAFD16227A}"/>
    <hyperlink ref="B190" r:id="rId174" xr:uid="{44FDAAAA-D81C-8E4E-BF51-6C600D06A99A}"/>
    <hyperlink ref="B191" r:id="rId175" xr:uid="{C12967AD-61A6-224A-8006-BFC351C852F2}"/>
    <hyperlink ref="B192" r:id="rId176" xr:uid="{490F3D70-BB2D-C943-B84D-45531179345A}"/>
    <hyperlink ref="B193" r:id="rId177" xr:uid="{E836BC64-74F0-C349-8971-DD4FFAD20997}"/>
    <hyperlink ref="B194" r:id="rId178" xr:uid="{7E4EF33D-B9D6-124A-9E4B-381F24AF71F8}"/>
    <hyperlink ref="B195" r:id="rId179" xr:uid="{1D0B25CF-09C8-6A4A-8E5C-5EAA5D1BF8F2}"/>
    <hyperlink ref="B196" r:id="rId180" xr:uid="{CD78B90D-7570-DF4F-A274-17B571C06105}"/>
    <hyperlink ref="B198" r:id="rId181" xr:uid="{BD6EEAFD-C368-4548-87EA-313C5AF485B3}"/>
    <hyperlink ref="B199" r:id="rId182" xr:uid="{B4E333E2-9F54-3947-A465-88F1C21B87C2}"/>
    <hyperlink ref="B200" r:id="rId183" xr:uid="{B9EFD7F0-13D9-B041-B549-D5F8D2724B09}"/>
    <hyperlink ref="B201" r:id="rId184" xr:uid="{74A2D5D1-DC04-D442-A20F-8BE9C3DAC4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4567-E91D-4A43-A2C8-7ADD6C0D6D85}">
  <dimension ref="A1:P202"/>
  <sheetViews>
    <sheetView showGridLines="0" zoomScale="90" zoomScaleNormal="90" workbookViewId="0">
      <selection activeCell="D5" sqref="D5"/>
    </sheetView>
  </sheetViews>
  <sheetFormatPr baseColWidth="10" defaultRowHeight="16"/>
  <cols>
    <col min="1" max="1" width="17.1640625" bestFit="1" customWidth="1"/>
    <col min="2" max="2" width="25" bestFit="1" customWidth="1"/>
    <col min="3" max="4" width="25.33203125" bestFit="1" customWidth="1"/>
    <col min="10" max="10" width="17.1640625" bestFit="1" customWidth="1"/>
    <col min="11" max="11" width="25.6640625" bestFit="1" customWidth="1"/>
    <col min="12" max="12" width="25.33203125" bestFit="1" customWidth="1"/>
    <col min="16" max="16" width="25.33203125" bestFit="1" customWidth="1"/>
  </cols>
  <sheetData>
    <row r="1" spans="1:16" ht="20" thickTop="1" thickBot="1">
      <c r="A1" s="10" t="s">
        <v>2</v>
      </c>
      <c r="B1" s="10" t="s">
        <v>249</v>
      </c>
      <c r="C1" s="10" t="s">
        <v>247</v>
      </c>
    </row>
    <row r="2" spans="1:16" ht="19" thickTop="1">
      <c r="A2" s="13" t="s">
        <v>104</v>
      </c>
      <c r="B2" s="13">
        <v>80</v>
      </c>
      <c r="C2" s="13" t="str">
        <f>IF(B2&gt;=67,"Yes","No")</f>
        <v>Yes</v>
      </c>
      <c r="E2" s="16">
        <f t="shared" ref="E2:E19" si="0">IF(B2&gt;=67,SUMIF(A:A,M3,C:C),"YEs")</f>
        <v>0</v>
      </c>
      <c r="M2" s="24" t="s">
        <v>2</v>
      </c>
      <c r="N2" s="24" t="s">
        <v>1</v>
      </c>
      <c r="O2" s="24" t="s">
        <v>246</v>
      </c>
      <c r="P2" s="24" t="s">
        <v>247</v>
      </c>
    </row>
    <row r="3" spans="1:16">
      <c r="A3" s="13" t="s">
        <v>59</v>
      </c>
      <c r="B3" s="13">
        <v>83</v>
      </c>
      <c r="C3" s="13" t="str">
        <f t="shared" ref="C3:C18" si="1">IF(B3&gt;=67,"Yes","No")</f>
        <v>Yes</v>
      </c>
      <c r="E3" s="16">
        <f t="shared" si="0"/>
        <v>0</v>
      </c>
      <c r="M3" s="25" t="s">
        <v>104</v>
      </c>
      <c r="N3" s="25" t="s">
        <v>103</v>
      </c>
      <c r="O3" s="26">
        <v>6</v>
      </c>
      <c r="P3" s="16">
        <f>IF($B$2&gt;=67,SUMIF(A:A,M3),"No")</f>
        <v>0</v>
      </c>
    </row>
    <row r="4" spans="1:16">
      <c r="A4" s="13" t="s">
        <v>31</v>
      </c>
      <c r="B4" s="13">
        <v>46</v>
      </c>
      <c r="C4" s="13" t="str">
        <f t="shared" si="1"/>
        <v>No</v>
      </c>
      <c r="E4" s="16" t="str">
        <f t="shared" si="0"/>
        <v>YEs</v>
      </c>
      <c r="M4" s="25" t="s">
        <v>104</v>
      </c>
      <c r="N4" s="25" t="s">
        <v>103</v>
      </c>
      <c r="O4" s="26">
        <v>5</v>
      </c>
      <c r="P4" s="16">
        <f t="shared" ref="P4:P18" si="2">IF($A$2&gt;=67,SUMIF(A:A,M4),"No")</f>
        <v>0</v>
      </c>
    </row>
    <row r="5" spans="1:16">
      <c r="A5" s="13" t="s">
        <v>50</v>
      </c>
      <c r="B5" s="13">
        <v>74</v>
      </c>
      <c r="C5" s="13" t="str">
        <f t="shared" si="1"/>
        <v>Yes</v>
      </c>
      <c r="E5" s="16">
        <f t="shared" si="0"/>
        <v>0</v>
      </c>
      <c r="J5" s="11" t="s">
        <v>2</v>
      </c>
      <c r="K5" t="s">
        <v>249</v>
      </c>
      <c r="M5" s="25" t="s">
        <v>104</v>
      </c>
      <c r="N5" s="25" t="s">
        <v>103</v>
      </c>
      <c r="O5" s="26">
        <v>10</v>
      </c>
      <c r="P5" s="16">
        <f t="shared" si="2"/>
        <v>0</v>
      </c>
    </row>
    <row r="6" spans="1:16">
      <c r="A6" s="13" t="s">
        <v>22</v>
      </c>
      <c r="B6" s="13">
        <v>70</v>
      </c>
      <c r="C6" s="13" t="str">
        <f t="shared" si="1"/>
        <v>Yes</v>
      </c>
      <c r="E6" s="16">
        <f t="shared" si="0"/>
        <v>0</v>
      </c>
      <c r="J6" s="12" t="s">
        <v>62</v>
      </c>
      <c r="K6">
        <v>88</v>
      </c>
      <c r="M6" s="25" t="s">
        <v>104</v>
      </c>
      <c r="N6" s="25" t="s">
        <v>103</v>
      </c>
      <c r="O6" s="26">
        <v>7</v>
      </c>
      <c r="P6" s="16">
        <f t="shared" si="2"/>
        <v>0</v>
      </c>
    </row>
    <row r="7" spans="1:16">
      <c r="A7" s="13" t="s">
        <v>35</v>
      </c>
      <c r="B7" s="13">
        <v>81</v>
      </c>
      <c r="C7" s="13" t="str">
        <f t="shared" si="1"/>
        <v>Yes</v>
      </c>
      <c r="E7" s="16">
        <f t="shared" si="0"/>
        <v>0</v>
      </c>
      <c r="J7" s="12" t="s">
        <v>55</v>
      </c>
      <c r="K7">
        <v>38</v>
      </c>
      <c r="M7" s="25" t="s">
        <v>104</v>
      </c>
      <c r="N7" s="25" t="s">
        <v>103</v>
      </c>
      <c r="O7" s="26">
        <v>5</v>
      </c>
      <c r="P7" s="16">
        <f t="shared" si="2"/>
        <v>0</v>
      </c>
    </row>
    <row r="8" spans="1:16">
      <c r="A8" s="13" t="s">
        <v>47</v>
      </c>
      <c r="B8" s="13">
        <v>54</v>
      </c>
      <c r="C8" s="13" t="str">
        <f t="shared" si="1"/>
        <v>No</v>
      </c>
      <c r="E8" s="16" t="str">
        <f t="shared" si="0"/>
        <v>YEs</v>
      </c>
      <c r="J8" s="12" t="s">
        <v>74</v>
      </c>
      <c r="K8">
        <v>57</v>
      </c>
      <c r="M8" s="25" t="s">
        <v>104</v>
      </c>
      <c r="N8" s="25" t="s">
        <v>103</v>
      </c>
      <c r="O8" s="26">
        <v>7</v>
      </c>
      <c r="P8" s="16">
        <f t="shared" si="2"/>
        <v>0</v>
      </c>
    </row>
    <row r="9" spans="1:16">
      <c r="A9" s="13" t="s">
        <v>10</v>
      </c>
      <c r="B9" s="13">
        <v>111</v>
      </c>
      <c r="C9" s="13" t="str">
        <f t="shared" si="1"/>
        <v>Yes</v>
      </c>
      <c r="E9" s="16">
        <f t="shared" si="0"/>
        <v>0</v>
      </c>
      <c r="J9" s="12" t="s">
        <v>18</v>
      </c>
      <c r="K9">
        <v>49</v>
      </c>
      <c r="M9" s="25" t="s">
        <v>104</v>
      </c>
      <c r="N9" s="25" t="s">
        <v>103</v>
      </c>
      <c r="O9" s="26">
        <v>3</v>
      </c>
      <c r="P9" s="16">
        <f t="shared" si="2"/>
        <v>0</v>
      </c>
    </row>
    <row r="10" spans="1:16">
      <c r="A10" s="13" t="s">
        <v>13</v>
      </c>
      <c r="B10" s="13">
        <v>40</v>
      </c>
      <c r="C10" s="13" t="str">
        <f t="shared" si="1"/>
        <v>No</v>
      </c>
      <c r="E10" s="16" t="str">
        <f t="shared" si="0"/>
        <v>YEs</v>
      </c>
      <c r="J10" s="12" t="s">
        <v>25</v>
      </c>
      <c r="K10">
        <v>36</v>
      </c>
      <c r="M10" s="25" t="s">
        <v>104</v>
      </c>
      <c r="N10" s="25" t="s">
        <v>103</v>
      </c>
      <c r="O10" s="26">
        <v>7</v>
      </c>
      <c r="P10" s="16">
        <f t="shared" si="2"/>
        <v>0</v>
      </c>
    </row>
    <row r="11" spans="1:16">
      <c r="A11" s="13" t="s">
        <v>44</v>
      </c>
      <c r="B11" s="13">
        <v>43</v>
      </c>
      <c r="C11" s="13" t="str">
        <f t="shared" si="1"/>
        <v>No</v>
      </c>
      <c r="E11" s="16" t="str">
        <f t="shared" si="0"/>
        <v>YEs</v>
      </c>
      <c r="J11" s="12" t="s">
        <v>28</v>
      </c>
      <c r="K11">
        <v>34</v>
      </c>
      <c r="M11" s="25" t="s">
        <v>104</v>
      </c>
      <c r="N11" s="25" t="s">
        <v>103</v>
      </c>
      <c r="O11" s="26">
        <v>1</v>
      </c>
      <c r="P11" s="16">
        <f t="shared" si="2"/>
        <v>0</v>
      </c>
    </row>
    <row r="12" spans="1:16">
      <c r="A12" s="13" t="s">
        <v>40</v>
      </c>
      <c r="B12" s="13">
        <v>35</v>
      </c>
      <c r="C12" s="13" t="str">
        <f t="shared" si="1"/>
        <v>No</v>
      </c>
      <c r="E12" s="16" t="str">
        <f t="shared" si="0"/>
        <v>YEs</v>
      </c>
      <c r="J12" s="12" t="s">
        <v>40</v>
      </c>
      <c r="K12">
        <v>35</v>
      </c>
      <c r="M12" s="25" t="s">
        <v>104</v>
      </c>
      <c r="N12" s="25" t="s">
        <v>103</v>
      </c>
      <c r="O12" s="26">
        <v>8</v>
      </c>
      <c r="P12" s="16">
        <f t="shared" si="2"/>
        <v>0</v>
      </c>
    </row>
    <row r="13" spans="1:16">
      <c r="A13" s="13" t="s">
        <v>28</v>
      </c>
      <c r="B13" s="13">
        <v>34</v>
      </c>
      <c r="C13" s="13" t="str">
        <f t="shared" si="1"/>
        <v>No</v>
      </c>
      <c r="E13" s="16" t="str">
        <f t="shared" si="0"/>
        <v>YEs</v>
      </c>
      <c r="J13" s="12" t="s">
        <v>44</v>
      </c>
      <c r="K13">
        <v>43</v>
      </c>
      <c r="M13" s="25" t="s">
        <v>104</v>
      </c>
      <c r="N13" s="25" t="s">
        <v>103</v>
      </c>
      <c r="O13" s="26">
        <v>2</v>
      </c>
      <c r="P13" s="16">
        <f t="shared" si="2"/>
        <v>0</v>
      </c>
    </row>
    <row r="14" spans="1:16">
      <c r="A14" s="13" t="s">
        <v>25</v>
      </c>
      <c r="B14" s="13">
        <v>36</v>
      </c>
      <c r="C14" s="13" t="str">
        <f t="shared" si="1"/>
        <v>No</v>
      </c>
      <c r="E14" s="16" t="str">
        <f t="shared" si="0"/>
        <v>YEs</v>
      </c>
      <c r="J14" s="12" t="s">
        <v>13</v>
      </c>
      <c r="K14">
        <v>40</v>
      </c>
      <c r="M14" s="25" t="s">
        <v>104</v>
      </c>
      <c r="N14" s="25" t="s">
        <v>103</v>
      </c>
      <c r="O14" s="26">
        <v>5</v>
      </c>
      <c r="P14" s="16">
        <f t="shared" si="2"/>
        <v>0</v>
      </c>
    </row>
    <row r="15" spans="1:16">
      <c r="A15" s="13" t="s">
        <v>18</v>
      </c>
      <c r="B15" s="13">
        <v>49</v>
      </c>
      <c r="C15" s="13" t="str">
        <f t="shared" si="1"/>
        <v>No</v>
      </c>
      <c r="E15" s="16" t="str">
        <f t="shared" si="0"/>
        <v>YEs</v>
      </c>
      <c r="J15" s="12" t="s">
        <v>10</v>
      </c>
      <c r="K15">
        <v>111</v>
      </c>
      <c r="M15" s="25" t="s">
        <v>104</v>
      </c>
      <c r="N15" s="25" t="s">
        <v>103</v>
      </c>
      <c r="O15" s="26">
        <v>1</v>
      </c>
      <c r="P15" s="16">
        <f t="shared" si="2"/>
        <v>0</v>
      </c>
    </row>
    <row r="16" spans="1:16">
      <c r="A16" s="13" t="s">
        <v>74</v>
      </c>
      <c r="B16" s="13">
        <v>57</v>
      </c>
      <c r="C16" s="13" t="str">
        <f t="shared" si="1"/>
        <v>No</v>
      </c>
      <c r="E16" s="16" t="str">
        <f t="shared" si="0"/>
        <v>YEs</v>
      </c>
      <c r="J16" s="12" t="s">
        <v>47</v>
      </c>
      <c r="K16">
        <v>54</v>
      </c>
      <c r="M16" s="25" t="s">
        <v>104</v>
      </c>
      <c r="N16" s="25" t="s">
        <v>103</v>
      </c>
      <c r="O16" s="26">
        <v>2</v>
      </c>
      <c r="P16" s="16">
        <f t="shared" si="2"/>
        <v>0</v>
      </c>
    </row>
    <row r="17" spans="1:16">
      <c r="A17" s="13" t="s">
        <v>55</v>
      </c>
      <c r="B17" s="13">
        <v>38</v>
      </c>
      <c r="C17" s="13" t="str">
        <f t="shared" si="1"/>
        <v>No</v>
      </c>
      <c r="E17" s="16" t="str">
        <f t="shared" si="0"/>
        <v>YEs</v>
      </c>
      <c r="J17" s="12" t="s">
        <v>35</v>
      </c>
      <c r="K17">
        <v>81</v>
      </c>
      <c r="M17" s="25" t="s">
        <v>104</v>
      </c>
      <c r="N17" s="25" t="s">
        <v>103</v>
      </c>
      <c r="O17" s="26">
        <v>1</v>
      </c>
      <c r="P17" s="16">
        <f t="shared" si="2"/>
        <v>0</v>
      </c>
    </row>
    <row r="18" spans="1:16">
      <c r="A18" s="13" t="s">
        <v>62</v>
      </c>
      <c r="B18" s="13">
        <v>88</v>
      </c>
      <c r="C18" s="13" t="str">
        <f t="shared" si="1"/>
        <v>Yes</v>
      </c>
      <c r="E18" s="16">
        <f t="shared" si="0"/>
        <v>0</v>
      </c>
      <c r="J18" s="12" t="s">
        <v>22</v>
      </c>
      <c r="K18">
        <v>70</v>
      </c>
      <c r="M18" s="25" t="s">
        <v>104</v>
      </c>
      <c r="N18" s="25" t="s">
        <v>103</v>
      </c>
      <c r="O18" s="26">
        <v>10</v>
      </c>
      <c r="P18" s="16">
        <f t="shared" si="2"/>
        <v>0</v>
      </c>
    </row>
    <row r="19" spans="1:16">
      <c r="A19" s="13" t="s">
        <v>248</v>
      </c>
      <c r="B19" s="13">
        <v>1019</v>
      </c>
      <c r="E19" s="16">
        <f t="shared" si="0"/>
        <v>0</v>
      </c>
      <c r="J19" s="12" t="s">
        <v>50</v>
      </c>
      <c r="K19">
        <v>74</v>
      </c>
      <c r="M19" s="25" t="s">
        <v>59</v>
      </c>
      <c r="N19" s="25" t="s">
        <v>58</v>
      </c>
      <c r="O19" s="26">
        <v>2</v>
      </c>
      <c r="P19" s="16">
        <f t="shared" ref="P19:P34" si="3">IF($B$3&gt;=67,SUMIF(A:A,M19),"No")</f>
        <v>0</v>
      </c>
    </row>
    <row r="20" spans="1:16">
      <c r="E20" s="16" t="str">
        <f>IF(K47&gt;=67,SUMIF(A:A,M21,C:C),"YEs")</f>
        <v>YEs</v>
      </c>
      <c r="J20" s="12" t="s">
        <v>31</v>
      </c>
      <c r="K20">
        <v>46</v>
      </c>
      <c r="M20" s="25" t="s">
        <v>59</v>
      </c>
      <c r="N20" s="25" t="s">
        <v>58</v>
      </c>
      <c r="O20" s="26">
        <v>8</v>
      </c>
      <c r="P20" s="16">
        <f t="shared" si="3"/>
        <v>0</v>
      </c>
    </row>
    <row r="21" spans="1:16">
      <c r="E21" s="16" t="str">
        <f>IF(K48&gt;=67,SUMIF(A:A,M22,C:C),"YEs")</f>
        <v>YEs</v>
      </c>
      <c r="J21" s="12" t="s">
        <v>59</v>
      </c>
      <c r="K21">
        <v>83</v>
      </c>
      <c r="M21" s="25" t="s">
        <v>59</v>
      </c>
      <c r="N21" s="25" t="s">
        <v>58</v>
      </c>
      <c r="O21" s="26">
        <v>9</v>
      </c>
      <c r="P21" s="16">
        <f t="shared" si="3"/>
        <v>0</v>
      </c>
    </row>
    <row r="22" spans="1:16">
      <c r="E22" s="16" t="str">
        <f>IF(K49&gt;=67,SUMIF(A:A,M23,C:C),"YEs")</f>
        <v>YEs</v>
      </c>
      <c r="J22" s="12" t="s">
        <v>104</v>
      </c>
      <c r="K22">
        <v>80</v>
      </c>
      <c r="M22" s="25" t="s">
        <v>59</v>
      </c>
      <c r="N22" s="25" t="s">
        <v>58</v>
      </c>
      <c r="O22" s="26">
        <v>1</v>
      </c>
      <c r="P22" s="16">
        <f t="shared" si="3"/>
        <v>0</v>
      </c>
    </row>
    <row r="23" spans="1:16">
      <c r="E23" s="16" t="str">
        <f>IF(K50&gt;=67,SUMIF(A:A,M24,C:C),"YEs")</f>
        <v>YEs</v>
      </c>
      <c r="J23" s="12" t="s">
        <v>248</v>
      </c>
      <c r="K23">
        <v>1019</v>
      </c>
      <c r="M23" s="25" t="s">
        <v>59</v>
      </c>
      <c r="N23" s="25" t="s">
        <v>58</v>
      </c>
      <c r="O23" s="26">
        <v>1</v>
      </c>
      <c r="P23" s="16">
        <f t="shared" si="3"/>
        <v>0</v>
      </c>
    </row>
    <row r="24" spans="1:16">
      <c r="M24" s="25" t="s">
        <v>59</v>
      </c>
      <c r="N24" s="25" t="s">
        <v>58</v>
      </c>
      <c r="O24" s="26">
        <v>3</v>
      </c>
      <c r="P24" s="16">
        <f t="shared" si="3"/>
        <v>0</v>
      </c>
    </row>
    <row r="25" spans="1:16">
      <c r="M25" s="25" t="s">
        <v>59</v>
      </c>
      <c r="N25" s="25" t="s">
        <v>58</v>
      </c>
      <c r="O25" s="26">
        <v>4</v>
      </c>
      <c r="P25" s="16">
        <f t="shared" si="3"/>
        <v>0</v>
      </c>
    </row>
    <row r="26" spans="1:16">
      <c r="M26" s="25" t="s">
        <v>59</v>
      </c>
      <c r="N26" s="25" t="s">
        <v>58</v>
      </c>
      <c r="O26" s="26">
        <v>7</v>
      </c>
      <c r="P26" s="16">
        <f t="shared" si="3"/>
        <v>0</v>
      </c>
    </row>
    <row r="27" spans="1:16">
      <c r="M27" s="25" t="s">
        <v>59</v>
      </c>
      <c r="N27" s="25" t="s">
        <v>58</v>
      </c>
      <c r="O27" s="26">
        <v>7</v>
      </c>
      <c r="P27" s="16">
        <f t="shared" si="3"/>
        <v>0</v>
      </c>
    </row>
    <row r="28" spans="1:16">
      <c r="M28" s="25" t="s">
        <v>59</v>
      </c>
      <c r="N28" s="25" t="s">
        <v>58</v>
      </c>
      <c r="O28" s="26">
        <v>9</v>
      </c>
      <c r="P28" s="16">
        <f t="shared" si="3"/>
        <v>0</v>
      </c>
    </row>
    <row r="29" spans="1:16">
      <c r="M29" s="25" t="s">
        <v>59</v>
      </c>
      <c r="N29" s="25" t="s">
        <v>58</v>
      </c>
      <c r="O29" s="26">
        <v>2</v>
      </c>
      <c r="P29" s="16">
        <f t="shared" si="3"/>
        <v>0</v>
      </c>
    </row>
    <row r="30" spans="1:16">
      <c r="M30" s="25" t="s">
        <v>59</v>
      </c>
      <c r="N30" s="25" t="s">
        <v>58</v>
      </c>
      <c r="O30" s="26">
        <v>7</v>
      </c>
      <c r="P30" s="16">
        <f t="shared" si="3"/>
        <v>0</v>
      </c>
    </row>
    <row r="31" spans="1:16">
      <c r="M31" s="25" t="s">
        <v>59</v>
      </c>
      <c r="N31" s="25" t="s">
        <v>58</v>
      </c>
      <c r="O31" s="26">
        <v>7</v>
      </c>
      <c r="P31" s="16">
        <f t="shared" si="3"/>
        <v>0</v>
      </c>
    </row>
    <row r="32" spans="1:16">
      <c r="M32" s="25" t="s">
        <v>59</v>
      </c>
      <c r="N32" s="25" t="s">
        <v>58</v>
      </c>
      <c r="O32" s="26">
        <v>2</v>
      </c>
      <c r="P32" s="16">
        <f t="shared" si="3"/>
        <v>0</v>
      </c>
    </row>
    <row r="33" spans="13:16">
      <c r="M33" s="25" t="s">
        <v>59</v>
      </c>
      <c r="N33" s="25" t="s">
        <v>58</v>
      </c>
      <c r="O33" s="26">
        <v>6</v>
      </c>
      <c r="P33" s="16">
        <f t="shared" si="3"/>
        <v>0</v>
      </c>
    </row>
    <row r="34" spans="13:16">
      <c r="M34" s="25" t="s">
        <v>59</v>
      </c>
      <c r="N34" s="25" t="s">
        <v>58</v>
      </c>
      <c r="O34" s="26">
        <v>8</v>
      </c>
      <c r="P34" s="16">
        <f t="shared" si="3"/>
        <v>0</v>
      </c>
    </row>
    <row r="35" spans="13:16">
      <c r="M35" s="25" t="s">
        <v>31</v>
      </c>
      <c r="N35" s="25" t="s">
        <v>30</v>
      </c>
      <c r="O35" s="26">
        <v>10</v>
      </c>
      <c r="P35" s="16" t="str">
        <f t="shared" ref="P35:P42" si="4">IF($B$4&gt;=67,SUMIF(A:A,M35),"No")</f>
        <v>No</v>
      </c>
    </row>
    <row r="36" spans="13:16">
      <c r="M36" s="25" t="s">
        <v>31</v>
      </c>
      <c r="N36" s="25" t="s">
        <v>30</v>
      </c>
      <c r="O36" s="26">
        <v>2</v>
      </c>
      <c r="P36" s="16" t="str">
        <f t="shared" si="4"/>
        <v>No</v>
      </c>
    </row>
    <row r="37" spans="13:16">
      <c r="M37" s="25" t="s">
        <v>31</v>
      </c>
      <c r="N37" s="25" t="s">
        <v>30</v>
      </c>
      <c r="O37" s="26">
        <v>10</v>
      </c>
      <c r="P37" s="16" t="str">
        <f t="shared" si="4"/>
        <v>No</v>
      </c>
    </row>
    <row r="38" spans="13:16">
      <c r="M38" s="25" t="s">
        <v>31</v>
      </c>
      <c r="N38" s="25" t="s">
        <v>30</v>
      </c>
      <c r="O38" s="26">
        <v>6</v>
      </c>
      <c r="P38" s="16" t="str">
        <f t="shared" si="4"/>
        <v>No</v>
      </c>
    </row>
    <row r="39" spans="13:16">
      <c r="M39" s="25" t="s">
        <v>31</v>
      </c>
      <c r="N39" s="25" t="s">
        <v>30</v>
      </c>
      <c r="O39" s="26">
        <v>2</v>
      </c>
      <c r="P39" s="16" t="str">
        <f t="shared" si="4"/>
        <v>No</v>
      </c>
    </row>
    <row r="40" spans="13:16">
      <c r="M40" s="25" t="s">
        <v>31</v>
      </c>
      <c r="N40" s="25" t="s">
        <v>30</v>
      </c>
      <c r="O40" s="26">
        <v>5</v>
      </c>
      <c r="P40" s="16" t="str">
        <f t="shared" si="4"/>
        <v>No</v>
      </c>
    </row>
    <row r="41" spans="13:16">
      <c r="M41" s="25" t="s">
        <v>31</v>
      </c>
      <c r="N41" s="25" t="s">
        <v>30</v>
      </c>
      <c r="O41" s="26">
        <v>5</v>
      </c>
      <c r="P41" s="16" t="str">
        <f t="shared" si="4"/>
        <v>No</v>
      </c>
    </row>
    <row r="42" spans="13:16">
      <c r="M42" s="25" t="s">
        <v>31</v>
      </c>
      <c r="N42" s="25" t="s">
        <v>30</v>
      </c>
      <c r="O42" s="26">
        <v>6</v>
      </c>
      <c r="P42" s="16" t="str">
        <f t="shared" si="4"/>
        <v>No</v>
      </c>
    </row>
    <row r="43" spans="13:16">
      <c r="M43" s="25" t="s">
        <v>50</v>
      </c>
      <c r="N43" s="25" t="s">
        <v>49</v>
      </c>
      <c r="O43" s="26">
        <v>4</v>
      </c>
      <c r="P43" s="16">
        <f t="shared" ref="P43:P58" si="5">IF($B$5&gt;=67,SUMIF(A:A,M43),"No")</f>
        <v>0</v>
      </c>
    </row>
    <row r="44" spans="13:16">
      <c r="M44" s="25" t="s">
        <v>50</v>
      </c>
      <c r="N44" s="25" t="s">
        <v>71</v>
      </c>
      <c r="O44" s="26">
        <v>9</v>
      </c>
      <c r="P44" s="16">
        <f t="shared" si="5"/>
        <v>0</v>
      </c>
    </row>
    <row r="45" spans="13:16">
      <c r="M45" s="25" t="s">
        <v>50</v>
      </c>
      <c r="N45" s="25" t="s">
        <v>49</v>
      </c>
      <c r="O45" s="26">
        <v>9</v>
      </c>
      <c r="P45" s="16">
        <f t="shared" si="5"/>
        <v>0</v>
      </c>
    </row>
    <row r="46" spans="13:16">
      <c r="M46" s="25" t="s">
        <v>50</v>
      </c>
      <c r="N46" s="25" t="s">
        <v>71</v>
      </c>
      <c r="O46" s="26">
        <v>4</v>
      </c>
      <c r="P46" s="16">
        <f t="shared" si="5"/>
        <v>0</v>
      </c>
    </row>
    <row r="47" spans="13:16">
      <c r="M47" s="25" t="s">
        <v>50</v>
      </c>
      <c r="N47" s="25" t="s">
        <v>71</v>
      </c>
      <c r="O47" s="26">
        <v>2</v>
      </c>
      <c r="P47" s="16">
        <f t="shared" si="5"/>
        <v>0</v>
      </c>
    </row>
    <row r="48" spans="13:16">
      <c r="M48" s="25" t="s">
        <v>50</v>
      </c>
      <c r="N48" s="25" t="s">
        <v>49</v>
      </c>
      <c r="O48" s="26">
        <v>1</v>
      </c>
      <c r="P48" s="16">
        <f t="shared" si="5"/>
        <v>0</v>
      </c>
    </row>
    <row r="49" spans="13:16">
      <c r="M49" s="25" t="s">
        <v>50</v>
      </c>
      <c r="N49" s="25" t="s">
        <v>71</v>
      </c>
      <c r="O49" s="26">
        <v>3</v>
      </c>
      <c r="P49" s="16">
        <f t="shared" si="5"/>
        <v>0</v>
      </c>
    </row>
    <row r="50" spans="13:16">
      <c r="M50" s="25" t="s">
        <v>50</v>
      </c>
      <c r="N50" s="25" t="s">
        <v>71</v>
      </c>
      <c r="O50" s="26">
        <v>4</v>
      </c>
      <c r="P50" s="16">
        <f t="shared" si="5"/>
        <v>0</v>
      </c>
    </row>
    <row r="51" spans="13:16">
      <c r="M51" s="25" t="s">
        <v>50</v>
      </c>
      <c r="N51" s="25" t="s">
        <v>71</v>
      </c>
      <c r="O51" s="26">
        <v>8</v>
      </c>
      <c r="P51" s="16">
        <f t="shared" si="5"/>
        <v>0</v>
      </c>
    </row>
    <row r="52" spans="13:16">
      <c r="M52" s="25" t="s">
        <v>50</v>
      </c>
      <c r="N52" s="25" t="s">
        <v>71</v>
      </c>
      <c r="O52" s="26">
        <v>4</v>
      </c>
      <c r="P52" s="16">
        <f t="shared" si="5"/>
        <v>0</v>
      </c>
    </row>
    <row r="53" spans="13:16">
      <c r="M53" s="25" t="s">
        <v>50</v>
      </c>
      <c r="N53" s="25" t="s">
        <v>49</v>
      </c>
      <c r="O53" s="26">
        <v>5</v>
      </c>
      <c r="P53" s="16">
        <f t="shared" si="5"/>
        <v>0</v>
      </c>
    </row>
    <row r="54" spans="13:16">
      <c r="M54" s="25" t="s">
        <v>50</v>
      </c>
      <c r="N54" s="25" t="s">
        <v>49</v>
      </c>
      <c r="O54" s="26">
        <v>4</v>
      </c>
      <c r="P54" s="16">
        <f t="shared" si="5"/>
        <v>0</v>
      </c>
    </row>
    <row r="55" spans="13:16">
      <c r="M55" s="25" t="s">
        <v>50</v>
      </c>
      <c r="N55" s="25" t="s">
        <v>49</v>
      </c>
      <c r="O55" s="26">
        <v>4</v>
      </c>
      <c r="P55" s="16">
        <f t="shared" si="5"/>
        <v>0</v>
      </c>
    </row>
    <row r="56" spans="13:16">
      <c r="M56" s="25" t="s">
        <v>50</v>
      </c>
      <c r="N56" s="25" t="s">
        <v>49</v>
      </c>
      <c r="O56" s="26">
        <v>6</v>
      </c>
      <c r="P56" s="16">
        <f t="shared" si="5"/>
        <v>0</v>
      </c>
    </row>
    <row r="57" spans="13:16">
      <c r="M57" s="25" t="s">
        <v>50</v>
      </c>
      <c r="N57" s="25" t="s">
        <v>49</v>
      </c>
      <c r="O57" s="26">
        <v>6</v>
      </c>
      <c r="P57" s="16">
        <f t="shared" si="5"/>
        <v>0</v>
      </c>
    </row>
    <row r="58" spans="13:16">
      <c r="M58" s="25" t="s">
        <v>50</v>
      </c>
      <c r="N58" s="25" t="s">
        <v>71</v>
      </c>
      <c r="O58" s="26">
        <v>1</v>
      </c>
      <c r="P58" s="16">
        <f t="shared" si="5"/>
        <v>0</v>
      </c>
    </row>
    <row r="59" spans="13:16">
      <c r="M59" s="25" t="s">
        <v>22</v>
      </c>
      <c r="N59" s="25" t="s">
        <v>21</v>
      </c>
      <c r="O59" s="26">
        <v>1</v>
      </c>
      <c r="P59" s="16">
        <f t="shared" ref="P59:P74" si="6">IF($B$6&gt;=67,SUMIF(A:A,M59),"No")</f>
        <v>0</v>
      </c>
    </row>
    <row r="60" spans="13:16">
      <c r="M60" s="25" t="s">
        <v>22</v>
      </c>
      <c r="N60" s="25" t="s">
        <v>21</v>
      </c>
      <c r="O60" s="26">
        <v>6</v>
      </c>
      <c r="P60" s="16">
        <f t="shared" si="6"/>
        <v>0</v>
      </c>
    </row>
    <row r="61" spans="13:16">
      <c r="M61" s="25" t="s">
        <v>22</v>
      </c>
      <c r="N61" s="25" t="s">
        <v>21</v>
      </c>
      <c r="O61" s="26">
        <v>3</v>
      </c>
      <c r="P61" s="16">
        <f t="shared" si="6"/>
        <v>0</v>
      </c>
    </row>
    <row r="62" spans="13:16">
      <c r="M62" s="25" t="s">
        <v>22</v>
      </c>
      <c r="N62" s="25" t="s">
        <v>21</v>
      </c>
      <c r="O62" s="26">
        <v>4</v>
      </c>
      <c r="P62" s="16">
        <f t="shared" si="6"/>
        <v>0</v>
      </c>
    </row>
    <row r="63" spans="13:16">
      <c r="M63" s="25" t="s">
        <v>22</v>
      </c>
      <c r="N63" s="25" t="s">
        <v>129</v>
      </c>
      <c r="O63" s="26">
        <v>6</v>
      </c>
      <c r="P63" s="16">
        <f t="shared" si="6"/>
        <v>0</v>
      </c>
    </row>
    <row r="64" spans="13:16">
      <c r="M64" s="25" t="s">
        <v>22</v>
      </c>
      <c r="N64" s="25" t="s">
        <v>129</v>
      </c>
      <c r="O64" s="26">
        <v>6</v>
      </c>
      <c r="P64" s="16">
        <f t="shared" si="6"/>
        <v>0</v>
      </c>
    </row>
    <row r="65" spans="13:16">
      <c r="M65" s="25" t="s">
        <v>22</v>
      </c>
      <c r="N65" s="25" t="s">
        <v>21</v>
      </c>
      <c r="O65" s="26">
        <v>10</v>
      </c>
      <c r="P65" s="16">
        <f t="shared" si="6"/>
        <v>0</v>
      </c>
    </row>
    <row r="66" spans="13:16">
      <c r="M66" s="25" t="s">
        <v>22</v>
      </c>
      <c r="N66" s="25" t="s">
        <v>21</v>
      </c>
      <c r="O66" s="26">
        <v>2</v>
      </c>
      <c r="P66" s="16">
        <f t="shared" si="6"/>
        <v>0</v>
      </c>
    </row>
    <row r="67" spans="13:16">
      <c r="M67" s="25" t="s">
        <v>22</v>
      </c>
      <c r="N67" s="25" t="s">
        <v>129</v>
      </c>
      <c r="O67" s="26">
        <v>5</v>
      </c>
      <c r="P67" s="16">
        <f t="shared" si="6"/>
        <v>0</v>
      </c>
    </row>
    <row r="68" spans="13:16">
      <c r="M68" s="25" t="s">
        <v>22</v>
      </c>
      <c r="N68" s="25" t="s">
        <v>129</v>
      </c>
      <c r="O68" s="26">
        <v>4</v>
      </c>
      <c r="P68" s="16">
        <f t="shared" si="6"/>
        <v>0</v>
      </c>
    </row>
    <row r="69" spans="13:16">
      <c r="M69" s="25" t="s">
        <v>22</v>
      </c>
      <c r="N69" s="25" t="s">
        <v>21</v>
      </c>
      <c r="O69" s="26">
        <v>1</v>
      </c>
      <c r="P69" s="16">
        <f t="shared" si="6"/>
        <v>0</v>
      </c>
    </row>
    <row r="70" spans="13:16">
      <c r="M70" s="25" t="s">
        <v>22</v>
      </c>
      <c r="N70" s="25" t="s">
        <v>129</v>
      </c>
      <c r="O70" s="26">
        <v>9</v>
      </c>
      <c r="P70" s="16">
        <f t="shared" si="6"/>
        <v>0</v>
      </c>
    </row>
    <row r="71" spans="13:16">
      <c r="M71" s="25" t="s">
        <v>22</v>
      </c>
      <c r="N71" s="25" t="s">
        <v>129</v>
      </c>
      <c r="O71" s="26">
        <v>4</v>
      </c>
      <c r="P71" s="16">
        <f t="shared" si="6"/>
        <v>0</v>
      </c>
    </row>
    <row r="72" spans="13:16">
      <c r="M72" s="25" t="s">
        <v>22</v>
      </c>
      <c r="N72" s="25" t="s">
        <v>129</v>
      </c>
      <c r="O72" s="26">
        <v>1</v>
      </c>
      <c r="P72" s="16">
        <f t="shared" si="6"/>
        <v>0</v>
      </c>
    </row>
    <row r="73" spans="13:16">
      <c r="M73" s="25" t="s">
        <v>22</v>
      </c>
      <c r="N73" s="25" t="s">
        <v>21</v>
      </c>
      <c r="O73" s="26">
        <v>3</v>
      </c>
      <c r="P73" s="16">
        <f t="shared" si="6"/>
        <v>0</v>
      </c>
    </row>
    <row r="74" spans="13:16">
      <c r="M74" s="25" t="s">
        <v>22</v>
      </c>
      <c r="N74" s="25" t="s">
        <v>129</v>
      </c>
      <c r="O74" s="26">
        <v>5</v>
      </c>
      <c r="P74" s="16">
        <f t="shared" si="6"/>
        <v>0</v>
      </c>
    </row>
    <row r="75" spans="13:16">
      <c r="M75" s="25" t="s">
        <v>35</v>
      </c>
      <c r="N75" s="25" t="s">
        <v>34</v>
      </c>
      <c r="O75" s="26">
        <v>5</v>
      </c>
      <c r="P75" s="16">
        <f t="shared" ref="P75:P90" si="7">IF($B$7&gt;=67,SUMIF(A:A,M75),"No")</f>
        <v>0</v>
      </c>
    </row>
    <row r="76" spans="13:16">
      <c r="M76" s="25" t="s">
        <v>35</v>
      </c>
      <c r="N76" s="25" t="s">
        <v>34</v>
      </c>
      <c r="O76" s="26">
        <v>1</v>
      </c>
      <c r="P76" s="16">
        <f t="shared" si="7"/>
        <v>0</v>
      </c>
    </row>
    <row r="77" spans="13:16">
      <c r="M77" s="25" t="s">
        <v>35</v>
      </c>
      <c r="N77" s="25" t="s">
        <v>34</v>
      </c>
      <c r="O77" s="26">
        <v>5</v>
      </c>
      <c r="P77" s="16">
        <f t="shared" si="7"/>
        <v>0</v>
      </c>
    </row>
    <row r="78" spans="13:16">
      <c r="M78" s="25" t="s">
        <v>35</v>
      </c>
      <c r="N78" s="25" t="s">
        <v>34</v>
      </c>
      <c r="O78" s="26">
        <v>3</v>
      </c>
      <c r="P78" s="16">
        <f t="shared" si="7"/>
        <v>0</v>
      </c>
    </row>
    <row r="79" spans="13:16">
      <c r="M79" s="25" t="s">
        <v>35</v>
      </c>
      <c r="N79" s="25" t="s">
        <v>34</v>
      </c>
      <c r="O79" s="26">
        <v>6</v>
      </c>
      <c r="P79" s="16">
        <f t="shared" si="7"/>
        <v>0</v>
      </c>
    </row>
    <row r="80" spans="13:16">
      <c r="M80" s="25" t="s">
        <v>35</v>
      </c>
      <c r="N80" s="25" t="s">
        <v>34</v>
      </c>
      <c r="O80" s="26">
        <v>6</v>
      </c>
      <c r="P80" s="16">
        <f t="shared" si="7"/>
        <v>0</v>
      </c>
    </row>
    <row r="81" spans="13:16">
      <c r="M81" s="25" t="s">
        <v>35</v>
      </c>
      <c r="N81" s="25" t="s">
        <v>34</v>
      </c>
      <c r="O81" s="26">
        <v>5</v>
      </c>
      <c r="P81" s="16">
        <f t="shared" si="7"/>
        <v>0</v>
      </c>
    </row>
    <row r="82" spans="13:16">
      <c r="M82" s="25" t="s">
        <v>35</v>
      </c>
      <c r="N82" s="25" t="s">
        <v>34</v>
      </c>
      <c r="O82" s="26">
        <v>5</v>
      </c>
      <c r="P82" s="16">
        <f t="shared" si="7"/>
        <v>0</v>
      </c>
    </row>
    <row r="83" spans="13:16">
      <c r="M83" s="25" t="s">
        <v>35</v>
      </c>
      <c r="N83" s="25" t="s">
        <v>34</v>
      </c>
      <c r="O83" s="26">
        <v>6</v>
      </c>
      <c r="P83" s="16">
        <f t="shared" si="7"/>
        <v>0</v>
      </c>
    </row>
    <row r="84" spans="13:16">
      <c r="M84" s="25" t="s">
        <v>35</v>
      </c>
      <c r="N84" s="25" t="s">
        <v>34</v>
      </c>
      <c r="O84" s="26">
        <v>9</v>
      </c>
      <c r="P84" s="16">
        <f t="shared" si="7"/>
        <v>0</v>
      </c>
    </row>
    <row r="85" spans="13:16">
      <c r="M85" s="25" t="s">
        <v>35</v>
      </c>
      <c r="N85" s="25" t="s">
        <v>34</v>
      </c>
      <c r="O85" s="26">
        <v>2</v>
      </c>
      <c r="P85" s="16">
        <f t="shared" si="7"/>
        <v>0</v>
      </c>
    </row>
    <row r="86" spans="13:16">
      <c r="M86" s="25" t="s">
        <v>35</v>
      </c>
      <c r="N86" s="25" t="s">
        <v>34</v>
      </c>
      <c r="O86" s="26">
        <v>3</v>
      </c>
      <c r="P86" s="16">
        <f t="shared" si="7"/>
        <v>0</v>
      </c>
    </row>
    <row r="87" spans="13:16">
      <c r="M87" s="25" t="s">
        <v>35</v>
      </c>
      <c r="N87" s="25" t="s">
        <v>34</v>
      </c>
      <c r="O87" s="26">
        <v>6</v>
      </c>
      <c r="P87" s="16">
        <f t="shared" si="7"/>
        <v>0</v>
      </c>
    </row>
    <row r="88" spans="13:16">
      <c r="M88" s="25" t="s">
        <v>35</v>
      </c>
      <c r="N88" s="25" t="s">
        <v>34</v>
      </c>
      <c r="O88" s="26">
        <v>9</v>
      </c>
      <c r="P88" s="16">
        <f t="shared" si="7"/>
        <v>0</v>
      </c>
    </row>
    <row r="89" spans="13:16">
      <c r="M89" s="25" t="s">
        <v>35</v>
      </c>
      <c r="N89" s="25" t="s">
        <v>34</v>
      </c>
      <c r="O89" s="26">
        <v>7</v>
      </c>
      <c r="P89" s="16">
        <f t="shared" si="7"/>
        <v>0</v>
      </c>
    </row>
    <row r="90" spans="13:16">
      <c r="M90" s="25" t="s">
        <v>35</v>
      </c>
      <c r="N90" s="25" t="s">
        <v>34</v>
      </c>
      <c r="O90" s="26">
        <v>3</v>
      </c>
      <c r="P90" s="16">
        <f t="shared" si="7"/>
        <v>0</v>
      </c>
    </row>
    <row r="91" spans="13:16">
      <c r="M91" s="25" t="s">
        <v>47</v>
      </c>
      <c r="N91" s="25" t="s">
        <v>46</v>
      </c>
      <c r="O91" s="26">
        <v>5</v>
      </c>
      <c r="P91" s="16" t="str">
        <f t="shared" ref="P91:P98" si="8">IF($B$8&gt;=67,SUMIF(A:A,M91),"No")</f>
        <v>No</v>
      </c>
    </row>
    <row r="92" spans="13:16">
      <c r="M92" s="25" t="s">
        <v>47</v>
      </c>
      <c r="N92" s="25" t="s">
        <v>46</v>
      </c>
      <c r="O92" s="26">
        <v>7</v>
      </c>
      <c r="P92" s="16" t="str">
        <f t="shared" si="8"/>
        <v>No</v>
      </c>
    </row>
    <row r="93" spans="13:16">
      <c r="M93" s="25" t="s">
        <v>47</v>
      </c>
      <c r="N93" s="25" t="s">
        <v>46</v>
      </c>
      <c r="O93" s="26">
        <v>7</v>
      </c>
      <c r="P93" s="16" t="str">
        <f t="shared" si="8"/>
        <v>No</v>
      </c>
    </row>
    <row r="94" spans="13:16">
      <c r="M94" s="25" t="s">
        <v>47</v>
      </c>
      <c r="N94" s="25" t="s">
        <v>46</v>
      </c>
      <c r="O94" s="26">
        <v>10</v>
      </c>
      <c r="P94" s="16" t="str">
        <f t="shared" si="8"/>
        <v>No</v>
      </c>
    </row>
    <row r="95" spans="13:16">
      <c r="M95" s="25" t="s">
        <v>47</v>
      </c>
      <c r="N95" s="25" t="s">
        <v>46</v>
      </c>
      <c r="O95" s="26">
        <v>9</v>
      </c>
      <c r="P95" s="16" t="str">
        <f t="shared" si="8"/>
        <v>No</v>
      </c>
    </row>
    <row r="96" spans="13:16">
      <c r="M96" s="25" t="s">
        <v>47</v>
      </c>
      <c r="N96" s="25" t="s">
        <v>46</v>
      </c>
      <c r="O96" s="26">
        <v>5</v>
      </c>
      <c r="P96" s="16" t="str">
        <f t="shared" si="8"/>
        <v>No</v>
      </c>
    </row>
    <row r="97" spans="13:16">
      <c r="M97" s="25" t="s">
        <v>47</v>
      </c>
      <c r="N97" s="25" t="s">
        <v>46</v>
      </c>
      <c r="O97" s="26">
        <v>6</v>
      </c>
      <c r="P97" s="16" t="str">
        <f t="shared" si="8"/>
        <v>No</v>
      </c>
    </row>
    <row r="98" spans="13:16">
      <c r="M98" s="25" t="s">
        <v>47</v>
      </c>
      <c r="N98" s="25" t="s">
        <v>46</v>
      </c>
      <c r="O98" s="26">
        <v>5</v>
      </c>
      <c r="P98" s="16" t="str">
        <f t="shared" si="8"/>
        <v>No</v>
      </c>
    </row>
    <row r="99" spans="13:16">
      <c r="M99" s="25" t="s">
        <v>10</v>
      </c>
      <c r="N99" s="25" t="s">
        <v>9</v>
      </c>
      <c r="O99" s="26">
        <v>7</v>
      </c>
      <c r="P99" s="16">
        <f t="shared" ref="P99:P122" si="9">IF($B$9&gt;=67,SUMIF(A:A,M99),"No")</f>
        <v>0</v>
      </c>
    </row>
    <row r="100" spans="13:16">
      <c r="M100" s="25" t="s">
        <v>10</v>
      </c>
      <c r="N100" s="25" t="s">
        <v>15</v>
      </c>
      <c r="O100" s="26">
        <v>6</v>
      </c>
      <c r="P100" s="16">
        <f t="shared" si="9"/>
        <v>0</v>
      </c>
    </row>
    <row r="101" spans="13:16">
      <c r="M101" s="25" t="s">
        <v>10</v>
      </c>
      <c r="N101" s="25" t="s">
        <v>9</v>
      </c>
      <c r="O101" s="26">
        <v>9</v>
      </c>
      <c r="P101" s="16">
        <f t="shared" si="9"/>
        <v>0</v>
      </c>
    </row>
    <row r="102" spans="13:16">
      <c r="M102" s="25" t="s">
        <v>10</v>
      </c>
      <c r="N102" s="25" t="s">
        <v>9</v>
      </c>
      <c r="O102" s="26">
        <v>10</v>
      </c>
      <c r="P102" s="16">
        <f t="shared" si="9"/>
        <v>0</v>
      </c>
    </row>
    <row r="103" spans="13:16">
      <c r="M103" s="25" t="s">
        <v>10</v>
      </c>
      <c r="N103" s="25" t="s">
        <v>9</v>
      </c>
      <c r="O103" s="26">
        <v>8</v>
      </c>
      <c r="P103" s="16">
        <f t="shared" si="9"/>
        <v>0</v>
      </c>
    </row>
    <row r="104" spans="13:16">
      <c r="M104" s="25" t="s">
        <v>10</v>
      </c>
      <c r="N104" s="25" t="s">
        <v>15</v>
      </c>
      <c r="O104" s="26">
        <v>1</v>
      </c>
      <c r="P104" s="16">
        <f t="shared" si="9"/>
        <v>0</v>
      </c>
    </row>
    <row r="105" spans="13:16">
      <c r="M105" s="25" t="s">
        <v>10</v>
      </c>
      <c r="N105" s="25" t="s">
        <v>9</v>
      </c>
      <c r="O105" s="26">
        <v>9</v>
      </c>
      <c r="P105" s="16">
        <f t="shared" si="9"/>
        <v>0</v>
      </c>
    </row>
    <row r="106" spans="13:16">
      <c r="M106" s="25" t="s">
        <v>10</v>
      </c>
      <c r="N106" s="25" t="s">
        <v>9</v>
      </c>
      <c r="O106" s="26">
        <v>1</v>
      </c>
      <c r="P106" s="16">
        <f t="shared" si="9"/>
        <v>0</v>
      </c>
    </row>
    <row r="107" spans="13:16">
      <c r="M107" s="25" t="s">
        <v>10</v>
      </c>
      <c r="N107" s="25" t="s">
        <v>9</v>
      </c>
      <c r="O107" s="26">
        <v>3</v>
      </c>
      <c r="P107" s="16">
        <f t="shared" si="9"/>
        <v>0</v>
      </c>
    </row>
    <row r="108" spans="13:16">
      <c r="M108" s="25" t="s">
        <v>10</v>
      </c>
      <c r="N108" s="25" t="s">
        <v>9</v>
      </c>
      <c r="O108" s="26">
        <v>1</v>
      </c>
      <c r="P108" s="16">
        <f t="shared" si="9"/>
        <v>0</v>
      </c>
    </row>
    <row r="109" spans="13:16">
      <c r="M109" s="25" t="s">
        <v>10</v>
      </c>
      <c r="N109" s="25" t="s">
        <v>9</v>
      </c>
      <c r="O109" s="26">
        <v>4</v>
      </c>
      <c r="P109" s="16">
        <f t="shared" si="9"/>
        <v>0</v>
      </c>
    </row>
    <row r="110" spans="13:16">
      <c r="M110" s="25" t="s">
        <v>10</v>
      </c>
      <c r="N110" s="25" t="s">
        <v>15</v>
      </c>
      <c r="O110" s="26">
        <v>3</v>
      </c>
      <c r="P110" s="16">
        <f t="shared" si="9"/>
        <v>0</v>
      </c>
    </row>
    <row r="111" spans="13:16">
      <c r="M111" s="25" t="s">
        <v>10</v>
      </c>
      <c r="N111" s="25" t="s">
        <v>9</v>
      </c>
      <c r="O111" s="26">
        <v>6</v>
      </c>
      <c r="P111" s="16">
        <f t="shared" si="9"/>
        <v>0</v>
      </c>
    </row>
    <row r="112" spans="13:16">
      <c r="M112" s="25" t="s">
        <v>10</v>
      </c>
      <c r="N112" s="25" t="s">
        <v>15</v>
      </c>
      <c r="O112" s="26">
        <v>7</v>
      </c>
      <c r="P112" s="16">
        <f t="shared" si="9"/>
        <v>0</v>
      </c>
    </row>
    <row r="113" spans="13:16">
      <c r="M113" s="25" t="s">
        <v>10</v>
      </c>
      <c r="N113" s="25" t="s">
        <v>9</v>
      </c>
      <c r="O113" s="26">
        <v>2</v>
      </c>
      <c r="P113" s="16">
        <f t="shared" si="9"/>
        <v>0</v>
      </c>
    </row>
    <row r="114" spans="13:16">
      <c r="M114" s="25" t="s">
        <v>10</v>
      </c>
      <c r="N114" s="25" t="s">
        <v>15</v>
      </c>
      <c r="O114" s="26">
        <v>5</v>
      </c>
      <c r="P114" s="16">
        <f t="shared" si="9"/>
        <v>0</v>
      </c>
    </row>
    <row r="115" spans="13:16">
      <c r="M115" s="25" t="s">
        <v>10</v>
      </c>
      <c r="N115" s="25" t="s">
        <v>9</v>
      </c>
      <c r="O115" s="26">
        <v>6</v>
      </c>
      <c r="P115" s="16">
        <f t="shared" si="9"/>
        <v>0</v>
      </c>
    </row>
    <row r="116" spans="13:16">
      <c r="M116" s="25" t="s">
        <v>10</v>
      </c>
      <c r="N116" s="25" t="s">
        <v>15</v>
      </c>
      <c r="O116" s="26">
        <v>3</v>
      </c>
      <c r="P116" s="16">
        <f t="shared" si="9"/>
        <v>0</v>
      </c>
    </row>
    <row r="117" spans="13:16">
      <c r="M117" s="25" t="s">
        <v>10</v>
      </c>
      <c r="N117" s="25" t="s">
        <v>15</v>
      </c>
      <c r="O117" s="26">
        <v>10</v>
      </c>
      <c r="P117" s="16">
        <f t="shared" si="9"/>
        <v>0</v>
      </c>
    </row>
    <row r="118" spans="13:16">
      <c r="M118" s="25" t="s">
        <v>10</v>
      </c>
      <c r="N118" s="25" t="s">
        <v>9</v>
      </c>
      <c r="O118" s="26">
        <v>2</v>
      </c>
      <c r="P118" s="16">
        <f t="shared" si="9"/>
        <v>0</v>
      </c>
    </row>
    <row r="119" spans="13:16">
      <c r="M119" s="25" t="s">
        <v>10</v>
      </c>
      <c r="N119" s="25" t="s">
        <v>9</v>
      </c>
      <c r="O119" s="26">
        <v>2</v>
      </c>
      <c r="P119" s="16">
        <f t="shared" si="9"/>
        <v>0</v>
      </c>
    </row>
    <row r="120" spans="13:16">
      <c r="M120" s="25" t="s">
        <v>10</v>
      </c>
      <c r="N120" s="25" t="s">
        <v>9</v>
      </c>
      <c r="O120" s="26">
        <v>3</v>
      </c>
      <c r="P120" s="16">
        <f t="shared" si="9"/>
        <v>0</v>
      </c>
    </row>
    <row r="121" spans="13:16">
      <c r="M121" s="25" t="s">
        <v>10</v>
      </c>
      <c r="N121" s="25" t="s">
        <v>15</v>
      </c>
      <c r="O121" s="26">
        <v>1</v>
      </c>
      <c r="P121" s="16">
        <f t="shared" si="9"/>
        <v>0</v>
      </c>
    </row>
    <row r="122" spans="13:16">
      <c r="M122" s="25" t="s">
        <v>10</v>
      </c>
      <c r="N122" s="25" t="s">
        <v>9</v>
      </c>
      <c r="O122" s="26">
        <v>2</v>
      </c>
      <c r="P122" s="16">
        <f t="shared" si="9"/>
        <v>0</v>
      </c>
    </row>
    <row r="123" spans="13:16">
      <c r="M123" s="25" t="s">
        <v>13</v>
      </c>
      <c r="N123" s="25" t="s">
        <v>12</v>
      </c>
      <c r="O123" s="26">
        <v>2</v>
      </c>
      <c r="P123" s="16" t="str">
        <f t="shared" ref="P123:P130" si="10">IF($B$10&gt;=67,SUMIF(A:A,M123),"No")</f>
        <v>No</v>
      </c>
    </row>
    <row r="124" spans="13:16">
      <c r="M124" s="25" t="s">
        <v>13</v>
      </c>
      <c r="N124" s="25" t="s">
        <v>12</v>
      </c>
      <c r="O124" s="26">
        <v>4</v>
      </c>
      <c r="P124" s="16" t="str">
        <f t="shared" si="10"/>
        <v>No</v>
      </c>
    </row>
    <row r="125" spans="13:16">
      <c r="M125" s="25" t="s">
        <v>13</v>
      </c>
      <c r="N125" s="25" t="s">
        <v>12</v>
      </c>
      <c r="O125" s="26">
        <v>10</v>
      </c>
      <c r="P125" s="16" t="str">
        <f t="shared" si="10"/>
        <v>No</v>
      </c>
    </row>
    <row r="126" spans="13:16">
      <c r="M126" s="25" t="s">
        <v>13</v>
      </c>
      <c r="N126" s="25" t="s">
        <v>12</v>
      </c>
      <c r="O126" s="26">
        <v>8</v>
      </c>
      <c r="P126" s="16" t="str">
        <f t="shared" si="10"/>
        <v>No</v>
      </c>
    </row>
    <row r="127" spans="13:16">
      <c r="M127" s="25" t="s">
        <v>13</v>
      </c>
      <c r="N127" s="25" t="s">
        <v>12</v>
      </c>
      <c r="O127" s="26">
        <v>2</v>
      </c>
      <c r="P127" s="16" t="str">
        <f t="shared" si="10"/>
        <v>No</v>
      </c>
    </row>
    <row r="128" spans="13:16">
      <c r="M128" s="25" t="s">
        <v>13</v>
      </c>
      <c r="N128" s="25" t="s">
        <v>12</v>
      </c>
      <c r="O128" s="26">
        <v>6</v>
      </c>
      <c r="P128" s="16" t="str">
        <f t="shared" si="10"/>
        <v>No</v>
      </c>
    </row>
    <row r="129" spans="13:16">
      <c r="M129" s="25" t="s">
        <v>13</v>
      </c>
      <c r="N129" s="25" t="s">
        <v>12</v>
      </c>
      <c r="O129" s="26">
        <v>3</v>
      </c>
      <c r="P129" s="16" t="str">
        <f t="shared" si="10"/>
        <v>No</v>
      </c>
    </row>
    <row r="130" spans="13:16">
      <c r="M130" s="25" t="s">
        <v>13</v>
      </c>
      <c r="N130" s="25" t="s">
        <v>12</v>
      </c>
      <c r="O130" s="26">
        <v>5</v>
      </c>
      <c r="P130" s="16" t="str">
        <f t="shared" si="10"/>
        <v>No</v>
      </c>
    </row>
    <row r="131" spans="13:16">
      <c r="M131" s="25" t="s">
        <v>44</v>
      </c>
      <c r="N131" s="25" t="s">
        <v>43</v>
      </c>
      <c r="O131" s="26">
        <v>8</v>
      </c>
      <c r="P131" s="16" t="str">
        <f t="shared" ref="P131:P138" si="11">IF($B$11&gt;=67,SUMIF(A:A,M131),"No")</f>
        <v>No</v>
      </c>
    </row>
    <row r="132" spans="13:16">
      <c r="M132" s="25" t="s">
        <v>44</v>
      </c>
      <c r="N132" s="25" t="s">
        <v>43</v>
      </c>
      <c r="O132" s="26">
        <v>1</v>
      </c>
      <c r="P132" s="16" t="str">
        <f t="shared" si="11"/>
        <v>No</v>
      </c>
    </row>
    <row r="133" spans="13:16">
      <c r="M133" s="25" t="s">
        <v>44</v>
      </c>
      <c r="N133" s="25" t="s">
        <v>43</v>
      </c>
      <c r="O133" s="26">
        <v>6</v>
      </c>
      <c r="P133" s="16" t="str">
        <f t="shared" si="11"/>
        <v>No</v>
      </c>
    </row>
    <row r="134" spans="13:16">
      <c r="M134" s="25" t="s">
        <v>44</v>
      </c>
      <c r="N134" s="25" t="s">
        <v>43</v>
      </c>
      <c r="O134" s="26">
        <v>2</v>
      </c>
      <c r="P134" s="16" t="str">
        <f t="shared" si="11"/>
        <v>No</v>
      </c>
    </row>
    <row r="135" spans="13:16">
      <c r="M135" s="25" t="s">
        <v>44</v>
      </c>
      <c r="N135" s="25" t="s">
        <v>43</v>
      </c>
      <c r="O135" s="26">
        <v>8</v>
      </c>
      <c r="P135" s="16" t="str">
        <f t="shared" si="11"/>
        <v>No</v>
      </c>
    </row>
    <row r="136" spans="13:16">
      <c r="M136" s="25" t="s">
        <v>44</v>
      </c>
      <c r="N136" s="25" t="s">
        <v>43</v>
      </c>
      <c r="O136" s="26">
        <v>9</v>
      </c>
      <c r="P136" s="16" t="str">
        <f t="shared" si="11"/>
        <v>No</v>
      </c>
    </row>
    <row r="137" spans="13:16">
      <c r="M137" s="25" t="s">
        <v>44</v>
      </c>
      <c r="N137" s="25" t="s">
        <v>43</v>
      </c>
      <c r="O137" s="26">
        <v>3</v>
      </c>
      <c r="P137" s="16" t="str">
        <f t="shared" si="11"/>
        <v>No</v>
      </c>
    </row>
    <row r="138" spans="13:16">
      <c r="M138" s="25" t="s">
        <v>44</v>
      </c>
      <c r="N138" s="25" t="s">
        <v>43</v>
      </c>
      <c r="O138" s="26">
        <v>6</v>
      </c>
      <c r="P138" s="16" t="str">
        <f t="shared" si="11"/>
        <v>No</v>
      </c>
    </row>
    <row r="139" spans="13:16">
      <c r="M139" s="25" t="s">
        <v>40</v>
      </c>
      <c r="N139" s="25" t="s">
        <v>39</v>
      </c>
      <c r="O139" s="26">
        <v>6</v>
      </c>
      <c r="P139" s="16" t="str">
        <f t="shared" ref="P139:P146" si="12">IF($B$12&gt;=67,SUMIF(A:A,M139),"No")</f>
        <v>No</v>
      </c>
    </row>
    <row r="140" spans="13:16">
      <c r="M140" s="25" t="s">
        <v>40</v>
      </c>
      <c r="N140" s="25" t="s">
        <v>39</v>
      </c>
      <c r="O140" s="26">
        <v>7</v>
      </c>
      <c r="P140" s="16" t="str">
        <f t="shared" si="12"/>
        <v>No</v>
      </c>
    </row>
    <row r="141" spans="13:16">
      <c r="M141" s="25" t="s">
        <v>40</v>
      </c>
      <c r="N141" s="25" t="s">
        <v>39</v>
      </c>
      <c r="O141" s="26">
        <v>5</v>
      </c>
      <c r="P141" s="16" t="str">
        <f t="shared" si="12"/>
        <v>No</v>
      </c>
    </row>
    <row r="142" spans="13:16">
      <c r="M142" s="25" t="s">
        <v>40</v>
      </c>
      <c r="N142" s="25" t="s">
        <v>39</v>
      </c>
      <c r="O142" s="26">
        <v>1</v>
      </c>
      <c r="P142" s="16" t="str">
        <f t="shared" si="12"/>
        <v>No</v>
      </c>
    </row>
    <row r="143" spans="13:16">
      <c r="M143" s="25" t="s">
        <v>40</v>
      </c>
      <c r="N143" s="25" t="s">
        <v>39</v>
      </c>
      <c r="O143" s="26">
        <v>2</v>
      </c>
      <c r="P143" s="16" t="str">
        <f t="shared" si="12"/>
        <v>No</v>
      </c>
    </row>
    <row r="144" spans="13:16">
      <c r="M144" s="25" t="s">
        <v>40</v>
      </c>
      <c r="N144" s="25" t="s">
        <v>39</v>
      </c>
      <c r="O144" s="26">
        <v>5</v>
      </c>
      <c r="P144" s="16" t="str">
        <f t="shared" si="12"/>
        <v>No</v>
      </c>
    </row>
    <row r="145" spans="13:16">
      <c r="M145" s="25" t="s">
        <v>40</v>
      </c>
      <c r="N145" s="25" t="s">
        <v>39</v>
      </c>
      <c r="O145" s="26">
        <v>2</v>
      </c>
      <c r="P145" s="16" t="str">
        <f t="shared" si="12"/>
        <v>No</v>
      </c>
    </row>
    <row r="146" spans="13:16">
      <c r="M146" s="25" t="s">
        <v>40</v>
      </c>
      <c r="N146" s="25" t="s">
        <v>39</v>
      </c>
      <c r="O146" s="26">
        <v>7</v>
      </c>
      <c r="P146" s="16" t="str">
        <f t="shared" si="12"/>
        <v>No</v>
      </c>
    </row>
    <row r="147" spans="13:16">
      <c r="M147" s="25" t="s">
        <v>28</v>
      </c>
      <c r="N147" s="25" t="s">
        <v>27</v>
      </c>
      <c r="O147" s="26">
        <v>4</v>
      </c>
      <c r="P147" s="16" t="str">
        <f t="shared" ref="P147:P154" si="13">IF($B$13&gt;=67,SUMIF(A:A,M147),"No")</f>
        <v>No</v>
      </c>
    </row>
    <row r="148" spans="13:16">
      <c r="M148" s="25" t="s">
        <v>28</v>
      </c>
      <c r="N148" s="25" t="s">
        <v>27</v>
      </c>
      <c r="O148" s="26">
        <v>6</v>
      </c>
      <c r="P148" s="16" t="str">
        <f t="shared" si="13"/>
        <v>No</v>
      </c>
    </row>
    <row r="149" spans="13:16">
      <c r="M149" s="25" t="s">
        <v>28</v>
      </c>
      <c r="N149" s="25" t="s">
        <v>27</v>
      </c>
      <c r="O149" s="26">
        <v>4</v>
      </c>
      <c r="P149" s="16" t="str">
        <f t="shared" si="13"/>
        <v>No</v>
      </c>
    </row>
    <row r="150" spans="13:16">
      <c r="M150" s="25" t="s">
        <v>28</v>
      </c>
      <c r="N150" s="25" t="s">
        <v>27</v>
      </c>
      <c r="O150" s="26">
        <v>1</v>
      </c>
      <c r="P150" s="16" t="str">
        <f t="shared" si="13"/>
        <v>No</v>
      </c>
    </row>
    <row r="151" spans="13:16">
      <c r="M151" s="25" t="s">
        <v>28</v>
      </c>
      <c r="N151" s="25" t="s">
        <v>27</v>
      </c>
      <c r="O151" s="26">
        <v>1</v>
      </c>
      <c r="P151" s="16" t="str">
        <f t="shared" si="13"/>
        <v>No</v>
      </c>
    </row>
    <row r="152" spans="13:16">
      <c r="M152" s="25" t="s">
        <v>28</v>
      </c>
      <c r="N152" s="25" t="s">
        <v>27</v>
      </c>
      <c r="O152" s="26">
        <v>10</v>
      </c>
      <c r="P152" s="16" t="str">
        <f t="shared" si="13"/>
        <v>No</v>
      </c>
    </row>
    <row r="153" spans="13:16">
      <c r="M153" s="25" t="s">
        <v>28</v>
      </c>
      <c r="N153" s="25" t="s">
        <v>27</v>
      </c>
      <c r="O153" s="26">
        <v>5</v>
      </c>
      <c r="P153" s="16" t="str">
        <f t="shared" si="13"/>
        <v>No</v>
      </c>
    </row>
    <row r="154" spans="13:16">
      <c r="M154" s="25" t="s">
        <v>28</v>
      </c>
      <c r="N154" s="25" t="s">
        <v>27</v>
      </c>
      <c r="O154" s="26">
        <v>3</v>
      </c>
      <c r="P154" s="16" t="str">
        <f t="shared" si="13"/>
        <v>No</v>
      </c>
    </row>
    <row r="155" spans="13:16">
      <c r="M155" s="25" t="s">
        <v>25</v>
      </c>
      <c r="N155" s="25" t="s">
        <v>24</v>
      </c>
      <c r="O155" s="26">
        <v>3</v>
      </c>
      <c r="P155" s="16" t="str">
        <f t="shared" ref="P155:P162" si="14">IF($B$14&gt;=67,SUMIF(A:A,M155),"No")</f>
        <v>No</v>
      </c>
    </row>
    <row r="156" spans="13:16">
      <c r="M156" s="25" t="s">
        <v>25</v>
      </c>
      <c r="N156" s="25" t="s">
        <v>24</v>
      </c>
      <c r="O156" s="26">
        <v>7</v>
      </c>
      <c r="P156" s="16" t="str">
        <f t="shared" si="14"/>
        <v>No</v>
      </c>
    </row>
    <row r="157" spans="13:16">
      <c r="M157" s="25" t="s">
        <v>25</v>
      </c>
      <c r="N157" s="25" t="s">
        <v>24</v>
      </c>
      <c r="O157" s="26">
        <v>3</v>
      </c>
      <c r="P157" s="16" t="str">
        <f t="shared" si="14"/>
        <v>No</v>
      </c>
    </row>
    <row r="158" spans="13:16">
      <c r="M158" s="25" t="s">
        <v>25</v>
      </c>
      <c r="N158" s="25" t="s">
        <v>24</v>
      </c>
      <c r="O158" s="26">
        <v>7</v>
      </c>
      <c r="P158" s="16" t="str">
        <f t="shared" si="14"/>
        <v>No</v>
      </c>
    </row>
    <row r="159" spans="13:16">
      <c r="M159" s="25" t="s">
        <v>25</v>
      </c>
      <c r="N159" s="25" t="s">
        <v>24</v>
      </c>
      <c r="O159" s="26">
        <v>1</v>
      </c>
      <c r="P159" s="16" t="str">
        <f t="shared" si="14"/>
        <v>No</v>
      </c>
    </row>
    <row r="160" spans="13:16">
      <c r="M160" s="25" t="s">
        <v>25</v>
      </c>
      <c r="N160" s="25" t="s">
        <v>24</v>
      </c>
      <c r="O160" s="26">
        <v>1</v>
      </c>
      <c r="P160" s="16" t="str">
        <f t="shared" si="14"/>
        <v>No</v>
      </c>
    </row>
    <row r="161" spans="13:16">
      <c r="M161" s="25" t="s">
        <v>25</v>
      </c>
      <c r="N161" s="25" t="s">
        <v>24</v>
      </c>
      <c r="O161" s="26">
        <v>8</v>
      </c>
      <c r="P161" s="16" t="str">
        <f t="shared" si="14"/>
        <v>No</v>
      </c>
    </row>
    <row r="162" spans="13:16">
      <c r="M162" s="25" t="s">
        <v>25</v>
      </c>
      <c r="N162" s="25" t="s">
        <v>24</v>
      </c>
      <c r="O162" s="26">
        <v>6</v>
      </c>
      <c r="P162" s="16" t="str">
        <f t="shared" si="14"/>
        <v>No</v>
      </c>
    </row>
    <row r="163" spans="13:16">
      <c r="M163" s="25" t="s">
        <v>18</v>
      </c>
      <c r="N163" s="25" t="s">
        <v>17</v>
      </c>
      <c r="O163" s="26">
        <v>1</v>
      </c>
      <c r="P163" s="16" t="str">
        <f t="shared" ref="P163:P170" si="15">IF($B$15&gt;=67,SUMIF(A:A,M163),"No")</f>
        <v>No</v>
      </c>
    </row>
    <row r="164" spans="13:16">
      <c r="M164" s="25" t="s">
        <v>18</v>
      </c>
      <c r="N164" s="25" t="s">
        <v>17</v>
      </c>
      <c r="O164" s="26">
        <v>8</v>
      </c>
      <c r="P164" s="16" t="str">
        <f t="shared" si="15"/>
        <v>No</v>
      </c>
    </row>
    <row r="165" spans="13:16">
      <c r="M165" s="25" t="s">
        <v>18</v>
      </c>
      <c r="N165" s="25" t="s">
        <v>17</v>
      </c>
      <c r="O165" s="26">
        <v>1</v>
      </c>
      <c r="P165" s="16" t="str">
        <f t="shared" si="15"/>
        <v>No</v>
      </c>
    </row>
    <row r="166" spans="13:16">
      <c r="M166" s="25" t="s">
        <v>18</v>
      </c>
      <c r="N166" s="25" t="s">
        <v>17</v>
      </c>
      <c r="O166" s="26">
        <v>9</v>
      </c>
      <c r="P166" s="16" t="str">
        <f t="shared" si="15"/>
        <v>No</v>
      </c>
    </row>
    <row r="167" spans="13:16">
      <c r="M167" s="25" t="s">
        <v>18</v>
      </c>
      <c r="N167" s="25" t="s">
        <v>17</v>
      </c>
      <c r="O167" s="26">
        <v>6</v>
      </c>
      <c r="P167" s="16" t="str">
        <f t="shared" si="15"/>
        <v>No</v>
      </c>
    </row>
    <row r="168" spans="13:16">
      <c r="M168" s="25" t="s">
        <v>18</v>
      </c>
      <c r="N168" s="25" t="s">
        <v>17</v>
      </c>
      <c r="O168" s="26">
        <v>8</v>
      </c>
      <c r="P168" s="16" t="str">
        <f t="shared" si="15"/>
        <v>No</v>
      </c>
    </row>
    <row r="169" spans="13:16">
      <c r="M169" s="25" t="s">
        <v>18</v>
      </c>
      <c r="N169" s="25" t="s">
        <v>17</v>
      </c>
      <c r="O169" s="26">
        <v>10</v>
      </c>
      <c r="P169" s="16" t="str">
        <f t="shared" si="15"/>
        <v>No</v>
      </c>
    </row>
    <row r="170" spans="13:16">
      <c r="M170" s="25" t="s">
        <v>18</v>
      </c>
      <c r="N170" s="25" t="s">
        <v>17</v>
      </c>
      <c r="O170" s="26">
        <v>6</v>
      </c>
      <c r="P170" s="16" t="str">
        <f t="shared" si="15"/>
        <v>No</v>
      </c>
    </row>
    <row r="171" spans="13:16">
      <c r="M171" s="25" t="s">
        <v>74</v>
      </c>
      <c r="N171" s="25" t="s">
        <v>73</v>
      </c>
      <c r="O171" s="26">
        <v>9</v>
      </c>
      <c r="P171" s="16" t="str">
        <f t="shared" ref="P171:P178" si="16">IF($B$16&gt;=67,SUMIF(A:A,M171),"No")</f>
        <v>No</v>
      </c>
    </row>
    <row r="172" spans="13:16">
      <c r="M172" s="25" t="s">
        <v>74</v>
      </c>
      <c r="N172" s="25" t="s">
        <v>73</v>
      </c>
      <c r="O172" s="26">
        <v>4</v>
      </c>
      <c r="P172" s="16" t="str">
        <f t="shared" si="16"/>
        <v>No</v>
      </c>
    </row>
    <row r="173" spans="13:16">
      <c r="M173" s="25" t="s">
        <v>74</v>
      </c>
      <c r="N173" s="25" t="s">
        <v>73</v>
      </c>
      <c r="O173" s="26">
        <v>5</v>
      </c>
      <c r="P173" s="16" t="str">
        <f t="shared" si="16"/>
        <v>No</v>
      </c>
    </row>
    <row r="174" spans="13:16">
      <c r="M174" s="25" t="s">
        <v>74</v>
      </c>
      <c r="N174" s="25" t="s">
        <v>73</v>
      </c>
      <c r="O174" s="26">
        <v>10</v>
      </c>
      <c r="P174" s="16" t="str">
        <f t="shared" si="16"/>
        <v>No</v>
      </c>
    </row>
    <row r="175" spans="13:16">
      <c r="M175" s="25" t="s">
        <v>74</v>
      </c>
      <c r="N175" s="25" t="s">
        <v>73</v>
      </c>
      <c r="O175" s="26">
        <v>10</v>
      </c>
      <c r="P175" s="16" t="str">
        <f t="shared" si="16"/>
        <v>No</v>
      </c>
    </row>
    <row r="176" spans="13:16">
      <c r="M176" s="25" t="s">
        <v>74</v>
      </c>
      <c r="N176" s="25" t="s">
        <v>73</v>
      </c>
      <c r="O176" s="26">
        <v>3</v>
      </c>
      <c r="P176" s="16" t="str">
        <f t="shared" si="16"/>
        <v>No</v>
      </c>
    </row>
    <row r="177" spans="13:16">
      <c r="M177" s="25" t="s">
        <v>74</v>
      </c>
      <c r="N177" s="25" t="s">
        <v>73</v>
      </c>
      <c r="O177" s="26">
        <v>7</v>
      </c>
      <c r="P177" s="16" t="str">
        <f t="shared" si="16"/>
        <v>No</v>
      </c>
    </row>
    <row r="178" spans="13:16">
      <c r="M178" s="25" t="s">
        <v>74</v>
      </c>
      <c r="N178" s="25" t="s">
        <v>73</v>
      </c>
      <c r="O178" s="26">
        <v>9</v>
      </c>
      <c r="P178" s="16" t="str">
        <f t="shared" si="16"/>
        <v>No</v>
      </c>
    </row>
    <row r="179" spans="13:16">
      <c r="M179" s="25" t="s">
        <v>55</v>
      </c>
      <c r="N179" s="25" t="s">
        <v>54</v>
      </c>
      <c r="O179" s="26">
        <v>1</v>
      </c>
      <c r="P179" s="16" t="str">
        <f t="shared" ref="P179:P186" si="17">IF($B$17&gt;=67,SUMIF(A:A,M179),"No")</f>
        <v>No</v>
      </c>
    </row>
    <row r="180" spans="13:16">
      <c r="M180" s="25" t="s">
        <v>55</v>
      </c>
      <c r="N180" s="25" t="s">
        <v>54</v>
      </c>
      <c r="O180" s="26">
        <v>7</v>
      </c>
      <c r="P180" s="16" t="str">
        <f t="shared" si="17"/>
        <v>No</v>
      </c>
    </row>
    <row r="181" spans="13:16">
      <c r="M181" s="25" t="s">
        <v>55</v>
      </c>
      <c r="N181" s="25" t="s">
        <v>54</v>
      </c>
      <c r="O181" s="26">
        <v>9</v>
      </c>
      <c r="P181" s="16" t="str">
        <f t="shared" si="17"/>
        <v>No</v>
      </c>
    </row>
    <row r="182" spans="13:16">
      <c r="M182" s="25" t="s">
        <v>55</v>
      </c>
      <c r="N182" s="25" t="s">
        <v>54</v>
      </c>
      <c r="O182" s="26">
        <v>2</v>
      </c>
      <c r="P182" s="16" t="str">
        <f t="shared" si="17"/>
        <v>No</v>
      </c>
    </row>
    <row r="183" spans="13:16">
      <c r="M183" s="25" t="s">
        <v>55</v>
      </c>
      <c r="N183" s="25" t="s">
        <v>54</v>
      </c>
      <c r="O183" s="26">
        <v>4</v>
      </c>
      <c r="P183" s="16" t="str">
        <f t="shared" si="17"/>
        <v>No</v>
      </c>
    </row>
    <row r="184" spans="13:16">
      <c r="M184" s="25" t="s">
        <v>55</v>
      </c>
      <c r="N184" s="25" t="s">
        <v>54</v>
      </c>
      <c r="O184" s="26">
        <v>6</v>
      </c>
      <c r="P184" s="16" t="str">
        <f t="shared" si="17"/>
        <v>No</v>
      </c>
    </row>
    <row r="185" spans="13:16">
      <c r="M185" s="25" t="s">
        <v>55</v>
      </c>
      <c r="N185" s="25" t="s">
        <v>54</v>
      </c>
      <c r="O185" s="26">
        <v>7</v>
      </c>
      <c r="P185" s="16" t="str">
        <f t="shared" si="17"/>
        <v>No</v>
      </c>
    </row>
    <row r="186" spans="13:16">
      <c r="M186" s="25" t="s">
        <v>55</v>
      </c>
      <c r="N186" s="25" t="s">
        <v>54</v>
      </c>
      <c r="O186" s="26">
        <v>2</v>
      </c>
      <c r="P186" s="16" t="str">
        <f t="shared" si="17"/>
        <v>No</v>
      </c>
    </row>
    <row r="187" spans="13:16">
      <c r="M187" s="25" t="s">
        <v>62</v>
      </c>
      <c r="N187" s="25" t="s">
        <v>61</v>
      </c>
      <c r="O187" s="26">
        <v>3</v>
      </c>
      <c r="P187" s="16">
        <f t="shared" ref="P187:P202" si="18">IF($B$18&gt;=67,SUMIF(A:A,M187),"No")</f>
        <v>0</v>
      </c>
    </row>
    <row r="188" spans="13:16">
      <c r="M188" s="25" t="s">
        <v>62</v>
      </c>
      <c r="N188" s="25" t="s">
        <v>81</v>
      </c>
      <c r="O188" s="26">
        <v>10</v>
      </c>
      <c r="P188" s="16">
        <f t="shared" si="18"/>
        <v>0</v>
      </c>
    </row>
    <row r="189" spans="13:16">
      <c r="M189" s="25" t="s">
        <v>62</v>
      </c>
      <c r="N189" s="25" t="s">
        <v>81</v>
      </c>
      <c r="O189" s="26">
        <v>10</v>
      </c>
      <c r="P189" s="16">
        <f t="shared" si="18"/>
        <v>0</v>
      </c>
    </row>
    <row r="190" spans="13:16">
      <c r="M190" s="25" t="s">
        <v>62</v>
      </c>
      <c r="N190" s="25" t="s">
        <v>61</v>
      </c>
      <c r="O190" s="26">
        <v>4</v>
      </c>
      <c r="P190" s="16">
        <f t="shared" si="18"/>
        <v>0</v>
      </c>
    </row>
    <row r="191" spans="13:16">
      <c r="M191" s="25" t="s">
        <v>62</v>
      </c>
      <c r="N191" s="25" t="s">
        <v>81</v>
      </c>
      <c r="O191" s="26">
        <v>4</v>
      </c>
      <c r="P191" s="16">
        <f t="shared" si="18"/>
        <v>0</v>
      </c>
    </row>
    <row r="192" spans="13:16">
      <c r="M192" s="25" t="s">
        <v>62</v>
      </c>
      <c r="N192" s="25" t="s">
        <v>61</v>
      </c>
      <c r="O192" s="26">
        <v>1</v>
      </c>
      <c r="P192" s="16">
        <f t="shared" si="18"/>
        <v>0</v>
      </c>
    </row>
    <row r="193" spans="13:16">
      <c r="M193" s="25" t="s">
        <v>62</v>
      </c>
      <c r="N193" s="25" t="s">
        <v>61</v>
      </c>
      <c r="O193" s="26">
        <v>1</v>
      </c>
      <c r="P193" s="16">
        <f t="shared" si="18"/>
        <v>0</v>
      </c>
    </row>
    <row r="194" spans="13:16">
      <c r="M194" s="25" t="s">
        <v>62</v>
      </c>
      <c r="N194" s="25" t="s">
        <v>81</v>
      </c>
      <c r="O194" s="26">
        <v>2</v>
      </c>
      <c r="P194" s="16">
        <f t="shared" si="18"/>
        <v>0</v>
      </c>
    </row>
    <row r="195" spans="13:16">
      <c r="M195" s="25" t="s">
        <v>62</v>
      </c>
      <c r="N195" s="25" t="s">
        <v>61</v>
      </c>
      <c r="O195" s="26">
        <v>10</v>
      </c>
      <c r="P195" s="16">
        <f t="shared" si="18"/>
        <v>0</v>
      </c>
    </row>
    <row r="196" spans="13:16">
      <c r="M196" s="25" t="s">
        <v>62</v>
      </c>
      <c r="N196" s="25" t="s">
        <v>61</v>
      </c>
      <c r="O196" s="26">
        <v>8</v>
      </c>
      <c r="P196" s="16">
        <f t="shared" si="18"/>
        <v>0</v>
      </c>
    </row>
    <row r="197" spans="13:16">
      <c r="M197" s="25" t="s">
        <v>62</v>
      </c>
      <c r="N197" s="25" t="s">
        <v>81</v>
      </c>
      <c r="O197" s="26">
        <v>6</v>
      </c>
      <c r="P197" s="16">
        <f t="shared" si="18"/>
        <v>0</v>
      </c>
    </row>
    <row r="198" spans="13:16">
      <c r="M198" s="25" t="s">
        <v>62</v>
      </c>
      <c r="N198" s="25" t="s">
        <v>61</v>
      </c>
      <c r="O198" s="26">
        <v>7</v>
      </c>
      <c r="P198" s="16">
        <f t="shared" si="18"/>
        <v>0</v>
      </c>
    </row>
    <row r="199" spans="13:16">
      <c r="M199" s="25" t="s">
        <v>62</v>
      </c>
      <c r="N199" s="25" t="s">
        <v>61</v>
      </c>
      <c r="O199" s="26">
        <v>8</v>
      </c>
      <c r="P199" s="16">
        <f t="shared" si="18"/>
        <v>0</v>
      </c>
    </row>
    <row r="200" spans="13:16">
      <c r="M200" s="25" t="s">
        <v>62</v>
      </c>
      <c r="N200" s="25" t="s">
        <v>81</v>
      </c>
      <c r="O200" s="26">
        <v>3</v>
      </c>
      <c r="P200" s="16">
        <f t="shared" si="18"/>
        <v>0</v>
      </c>
    </row>
    <row r="201" spans="13:16">
      <c r="M201" s="25" t="s">
        <v>62</v>
      </c>
      <c r="N201" s="25" t="s">
        <v>81</v>
      </c>
      <c r="O201" s="26">
        <v>8</v>
      </c>
      <c r="P201" s="16">
        <f t="shared" si="18"/>
        <v>0</v>
      </c>
    </row>
    <row r="202" spans="13:16">
      <c r="M202" s="25" t="s">
        <v>62</v>
      </c>
      <c r="N202" s="25" t="s">
        <v>81</v>
      </c>
      <c r="O202" s="26">
        <v>3</v>
      </c>
      <c r="P202" s="16">
        <f t="shared" si="18"/>
        <v>0</v>
      </c>
    </row>
  </sheetData>
  <hyperlinks>
    <hyperlink ref="N34" r:id="rId2" xr:uid="{42BC0FBE-2856-AA45-BBCB-4FF7121FAA3D}"/>
    <hyperlink ref="N178" r:id="rId3" xr:uid="{58E5FCFC-55F8-2D4B-B3C0-08736289A7D9}"/>
    <hyperlink ref="N33" r:id="rId4" xr:uid="{1DE245D9-53A8-384D-A1EB-1C5A50DD3578}"/>
    <hyperlink ref="N98" r:id="rId5" xr:uid="{989BD5A9-CB0B-5F44-933B-ABCB9A39CF1A}"/>
    <hyperlink ref="N32" r:id="rId6" xr:uid="{30EFA165-E49D-7E4F-A038-4DD05AD142D5}"/>
    <hyperlink ref="N154" r:id="rId7" xr:uid="{90E83DB6-F638-E24B-B144-AE51B0F5EF12}"/>
    <hyperlink ref="N58" r:id="rId8" xr:uid="{56C013BE-417C-4D44-87C1-645F5E017F06}"/>
    <hyperlink ref="N57" r:id="rId9" xr:uid="{CC9EFCAB-14EC-294C-9331-1082526DABB8}"/>
    <hyperlink ref="N97" r:id="rId10" xr:uid="{1D37DD57-F6A0-7C45-89D5-A88BD05557AF}"/>
    <hyperlink ref="N122" r:id="rId11" xr:uid="{5285B69A-7CD2-F040-A00D-52BB298D5FE2}"/>
    <hyperlink ref="N90" r:id="rId12" xr:uid="{7776B4B9-7EBC-364B-A597-29CE8E45ED38}"/>
    <hyperlink ref="N138" r:id="rId13" xr:uid="{2EF32D62-F4DF-C546-ADE3-47003D173FE8}"/>
    <hyperlink ref="N153" r:id="rId14" xr:uid="{14BD3D98-A857-5E48-8C89-33D917B9921A}"/>
    <hyperlink ref="N121" r:id="rId15" xr:uid="{C0DBB3C7-448C-2D47-A286-C34A25BEE6F8}"/>
    <hyperlink ref="N177" r:id="rId16" xr:uid="{FC07427C-3FFC-8340-9CDC-616332B3E528}"/>
    <hyperlink ref="N146" r:id="rId17" xr:uid="{A33886B3-6B29-4841-AB3A-5E40EE555FF0}"/>
    <hyperlink ref="N145" r:id="rId18" xr:uid="{97B1DEB2-5BEA-134A-99DE-447E15CCDB94}"/>
    <hyperlink ref="N144" r:id="rId19" xr:uid="{BE9E0152-0B7C-0141-9D9A-95B293B0EE4E}"/>
    <hyperlink ref="N202" r:id="rId20" xr:uid="{50E0D5FE-6F5F-E041-BC9B-DC8D7F33FC0A}"/>
    <hyperlink ref="N130" r:id="rId21" xr:uid="{6F4326BE-EF9A-9247-86B2-0DBE1797893A}"/>
    <hyperlink ref="N201" r:id="rId22" xr:uid="{DF090173-2FF3-9E42-8D08-661A4884432B}"/>
    <hyperlink ref="N89" r:id="rId23" xr:uid="{B994CA16-2112-374A-A378-7D5E31CD5A1B}"/>
    <hyperlink ref="N56" r:id="rId24" xr:uid="{2949220E-64E0-8F4E-BFBF-EB2EAB21C4A2}"/>
    <hyperlink ref="N74" r:id="rId25" xr:uid="{A1AFF558-A19F-5648-8896-00D1A9EFA080}"/>
    <hyperlink ref="N137" r:id="rId26" xr:uid="{0C0158DB-75CF-824A-832E-8DC0B13B5F93}"/>
    <hyperlink ref="N170" r:id="rId27" xr:uid="{28670880-27E4-AD45-9DFA-17BE23B3EA6F}"/>
    <hyperlink ref="N55" r:id="rId28" xr:uid="{1F22382E-E1B5-2645-8EC8-749B95521A81}"/>
    <hyperlink ref="N162" r:id="rId29" xr:uid="{39A12F98-88D9-564F-B9A9-628543FFBA35}"/>
    <hyperlink ref="N161" r:id="rId30" xr:uid="{FD186D6E-1174-3543-86E3-58877D7528AF}"/>
    <hyperlink ref="N186" r:id="rId31" xr:uid="{AC8B7E4F-67CB-A248-B550-C1A7EE2BACA2}"/>
    <hyperlink ref="N200" r:id="rId32" xr:uid="{E5AF2EC1-1673-214D-9838-E7895C4FC1B9}"/>
    <hyperlink ref="N73" r:id="rId33" xr:uid="{8E05858A-ADFF-3E40-8D7E-9663164FA491}"/>
    <hyperlink ref="N54" r:id="rId34" xr:uid="{C0BAEFFB-3EE9-CA48-B03C-EA0A5DB74BA7}"/>
    <hyperlink ref="N120" r:id="rId35" xr:uid="{4FAFD83E-B3AD-224B-9E88-9C220E88F674}"/>
    <hyperlink ref="N31" r:id="rId36" xr:uid="{2F04CB80-2095-904C-93B5-E67DBC6F4235}"/>
    <hyperlink ref="N42" r:id="rId37" xr:uid="{4E6C95DD-6E55-CC45-A05B-892DBEFBD90C}"/>
    <hyperlink ref="N53" r:id="rId38" xr:uid="{0BE52590-2786-9B4B-A439-11BD6E7BB87C}"/>
    <hyperlink ref="N199" r:id="rId39" xr:uid="{132D78F2-9139-B746-89F1-3A4764FC3CA3}"/>
    <hyperlink ref="N143" r:id="rId40" xr:uid="{35091452-60F4-EC48-AF9F-EAC1ACCD7C48}"/>
    <hyperlink ref="N119" r:id="rId41" xr:uid="{4B3822AB-34C0-C448-AD66-E9ADC0728C29}"/>
    <hyperlink ref="N118" r:id="rId42" xr:uid="{D7DAADD2-4815-9D41-9687-78683E547B19}"/>
    <hyperlink ref="N88" r:id="rId43" xr:uid="{DCB65128-6C61-BE4F-B689-3AF373509D48}"/>
    <hyperlink ref="N52" r:id="rId44" xr:uid="{DB9D66D6-6470-4E43-95C1-2B197855920C}"/>
    <hyperlink ref="N51" r:id="rId45" xr:uid="{0AC8D786-ACC4-3D44-983B-42038B26368C}"/>
    <hyperlink ref="N87" r:id="rId46" xr:uid="{2D8A2E43-CE43-BB4A-80E8-8BDBCCC0001D}"/>
    <hyperlink ref="N129" r:id="rId47" xr:uid="{6DE50B91-D62F-B24E-911A-32085C691C33}"/>
    <hyperlink ref="N30" r:id="rId48" xr:uid="{4CA8027C-A67D-6F4E-A714-5DAE6F8A40E9}"/>
    <hyperlink ref="N160" r:id="rId49" xr:uid="{4B55FE54-10F4-EA43-AE9C-F86D25F04E6F}"/>
    <hyperlink ref="N185" r:id="rId50" xr:uid="{04562F90-9578-0344-A8CB-CB962DF245B7}"/>
    <hyperlink ref="N152" r:id="rId51" xr:uid="{BF58D97B-3D24-6046-85D4-B0B27EC0679D}"/>
    <hyperlink ref="N50" r:id="rId52" xr:uid="{F5486D2F-6332-8E42-AD89-A43D16B5776D}"/>
    <hyperlink ref="N72" r:id="rId53" xr:uid="{5AA2ED24-0535-8F44-BE53-CEA27D14D108}"/>
    <hyperlink ref="N49" r:id="rId54" xr:uid="{428EE5BB-4B99-7D49-9A98-B2E3DBB6044F}"/>
    <hyperlink ref="N41" r:id="rId55" xr:uid="{5BFC674A-A76E-7E46-9726-EB1FA2A45E85}"/>
    <hyperlink ref="N71" r:id="rId56" xr:uid="{E76EE22B-5E6F-1A49-8E8A-FF726AE17102}"/>
    <hyperlink ref="N40" r:id="rId57" xr:uid="{7DE03BB3-4BBC-AF4F-B94B-3F290C73ADE0}"/>
    <hyperlink ref="N176" r:id="rId58" xr:uid="{26898E25-C96E-8E40-816E-75033E9ABB3F}"/>
    <hyperlink ref="N184" r:id="rId59" xr:uid="{B06B0281-DD80-8341-A6BB-BA38FB848DCC}"/>
    <hyperlink ref="N86" r:id="rId60" xr:uid="{AE42D177-D937-5349-B05C-A6EE9B410F3F}"/>
    <hyperlink ref="N70" r:id="rId61" xr:uid="{DDBB73DF-76AB-0740-887D-C7CD6D022218}"/>
    <hyperlink ref="N198" r:id="rId62" xr:uid="{38CC5533-D536-6D48-86F5-CC9CE8D49792}"/>
    <hyperlink ref="N85" r:id="rId63" xr:uid="{0538622F-A041-8743-B614-B7F12026D846}"/>
    <hyperlink ref="N39" r:id="rId64" xr:uid="{576A5322-34E6-C84B-92E5-B26755B891A8}"/>
    <hyperlink ref="N197" r:id="rId65" xr:uid="{99434EAD-1530-8F45-8D4D-4FABA5DAD80A}"/>
    <hyperlink ref="N175" r:id="rId66" xr:uid="{F4FB09F5-D72E-4C4C-B8B6-CFE692D0585C}"/>
    <hyperlink ref="N117" r:id="rId67" xr:uid="{5153FE1C-69AE-0542-A0BE-A349C9DA579D}"/>
    <hyperlink ref="N96" r:id="rId68" xr:uid="{976730F7-2CDD-E948-B6BB-603C569AD749}"/>
    <hyperlink ref="N29" r:id="rId69" xr:uid="{E4EF4314-7AC8-164D-8629-9E5FBAFF1475}"/>
    <hyperlink ref="N128" r:id="rId70" xr:uid="{D13E4BAB-F981-D840-94EE-6377714CB3FD}"/>
    <hyperlink ref="N151" r:id="rId71" xr:uid="{1059D3CF-12A4-D846-A5A1-4FF95A12709B}"/>
    <hyperlink ref="N84" r:id="rId72" xr:uid="{3A8F8DB9-7E11-B14C-8973-748431F8300F}"/>
    <hyperlink ref="N169" r:id="rId73" xr:uid="{C1E6BE73-F286-414C-B940-A0044B944E10}"/>
    <hyperlink ref="N95" r:id="rId74" xr:uid="{9D537532-826F-AD4A-8E66-79724C09E004}"/>
    <hyperlink ref="N116" r:id="rId75" xr:uid="{B6482FDF-4485-4C43-B959-E9870050E811}"/>
    <hyperlink ref="N115" r:id="rId76" xr:uid="{6299484E-446A-9045-9DF3-2C22562998C4}"/>
    <hyperlink ref="N183" r:id="rId77" xr:uid="{16868116-17F2-D644-8670-A06A05307903}"/>
    <hyperlink ref="N196" r:id="rId78" xr:uid="{17242AC9-B975-C343-90D6-A99B2FC2FFD1}"/>
    <hyperlink ref="N159" r:id="rId79" xr:uid="{B446E032-109D-C847-B682-67649FC8F3DD}"/>
    <hyperlink ref="N136" r:id="rId80" xr:uid="{BDCFAA33-FFFA-C94A-BED9-C97EAD518C0A}"/>
    <hyperlink ref="N127" r:id="rId81" xr:uid="{6FB26589-C2B5-C24B-B2D4-94D448BC5D0F}"/>
    <hyperlink ref="N28" r:id="rId82" xr:uid="{DD8B2A19-5A6B-FF4B-98CE-6177DA0558B9}"/>
    <hyperlink ref="N168" r:id="rId83" xr:uid="{79FCC66C-E391-9C4D-AD80-BDE8324F12C9}"/>
    <hyperlink ref="N27" r:id="rId84" xr:uid="{66D448E3-A19C-9C47-A087-E66BB7889FFA}"/>
    <hyperlink ref="N69" r:id="rId85" xr:uid="{C28C4425-71B3-8F4E-B62C-4203FE63B3B6}"/>
    <hyperlink ref="N94" r:id="rId86" xr:uid="{284514D5-0E25-5A4E-92E5-AEE638B9B63A}"/>
    <hyperlink ref="N26" r:id="rId87" xr:uid="{7AB19141-E195-3E4B-BB00-6032EBAB6D7C}"/>
    <hyperlink ref="N195" r:id="rId88" xr:uid="{B0FF736F-A3CC-DE45-B2B7-2B6539BE857B}"/>
    <hyperlink ref="N142" r:id="rId89" xr:uid="{60FD0886-80B3-4049-B381-34690209A9C7}"/>
    <hyperlink ref="N141" r:id="rId90" xr:uid="{4F277978-289A-D747-97B1-0284EEF23C74}"/>
    <hyperlink ref="N174" r:id="rId91" xr:uid="{85E6629C-B9A9-BE41-82C3-683EF237C360}"/>
    <hyperlink ref="N38" r:id="rId92" xr:uid="{96A6D8B7-73B9-9F48-88DB-7CDDD8B5E369}"/>
    <hyperlink ref="N114" r:id="rId93" xr:uid="{8DAB9FEC-987A-E742-808F-FBBFC3B686EC}"/>
    <hyperlink ref="N68" r:id="rId94" xr:uid="{665C027E-B129-BF4E-ACFD-4FB34ED1377C}"/>
    <hyperlink ref="N67" r:id="rId95" xr:uid="{6BB6FD69-7ECD-CF42-804D-9ED7C0747375}"/>
    <hyperlink ref="N66" r:id="rId96" xr:uid="{1178CAF3-C345-9D43-814A-5BBAA6C8D67B}"/>
    <hyperlink ref="N194" r:id="rId97" xr:uid="{1E7BDA65-4419-0947-AA49-CD1BD19CB97C}"/>
    <hyperlink ref="N25" r:id="rId98" xr:uid="{E2C20E99-EC50-224F-AF20-4576938B8734}"/>
    <hyperlink ref="N113" r:id="rId99" xr:uid="{E65B6673-168E-5D41-9208-FEA721972E9B}"/>
    <hyperlink ref="N65" r:id="rId100" xr:uid="{06D7E9AC-CF28-3345-993D-5EB4E99FCBF2}"/>
    <hyperlink ref="N112" r:id="rId101" xr:uid="{9EEE5337-D11B-874B-ABFA-F5945FF193C3}"/>
    <hyperlink ref="N83" r:id="rId102" xr:uid="{68BCEDC7-961C-0948-B309-89A942E61A1F}"/>
    <hyperlink ref="N64" r:id="rId103" xr:uid="{C7AD6142-4593-5E43-BC50-8532D112B008}"/>
    <hyperlink ref="N193" r:id="rId104" xr:uid="{E8AB72A2-830F-AC4B-B0B2-C8B4E837F4D4}"/>
    <hyperlink ref="N63" r:id="rId105" xr:uid="{D508CFD6-F5EE-584D-9B15-CD3E5CFBB342}"/>
    <hyperlink ref="N48" r:id="rId106" xr:uid="{DFAA6D01-914F-A245-AC05-AEBB368BD0A9}"/>
    <hyperlink ref="N135" r:id="rId107" xr:uid="{23AED5D8-7523-0D47-BA35-76A7B46AB474}"/>
    <hyperlink ref="N111" r:id="rId108" xr:uid="{3AA32D6C-23D5-A348-BB16-D43488A456C2}"/>
    <hyperlink ref="N173" r:id="rId109" xr:uid="{E88898FC-879C-A94D-B0CF-33DBB55D0114}"/>
    <hyperlink ref="N24" r:id="rId110" xr:uid="{21473C0E-EA16-DD42-9C9F-69DE9F1695F9}"/>
    <hyperlink ref="N82" r:id="rId111" xr:uid="{460EAC53-C648-B544-9234-B62673D81610}"/>
    <hyperlink ref="N110" r:id="rId112" xr:uid="{700876A5-BA09-DD4F-AC42-2132DA0AB0E8}"/>
    <hyperlink ref="N23" r:id="rId113" xr:uid="{46DD54FF-11BB-7A41-92B3-3275B7CCA86A}"/>
    <hyperlink ref="N167" r:id="rId114" xr:uid="{A4A10994-4F32-9641-AD29-D30DB752721C}"/>
    <hyperlink ref="N62" r:id="rId115" xr:uid="{6B33B1E7-1702-3342-8028-5536FDBCCB21}"/>
    <hyperlink ref="N93" r:id="rId116" xr:uid="{A59005E3-2527-EB49-92F0-FD8B528A2EA9}"/>
    <hyperlink ref="N192" r:id="rId117" xr:uid="{70B48299-9479-564A-BA14-248565801C4C}"/>
    <hyperlink ref="N109" r:id="rId118" xr:uid="{295B912A-97E3-AF46-B93C-588D5EEB2231}"/>
    <hyperlink ref="N191" r:id="rId119" xr:uid="{EDA1BC49-699F-E147-A5F8-774F195263C2}"/>
    <hyperlink ref="N22" r:id="rId120" xr:uid="{B0EDDE36-21AE-5F4B-85B5-4D87314F8FF9}"/>
    <hyperlink ref="N47" r:id="rId121" xr:uid="{4B8A19E1-3994-0D43-9F3A-816C4EE608E4}"/>
    <hyperlink ref="N150" r:id="rId122" xr:uid="{DDD3E2F1-4ECB-7944-A1CA-6DF62F363841}"/>
    <hyperlink ref="N81" r:id="rId123" xr:uid="{359A0895-1135-C046-952E-4D16DD2C229D}"/>
    <hyperlink ref="N21" r:id="rId124" xr:uid="{18728A6C-B862-534D-9B49-EAFF2E752974}"/>
    <hyperlink ref="N126" r:id="rId125" xr:uid="{D78EA8A3-A4CE-9C4E-91F1-A53E5333A612}"/>
    <hyperlink ref="N140" r:id="rId126" xr:uid="{7663D4BA-8A43-2A48-A16A-5B133FC42236}"/>
    <hyperlink ref="N80" r:id="rId127" xr:uid="{8892D9B3-6AC6-854E-92E2-756CDF03B169}"/>
    <hyperlink ref="N46" r:id="rId128" xr:uid="{3DB2D980-59B2-1F46-AB5E-46D75EC19AC1}"/>
    <hyperlink ref="N134" r:id="rId129" xr:uid="{59C6DDD3-3143-4C46-AE90-0506D68379D9}"/>
    <hyperlink ref="N149" r:id="rId130" xr:uid="{D84DC545-0093-E043-B36C-AE4A8C2ADC7C}"/>
    <hyperlink ref="N158" r:id="rId131" xr:uid="{4C21B411-C40E-ED42-8C45-2DF660509248}"/>
    <hyperlink ref="N182" r:id="rId132" xr:uid="{72D9E55A-AD13-C245-8EEA-2838B20ADF7D}"/>
    <hyperlink ref="N166" r:id="rId133" xr:uid="{DC98B2AB-0A4B-0D45-979E-F84A6888994C}"/>
    <hyperlink ref="N165" r:id="rId134" xr:uid="{AF0E7263-EBA3-0C40-8C36-023B4D9AA89F}"/>
    <hyperlink ref="N190" r:id="rId135" xr:uid="{12044584-727A-A248-B560-587605B79485}"/>
    <hyperlink ref="N181" r:id="rId136" xr:uid="{39AFB961-FA67-2F41-B123-72A9FED8E29E}"/>
    <hyperlink ref="N157" r:id="rId137" xr:uid="{9C1077A2-3457-0D4E-97D5-492DFBEF4EDB}"/>
    <hyperlink ref="N37" r:id="rId138" xr:uid="{87C2F4C1-8F01-2C44-A163-7BEB5F1A1333}"/>
    <hyperlink ref="N92" r:id="rId139" xr:uid="{1B370897-CE5E-5141-AE78-FAECDE109EF6}"/>
    <hyperlink ref="N79" r:id="rId140" xr:uid="{8D69102E-97CC-ED43-9A7D-102B9469F000}"/>
    <hyperlink ref="N45" r:id="rId141" xr:uid="{5DC9B8E5-80E5-2B46-83CA-708737B4CD25}"/>
    <hyperlink ref="N108" r:id="rId142" xr:uid="{373F8506-7DE4-734A-91FA-A742D6FCB2A0}"/>
    <hyperlink ref="N133" r:id="rId143" xr:uid="{061E98DA-3AF0-094B-B79D-1C35ED87D097}"/>
    <hyperlink ref="N125" r:id="rId144" xr:uid="{0E547CA6-A32F-1640-93BE-57FFCEC36B26}"/>
    <hyperlink ref="N189" r:id="rId145" xr:uid="{0F7B9EAC-E9CB-4448-B10F-8CD93CE5315A}"/>
    <hyperlink ref="N124" r:id="rId146" xr:uid="{F23FCD80-BB9E-E640-B289-8C787F2EC048}"/>
    <hyperlink ref="N188" r:id="rId147" xr:uid="{7CD95A5C-4C32-6940-A4AA-3CE29FE86780}"/>
    <hyperlink ref="N78" r:id="rId148" xr:uid="{BA31B68A-36F9-5445-94F0-BE72C19BF045}"/>
    <hyperlink ref="N172" r:id="rId149" xr:uid="{FCF1C80E-880A-CA46-90CA-1677B1315073}"/>
    <hyperlink ref="N61" r:id="rId150" xr:uid="{326D3B6F-315B-664C-A133-BBCEE95DDAFA}"/>
    <hyperlink ref="N164" r:id="rId151" xr:uid="{5BBC8C22-84B7-364F-9B54-A6E3BCE5E703}"/>
    <hyperlink ref="N77" r:id="rId152" xr:uid="{9BFD8A2C-F89A-A14A-95D3-57DD2F1CB0F1}"/>
    <hyperlink ref="N171" r:id="rId153" xr:uid="{78C56B35-5C6C-E047-A00C-28A66B89ABCF}"/>
    <hyperlink ref="N44" r:id="rId154" xr:uid="{A469D893-8893-D840-B92A-6885C80FFB8D}"/>
    <hyperlink ref="N180" r:id="rId155" xr:uid="{0CDF80FF-277A-6C4A-A0D6-2C8E447C4C1D}"/>
    <hyperlink ref="N76" r:id="rId156" xr:uid="{14640603-17CD-524B-80C1-0295C486D001}"/>
    <hyperlink ref="N107" r:id="rId157" xr:uid="{355D1515-3E73-674A-AC16-61339BB7375D}"/>
    <hyperlink ref="N106" r:id="rId158" xr:uid="{0CC9F403-7D10-D24D-BA4F-631AF61BEAFA}"/>
    <hyperlink ref="N156" r:id="rId159" xr:uid="{CE98B807-60C4-CE45-9564-C687860C32CA}"/>
    <hyperlink ref="N20" r:id="rId160" xr:uid="{0A8E4307-B283-464F-B58D-E497BB69DE59}"/>
    <hyperlink ref="N36" r:id="rId161" xr:uid="{79D67BB8-FD3E-A942-9EBB-CF8DE551CAB8}"/>
    <hyperlink ref="N187" r:id="rId162" xr:uid="{2F6B21A3-3BCA-0C42-AB4B-4E5B1C994CA2}"/>
    <hyperlink ref="N19" r:id="rId163" xr:uid="{5B5220C6-BC3B-4D48-9F3C-9AF71089EFF5}"/>
    <hyperlink ref="N105" r:id="rId164" xr:uid="{9A1A4E4A-148D-1849-8C8D-6F33947BC175}"/>
    <hyperlink ref="N179" r:id="rId165" xr:uid="{C5CDBF39-1681-0044-B7AF-32B654F93FDF}"/>
    <hyperlink ref="N132" r:id="rId166" xr:uid="{842EAF16-1338-0149-BB2E-EE8C3BE36D79}"/>
    <hyperlink ref="N104" r:id="rId167" xr:uid="{FD47ED12-BB3F-DA4C-92CA-41BA8A0665B9}"/>
    <hyperlink ref="N43" r:id="rId168" xr:uid="{87930AC7-B11C-634E-9875-07A31265D8A0}"/>
    <hyperlink ref="N91" r:id="rId169" xr:uid="{B17F00B8-923E-BA43-BC99-F9137CDE011D}"/>
    <hyperlink ref="N131" r:id="rId170" xr:uid="{A3E2337E-C9CF-2448-AFFC-E125B2AC1066}"/>
    <hyperlink ref="N148" r:id="rId171" xr:uid="{09213E21-98A8-E34A-BF3E-119F3F4DAB6F}"/>
    <hyperlink ref="N139" r:id="rId172" xr:uid="{FCA7C1AA-8086-C341-9B35-C0B10C278115}"/>
    <hyperlink ref="N103" r:id="rId173" xr:uid="{958E0C1B-1491-0841-A2A4-00FC94C45DD7}"/>
    <hyperlink ref="N102" r:id="rId174" xr:uid="{F0C6B5AC-577B-6D4B-A6B2-D67F88341844}"/>
    <hyperlink ref="N75" r:id="rId175" xr:uid="{838DD2A9-350A-4648-9161-24340DA7187F}"/>
    <hyperlink ref="N60" r:id="rId176" xr:uid="{03EFF384-26D5-BE40-840E-B8CCA0D625DA}"/>
    <hyperlink ref="N35" r:id="rId177" xr:uid="{8C9D9CF5-DBA8-0E4A-AB84-82AA1AD63DF0}"/>
    <hyperlink ref="N147" r:id="rId178" xr:uid="{F3EDE628-D9A3-3F4E-A271-F27716B78429}"/>
    <hyperlink ref="N155" r:id="rId179" xr:uid="{C12906D0-4A7D-804D-A8EA-7D086AEEEA0E}"/>
    <hyperlink ref="N59" r:id="rId180" xr:uid="{703361BA-0615-1F42-A3B2-A033E1725961}"/>
    <hyperlink ref="N101" r:id="rId181" xr:uid="{9226AF44-455A-194D-985A-34414D81AF05}"/>
    <hyperlink ref="N163" r:id="rId182" xr:uid="{FEEFD8B3-C467-8A45-ADD3-D7E717D5BDF4}"/>
    <hyperlink ref="N100" r:id="rId183" xr:uid="{6A6AE98D-C5B1-4B44-BE46-FAF268C6172F}"/>
    <hyperlink ref="N123" r:id="rId184" xr:uid="{7B028E5E-4CC8-D64E-AEAE-E9B4FA67283D}"/>
    <hyperlink ref="N99" r:id="rId185" xr:uid="{98DE2E8B-F25F-4243-B2FB-F80422EE71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707B-95C4-B042-9893-08F2202DBA2D}">
  <dimension ref="A1:G277"/>
  <sheetViews>
    <sheetView showGridLines="0" tabSelected="1" workbookViewId="0">
      <selection activeCell="F23" sqref="F23"/>
    </sheetView>
  </sheetViews>
  <sheetFormatPr baseColWidth="10" defaultRowHeight="16"/>
  <cols>
    <col min="3" max="3" width="13" customWidth="1"/>
    <col min="8" max="8" width="12.1640625" bestFit="1" customWidth="1"/>
  </cols>
  <sheetData>
    <row r="1" spans="1:3" ht="19" thickBot="1">
      <c r="A1" s="15" t="s">
        <v>250</v>
      </c>
      <c r="B1" s="15" t="s">
        <v>251</v>
      </c>
      <c r="C1" s="15" t="s">
        <v>252</v>
      </c>
    </row>
    <row r="2" spans="1:3" ht="17" thickTop="1">
      <c r="A2" s="14" t="str">
        <f>'My trades'!A2</f>
        <v>agfgcfxt</v>
      </c>
      <c r="B2" s="14">
        <f>_xlfn.DAYS('My trades'!G2,'My trades'!D2)</f>
        <v>251</v>
      </c>
      <c r="C2" s="22">
        <f>('My trades'!H2-'My trades'!F2)*'My trades'!E2</f>
        <v>1.917610405077395</v>
      </c>
    </row>
    <row r="3" spans="1:3">
      <c r="A3" s="13" t="str">
        <f>'My trades'!A3</f>
        <v>aieoltom</v>
      </c>
      <c r="B3" s="13">
        <f>_xlfn.DAYS('My trades'!G3,'My trades'!D3)</f>
        <v>839</v>
      </c>
      <c r="C3" s="22">
        <f>('My trades'!H3-'My trades'!F3)*'My trades'!E3</f>
        <v>0.49681701762970598</v>
      </c>
    </row>
    <row r="4" spans="1:3">
      <c r="A4" s="13" t="str">
        <f>'My trades'!A4</f>
        <v>almuieaq</v>
      </c>
      <c r="B4" s="13">
        <f>_xlfn.DAYS('My trades'!G4,'My trades'!D4)</f>
        <v>449</v>
      </c>
      <c r="C4" s="22">
        <f>('My trades'!H4-'My trades'!F4)*'My trades'!E4</f>
        <v>-1.5501903178054743</v>
      </c>
    </row>
    <row r="5" spans="1:3">
      <c r="A5" s="13" t="str">
        <f>'My trades'!A5</f>
        <v>apxkynfx</v>
      </c>
      <c r="B5" s="13">
        <f>_xlfn.DAYS('My trades'!G5,'My trades'!D5)</f>
        <v>307</v>
      </c>
      <c r="C5" s="22">
        <f>('My trades'!H5-'My trades'!F5)*'My trades'!E5</f>
        <v>0.36765639973741299</v>
      </c>
    </row>
    <row r="6" spans="1:3">
      <c r="A6" s="13" t="str">
        <f>'My trades'!A6</f>
        <v>bbjeprsq</v>
      </c>
      <c r="B6" s="13">
        <f>_xlfn.DAYS('My trades'!G6,'My trades'!D6)</f>
        <v>626</v>
      </c>
      <c r="C6" s="22">
        <f>('My trades'!H6-'My trades'!F6)*'My trades'!E6</f>
        <v>-3.1851052688947403</v>
      </c>
    </row>
    <row r="7" spans="1:3">
      <c r="A7" s="13" t="str">
        <f>'My trades'!A7</f>
        <v>bcizkhng</v>
      </c>
      <c r="B7" s="13">
        <f>_xlfn.DAYS('My trades'!G7,'My trades'!D7)</f>
        <v>440</v>
      </c>
      <c r="C7" s="22">
        <f>('My trades'!H7-'My trades'!F7)*'My trades'!E7</f>
        <v>0.67427563789571499</v>
      </c>
    </row>
    <row r="8" spans="1:3">
      <c r="A8" s="13" t="str">
        <f>'My trades'!A8</f>
        <v>bdkloegq</v>
      </c>
      <c r="B8" s="13">
        <f>_xlfn.DAYS('My trades'!G8,'My trades'!D8)</f>
        <v>430</v>
      </c>
      <c r="C8" s="22">
        <f>('My trades'!H8-'My trades'!F8)*'My trades'!E8</f>
        <v>0.91937945611308602</v>
      </c>
    </row>
    <row r="9" spans="1:3">
      <c r="A9" s="13" t="str">
        <f>'My trades'!A9</f>
        <v>beszhcyh</v>
      </c>
      <c r="B9" s="13">
        <f>_xlfn.DAYS('My trades'!G9,'My trades'!D9)</f>
        <v>407</v>
      </c>
      <c r="C9" s="22">
        <f>('My trades'!H9-'My trades'!F9)*'My trades'!E9</f>
        <v>1.0126794928685681</v>
      </c>
    </row>
    <row r="10" spans="1:3">
      <c r="A10" s="13" t="str">
        <f>'My trades'!A10</f>
        <v>bjfxoyxb</v>
      </c>
      <c r="B10" s="13">
        <f>_xlfn.DAYS('My trades'!G10,'My trades'!D10)</f>
        <v>573</v>
      </c>
      <c r="C10" s="22">
        <f>('My trades'!H10-'My trades'!F10)*'My trades'!E10</f>
        <v>1.3264069051873706</v>
      </c>
    </row>
    <row r="11" spans="1:3">
      <c r="A11" s="13" t="str">
        <f>'My trades'!A11</f>
        <v>bpjmrhjo</v>
      </c>
      <c r="B11" s="13">
        <f>_xlfn.DAYS('My trades'!G11,'My trades'!D11)</f>
        <v>400</v>
      </c>
      <c r="C11" s="22">
        <f>('My trades'!H11-'My trades'!F11)*'My trades'!E11</f>
        <v>1.0623777349169758</v>
      </c>
    </row>
    <row r="12" spans="1:3">
      <c r="A12" s="13" t="str">
        <f>'My trades'!A12</f>
        <v>brxwzrct</v>
      </c>
      <c r="B12" s="13">
        <f>_xlfn.DAYS('My trades'!G12,'My trades'!D12)</f>
        <v>589</v>
      </c>
      <c r="C12" s="22">
        <f>('My trades'!H12-'My trades'!F12)*'My trades'!E12</f>
        <v>0.47934230714693549</v>
      </c>
    </row>
    <row r="13" spans="1:3">
      <c r="A13" s="13" t="str">
        <f>'My trades'!A13</f>
        <v>bumcnvke</v>
      </c>
      <c r="B13" s="13">
        <f>_xlfn.DAYS('My trades'!G13,'My trades'!D13)</f>
        <v>488</v>
      </c>
      <c r="C13" s="22">
        <f>('My trades'!H13-'My trades'!F13)*'My trades'!E13</f>
        <v>1.3598595032375105</v>
      </c>
    </row>
    <row r="14" spans="1:3">
      <c r="A14" s="13" t="str">
        <f>'My trades'!A14</f>
        <v>cesjzpbs</v>
      </c>
      <c r="B14" s="13">
        <f>_xlfn.DAYS('My trades'!G14,'My trades'!D14)</f>
        <v>109</v>
      </c>
      <c r="C14" s="22">
        <f>('My trades'!H14-'My trades'!F14)*'My trades'!E14</f>
        <v>2.9151706939834798</v>
      </c>
    </row>
    <row r="15" spans="1:3">
      <c r="A15" s="13" t="str">
        <f>'My trades'!A15</f>
        <v>cetffxgx</v>
      </c>
      <c r="B15" s="13">
        <f>_xlfn.DAYS('My trades'!G15,'My trades'!D15)</f>
        <v>668</v>
      </c>
      <c r="C15" s="22">
        <f>('My trades'!H15-'My trades'!F15)*'My trades'!E15</f>
        <v>0.52361641145730609</v>
      </c>
    </row>
    <row r="16" spans="1:3">
      <c r="A16" s="13" t="str">
        <f>'My trades'!A16</f>
        <v>chhqshvn</v>
      </c>
      <c r="B16" s="13">
        <f>_xlfn.DAYS('My trades'!G16,'My trades'!D16)</f>
        <v>267</v>
      </c>
      <c r="C16" s="22">
        <f>('My trades'!H16-'My trades'!F16)*'My trades'!E16</f>
        <v>-0.37738991121094789</v>
      </c>
    </row>
    <row r="17" spans="1:3">
      <c r="A17" s="13" t="str">
        <f>'My trades'!A17</f>
        <v>ciykrilb</v>
      </c>
      <c r="B17" s="13">
        <f>_xlfn.DAYS('My trades'!G17,'My trades'!D17)</f>
        <v>78</v>
      </c>
      <c r="C17" s="22">
        <f>('My trades'!H17-'My trades'!F17)*'My trades'!E17</f>
        <v>-4.0381767903821597</v>
      </c>
    </row>
    <row r="18" spans="1:3">
      <c r="A18" s="13" t="str">
        <f>'My trades'!A18</f>
        <v>cnitsbpk</v>
      </c>
      <c r="B18" s="13">
        <f>_xlfn.DAYS('My trades'!G18,'My trades'!D18)</f>
        <v>762</v>
      </c>
      <c r="C18" s="22">
        <f>('My trades'!H18-'My trades'!F18)*'My trades'!E18</f>
        <v>-0.17044592791049001</v>
      </c>
    </row>
    <row r="19" spans="1:3">
      <c r="A19" s="13" t="str">
        <f>'My trades'!A19</f>
        <v>cntrbotn</v>
      </c>
      <c r="B19" s="13">
        <f>_xlfn.DAYS('My trades'!G19,'My trades'!D19)</f>
        <v>623</v>
      </c>
      <c r="C19" s="22">
        <f>('My trades'!H19-'My trades'!F19)*'My trades'!E19</f>
        <v>0.44281898729743208</v>
      </c>
    </row>
    <row r="20" spans="1:3">
      <c r="A20" s="13" t="str">
        <f>'My trades'!A20</f>
        <v>cwuqczya</v>
      </c>
      <c r="B20" s="13">
        <f>_xlfn.DAYS('My trades'!G20,'My trades'!D20)</f>
        <v>862</v>
      </c>
      <c r="C20" s="22">
        <f>('My trades'!H20-'My trades'!F20)*'My trades'!E20</f>
        <v>0.29609314466304898</v>
      </c>
    </row>
    <row r="21" spans="1:3">
      <c r="A21" s="13" t="str">
        <f>'My trades'!A21</f>
        <v>cymioqte</v>
      </c>
      <c r="B21" s="13">
        <f>_xlfn.DAYS('My trades'!G21,'My trades'!D21)</f>
        <v>634</v>
      </c>
      <c r="C21" s="22">
        <f>('My trades'!H21-'My trades'!F21)*'My trades'!E21</f>
        <v>0.301704449179653</v>
      </c>
    </row>
    <row r="22" spans="1:3">
      <c r="A22" s="13" t="str">
        <f>'My trades'!A22</f>
        <v>dcnexoao</v>
      </c>
      <c r="B22" s="13">
        <f>_xlfn.DAYS('My trades'!G22,'My trades'!D22)</f>
        <v>546</v>
      </c>
      <c r="C22" s="22">
        <f>('My trades'!H22-'My trades'!F22)*'My trades'!E22</f>
        <v>-0.61275828035882995</v>
      </c>
    </row>
    <row r="23" spans="1:3">
      <c r="A23" s="13" t="str">
        <f>'My trades'!A23</f>
        <v>dcplrgaa</v>
      </c>
      <c r="B23" s="13">
        <f>_xlfn.DAYS('My trades'!G23,'My trades'!D23)</f>
        <v>708</v>
      </c>
      <c r="C23" s="22">
        <f>('My trades'!H23-'My trades'!F23)*'My trades'!E23</f>
        <v>-2.5885468441152</v>
      </c>
    </row>
    <row r="24" spans="1:3">
      <c r="A24" s="13" t="str">
        <f>'My trades'!A24</f>
        <v>dieionnl</v>
      </c>
      <c r="B24" s="13">
        <f>_xlfn.DAYS('My trades'!G24,'My trades'!D24)</f>
        <v>547</v>
      </c>
      <c r="C24" s="22">
        <f>('My trades'!H24-'My trades'!F24)*'My trades'!E24</f>
        <v>0.76109127749102012</v>
      </c>
    </row>
    <row r="25" spans="1:3">
      <c r="A25" s="13" t="str">
        <f>'My trades'!A25</f>
        <v>dlgsjszn</v>
      </c>
      <c r="B25" s="13">
        <f>_xlfn.DAYS('My trades'!G25,'My trades'!D25)</f>
        <v>237</v>
      </c>
      <c r="C25" s="22">
        <f>('My trades'!H25-'My trades'!F25)*'My trades'!E25</f>
        <v>0.44720070488754604</v>
      </c>
    </row>
    <row r="26" spans="1:3">
      <c r="A26" s="13" t="str">
        <f>'My trades'!A26</f>
        <v>dpaxyvrx</v>
      </c>
      <c r="B26" s="13">
        <f>_xlfn.DAYS('My trades'!G26,'My trades'!D26)</f>
        <v>51</v>
      </c>
      <c r="C26" s="22">
        <f>('My trades'!H26-'My trades'!F26)*'My trades'!E26</f>
        <v>-0.32528106858049388</v>
      </c>
    </row>
    <row r="27" spans="1:3">
      <c r="A27" s="13" t="str">
        <f>'My trades'!A27</f>
        <v>dspetbsq</v>
      </c>
      <c r="B27" s="13">
        <f>_xlfn.DAYS('My trades'!G27,'My trades'!D27)</f>
        <v>207</v>
      </c>
      <c r="C27" s="22">
        <f>('My trades'!H27-'My trades'!F27)*'My trades'!E27</f>
        <v>-5.4295326750647517</v>
      </c>
    </row>
    <row r="28" spans="1:3">
      <c r="A28" s="13" t="str">
        <f>'My trades'!A28</f>
        <v>ebkkmqbi</v>
      </c>
      <c r="B28" s="13">
        <f>_xlfn.DAYS('My trades'!G28,'My trades'!D28)</f>
        <v>465</v>
      </c>
      <c r="C28" s="22">
        <f>('My trades'!H28-'My trades'!F28)*'My trades'!E28</f>
        <v>-3.8535105118851813</v>
      </c>
    </row>
    <row r="29" spans="1:3">
      <c r="A29" s="13" t="str">
        <f>'My trades'!A29</f>
        <v>egvfikiy</v>
      </c>
      <c r="B29" s="13">
        <f>_xlfn.DAYS('My trades'!G29,'My trades'!D29)</f>
        <v>557</v>
      </c>
      <c r="C29" s="22">
        <f>('My trades'!H29-'My trades'!F29)*'My trades'!E29</f>
        <v>-7.6959515288168023E-2</v>
      </c>
    </row>
    <row r="30" spans="1:3">
      <c r="A30" s="13" t="str">
        <f>'My trades'!A30</f>
        <v>eknpqcge</v>
      </c>
      <c r="B30" s="13">
        <f>_xlfn.DAYS('My trades'!G30,'My trades'!D30)</f>
        <v>513</v>
      </c>
      <c r="C30" s="22">
        <f>('My trades'!H30-'My trades'!F30)*'My trades'!E30</f>
        <v>2.432401333318098</v>
      </c>
    </row>
    <row r="31" spans="1:3">
      <c r="A31" s="13" t="str">
        <f>'My trades'!A31</f>
        <v>ekteqlhb</v>
      </c>
      <c r="B31" s="13">
        <f>_xlfn.DAYS('My trades'!G31,'My trades'!D31)</f>
        <v>686</v>
      </c>
      <c r="C31" s="22">
        <f>('My trades'!H31-'My trades'!F31)*'My trades'!E31</f>
        <v>0.15328853698608502</v>
      </c>
    </row>
    <row r="32" spans="1:3">
      <c r="A32" s="13" t="str">
        <f>'My trades'!A32</f>
        <v>emjmheht</v>
      </c>
      <c r="B32" s="13">
        <f>_xlfn.DAYS('My trades'!G32,'My trades'!D32)</f>
        <v>387</v>
      </c>
      <c r="C32" s="22">
        <f>('My trades'!H32-'My trades'!F32)*'My trades'!E32</f>
        <v>5.7730508510901872</v>
      </c>
    </row>
    <row r="33" spans="1:3">
      <c r="A33" s="13" t="str">
        <f>'My trades'!A33</f>
        <v>eodhevfz</v>
      </c>
      <c r="B33" s="13">
        <f>_xlfn.DAYS('My trades'!G33,'My trades'!D33)</f>
        <v>795</v>
      </c>
      <c r="C33" s="22">
        <f>('My trades'!H33-'My trades'!F33)*'My trades'!E33</f>
        <v>5.8835676533436034</v>
      </c>
    </row>
    <row r="34" spans="1:3">
      <c r="A34" s="13" t="str">
        <f>'My trades'!A34</f>
        <v>ewzlrcco</v>
      </c>
      <c r="B34" s="13">
        <f>_xlfn.DAYS('My trades'!G34,'My trades'!D34)</f>
        <v>499</v>
      </c>
      <c r="C34" s="22">
        <f>('My trades'!H34-'My trades'!F34)*'My trades'!E34</f>
        <v>2.9976291326534672</v>
      </c>
    </row>
    <row r="35" spans="1:3">
      <c r="A35" s="13" t="str">
        <f>'My trades'!A35</f>
        <v>fenldjbq</v>
      </c>
      <c r="B35" s="13">
        <f>_xlfn.DAYS('My trades'!G35,'My trades'!D35)</f>
        <v>607</v>
      </c>
      <c r="C35" s="22">
        <f>('My trades'!H35-'My trades'!F35)*'My trades'!E35</f>
        <v>-2.7592838303516798</v>
      </c>
    </row>
    <row r="36" spans="1:3">
      <c r="A36" s="13" t="str">
        <f>'My trades'!A36</f>
        <v>fipcayvv</v>
      </c>
      <c r="B36" s="13">
        <f>_xlfn.DAYS('My trades'!G36,'My trades'!D36)</f>
        <v>434</v>
      </c>
      <c r="C36" s="22">
        <f>('My trades'!H36-'My trades'!F36)*'My trades'!E36</f>
        <v>-0.62411902987622447</v>
      </c>
    </row>
    <row r="37" spans="1:3">
      <c r="A37" s="13" t="str">
        <f>'My trades'!A37</f>
        <v>fjcdzhde</v>
      </c>
      <c r="B37" s="13">
        <f>_xlfn.DAYS('My trades'!G37,'My trades'!D37)</f>
        <v>851</v>
      </c>
      <c r="C37" s="22">
        <f>('My trades'!H37-'My trades'!F37)*'My trades'!E37</f>
        <v>-1.4878863200993582</v>
      </c>
    </row>
    <row r="38" spans="1:3">
      <c r="A38" s="13" t="str">
        <f>'My trades'!A38</f>
        <v>fjhbimle</v>
      </c>
      <c r="B38" s="13">
        <f>_xlfn.DAYS('My trades'!G38,'My trades'!D38)</f>
        <v>130</v>
      </c>
      <c r="C38" s="22">
        <f>('My trades'!H38-'My trades'!F38)*'My trades'!E38</f>
        <v>-0.41919267769104795</v>
      </c>
    </row>
    <row r="39" spans="1:3">
      <c r="A39" s="13" t="str">
        <f>'My trades'!A39</f>
        <v>fkgjitio</v>
      </c>
      <c r="B39" s="13">
        <f>_xlfn.DAYS('My trades'!G39,'My trades'!D39)</f>
        <v>448</v>
      </c>
      <c r="C39" s="22">
        <f>('My trades'!H39-'My trades'!F39)*'My trades'!E39</f>
        <v>-2.2252395811399799</v>
      </c>
    </row>
    <row r="40" spans="1:3">
      <c r="A40" s="13" t="str">
        <f>'My trades'!A40</f>
        <v>frlnnmpc</v>
      </c>
      <c r="B40" s="13">
        <f>_xlfn.DAYS('My trades'!G40,'My trades'!D40)</f>
        <v>482</v>
      </c>
      <c r="C40" s="22">
        <f>('My trades'!H40-'My trades'!F40)*'My trades'!E40</f>
        <v>-4.8240735386516205</v>
      </c>
    </row>
    <row r="41" spans="1:3">
      <c r="A41" s="13" t="str">
        <f>'My trades'!A41</f>
        <v>fucpzbpk</v>
      </c>
      <c r="B41" s="13">
        <f>_xlfn.DAYS('My trades'!G41,'My trades'!D41)</f>
        <v>71</v>
      </c>
      <c r="C41" s="22">
        <f>('My trades'!H41-'My trades'!F41)*'My trades'!E41</f>
        <v>-1.6706742578156639</v>
      </c>
    </row>
    <row r="42" spans="1:3">
      <c r="A42" s="13" t="str">
        <f>'My trades'!A42</f>
        <v>fzpkolfu</v>
      </c>
      <c r="B42" s="13">
        <f>_xlfn.DAYS('My trades'!G42,'My trades'!D42)</f>
        <v>743</v>
      </c>
      <c r="C42" s="22">
        <f>('My trades'!H42-'My trades'!F42)*'My trades'!E42</f>
        <v>2.0811125741674505</v>
      </c>
    </row>
    <row r="43" spans="1:3">
      <c r="A43" s="13" t="str">
        <f>'My trades'!A43</f>
        <v>gcndrwci</v>
      </c>
      <c r="B43" s="13">
        <f>_xlfn.DAYS('My trades'!G43,'My trades'!D43)</f>
        <v>106</v>
      </c>
      <c r="C43" s="22">
        <f>('My trades'!H43-'My trades'!F43)*'My trades'!E43</f>
        <v>1.7198007376601101</v>
      </c>
    </row>
    <row r="44" spans="1:3">
      <c r="A44" s="13" t="str">
        <f>'My trades'!A44</f>
        <v>gfiuzniq</v>
      </c>
      <c r="B44" s="13">
        <f>_xlfn.DAYS('My trades'!G44,'My trades'!D44)</f>
        <v>277</v>
      </c>
      <c r="C44" s="22">
        <f>('My trades'!H44-'My trades'!F44)*'My trades'!E44</f>
        <v>5.6557296266118122</v>
      </c>
    </row>
    <row r="45" spans="1:3">
      <c r="A45" s="13" t="str">
        <f>'My trades'!A45</f>
        <v>giuqiukz</v>
      </c>
      <c r="B45" s="13">
        <f>_xlfn.DAYS('My trades'!G45,'My trades'!D45)</f>
        <v>227</v>
      </c>
      <c r="C45" s="22">
        <f>('My trades'!H45-'My trades'!F45)*'My trades'!E45</f>
        <v>-0.55470984456488792</v>
      </c>
    </row>
    <row r="46" spans="1:3">
      <c r="A46" s="13" t="str">
        <f>'My trades'!A46</f>
        <v>gnghjpok</v>
      </c>
      <c r="B46" s="13">
        <f>_xlfn.DAYS('My trades'!G46,'My trades'!D46)</f>
        <v>707</v>
      </c>
      <c r="C46" s="22">
        <f>('My trades'!H46-'My trades'!F46)*'My trades'!E46</f>
        <v>-5.0188697949823471</v>
      </c>
    </row>
    <row r="47" spans="1:3">
      <c r="A47" s="13" t="str">
        <f>'My trades'!A47</f>
        <v>goxmkirb</v>
      </c>
      <c r="B47" s="13">
        <f>_xlfn.DAYS('My trades'!G47,'My trades'!D47)</f>
        <v>730</v>
      </c>
      <c r="C47" s="22">
        <f>('My trades'!H47-'My trades'!F47)*'My trades'!E47</f>
        <v>-0.35893634273319763</v>
      </c>
    </row>
    <row r="48" spans="1:3">
      <c r="A48" s="13" t="str">
        <f>'My trades'!A48</f>
        <v>gsarsxnf</v>
      </c>
      <c r="B48" s="13">
        <f>_xlfn.DAYS('My trades'!G48,'My trades'!D48)</f>
        <v>326</v>
      </c>
      <c r="C48" s="22">
        <f>('My trades'!H48-'My trades'!F48)*'My trades'!E48</f>
        <v>-6.5528850516359043</v>
      </c>
    </row>
    <row r="49" spans="1:3">
      <c r="A49" s="13" t="str">
        <f>'My trades'!A49</f>
        <v>hafqyymf</v>
      </c>
      <c r="B49" s="13">
        <f>_xlfn.DAYS('My trades'!G49,'My trades'!D49)</f>
        <v>588</v>
      </c>
      <c r="C49" s="22">
        <f>('My trades'!H49-'My trades'!F49)*'My trades'!E49</f>
        <v>-3.32862008852215</v>
      </c>
    </row>
    <row r="50" spans="1:3">
      <c r="A50" s="13" t="str">
        <f>'My trades'!A50</f>
        <v>hdpggnqd</v>
      </c>
      <c r="B50" s="13">
        <f>_xlfn.DAYS('My trades'!G50,'My trades'!D50)</f>
        <v>524</v>
      </c>
      <c r="C50" s="22">
        <f>('My trades'!H50-'My trades'!F50)*'My trades'!E50</f>
        <v>1.8146635979030941</v>
      </c>
    </row>
    <row r="51" spans="1:3">
      <c r="A51" s="13" t="str">
        <f>'My trades'!A51</f>
        <v>hdslpwul</v>
      </c>
      <c r="B51" s="13">
        <f>_xlfn.DAYS('My trades'!G51,'My trades'!D51)</f>
        <v>428</v>
      </c>
      <c r="C51" s="22">
        <f>('My trades'!H51-'My trades'!F51)*'My trades'!E51</f>
        <v>2.075152539482163</v>
      </c>
    </row>
    <row r="52" spans="1:3">
      <c r="A52" s="13" t="str">
        <f>'My trades'!A52</f>
        <v>heuzjzpi</v>
      </c>
      <c r="B52" s="13">
        <f>_xlfn.DAYS('My trades'!G52,'My trades'!D52)</f>
        <v>615</v>
      </c>
      <c r="C52" s="22">
        <f>('My trades'!H52-'My trades'!F52)*'My trades'!E52</f>
        <v>-1.5872857242842442</v>
      </c>
    </row>
    <row r="53" spans="1:3">
      <c r="A53" s="13" t="str">
        <f>'My trades'!A53</f>
        <v>hfdavabb</v>
      </c>
      <c r="B53" s="13">
        <f>_xlfn.DAYS('My trades'!G53,'My trades'!D53)</f>
        <v>622</v>
      </c>
      <c r="C53" s="22">
        <f>('My trades'!H53-'My trades'!F53)*'My trades'!E53</f>
        <v>-0.30381566673822691</v>
      </c>
    </row>
    <row r="54" spans="1:3">
      <c r="A54" s="13" t="str">
        <f>'My trades'!A54</f>
        <v>hfjghpbq</v>
      </c>
      <c r="B54" s="13">
        <f>_xlfn.DAYS('My trades'!G54,'My trades'!D54)</f>
        <v>635</v>
      </c>
      <c r="C54" s="22">
        <f>('My trades'!H54-'My trades'!F54)*'My trades'!E54</f>
        <v>6.5021316256868396</v>
      </c>
    </row>
    <row r="55" spans="1:3">
      <c r="A55" s="13" t="str">
        <f>'My trades'!A55</f>
        <v>hflsqchs</v>
      </c>
      <c r="B55" s="13">
        <f>_xlfn.DAYS('My trades'!G55,'My trades'!D55)</f>
        <v>324</v>
      </c>
      <c r="C55" s="22">
        <f>('My trades'!H55-'My trades'!F55)*'My trades'!E55</f>
        <v>1.111511838610578</v>
      </c>
    </row>
    <row r="56" spans="1:3">
      <c r="A56" s="13" t="str">
        <f>'My trades'!A56</f>
        <v>hfwtmipz</v>
      </c>
      <c r="B56" s="13">
        <f>_xlfn.DAYS('My trades'!G56,'My trades'!D56)</f>
        <v>162</v>
      </c>
      <c r="C56" s="22">
        <f>('My trades'!H56-'My trades'!F56)*'My trades'!E56</f>
        <v>2.824521311271774</v>
      </c>
    </row>
    <row r="57" spans="1:3">
      <c r="A57" s="13" t="str">
        <f>'My trades'!A57</f>
        <v>hkesgmfj</v>
      </c>
      <c r="B57" s="13">
        <f>_xlfn.DAYS('My trades'!G57,'My trades'!D57)</f>
        <v>793</v>
      </c>
      <c r="C57" s="22">
        <f>('My trades'!H57-'My trades'!F57)*'My trades'!E57</f>
        <v>2.2708822152455479</v>
      </c>
    </row>
    <row r="58" spans="1:3">
      <c r="A58" s="13" t="str">
        <f>'My trades'!A58</f>
        <v>hmtiybmi</v>
      </c>
      <c r="B58" s="13">
        <f>_xlfn.DAYS('My trades'!G58,'My trades'!D58)</f>
        <v>344</v>
      </c>
      <c r="C58" s="22">
        <f>('My trades'!H58-'My trades'!F58)*'My trades'!E58</f>
        <v>1.2820395994142724</v>
      </c>
    </row>
    <row r="59" spans="1:3">
      <c r="A59" s="13" t="str">
        <f>'My trades'!A59</f>
        <v>hnmvqkxv</v>
      </c>
      <c r="B59" s="13">
        <f>_xlfn.DAYS('My trades'!G59,'My trades'!D59)</f>
        <v>609</v>
      </c>
      <c r="C59" s="22">
        <f>('My trades'!H59-'My trades'!F59)*'My trades'!E59</f>
        <v>-2.660822045115486</v>
      </c>
    </row>
    <row r="60" spans="1:3">
      <c r="A60" s="13" t="str">
        <f>'My trades'!A60</f>
        <v>hpvfzslv</v>
      </c>
      <c r="B60" s="13">
        <f>_xlfn.DAYS('My trades'!G60,'My trades'!D60)</f>
        <v>30</v>
      </c>
      <c r="C60" s="22">
        <f>('My trades'!H60-'My trades'!F60)*'My trades'!E60</f>
        <v>1.1391515254013935</v>
      </c>
    </row>
    <row r="61" spans="1:3">
      <c r="A61" s="13" t="str">
        <f>'My trades'!A61</f>
        <v>hrfilyua</v>
      </c>
      <c r="B61" s="13">
        <f>_xlfn.DAYS('My trades'!G61,'My trades'!D61)</f>
        <v>644</v>
      </c>
      <c r="C61" s="22">
        <f>('My trades'!H61-'My trades'!F61)*'My trades'!E61</f>
        <v>1.1964639334637579</v>
      </c>
    </row>
    <row r="62" spans="1:3">
      <c r="A62" s="13" t="str">
        <f>'My trades'!A62</f>
        <v>hutszssu</v>
      </c>
      <c r="B62" s="13">
        <f>_xlfn.DAYS('My trades'!G62,'My trades'!D62)</f>
        <v>705</v>
      </c>
      <c r="C62" s="22">
        <f>('My trades'!H62-'My trades'!F62)*'My trades'!E62</f>
        <v>-4.4499802946322493</v>
      </c>
    </row>
    <row r="63" spans="1:3">
      <c r="A63" s="13" t="str">
        <f>'My trades'!A63</f>
        <v>iagrfath</v>
      </c>
      <c r="B63" s="13">
        <f>_xlfn.DAYS('My trades'!G63,'My trades'!D63)</f>
        <v>181</v>
      </c>
      <c r="C63" s="22">
        <f>('My trades'!H63-'My trades'!F63)*'My trades'!E63</f>
        <v>0.4006979438649676</v>
      </c>
    </row>
    <row r="64" spans="1:3">
      <c r="A64" s="13" t="str">
        <f>'My trades'!A64</f>
        <v>icbmbfqb</v>
      </c>
      <c r="B64" s="13">
        <f>_xlfn.DAYS('My trades'!G64,'My trades'!D64)</f>
        <v>617</v>
      </c>
      <c r="C64" s="22">
        <f>('My trades'!H64-'My trades'!F64)*'My trades'!E64</f>
        <v>-4.9242570254792817</v>
      </c>
    </row>
    <row r="65" spans="1:7">
      <c r="A65" s="13" t="str">
        <f>'My trades'!A65</f>
        <v>icgddrqk</v>
      </c>
      <c r="B65" s="13">
        <f>_xlfn.DAYS('My trades'!G65,'My trades'!D65)</f>
        <v>281</v>
      </c>
      <c r="C65" s="22">
        <f>('My trades'!H65-'My trades'!F65)*'My trades'!E65</f>
        <v>0.56354077591473983</v>
      </c>
    </row>
    <row r="66" spans="1:7">
      <c r="A66" s="13" t="str">
        <f>'My trades'!A66</f>
        <v>ifomvwpk</v>
      </c>
      <c r="B66" s="13">
        <f>_xlfn.DAYS('My trades'!G66,'My trades'!D66)</f>
        <v>688</v>
      </c>
      <c r="C66" s="22">
        <f>('My trades'!H66-'My trades'!F66)*'My trades'!E66</f>
        <v>-3.0697853937032005E-2</v>
      </c>
    </row>
    <row r="67" spans="1:7">
      <c r="A67" s="13" t="str">
        <f>'My trades'!A67</f>
        <v>ifskxsgr</v>
      </c>
      <c r="B67" s="13">
        <f>_xlfn.DAYS('My trades'!G67,'My trades'!D67)</f>
        <v>355</v>
      </c>
      <c r="C67" s="22">
        <f>('My trades'!H67-'My trades'!F67)*'My trades'!E67</f>
        <v>-0.57038561737306004</v>
      </c>
    </row>
    <row r="68" spans="1:7">
      <c r="A68" s="13" t="str">
        <f>'My trades'!A68</f>
        <v>ivnpgban</v>
      </c>
      <c r="B68" s="13">
        <f>_xlfn.DAYS('My trades'!G68,'My trades'!D68)</f>
        <v>257</v>
      </c>
      <c r="C68" s="22">
        <f>('My trades'!H68-'My trades'!F68)*'My trades'!E68</f>
        <v>-0.42779265355129403</v>
      </c>
    </row>
    <row r="69" spans="1:7">
      <c r="A69" s="13" t="str">
        <f>'My trades'!A69</f>
        <v>iztdnkqz</v>
      </c>
      <c r="B69" s="13">
        <f>_xlfn.DAYS('My trades'!G69,'My trades'!D69)</f>
        <v>204</v>
      </c>
      <c r="C69" s="22">
        <f>('My trades'!H69-'My trades'!F69)*'My trades'!E69</f>
        <v>-2.5716032628258279</v>
      </c>
    </row>
    <row r="70" spans="1:7">
      <c r="A70" s="13" t="str">
        <f>'My trades'!A70</f>
        <v>jarhgmub</v>
      </c>
      <c r="B70" s="13">
        <f>_xlfn.DAYS('My trades'!G70,'My trades'!D70)</f>
        <v>88</v>
      </c>
      <c r="C70" s="22">
        <f>('My trades'!H70-'My trades'!F70)*'My trades'!E70</f>
        <v>0.4358493707488762</v>
      </c>
    </row>
    <row r="71" spans="1:7">
      <c r="A71" s="13" t="str">
        <f>'My trades'!A71</f>
        <v>jgrpnvil</v>
      </c>
      <c r="B71" s="13">
        <f>_xlfn.DAYS('My trades'!G71,'My trades'!D71)</f>
        <v>467</v>
      </c>
      <c r="C71" s="22">
        <f>('My trades'!H71-'My trades'!F71)*'My trades'!E71</f>
        <v>0.470060188958903</v>
      </c>
    </row>
    <row r="72" spans="1:7">
      <c r="A72" s="13" t="str">
        <f>'My trades'!A72</f>
        <v>jhrvrggo</v>
      </c>
      <c r="B72" s="13">
        <f>_xlfn.DAYS('My trades'!G72,'My trades'!D72)</f>
        <v>222</v>
      </c>
      <c r="C72" s="22">
        <f>('My trades'!H72-'My trades'!F72)*'My trades'!E72</f>
        <v>7.8785100953612991E-2</v>
      </c>
    </row>
    <row r="73" spans="1:7">
      <c r="A73" s="13" t="str">
        <f>'My trades'!A73</f>
        <v>jszxcuxx</v>
      </c>
      <c r="B73" s="13">
        <f>_xlfn.DAYS('My trades'!G73,'My trades'!D73)</f>
        <v>244</v>
      </c>
      <c r="C73" s="22">
        <f>('My trades'!H73-'My trades'!F73)*'My trades'!E73</f>
        <v>6.7107767243110796</v>
      </c>
    </row>
    <row r="74" spans="1:7">
      <c r="A74" s="13" t="str">
        <f>'My trades'!A74</f>
        <v>jvcllvko</v>
      </c>
      <c r="B74" s="13">
        <f>_xlfn.DAYS('My trades'!G74,'My trades'!D74)</f>
        <v>310</v>
      </c>
      <c r="C74" s="22">
        <f>('My trades'!H74-'My trades'!F74)*'My trades'!E74</f>
        <v>-1.3307948236361038</v>
      </c>
    </row>
    <row r="75" spans="1:7">
      <c r="A75" s="13" t="str">
        <f>'My trades'!A75</f>
        <v>jxgqnvpx</v>
      </c>
      <c r="B75" s="13">
        <f>_xlfn.DAYS('My trades'!G75,'My trades'!D75)</f>
        <v>510</v>
      </c>
      <c r="C75" s="22">
        <f>('My trades'!H75-'My trades'!F75)*'My trades'!E75</f>
        <v>3.6786823427516997</v>
      </c>
    </row>
    <row r="76" spans="1:7">
      <c r="A76" s="13" t="str">
        <f>'My trades'!A76</f>
        <v>jyrrbwon</v>
      </c>
      <c r="B76" s="13">
        <f>_xlfn.DAYS('My trades'!G76,'My trades'!D76)</f>
        <v>294</v>
      </c>
      <c r="C76" s="22">
        <f>('My trades'!H76-'My trades'!F76)*'My trades'!E76</f>
        <v>-0.147372694291836</v>
      </c>
    </row>
    <row r="77" spans="1:7">
      <c r="A77" s="13" t="str">
        <f>'My trades'!A77</f>
        <v>kcqqvvon</v>
      </c>
      <c r="B77" s="13">
        <f>_xlfn.DAYS('My trades'!G77,'My trades'!D77)</f>
        <v>229</v>
      </c>
      <c r="C77" s="22">
        <f>('My trades'!H77-'My trades'!F77)*'My trades'!E77</f>
        <v>-2.1369087276919081</v>
      </c>
    </row>
    <row r="78" spans="1:7">
      <c r="A78" s="13" t="str">
        <f>'My trades'!A78</f>
        <v>kdxpqsjj</v>
      </c>
      <c r="B78" s="13">
        <f>_xlfn.DAYS('My trades'!G78,'My trades'!D78)</f>
        <v>568</v>
      </c>
      <c r="C78" s="22">
        <f>('My trades'!H78-'My trades'!F78)*'My trades'!E78</f>
        <v>-1.6126856601637303</v>
      </c>
      <c r="G78" s="31"/>
    </row>
    <row r="79" spans="1:7">
      <c r="A79" s="13" t="str">
        <f>'My trades'!A79</f>
        <v>kltxxoqv</v>
      </c>
      <c r="B79" s="13">
        <f>_xlfn.DAYS('My trades'!G79,'My trades'!D79)</f>
        <v>682</v>
      </c>
      <c r="C79" s="22">
        <f>('My trades'!H79-'My trades'!F79)*'My trades'!E79</f>
        <v>-2.6177536356825777</v>
      </c>
      <c r="G79" s="31"/>
    </row>
    <row r="80" spans="1:7">
      <c r="A80" s="13" t="str">
        <f>'My trades'!A80</f>
        <v>kmlcsefq</v>
      </c>
      <c r="B80" s="13">
        <f>_xlfn.DAYS('My trades'!G80,'My trades'!D80)</f>
        <v>199</v>
      </c>
      <c r="C80" s="22">
        <f>('My trades'!H80-'My trades'!F80)*'My trades'!E80</f>
        <v>-0.20085805852064986</v>
      </c>
      <c r="G80" s="31"/>
    </row>
    <row r="81" spans="1:7">
      <c r="A81" s="13" t="str">
        <f>'My trades'!A81</f>
        <v>knifvikn</v>
      </c>
      <c r="B81" s="13">
        <f>_xlfn.DAYS('My trades'!G81,'My trades'!D81)</f>
        <v>714</v>
      </c>
      <c r="C81" s="22">
        <f>('My trades'!H81-'My trades'!F81)*'My trades'!E81</f>
        <v>0.62501571139692591</v>
      </c>
      <c r="G81" s="31"/>
    </row>
    <row r="82" spans="1:7">
      <c r="A82" s="13" t="str">
        <f>'My trades'!A82</f>
        <v>knrhgdai</v>
      </c>
      <c r="B82" s="13">
        <f>_xlfn.DAYS('My trades'!G82,'My trades'!D82)</f>
        <v>407</v>
      </c>
      <c r="C82" s="22">
        <f>('My trades'!H82-'My trades'!F82)*'My trades'!E82</f>
        <v>-0.37735846191132916</v>
      </c>
      <c r="G82" s="31"/>
    </row>
    <row r="83" spans="1:7">
      <c r="A83" s="13" t="str">
        <f>'My trades'!A83</f>
        <v>koqfbdwf</v>
      </c>
      <c r="B83" s="13">
        <f>_xlfn.DAYS('My trades'!G83,'My trades'!D83)</f>
        <v>722</v>
      </c>
      <c r="C83" s="22">
        <f>('My trades'!H83-'My trades'!F83)*'My trades'!E83</f>
        <v>1.3298450652868796</v>
      </c>
      <c r="G83" s="31"/>
    </row>
    <row r="84" spans="1:7">
      <c r="A84" s="13" t="str">
        <f>'My trades'!A84</f>
        <v>kpoujdyl</v>
      </c>
      <c r="B84" s="13">
        <f>_xlfn.DAYS('My trades'!G84,'My trades'!D84)</f>
        <v>351</v>
      </c>
      <c r="C84" s="22">
        <f>('My trades'!H84-'My trades'!F84)*'My trades'!E84</f>
        <v>0.12174590279516</v>
      </c>
      <c r="G84" s="31"/>
    </row>
    <row r="85" spans="1:7">
      <c r="A85" s="13" t="str">
        <f>'My trades'!A85</f>
        <v>kqbdcljv</v>
      </c>
      <c r="B85" s="13">
        <f>_xlfn.DAYS('My trades'!G85,'My trades'!D85)</f>
        <v>212</v>
      </c>
      <c r="C85" s="22">
        <f>('My trades'!H85-'My trades'!F85)*'My trades'!E85</f>
        <v>1.3297794837764578</v>
      </c>
      <c r="G85" s="31"/>
    </row>
    <row r="86" spans="1:7">
      <c r="A86" s="13" t="str">
        <f>'My trades'!A86</f>
        <v>krqkwnaw</v>
      </c>
      <c r="B86" s="13">
        <f>_xlfn.DAYS('My trades'!G86,'My trades'!D86)</f>
        <v>397</v>
      </c>
      <c r="C86" s="22">
        <f>('My trades'!H86-'My trades'!F86)*'My trades'!E86</f>
        <v>-0.20186197918953602</v>
      </c>
      <c r="G86" s="31"/>
    </row>
    <row r="87" spans="1:7">
      <c r="A87" s="13" t="str">
        <f>'My trades'!A87</f>
        <v>kwbxqlin</v>
      </c>
      <c r="B87" s="13">
        <f>_xlfn.DAYS('My trades'!G87,'My trades'!D87)</f>
        <v>207</v>
      </c>
      <c r="C87" s="22">
        <f>('My trades'!H87-'My trades'!F87)*'My trades'!E87</f>
        <v>5.5166451515307351</v>
      </c>
      <c r="G87" s="31"/>
    </row>
    <row r="88" spans="1:7">
      <c r="A88" s="13" t="str">
        <f>'My trades'!A88</f>
        <v>kweyaukr</v>
      </c>
      <c r="B88" s="13">
        <f>_xlfn.DAYS('My trades'!G88,'My trades'!D88)</f>
        <v>433</v>
      </c>
      <c r="C88" s="22">
        <f>('My trades'!H88-'My trades'!F88)*'My trades'!E88</f>
        <v>0.4542755046532776</v>
      </c>
      <c r="G88" s="31"/>
    </row>
    <row r="89" spans="1:7">
      <c r="A89" s="13" t="str">
        <f>'My trades'!A89</f>
        <v>ldjllwvy</v>
      </c>
      <c r="B89" s="13">
        <f>_xlfn.DAYS('My trades'!G89,'My trades'!D89)</f>
        <v>728</v>
      </c>
      <c r="C89" s="22">
        <f>('My trades'!H89-'My trades'!F89)*'My trades'!E89</f>
        <v>-0.57964845503028029</v>
      </c>
      <c r="G89" s="31"/>
    </row>
    <row r="90" spans="1:7">
      <c r="A90" s="13" t="str">
        <f>'My trades'!A90</f>
        <v>lenpuaop</v>
      </c>
      <c r="B90" s="13">
        <f>_xlfn.DAYS('My trades'!G90,'My trades'!D90)</f>
        <v>771</v>
      </c>
      <c r="C90" s="22">
        <f>('My trades'!H90-'My trades'!F90)*'My trades'!E90</f>
        <v>0.8764495480595611</v>
      </c>
      <c r="G90" s="31"/>
    </row>
    <row r="91" spans="1:7">
      <c r="A91" s="13" t="str">
        <f>'My trades'!A91</f>
        <v>lkxgzzvq</v>
      </c>
      <c r="B91" s="13">
        <f>_xlfn.DAYS('My trades'!G91,'My trades'!D91)</f>
        <v>747</v>
      </c>
      <c r="C91" s="22">
        <f>('My trades'!H91-'My trades'!F91)*'My trades'!E91</f>
        <v>1.0089173340834001</v>
      </c>
      <c r="G91" s="31"/>
    </row>
    <row r="92" spans="1:7">
      <c r="A92" s="13" t="str">
        <f>'My trades'!A92</f>
        <v>loffykcg</v>
      </c>
      <c r="B92" s="13">
        <f>_xlfn.DAYS('My trades'!G92,'My trades'!D92)</f>
        <v>751</v>
      </c>
      <c r="C92" s="22">
        <f>('My trades'!H92-'My trades'!F92)*'My trades'!E92</f>
        <v>-0.89242284784400605</v>
      </c>
      <c r="G92" s="31"/>
    </row>
    <row r="93" spans="1:7">
      <c r="A93" s="13" t="str">
        <f>'My trades'!A93</f>
        <v>lpzjhtkm</v>
      </c>
      <c r="B93" s="13">
        <f>_xlfn.DAYS('My trades'!G93,'My trades'!D93)</f>
        <v>436</v>
      </c>
      <c r="C93" s="22">
        <f>('My trades'!H93-'My trades'!F93)*'My trades'!E93</f>
        <v>1.7071996658142359</v>
      </c>
      <c r="G93" s="31"/>
    </row>
    <row r="94" spans="1:7">
      <c r="A94" s="13" t="str">
        <f>'My trades'!A94</f>
        <v>maizvkuo</v>
      </c>
      <c r="B94" s="13">
        <f>_xlfn.DAYS('My trades'!G94,'My trades'!D94)</f>
        <v>609</v>
      </c>
      <c r="C94" s="22">
        <f>('My trades'!H94-'My trades'!F94)*'My trades'!E94</f>
        <v>5.9739185775797843E-4</v>
      </c>
      <c r="G94" s="31"/>
    </row>
    <row r="95" spans="1:7">
      <c r="A95" s="13" t="str">
        <f>'My trades'!A95</f>
        <v>mfdlyjqb</v>
      </c>
      <c r="B95" s="13">
        <f>_xlfn.DAYS('My trades'!G95,'My trades'!D95)</f>
        <v>758</v>
      </c>
      <c r="C95" s="22">
        <f>('My trades'!H95-'My trades'!F95)*'My trades'!E95</f>
        <v>-0.44170898255380009</v>
      </c>
      <c r="G95" s="31"/>
    </row>
    <row r="96" spans="1:7">
      <c r="A96" s="13" t="str">
        <f>'My trades'!A96</f>
        <v>mfwvjgje</v>
      </c>
      <c r="B96" s="13">
        <f>_xlfn.DAYS('My trades'!G96,'My trades'!D96)</f>
        <v>780</v>
      </c>
      <c r="C96" s="22">
        <f>('My trades'!H96-'My trades'!F96)*'My trades'!E96</f>
        <v>-0.596471375813306</v>
      </c>
      <c r="G96" s="31"/>
    </row>
    <row r="97" spans="1:7">
      <c r="A97" s="13" t="str">
        <f>'My trades'!A97</f>
        <v>mghfyjbr</v>
      </c>
      <c r="B97" s="13">
        <f>_xlfn.DAYS('My trades'!G97,'My trades'!D97)</f>
        <v>241</v>
      </c>
      <c r="C97" s="22">
        <f>('My trades'!H97-'My trades'!F97)*'My trades'!E97</f>
        <v>-1.5146400479562974</v>
      </c>
      <c r="G97" s="31"/>
    </row>
    <row r="98" spans="1:7">
      <c r="A98" s="13" t="str">
        <f>'My trades'!A98</f>
        <v>mjbwcafl</v>
      </c>
      <c r="B98" s="13">
        <f>_xlfn.DAYS('My trades'!G98,'My trades'!D98)</f>
        <v>615</v>
      </c>
      <c r="C98" s="22">
        <f>('My trades'!H98-'My trades'!F98)*'My trades'!E98</f>
        <v>-1.493851455533969</v>
      </c>
      <c r="G98" s="31"/>
    </row>
    <row r="99" spans="1:7">
      <c r="A99" s="13" t="str">
        <f>'My trades'!A99</f>
        <v>mjyuxzvj</v>
      </c>
      <c r="B99" s="13">
        <f>_xlfn.DAYS('My trades'!G99,'My trades'!D99)</f>
        <v>576</v>
      </c>
      <c r="C99" s="22">
        <f>('My trades'!H99-'My trades'!F99)*'My trades'!E99</f>
        <v>0.151434489277396</v>
      </c>
      <c r="G99" s="31"/>
    </row>
    <row r="100" spans="1:7">
      <c r="A100" s="13" t="str">
        <f>'My trades'!A100</f>
        <v>mkxkerbr</v>
      </c>
      <c r="B100" s="13">
        <f>_xlfn.DAYS('My trades'!G100,'My trades'!D100)</f>
        <v>418</v>
      </c>
      <c r="C100" s="22">
        <f>('My trades'!H100-'My trades'!F100)*'My trades'!E100</f>
        <v>-4.8620707049910061E-2</v>
      </c>
      <c r="G100" s="31"/>
    </row>
    <row r="101" spans="1:7">
      <c r="A101" s="13" t="str">
        <f>'My trades'!A101</f>
        <v>mxmztjnk</v>
      </c>
      <c r="B101" s="13">
        <f>_xlfn.DAYS('My trades'!G101,'My trades'!D101)</f>
        <v>57</v>
      </c>
      <c r="C101" s="22">
        <f>('My trades'!H101-'My trades'!F101)*'My trades'!E101</f>
        <v>1.1022958217852696</v>
      </c>
      <c r="G101" s="31"/>
    </row>
    <row r="102" spans="1:7">
      <c r="A102" s="13" t="str">
        <f>'My trades'!A102</f>
        <v>mxpzparg</v>
      </c>
      <c r="B102" s="13">
        <f>_xlfn.DAYS('My trades'!G102,'My trades'!D102)</f>
        <v>494</v>
      </c>
      <c r="C102" s="22">
        <f>('My trades'!H102-'My trades'!F102)*'My trades'!E102</f>
        <v>-2.7225392516182776</v>
      </c>
      <c r="G102" s="31"/>
    </row>
    <row r="103" spans="1:7">
      <c r="A103" s="13" t="str">
        <f>'My trades'!A103</f>
        <v>nheepbxg</v>
      </c>
      <c r="B103" s="13">
        <f>_xlfn.DAYS('My trades'!G103,'My trades'!D103)</f>
        <v>69</v>
      </c>
      <c r="C103" s="22">
        <f>('My trades'!H103-'My trades'!F103)*'My trades'!E103</f>
        <v>-2.6947242268262701</v>
      </c>
      <c r="G103" s="31"/>
    </row>
    <row r="104" spans="1:7">
      <c r="A104" s="13" t="str">
        <f>'My trades'!A104</f>
        <v>njxhycea</v>
      </c>
      <c r="B104" s="13">
        <f>_xlfn.DAYS('My trades'!G104,'My trades'!D104)</f>
        <v>396</v>
      </c>
      <c r="C104" s="22">
        <f>('My trades'!H104-'My trades'!F104)*'My trades'!E104</f>
        <v>3.3086654370845152</v>
      </c>
      <c r="G104" s="31"/>
    </row>
    <row r="105" spans="1:7">
      <c r="A105" s="13" t="str">
        <f>'My trades'!A105</f>
        <v>nklszbdc</v>
      </c>
      <c r="B105" s="13">
        <f>_xlfn.DAYS('My trades'!G105,'My trades'!D105)</f>
        <v>392</v>
      </c>
      <c r="C105" s="22">
        <f>('My trades'!H105-'My trades'!F105)*'My trades'!E105</f>
        <v>-5.0818807518380593</v>
      </c>
      <c r="G105" s="31"/>
    </row>
    <row r="106" spans="1:7">
      <c r="A106" s="13" t="str">
        <f>'My trades'!A106</f>
        <v>nqgoiuik</v>
      </c>
      <c r="B106" s="13">
        <f>_xlfn.DAYS('My trades'!G106,'My trades'!D106)</f>
        <v>795</v>
      </c>
      <c r="C106" s="22">
        <f>('My trades'!H106-'My trades'!F106)*'My trades'!E106</f>
        <v>0.35090031939170097</v>
      </c>
      <c r="G106" s="31"/>
    </row>
    <row r="107" spans="1:7">
      <c r="A107" s="13" t="str">
        <f>'My trades'!A107</f>
        <v>nriklgrf</v>
      </c>
      <c r="B107" s="13">
        <f>_xlfn.DAYS('My trades'!G107,'My trades'!D107)</f>
        <v>623</v>
      </c>
      <c r="C107" s="22">
        <f>('My trades'!H107-'My trades'!F107)*'My trades'!E107</f>
        <v>-1.7681553669948498</v>
      </c>
      <c r="G107" s="31"/>
    </row>
    <row r="108" spans="1:7">
      <c r="A108" s="13" t="str">
        <f>'My trades'!A108</f>
        <v>nuleyiit</v>
      </c>
      <c r="B108" s="13">
        <f>_xlfn.DAYS('My trades'!G108,'My trades'!D108)</f>
        <v>126</v>
      </c>
      <c r="C108" s="22">
        <f>('My trades'!H108-'My trades'!F108)*'My trades'!E108</f>
        <v>2.067388635922967</v>
      </c>
      <c r="G108" s="31"/>
    </row>
    <row r="109" spans="1:7">
      <c r="A109" s="13" t="str">
        <f>'My trades'!A109</f>
        <v>nzyednpn</v>
      </c>
      <c r="B109" s="13">
        <f>_xlfn.DAYS('My trades'!G109,'My trades'!D109)</f>
        <v>163</v>
      </c>
      <c r="C109" s="22">
        <f>('My trades'!H109-'My trades'!F109)*'My trades'!E109</f>
        <v>4.3623326726628289</v>
      </c>
      <c r="G109" s="31"/>
    </row>
    <row r="110" spans="1:7">
      <c r="A110" s="13" t="str">
        <f>'My trades'!A110</f>
        <v>ogszgnpm</v>
      </c>
      <c r="B110" s="13">
        <f>_xlfn.DAYS('My trades'!G110,'My trades'!D110)</f>
        <v>242</v>
      </c>
      <c r="C110" s="22">
        <f>('My trades'!H110-'My trades'!F110)*'My trades'!E110</f>
        <v>0.18643050150905299</v>
      </c>
      <c r="G110" s="31"/>
    </row>
    <row r="111" spans="1:7">
      <c r="A111" s="13" t="str">
        <f>'My trades'!A111</f>
        <v>ohtzxhrm</v>
      </c>
      <c r="B111" s="13">
        <f>_xlfn.DAYS('My trades'!G111,'My trades'!D111)</f>
        <v>791</v>
      </c>
      <c r="C111" s="22">
        <f>('My trades'!H111-'My trades'!F111)*'My trades'!E111</f>
        <v>-3.196256783170444</v>
      </c>
      <c r="G111" s="31"/>
    </row>
    <row r="112" spans="1:7">
      <c r="A112" s="13" t="str">
        <f>'My trades'!A112</f>
        <v>olnjegug</v>
      </c>
      <c r="B112" s="13">
        <f>_xlfn.DAYS('My trades'!G112,'My trades'!D112)</f>
        <v>271</v>
      </c>
      <c r="C112" s="22">
        <f>('My trades'!H112-'My trades'!F112)*'My trades'!E112</f>
        <v>-2.2984402212260577</v>
      </c>
      <c r="G112" s="31"/>
    </row>
    <row r="113" spans="1:7">
      <c r="A113" s="13" t="str">
        <f>'My trades'!A113</f>
        <v>oplgqwal</v>
      </c>
      <c r="B113" s="13">
        <f>_xlfn.DAYS('My trades'!G113,'My trades'!D113)</f>
        <v>42</v>
      </c>
      <c r="C113" s="22">
        <f>('My trades'!H113-'My trades'!F113)*'My trades'!E113</f>
        <v>-6.4196120465471962</v>
      </c>
      <c r="G113" s="31"/>
    </row>
    <row r="114" spans="1:7">
      <c r="A114" s="13" t="str">
        <f>'My trades'!A114</f>
        <v>orgnwenh</v>
      </c>
      <c r="B114" s="13">
        <f>_xlfn.DAYS('My trades'!G114,'My trades'!D114)</f>
        <v>375</v>
      </c>
      <c r="C114" s="22">
        <f>('My trades'!H114-'My trades'!F114)*'My trades'!E114</f>
        <v>0.51729142881164603</v>
      </c>
      <c r="G114" s="31"/>
    </row>
    <row r="115" spans="1:7">
      <c r="A115" s="13" t="str">
        <f>'My trades'!A115</f>
        <v>ossshndu</v>
      </c>
      <c r="B115" s="13">
        <f>_xlfn.DAYS('My trades'!G115,'My trades'!D115)</f>
        <v>715</v>
      </c>
      <c r="C115" s="22">
        <f>('My trades'!H115-'My trades'!F115)*'My trades'!E115</f>
        <v>-4.208624827664635</v>
      </c>
      <c r="G115" s="31"/>
    </row>
    <row r="116" spans="1:7">
      <c r="A116" s="13" t="str">
        <f>'My trades'!A116</f>
        <v>pberstsl</v>
      </c>
      <c r="B116" s="13">
        <f>_xlfn.DAYS('My trades'!G116,'My trades'!D116)</f>
        <v>534</v>
      </c>
      <c r="C116" s="22">
        <f>('My trades'!H116-'My trades'!F116)*'My trades'!E116</f>
        <v>-0.24632205548731403</v>
      </c>
      <c r="G116" s="31"/>
    </row>
    <row r="117" spans="1:7">
      <c r="A117" s="13" t="str">
        <f>'My trades'!A117</f>
        <v>pcifviip</v>
      </c>
      <c r="B117" s="13">
        <f>_xlfn.DAYS('My trades'!G117,'My trades'!D117)</f>
        <v>417</v>
      </c>
      <c r="C117" s="22">
        <f>('My trades'!H117-'My trades'!F117)*'My trades'!E117</f>
        <v>-3.0400181772773198</v>
      </c>
      <c r="G117" s="31"/>
    </row>
    <row r="118" spans="1:7">
      <c r="A118" s="13" t="str">
        <f>'My trades'!A118</f>
        <v>pnsxdhqo</v>
      </c>
      <c r="B118" s="13">
        <f>_xlfn.DAYS('My trades'!G118,'My trades'!D118)</f>
        <v>361</v>
      </c>
      <c r="C118" s="22">
        <f>('My trades'!H118-'My trades'!F118)*'My trades'!E118</f>
        <v>-0.14332616076687998</v>
      </c>
      <c r="G118" s="31"/>
    </row>
    <row r="119" spans="1:7">
      <c r="A119" s="13" t="str">
        <f>'My trades'!A119</f>
        <v>poohpdwc</v>
      </c>
      <c r="B119" s="13">
        <f>_xlfn.DAYS('My trades'!G119,'My trades'!D119)</f>
        <v>308</v>
      </c>
      <c r="C119" s="22">
        <f>('My trades'!H119-'My trades'!F119)*'My trades'!E119</f>
        <v>-3.6237978366431691</v>
      </c>
      <c r="G119" s="31"/>
    </row>
    <row r="120" spans="1:7">
      <c r="A120" s="13" t="str">
        <f>'My trades'!A120</f>
        <v>pswtoazn</v>
      </c>
      <c r="B120" s="13">
        <f>_xlfn.DAYS('My trades'!G120,'My trades'!D120)</f>
        <v>184</v>
      </c>
      <c r="C120" s="22">
        <f>('My trades'!H120-'My trades'!F120)*'My trades'!E120</f>
        <v>-0.62322748967309327</v>
      </c>
      <c r="G120" s="31"/>
    </row>
    <row r="121" spans="1:7">
      <c r="A121" s="13" t="str">
        <f>'My trades'!A121</f>
        <v>pxkjcmpp</v>
      </c>
      <c r="B121" s="13">
        <f>_xlfn.DAYS('My trades'!G121,'My trades'!D121)</f>
        <v>445</v>
      </c>
      <c r="C121" s="22">
        <f>('My trades'!H121-'My trades'!F121)*'My trades'!E121</f>
        <v>1.046745383891124</v>
      </c>
      <c r="G121" s="31"/>
    </row>
    <row r="122" spans="1:7">
      <c r="A122" s="13" t="str">
        <f>'My trades'!A122</f>
        <v>pxzcvvvv</v>
      </c>
      <c r="B122" s="13">
        <f>_xlfn.DAYS('My trades'!G122,'My trades'!D122)</f>
        <v>248</v>
      </c>
      <c r="C122" s="22">
        <f>('My trades'!H122-'My trades'!F122)*'My trades'!E122</f>
        <v>1.3697860970959921</v>
      </c>
      <c r="G122" s="31"/>
    </row>
    <row r="123" spans="1:7">
      <c r="A123" s="13" t="str">
        <f>'My trades'!A123</f>
        <v>pyljmfku</v>
      </c>
      <c r="B123" s="13">
        <f>_xlfn.DAYS('My trades'!G123,'My trades'!D123)</f>
        <v>58</v>
      </c>
      <c r="C123" s="22">
        <f>('My trades'!H123-'My trades'!F123)*'My trades'!E123</f>
        <v>-3.7137817771547201</v>
      </c>
      <c r="G123" s="31"/>
    </row>
    <row r="124" spans="1:7">
      <c r="A124" s="13" t="str">
        <f>'My trades'!A124</f>
        <v>pysaclod</v>
      </c>
      <c r="B124" s="13">
        <f>_xlfn.DAYS('My trades'!G124,'My trades'!D124)</f>
        <v>604</v>
      </c>
      <c r="C124" s="22">
        <f>('My trades'!H124-'My trades'!F124)*'My trades'!E124</f>
        <v>-2.5501255421604032</v>
      </c>
      <c r="G124" s="31"/>
    </row>
    <row r="125" spans="1:7">
      <c r="A125" s="13" t="str">
        <f>'My trades'!A125</f>
        <v>pywztrno</v>
      </c>
      <c r="B125" s="13">
        <f>_xlfn.DAYS('My trades'!G125,'My trades'!D125)</f>
        <v>175</v>
      </c>
      <c r="C125" s="22">
        <f>('My trades'!H125-'My trades'!F125)*'My trades'!E125</f>
        <v>-0.51703471594803296</v>
      </c>
      <c r="G125" s="31"/>
    </row>
    <row r="126" spans="1:7">
      <c r="A126" s="13" t="str">
        <f>'My trades'!A126</f>
        <v>qdqbwhng</v>
      </c>
      <c r="B126" s="13">
        <f>_xlfn.DAYS('My trades'!G126,'My trades'!D126)</f>
        <v>741</v>
      </c>
      <c r="C126" s="22">
        <f>('My trades'!H126-'My trades'!F126)*'My trades'!E126</f>
        <v>2.6392607993331589</v>
      </c>
      <c r="G126" s="31"/>
    </row>
    <row r="127" spans="1:7">
      <c r="A127" s="13" t="str">
        <f>'My trades'!A127</f>
        <v>qexyofhb</v>
      </c>
      <c r="B127" s="13">
        <f>_xlfn.DAYS('My trades'!G127,'My trades'!D127)</f>
        <v>152</v>
      </c>
      <c r="C127" s="22">
        <f>('My trades'!H127-'My trades'!F127)*'My trades'!E127</f>
        <v>-0.54187348945221592</v>
      </c>
      <c r="G127" s="31"/>
    </row>
    <row r="128" spans="1:7">
      <c r="A128" s="13" t="str">
        <f>'My trades'!A128</f>
        <v>qhprzdnb</v>
      </c>
      <c r="B128" s="13">
        <f>_xlfn.DAYS('My trades'!G128,'My trades'!D128)</f>
        <v>610</v>
      </c>
      <c r="C128" s="22">
        <f>('My trades'!H128-'My trades'!F128)*'My trades'!E128</f>
        <v>0.50582577866602796</v>
      </c>
      <c r="G128" s="31"/>
    </row>
    <row r="129" spans="1:7">
      <c r="A129" s="13" t="str">
        <f>'My trades'!A129</f>
        <v>qklyndfp</v>
      </c>
      <c r="B129" s="13">
        <f>_xlfn.DAYS('My trades'!G129,'My trades'!D129)</f>
        <v>406</v>
      </c>
      <c r="C129" s="22">
        <f>('My trades'!H129-'My trades'!F129)*'My trades'!E129</f>
        <v>-0.99109056785185001</v>
      </c>
      <c r="G129" s="31"/>
    </row>
    <row r="130" spans="1:7">
      <c r="A130" s="13" t="str">
        <f>'My trades'!A130</f>
        <v>qonnwndv</v>
      </c>
      <c r="B130" s="13">
        <f>_xlfn.DAYS('My trades'!G130,'My trades'!D130)</f>
        <v>756</v>
      </c>
      <c r="C130" s="22">
        <f>('My trades'!H130-'My trades'!F130)*'My trades'!E130</f>
        <v>0.58689550890769993</v>
      </c>
      <c r="G130" s="31"/>
    </row>
    <row r="131" spans="1:7">
      <c r="A131" s="13" t="str">
        <f>'My trades'!A131</f>
        <v>rcmrnpig</v>
      </c>
      <c r="B131" s="13">
        <f>_xlfn.DAYS('My trades'!G131,'My trades'!D131)</f>
        <v>818</v>
      </c>
      <c r="C131" s="22">
        <f>('My trades'!H131-'My trades'!F131)*'My trades'!E131</f>
        <v>7.1721763351570438</v>
      </c>
      <c r="G131" s="31"/>
    </row>
    <row r="132" spans="1:7">
      <c r="A132" s="13" t="str">
        <f>'My trades'!A132</f>
        <v>rfngluke</v>
      </c>
      <c r="B132" s="13">
        <f>_xlfn.DAYS('My trades'!G132,'My trades'!D132)</f>
        <v>329</v>
      </c>
      <c r="C132" s="22">
        <f>('My trades'!H132-'My trades'!F132)*'My trades'!E132</f>
        <v>0.40669450199158963</v>
      </c>
      <c r="G132" s="31"/>
    </row>
    <row r="133" spans="1:7">
      <c r="A133" s="13" t="str">
        <f>'My trades'!A133</f>
        <v>rgbcrwet</v>
      </c>
      <c r="B133" s="13">
        <f>_xlfn.DAYS('My trades'!G133,'My trades'!D133)</f>
        <v>669</v>
      </c>
      <c r="C133" s="22">
        <f>('My trades'!H133-'My trades'!F133)*'My trades'!E133</f>
        <v>-1.731860524005312</v>
      </c>
      <c r="G133" s="31"/>
    </row>
    <row r="134" spans="1:7">
      <c r="A134" s="13" t="str">
        <f>'My trades'!A134</f>
        <v>rkupdsbn</v>
      </c>
      <c r="B134" s="13">
        <f>_xlfn.DAYS('My trades'!G134,'My trades'!D134)</f>
        <v>694</v>
      </c>
      <c r="C134" s="22">
        <f>('My trades'!H134-'My trades'!F134)*'My trades'!E134</f>
        <v>-0.22406139606151998</v>
      </c>
      <c r="G134" s="31"/>
    </row>
    <row r="135" spans="1:7">
      <c r="A135" s="13" t="str">
        <f>'My trades'!A135</f>
        <v>rxbzlipl</v>
      </c>
      <c r="B135" s="13">
        <f>_xlfn.DAYS('My trades'!G135,'My trades'!D135)</f>
        <v>301</v>
      </c>
      <c r="C135" s="22">
        <f>('My trades'!H135-'My trades'!F135)*'My trades'!E135</f>
        <v>-0.57815918275795197</v>
      </c>
      <c r="G135" s="31"/>
    </row>
    <row r="136" spans="1:7">
      <c r="A136" s="13" t="str">
        <f>'My trades'!A136</f>
        <v>rypujago</v>
      </c>
      <c r="B136" s="13">
        <f>_xlfn.DAYS('My trades'!G136,'My trades'!D136)</f>
        <v>756</v>
      </c>
      <c r="C136" s="22">
        <f>('My trades'!H136-'My trades'!F136)*'My trades'!E136</f>
        <v>-0.10408160445723602</v>
      </c>
      <c r="G136" s="31"/>
    </row>
    <row r="137" spans="1:7">
      <c r="A137" s="13" t="str">
        <f>'My trades'!A137</f>
        <v>scoljxeg</v>
      </c>
      <c r="B137" s="13">
        <f>_xlfn.DAYS('My trades'!G137,'My trades'!D137)</f>
        <v>581</v>
      </c>
      <c r="C137" s="22">
        <f>('My trades'!H137-'My trades'!F137)*'My trades'!E137</f>
        <v>5.4257262128768344</v>
      </c>
      <c r="G137" s="31"/>
    </row>
    <row r="138" spans="1:7">
      <c r="A138" s="13" t="str">
        <f>'My trades'!A138</f>
        <v>seaeoiib</v>
      </c>
      <c r="B138" s="13">
        <f>_xlfn.DAYS('My trades'!G138,'My trades'!D138)</f>
        <v>169</v>
      </c>
      <c r="C138" s="22">
        <f>('My trades'!H138-'My trades'!F138)*'My trades'!E138</f>
        <v>-1.3524579839278259</v>
      </c>
      <c r="G138" s="31"/>
    </row>
    <row r="139" spans="1:7">
      <c r="A139" s="13" t="str">
        <f>'My trades'!A139</f>
        <v>sejklwar</v>
      </c>
      <c r="B139" s="13">
        <f>_xlfn.DAYS('My trades'!G139,'My trades'!D139)</f>
        <v>469</v>
      </c>
      <c r="C139" s="22">
        <f>('My trades'!H139-'My trades'!F139)*'My trades'!E139</f>
        <v>2.6056907203952058</v>
      </c>
      <c r="G139" s="31"/>
    </row>
    <row r="140" spans="1:7">
      <c r="A140" s="13" t="str">
        <f>'My trades'!A140</f>
        <v>seszlhqz</v>
      </c>
      <c r="B140" s="13">
        <f>_xlfn.DAYS('My trades'!G140,'My trades'!D140)</f>
        <v>146</v>
      </c>
      <c r="C140" s="22">
        <f>('My trades'!H140-'My trades'!F140)*'My trades'!E140</f>
        <v>0.82192099893295789</v>
      </c>
      <c r="G140" s="31"/>
    </row>
    <row r="141" spans="1:7">
      <c r="A141" s="13" t="str">
        <f>'My trades'!A141</f>
        <v>sgdkuekd</v>
      </c>
      <c r="B141" s="13">
        <f>_xlfn.DAYS('My trades'!G141,'My trades'!D141)</f>
        <v>292</v>
      </c>
      <c r="C141" s="22">
        <f>('My trades'!H141-'My trades'!F141)*'My trades'!E141</f>
        <v>-2.7793845987997785</v>
      </c>
      <c r="G141" s="31"/>
    </row>
    <row r="142" spans="1:7">
      <c r="A142" s="13" t="str">
        <f>'My trades'!A142</f>
        <v>slqawwyu</v>
      </c>
      <c r="B142" s="13">
        <f>_xlfn.DAYS('My trades'!G142,'My trades'!D142)</f>
        <v>539</v>
      </c>
      <c r="C142" s="22">
        <f>('My trades'!H142-'My trades'!F142)*'My trades'!E142</f>
        <v>0.50049929284137207</v>
      </c>
      <c r="G142" s="31"/>
    </row>
    <row r="143" spans="1:7">
      <c r="A143" s="13" t="str">
        <f>'My trades'!A143</f>
        <v>stsjuvrd</v>
      </c>
      <c r="B143" s="13">
        <f>_xlfn.DAYS('My trades'!G143,'My trades'!D143)</f>
        <v>244</v>
      </c>
      <c r="C143" s="22">
        <f>('My trades'!H143-'My trades'!F143)*'My trades'!E143</f>
        <v>-2.0739923578695802</v>
      </c>
      <c r="G143" s="31"/>
    </row>
    <row r="144" spans="1:7">
      <c r="A144" s="13" t="str">
        <f>'My trades'!A144</f>
        <v>tazccemg</v>
      </c>
      <c r="B144" s="13">
        <f>_xlfn.DAYS('My trades'!G144,'My trades'!D144)</f>
        <v>806</v>
      </c>
      <c r="C144" s="22">
        <f>('My trades'!H144-'My trades'!F144)*'My trades'!E144</f>
        <v>-0.2484879527768751</v>
      </c>
      <c r="G144" s="31"/>
    </row>
    <row r="145" spans="1:7">
      <c r="A145" s="13" t="str">
        <f>'My trades'!A145</f>
        <v>tgayvhvz</v>
      </c>
      <c r="B145" s="13">
        <f>_xlfn.DAYS('My trades'!G145,'My trades'!D145)</f>
        <v>123</v>
      </c>
      <c r="C145" s="22">
        <f>('My trades'!H145-'My trades'!F145)*'My trades'!E145</f>
        <v>0.63398606507953736</v>
      </c>
      <c r="G145" s="31"/>
    </row>
    <row r="146" spans="1:7">
      <c r="A146" s="13" t="str">
        <f>'My trades'!A146</f>
        <v>tiebtpqq</v>
      </c>
      <c r="B146" s="13">
        <f>_xlfn.DAYS('My trades'!G146,'My trades'!D146)</f>
        <v>566</v>
      </c>
      <c r="C146" s="22">
        <f>('My trades'!H146-'My trades'!F146)*'My trades'!E146</f>
        <v>0.67037100617501189</v>
      </c>
      <c r="G146" s="31"/>
    </row>
    <row r="147" spans="1:7">
      <c r="A147" s="13" t="str">
        <f>'My trades'!A147</f>
        <v>tjtyuhoi</v>
      </c>
      <c r="B147" s="13">
        <f>_xlfn.DAYS('My trades'!G147,'My trades'!D147)</f>
        <v>307</v>
      </c>
      <c r="C147" s="22">
        <f>('My trades'!H147-'My trades'!F147)*'My trades'!E147</f>
        <v>4.4587290504929902</v>
      </c>
      <c r="G147" s="31"/>
    </row>
    <row r="148" spans="1:7">
      <c r="A148" s="13" t="str">
        <f>'My trades'!A148</f>
        <v>tsmbtvip</v>
      </c>
      <c r="B148" s="13">
        <f>_xlfn.DAYS('My trades'!G148,'My trades'!D148)</f>
        <v>456</v>
      </c>
      <c r="C148" s="22">
        <f>('My trades'!H148-'My trades'!F148)*'My trades'!E148</f>
        <v>-4.196142457933874</v>
      </c>
      <c r="G148" s="31"/>
    </row>
    <row r="149" spans="1:7">
      <c r="A149" s="13" t="str">
        <f>'My trades'!A149</f>
        <v>tsrjnkjg</v>
      </c>
      <c r="B149" s="13">
        <f>_xlfn.DAYS('My trades'!G149,'My trades'!D149)</f>
        <v>410</v>
      </c>
      <c r="C149" s="22">
        <f>('My trades'!H149-'My trades'!F149)*'My trades'!E149</f>
        <v>0.30343950901873695</v>
      </c>
      <c r="G149" s="31"/>
    </row>
    <row r="150" spans="1:7">
      <c r="A150" s="13" t="str">
        <f>'My trades'!A150</f>
        <v>ttxgpfqy</v>
      </c>
      <c r="B150" s="13">
        <f>_xlfn.DAYS('My trades'!G150,'My trades'!D150)</f>
        <v>376</v>
      </c>
      <c r="C150" s="22">
        <f>('My trades'!H150-'My trades'!F150)*'My trades'!E150</f>
        <v>-1.2073753528529019E-2</v>
      </c>
      <c r="G150" s="31"/>
    </row>
    <row r="151" spans="1:7">
      <c r="A151" s="13" t="str">
        <f>'My trades'!A151</f>
        <v>tuneagik</v>
      </c>
      <c r="B151" s="13">
        <f>_xlfn.DAYS('My trades'!G151,'My trades'!D151)</f>
        <v>260</v>
      </c>
      <c r="C151" s="22">
        <f>('My trades'!H151-'My trades'!F151)*'My trades'!E151</f>
        <v>1.9280117647976935E-2</v>
      </c>
      <c r="G151" s="31"/>
    </row>
    <row r="152" spans="1:7">
      <c r="A152" s="13" t="str">
        <f>'My trades'!A152</f>
        <v>twxakkhn</v>
      </c>
      <c r="B152" s="13">
        <f>_xlfn.DAYS('My trades'!G152,'My trades'!D152)</f>
        <v>87</v>
      </c>
      <c r="C152" s="22">
        <f>('My trades'!H152-'My trades'!F152)*'My trades'!E152</f>
        <v>2.3327160226114847</v>
      </c>
      <c r="G152" s="31"/>
    </row>
    <row r="153" spans="1:7">
      <c r="A153" s="13" t="str">
        <f>'My trades'!A153</f>
        <v>txuwmhfn</v>
      </c>
      <c r="B153" s="13">
        <f>_xlfn.DAYS('My trades'!G153,'My trades'!D153)</f>
        <v>379</v>
      </c>
      <c r="C153" s="22">
        <f>('My trades'!H153-'My trades'!F153)*'My trades'!E153</f>
        <v>-0.45102302077523904</v>
      </c>
      <c r="G153" s="31"/>
    </row>
    <row r="154" spans="1:7">
      <c r="A154" s="13" t="str">
        <f>'My trades'!A154</f>
        <v>tyoavqhc</v>
      </c>
      <c r="B154" s="13">
        <f>_xlfn.DAYS('My trades'!G154,'My trades'!D154)</f>
        <v>701</v>
      </c>
      <c r="C154" s="22">
        <f>('My trades'!H154-'My trades'!F154)*'My trades'!E154</f>
        <v>0.13450365868527592</v>
      </c>
      <c r="G154" s="31"/>
    </row>
    <row r="155" spans="1:7">
      <c r="A155" s="13" t="str">
        <f>'My trades'!A155</f>
        <v>ucjtvrzo</v>
      </c>
      <c r="B155" s="13">
        <f>_xlfn.DAYS('My trades'!G155,'My trades'!D155)</f>
        <v>319</v>
      </c>
      <c r="C155" s="22">
        <f>('My trades'!H155-'My trades'!F155)*'My trades'!E155</f>
        <v>3.0900493820769115</v>
      </c>
      <c r="G155" s="31"/>
    </row>
    <row r="156" spans="1:7">
      <c r="A156" s="13" t="str">
        <f>'My trades'!A156</f>
        <v>ueoaufxg</v>
      </c>
      <c r="B156" s="13">
        <f>_xlfn.DAYS('My trades'!G156,'My trades'!D156)</f>
        <v>811</v>
      </c>
      <c r="C156" s="22">
        <f>('My trades'!H156-'My trades'!F156)*'My trades'!E156</f>
        <v>2.5055518026755124</v>
      </c>
      <c r="G156" s="31"/>
    </row>
    <row r="157" spans="1:7">
      <c r="A157" s="13" t="str">
        <f>'My trades'!A157</f>
        <v>ugegxjpi</v>
      </c>
      <c r="B157" s="13">
        <f>_xlfn.DAYS('My trades'!G157,'My trades'!D157)</f>
        <v>420</v>
      </c>
      <c r="C157" s="22">
        <f>('My trades'!H157-'My trades'!F157)*'My trades'!E157</f>
        <v>0.44627863636776588</v>
      </c>
      <c r="G157" s="31"/>
    </row>
    <row r="158" spans="1:7">
      <c r="A158" s="13" t="str">
        <f>'My trades'!A158</f>
        <v>uijhzhtp</v>
      </c>
      <c r="B158" s="13">
        <f>_xlfn.DAYS('My trades'!G158,'My trades'!D158)</f>
        <v>141</v>
      </c>
      <c r="C158" s="22">
        <f>('My trades'!H158-'My trades'!F158)*'My trades'!E158</f>
        <v>-0.33733947132457798</v>
      </c>
      <c r="G158" s="31"/>
    </row>
    <row r="159" spans="1:7">
      <c r="A159" s="13" t="str">
        <f>'My trades'!A159</f>
        <v>uiytklhp</v>
      </c>
      <c r="B159" s="13">
        <f>_xlfn.DAYS('My trades'!G159,'My trades'!D159)</f>
        <v>443</v>
      </c>
      <c r="C159" s="22">
        <f>('My trades'!H159-'My trades'!F159)*'My trades'!E159</f>
        <v>0.63835945992036414</v>
      </c>
      <c r="G159" s="31"/>
    </row>
    <row r="160" spans="1:7">
      <c r="A160" s="13" t="str">
        <f>'My trades'!A160</f>
        <v>umdvcmek</v>
      </c>
      <c r="B160" s="13">
        <f>_xlfn.DAYS('My trades'!G160,'My trades'!D160)</f>
        <v>404</v>
      </c>
      <c r="C160" s="22">
        <f>('My trades'!H160-'My trades'!F160)*'My trades'!E160</f>
        <v>-0.12334829544298809</v>
      </c>
      <c r="G160" s="31"/>
    </row>
    <row r="161" spans="1:7">
      <c r="A161" s="13" t="str">
        <f>'My trades'!A161</f>
        <v>unxxstxp</v>
      </c>
      <c r="B161" s="13">
        <f>_xlfn.DAYS('My trades'!G161,'My trades'!D161)</f>
        <v>345</v>
      </c>
      <c r="C161" s="22">
        <f>('My trades'!H161-'My trades'!F161)*'My trades'!E161</f>
        <v>-6.2183137819950052E-2</v>
      </c>
      <c r="G161" s="31"/>
    </row>
    <row r="162" spans="1:7">
      <c r="A162" s="13" t="str">
        <f>'My trades'!A162</f>
        <v>upcbwvls</v>
      </c>
      <c r="B162" s="13">
        <f>_xlfn.DAYS('My trades'!G162,'My trades'!D162)</f>
        <v>698</v>
      </c>
      <c r="C162" s="22">
        <f>('My trades'!H162-'My trades'!F162)*'My trades'!E162</f>
        <v>1.525589636865456</v>
      </c>
      <c r="G162" s="31"/>
    </row>
    <row r="163" spans="1:7">
      <c r="A163" s="13" t="str">
        <f>'My trades'!A163</f>
        <v>uvenvheh</v>
      </c>
      <c r="B163" s="13">
        <f>_xlfn.DAYS('My trades'!G163,'My trades'!D163)</f>
        <v>235</v>
      </c>
      <c r="C163" s="22">
        <f>('My trades'!H163-'My trades'!F163)*'My trades'!E163</f>
        <v>-0.92995958029629511</v>
      </c>
      <c r="G163" s="31"/>
    </row>
    <row r="164" spans="1:7">
      <c r="A164" s="13" t="str">
        <f>'My trades'!A164</f>
        <v>vajwbmmv</v>
      </c>
      <c r="B164" s="13">
        <f>_xlfn.DAYS('My trades'!G164,'My trades'!D164)</f>
        <v>148</v>
      </c>
      <c r="C164" s="22">
        <f>('My trades'!H164-'My trades'!F164)*'My trades'!E164</f>
        <v>-0.28002138939231014</v>
      </c>
      <c r="G164" s="31"/>
    </row>
    <row r="165" spans="1:7">
      <c r="A165" s="13" t="str">
        <f>'My trades'!A165</f>
        <v>vggvbbxh</v>
      </c>
      <c r="B165" s="13">
        <f>_xlfn.DAYS('My trades'!G165,'My trades'!D165)</f>
        <v>695</v>
      </c>
      <c r="C165" s="22">
        <f>('My trades'!H165-'My trades'!F165)*'My trades'!E165</f>
        <v>-5.4307098540242036</v>
      </c>
      <c r="G165" s="31"/>
    </row>
    <row r="166" spans="1:7">
      <c r="A166" s="13" t="str">
        <f>'My trades'!A166</f>
        <v>vjtxbscg</v>
      </c>
      <c r="B166" s="13">
        <f>_xlfn.DAYS('My trades'!G166,'My trades'!D166)</f>
        <v>358</v>
      </c>
      <c r="C166" s="22">
        <f>('My trades'!H166-'My trades'!F166)*'My trades'!E166</f>
        <v>1.7732877280659309E-2</v>
      </c>
      <c r="G166" s="31"/>
    </row>
    <row r="167" spans="1:7">
      <c r="A167" s="13" t="str">
        <f>'My trades'!A167</f>
        <v>vnkvbrpg</v>
      </c>
      <c r="B167" s="13">
        <f>_xlfn.DAYS('My trades'!G167,'My trades'!D167)</f>
        <v>213</v>
      </c>
      <c r="C167" s="22">
        <f>('My trades'!H167-'My trades'!F167)*'My trades'!E167</f>
        <v>3.034347410187225</v>
      </c>
      <c r="G167" s="31"/>
    </row>
    <row r="168" spans="1:7">
      <c r="A168" s="13" t="str">
        <f>'My trades'!A168</f>
        <v>vqkagvwm</v>
      </c>
      <c r="B168" s="13">
        <f>_xlfn.DAYS('My trades'!G168,'My trades'!D168)</f>
        <v>459</v>
      </c>
      <c r="C168" s="22">
        <f>('My trades'!H168-'My trades'!F168)*'My trades'!E168</f>
        <v>7.1354277806178631E-2</v>
      </c>
      <c r="G168" s="31"/>
    </row>
    <row r="169" spans="1:7">
      <c r="A169" s="13" t="str">
        <f>'My trades'!A169</f>
        <v>waxzujox</v>
      </c>
      <c r="B169" s="13">
        <f>_xlfn.DAYS('My trades'!G169,'My trades'!D169)</f>
        <v>143</v>
      </c>
      <c r="C169" s="22">
        <f>('My trades'!H169-'My trades'!F169)*'My trades'!E169</f>
        <v>3.3174060387963E-2</v>
      </c>
      <c r="G169" s="31"/>
    </row>
    <row r="170" spans="1:7">
      <c r="A170" s="13" t="str">
        <f>'My trades'!A170</f>
        <v>wfglkcmq</v>
      </c>
      <c r="B170" s="13">
        <f>_xlfn.DAYS('My trades'!G170,'My trades'!D170)</f>
        <v>143</v>
      </c>
      <c r="C170" s="22">
        <f>('My trades'!H170-'My trades'!F170)*'My trades'!E170</f>
        <v>0.44657128794339002</v>
      </c>
      <c r="G170" s="31"/>
    </row>
    <row r="171" spans="1:7">
      <c r="A171" s="13" t="str">
        <f>'My trades'!A171</f>
        <v>wgpoqytj</v>
      </c>
      <c r="B171" s="13">
        <f>_xlfn.DAYS('My trades'!G171,'My trades'!D171)</f>
        <v>744</v>
      </c>
      <c r="C171" s="22">
        <f>('My trades'!H171-'My trades'!F171)*'My trades'!E171</f>
        <v>1.2663374943292061E-2</v>
      </c>
      <c r="G171" s="31"/>
    </row>
    <row r="172" spans="1:7">
      <c r="A172" s="13" t="str">
        <f>'My trades'!A172</f>
        <v>wgzgfkki</v>
      </c>
      <c r="B172" s="13">
        <f>_xlfn.DAYS('My trades'!G172,'My trades'!D172)</f>
        <v>543</v>
      </c>
      <c r="C172" s="22">
        <f>('My trades'!H172-'My trades'!F172)*'My trades'!E172</f>
        <v>-3.4330174579970323</v>
      </c>
      <c r="G172" s="31"/>
    </row>
    <row r="173" spans="1:7">
      <c r="A173" s="13" t="str">
        <f>'My trades'!A173</f>
        <v>wiujcxll</v>
      </c>
      <c r="B173" s="13">
        <f>_xlfn.DAYS('My trades'!G173,'My trades'!D173)</f>
        <v>565</v>
      </c>
      <c r="C173" s="22">
        <f>('My trades'!H173-'My trades'!F173)*'My trades'!E173</f>
        <v>-0.68743133338791007</v>
      </c>
      <c r="G173" s="31"/>
    </row>
    <row r="174" spans="1:7">
      <c r="A174" s="13" t="str">
        <f>'My trades'!A174</f>
        <v>wmesgogf</v>
      </c>
      <c r="B174" s="13">
        <f>_xlfn.DAYS('My trades'!G174,'My trades'!D174)</f>
        <v>229</v>
      </c>
      <c r="C174" s="22">
        <f>('My trades'!H174-'My trades'!F174)*'My trades'!E174</f>
        <v>-1.0710616568015761</v>
      </c>
      <c r="G174" s="31"/>
    </row>
    <row r="175" spans="1:7">
      <c r="A175" s="13" t="str">
        <f>'My trades'!A175</f>
        <v>wzerurjz</v>
      </c>
      <c r="B175" s="13">
        <f>_xlfn.DAYS('My trades'!G175,'My trades'!D175)</f>
        <v>753</v>
      </c>
      <c r="C175" s="22">
        <f>('My trades'!H175-'My trades'!F175)*'My trades'!E175</f>
        <v>-2.6230882843513141</v>
      </c>
      <c r="G175" s="31"/>
    </row>
    <row r="176" spans="1:7">
      <c r="A176" s="13" t="str">
        <f>'My trades'!A176</f>
        <v>xbcdvdtp</v>
      </c>
      <c r="B176" s="13">
        <f>_xlfn.DAYS('My trades'!G176,'My trades'!D176)</f>
        <v>838</v>
      </c>
      <c r="C176" s="22">
        <f>('My trades'!H176-'My trades'!F176)*'My trades'!E176</f>
        <v>-2.5022226206590386</v>
      </c>
      <c r="G176" s="31"/>
    </row>
    <row r="177" spans="1:7">
      <c r="A177" s="13" t="str">
        <f>'My trades'!A177</f>
        <v>xgimgqvp</v>
      </c>
      <c r="B177" s="13">
        <f>_xlfn.DAYS('My trades'!G177,'My trades'!D177)</f>
        <v>172</v>
      </c>
      <c r="C177" s="22">
        <f>('My trades'!H177-'My trades'!F177)*'My trades'!E177</f>
        <v>-1.5256033160767555</v>
      </c>
      <c r="G177" s="31"/>
    </row>
    <row r="178" spans="1:7">
      <c r="A178" s="13" t="str">
        <f>'My trades'!A178</f>
        <v>xgszegxx</v>
      </c>
      <c r="B178" s="13">
        <f>_xlfn.DAYS('My trades'!G178,'My trades'!D178)</f>
        <v>795</v>
      </c>
      <c r="C178" s="22">
        <f>('My trades'!H178-'My trades'!F178)*'My trades'!E178</f>
        <v>0.58011727073419816</v>
      </c>
      <c r="G178" s="31"/>
    </row>
    <row r="179" spans="1:7">
      <c r="A179" s="13" t="str">
        <f>'My trades'!A179</f>
        <v>xgxazdwr</v>
      </c>
      <c r="B179" s="13">
        <f>_xlfn.DAYS('My trades'!G179,'My trades'!D179)</f>
        <v>490</v>
      </c>
      <c r="C179" s="22">
        <f>('My trades'!H179-'My trades'!F179)*'My trades'!E179</f>
        <v>0.86283924251520117</v>
      </c>
      <c r="G179" s="31"/>
    </row>
    <row r="180" spans="1:7">
      <c r="A180" s="13" t="str">
        <f>'My trades'!A180</f>
        <v>xkdlzakx</v>
      </c>
      <c r="B180" s="13">
        <f>_xlfn.DAYS('My trades'!G180,'My trades'!D180)</f>
        <v>712</v>
      </c>
      <c r="C180" s="22">
        <f>('My trades'!H180-'My trades'!F180)*'My trades'!E180</f>
        <v>1.1097043774273523</v>
      </c>
      <c r="G180" s="31"/>
    </row>
    <row r="181" spans="1:7">
      <c r="A181" s="13" t="str">
        <f>'My trades'!A181</f>
        <v>xmfevyrg</v>
      </c>
      <c r="B181" s="13">
        <f>_xlfn.DAYS('My trades'!G181,'My trades'!D181)</f>
        <v>676</v>
      </c>
      <c r="C181" s="22">
        <f>('My trades'!H181-'My trades'!F181)*'My trades'!E181</f>
        <v>1.7559577929617052</v>
      </c>
      <c r="G181" s="31"/>
    </row>
    <row r="182" spans="1:7">
      <c r="A182" s="13" t="str">
        <f>'My trades'!A182</f>
        <v>xmzhzbvl</v>
      </c>
      <c r="B182" s="13">
        <f>_xlfn.DAYS('My trades'!G182,'My trades'!D182)</f>
        <v>501</v>
      </c>
      <c r="C182" s="22">
        <f>('My trades'!H182-'My trades'!F182)*'My trades'!E182</f>
        <v>1.6595270008323837</v>
      </c>
      <c r="G182" s="31"/>
    </row>
    <row r="183" spans="1:7">
      <c r="A183" s="13" t="str">
        <f>'My trades'!A183</f>
        <v>xslzwome</v>
      </c>
      <c r="B183" s="13">
        <f>_xlfn.DAYS('My trades'!G183,'My trades'!D183)</f>
        <v>231</v>
      </c>
      <c r="C183" s="22">
        <f>('My trades'!H183-'My trades'!F183)*'My trades'!E183</f>
        <v>-2.634202273976245</v>
      </c>
      <c r="G183" s="31"/>
    </row>
    <row r="184" spans="1:7">
      <c r="A184" s="13" t="str">
        <f>'My trades'!A184</f>
        <v>xydeqivj</v>
      </c>
      <c r="B184" s="13">
        <f>_xlfn.DAYS('My trades'!G184,'My trades'!D184)</f>
        <v>285</v>
      </c>
      <c r="C184" s="22">
        <f>('My trades'!H184-'My trades'!F184)*'My trades'!E184</f>
        <v>0.32849767871635599</v>
      </c>
      <c r="G184" s="31"/>
    </row>
    <row r="185" spans="1:7">
      <c r="A185" s="13" t="str">
        <f>'My trades'!A185</f>
        <v>ybasexlh</v>
      </c>
      <c r="B185" s="13">
        <f>_xlfn.DAYS('My trades'!G185,'My trades'!D185)</f>
        <v>460</v>
      </c>
      <c r="C185" s="22">
        <f>('My trades'!H185-'My trades'!F185)*'My trades'!E185</f>
        <v>2.8849163151886512</v>
      </c>
      <c r="G185" s="31"/>
    </row>
    <row r="186" spans="1:7">
      <c r="A186" s="13" t="str">
        <f>'My trades'!A186</f>
        <v>ydcmffnz</v>
      </c>
      <c r="B186" s="13">
        <f>_xlfn.DAYS('My trades'!G186,'My trades'!D186)</f>
        <v>589</v>
      </c>
      <c r="C186" s="22">
        <f>('My trades'!H186-'My trades'!F186)*'My trades'!E186</f>
        <v>3.5109906860680162</v>
      </c>
      <c r="G186" s="31"/>
    </row>
    <row r="187" spans="1:7">
      <c r="A187" s="13" t="str">
        <f>'My trades'!A187</f>
        <v>yjrqvwdc</v>
      </c>
      <c r="B187" s="13">
        <f>_xlfn.DAYS('My trades'!G187,'My trades'!D187)</f>
        <v>80</v>
      </c>
      <c r="C187" s="22">
        <f>('My trades'!H187-'My trades'!F187)*'My trades'!E187</f>
        <v>-0.13532525139256799</v>
      </c>
      <c r="G187" s="31"/>
    </row>
    <row r="188" spans="1:7">
      <c r="A188" s="13" t="str">
        <f>'My trades'!A188</f>
        <v>ynqvlbrq</v>
      </c>
      <c r="B188" s="13">
        <f>_xlfn.DAYS('My trades'!G188,'My trades'!D188)</f>
        <v>747</v>
      </c>
      <c r="C188" s="22">
        <f>('My trades'!H188-'My trades'!F188)*'My trades'!E188</f>
        <v>0.20832661022901502</v>
      </c>
      <c r="G188" s="31"/>
    </row>
    <row r="189" spans="1:7">
      <c r="A189" s="13" t="str">
        <f>'My trades'!A189</f>
        <v>ynrcizqr</v>
      </c>
      <c r="B189" s="13">
        <f>_xlfn.DAYS('My trades'!G189,'My trades'!D189)</f>
        <v>623</v>
      </c>
      <c r="C189" s="22">
        <f>('My trades'!H189-'My trades'!F189)*'My trades'!E189</f>
        <v>-0.78347954885382642</v>
      </c>
      <c r="G189" s="31"/>
    </row>
    <row r="190" spans="1:7">
      <c r="A190" s="13" t="str">
        <f>'My trades'!A190</f>
        <v>ypdwpcvo</v>
      </c>
      <c r="B190" s="13">
        <f>_xlfn.DAYS('My trades'!G190,'My trades'!D190)</f>
        <v>342</v>
      </c>
      <c r="C190" s="22">
        <f>('My trades'!H190-'My trades'!F190)*'My trades'!E190</f>
        <v>0.19416143448368101</v>
      </c>
      <c r="G190" s="31"/>
    </row>
    <row r="191" spans="1:7">
      <c r="A191" s="13" t="str">
        <f>'My trades'!A191</f>
        <v>yrvvdedn</v>
      </c>
      <c r="B191" s="13">
        <f>_xlfn.DAYS('My trades'!G191,'My trades'!D191)</f>
        <v>752</v>
      </c>
      <c r="C191" s="22">
        <f>('My trades'!H191-'My trades'!F191)*'My trades'!E191</f>
        <v>0.41722476579256806</v>
      </c>
      <c r="G191" s="31"/>
    </row>
    <row r="192" spans="1:7">
      <c r="A192" s="13" t="str">
        <f>'My trades'!A192</f>
        <v>ysndnwiy</v>
      </c>
      <c r="B192" s="13">
        <f>_xlfn.DAYS('My trades'!G192,'My trades'!D192)</f>
        <v>369</v>
      </c>
      <c r="C192" s="22">
        <f>('My trades'!H192-'My trades'!F192)*'My trades'!E192</f>
        <v>1.9271956549415645</v>
      </c>
      <c r="G192" s="31"/>
    </row>
    <row r="193" spans="1:7">
      <c r="A193" s="13" t="str">
        <f>'My trades'!A193</f>
        <v>ywfotaaf</v>
      </c>
      <c r="B193" s="13">
        <f>_xlfn.DAYS('My trades'!G193,'My trades'!D193)</f>
        <v>181</v>
      </c>
      <c r="C193" s="22">
        <f>('My trades'!H193-'My trades'!F193)*'My trades'!E193</f>
        <v>-0.66490583255463598</v>
      </c>
      <c r="G193" s="31"/>
    </row>
    <row r="194" spans="1:7">
      <c r="A194" s="13" t="str">
        <f>'My trades'!A194</f>
        <v>yyclexzy</v>
      </c>
      <c r="B194" s="13">
        <f>_xlfn.DAYS('My trades'!G194,'My trades'!D194)</f>
        <v>552</v>
      </c>
      <c r="C194" s="22">
        <f>('My trades'!H194-'My trades'!F194)*'My trades'!E194</f>
        <v>0.27086608677204504</v>
      </c>
      <c r="G194" s="31"/>
    </row>
    <row r="195" spans="1:7">
      <c r="A195" s="13" t="str">
        <f>'My trades'!A195</f>
        <v>zhhtkovi</v>
      </c>
      <c r="B195" s="13">
        <f>_xlfn.DAYS('My trades'!G195,'My trades'!D195)</f>
        <v>526</v>
      </c>
      <c r="C195" s="22">
        <f>('My trades'!H195-'My trades'!F195)*'My trades'!E195</f>
        <v>-0.58197825859747199</v>
      </c>
      <c r="G195" s="31"/>
    </row>
    <row r="196" spans="1:7">
      <c r="A196" s="13" t="str">
        <f>'My trades'!A196</f>
        <v>zkxftiop</v>
      </c>
      <c r="B196" s="13">
        <f>_xlfn.DAYS('My trades'!G196,'My trades'!D196)</f>
        <v>539</v>
      </c>
      <c r="C196" s="22">
        <f>('My trades'!H196-'My trades'!F196)*'My trades'!E196</f>
        <v>0.3873951776782758</v>
      </c>
      <c r="G196" s="31"/>
    </row>
    <row r="197" spans="1:7">
      <c r="A197" s="13" t="str">
        <f>'My trades'!A197</f>
        <v>zlqfijoe</v>
      </c>
      <c r="B197" s="13">
        <f>_xlfn.DAYS('My trades'!G197,'My trades'!D197)</f>
        <v>708</v>
      </c>
      <c r="C197" s="22">
        <f>('My trades'!H197-'My trades'!F197)*'My trades'!E197</f>
        <v>-6.5338594818558899</v>
      </c>
      <c r="G197" s="31"/>
    </row>
    <row r="198" spans="1:7">
      <c r="A198" s="13" t="str">
        <f>'My trades'!A198</f>
        <v>zrgkwdyf</v>
      </c>
      <c r="B198" s="13">
        <f>_xlfn.DAYS('My trades'!G198,'My trades'!D198)</f>
        <v>593</v>
      </c>
      <c r="C198" s="22">
        <f>('My trades'!H198-'My trades'!F198)*'My trades'!E198</f>
        <v>-4.2252865132784978E-2</v>
      </c>
      <c r="G198" s="31"/>
    </row>
    <row r="199" spans="1:7">
      <c r="A199" s="13" t="str">
        <f>'My trades'!A199</f>
        <v>zsbkamjf</v>
      </c>
      <c r="B199" s="13">
        <f>_xlfn.DAYS('My trades'!G199,'My trades'!D199)</f>
        <v>159</v>
      </c>
      <c r="C199" s="22">
        <f>('My trades'!H199-'My trades'!F199)*'My trades'!E199</f>
        <v>1.4526226469951637</v>
      </c>
      <c r="G199" s="31"/>
    </row>
    <row r="200" spans="1:7">
      <c r="A200" s="13" t="str">
        <f>'My trades'!A200</f>
        <v>zsylhezi</v>
      </c>
      <c r="B200" s="13">
        <f>_xlfn.DAYS('My trades'!G200,'My trades'!D200)</f>
        <v>295</v>
      </c>
      <c r="C200" s="22">
        <f>('My trades'!H200-'My trades'!F200)*'My trades'!E200</f>
        <v>2.3299770433649041</v>
      </c>
      <c r="G200" s="31"/>
    </row>
    <row r="201" spans="1:7">
      <c r="A201" s="13" t="str">
        <f>'My trades'!A201</f>
        <v>zvxjotpr</v>
      </c>
      <c r="B201" s="13">
        <f>_xlfn.DAYS('My trades'!G201,'My trades'!D201)</f>
        <v>476</v>
      </c>
      <c r="C201" s="22">
        <f>('My trades'!H201-'My trades'!F201)*'My trades'!E201</f>
        <v>-6.204338418382064</v>
      </c>
      <c r="G201" s="31"/>
    </row>
    <row r="202" spans="1:7">
      <c r="G202" s="31"/>
    </row>
    <row r="203" spans="1:7">
      <c r="G203" s="31"/>
    </row>
    <row r="204" spans="1:7">
      <c r="G204" s="31"/>
    </row>
    <row r="205" spans="1:7">
      <c r="G205" s="31"/>
    </row>
    <row r="206" spans="1:7">
      <c r="G206" s="31"/>
    </row>
    <row r="207" spans="1:7">
      <c r="G207" s="31"/>
    </row>
    <row r="208" spans="1:7">
      <c r="G208" s="31"/>
    </row>
    <row r="209" spans="7:7">
      <c r="G209" s="31"/>
    </row>
    <row r="210" spans="7:7">
      <c r="G210" s="31"/>
    </row>
    <row r="211" spans="7:7">
      <c r="G211" s="31"/>
    </row>
    <row r="212" spans="7:7">
      <c r="G212" s="31"/>
    </row>
    <row r="213" spans="7:7">
      <c r="G213" s="31"/>
    </row>
    <row r="214" spans="7:7">
      <c r="G214" s="31"/>
    </row>
    <row r="215" spans="7:7">
      <c r="G215" s="31"/>
    </row>
    <row r="216" spans="7:7">
      <c r="G216" s="31"/>
    </row>
    <row r="217" spans="7:7">
      <c r="G217" s="31"/>
    </row>
    <row r="218" spans="7:7">
      <c r="G218" s="31"/>
    </row>
    <row r="219" spans="7:7">
      <c r="G219" s="31"/>
    </row>
    <row r="220" spans="7:7">
      <c r="G220" s="31"/>
    </row>
    <row r="221" spans="7:7">
      <c r="G221" s="31"/>
    </row>
    <row r="222" spans="7:7">
      <c r="G222" s="31"/>
    </row>
    <row r="223" spans="7:7">
      <c r="G223" s="31"/>
    </row>
    <row r="224" spans="7:7">
      <c r="G224" s="31"/>
    </row>
    <row r="225" spans="7:7">
      <c r="G225" s="31"/>
    </row>
    <row r="226" spans="7:7">
      <c r="G226" s="31"/>
    </row>
    <row r="227" spans="7:7">
      <c r="G227" s="31"/>
    </row>
    <row r="228" spans="7:7">
      <c r="G228" s="31"/>
    </row>
    <row r="229" spans="7:7">
      <c r="G229" s="31"/>
    </row>
    <row r="230" spans="7:7">
      <c r="G230" s="31"/>
    </row>
    <row r="231" spans="7:7">
      <c r="G231" s="31"/>
    </row>
    <row r="232" spans="7:7">
      <c r="G232" s="31"/>
    </row>
    <row r="233" spans="7:7">
      <c r="G233" s="31"/>
    </row>
    <row r="234" spans="7:7">
      <c r="G234" s="31"/>
    </row>
    <row r="235" spans="7:7">
      <c r="G235" s="31"/>
    </row>
    <row r="236" spans="7:7">
      <c r="G236" s="31"/>
    </row>
    <row r="237" spans="7:7">
      <c r="G237" s="31"/>
    </row>
    <row r="238" spans="7:7">
      <c r="G238" s="31"/>
    </row>
    <row r="239" spans="7:7">
      <c r="G239" s="31"/>
    </row>
    <row r="240" spans="7:7">
      <c r="G240" s="31"/>
    </row>
    <row r="241" spans="7:7">
      <c r="G241" s="31"/>
    </row>
    <row r="242" spans="7:7">
      <c r="G242" s="31"/>
    </row>
    <row r="243" spans="7:7">
      <c r="G243" s="31"/>
    </row>
    <row r="244" spans="7:7">
      <c r="G244" s="31"/>
    </row>
    <row r="245" spans="7:7">
      <c r="G245" s="31"/>
    </row>
    <row r="246" spans="7:7">
      <c r="G246" s="31"/>
    </row>
    <row r="247" spans="7:7">
      <c r="G247" s="31"/>
    </row>
    <row r="248" spans="7:7">
      <c r="G248" s="31"/>
    </row>
    <row r="249" spans="7:7">
      <c r="G249" s="31"/>
    </row>
    <row r="250" spans="7:7">
      <c r="G250" s="31"/>
    </row>
    <row r="251" spans="7:7">
      <c r="G251" s="31"/>
    </row>
    <row r="252" spans="7:7">
      <c r="G252" s="31"/>
    </row>
    <row r="253" spans="7:7">
      <c r="G253" s="31"/>
    </row>
    <row r="254" spans="7:7">
      <c r="G254" s="31"/>
    </row>
    <row r="255" spans="7:7">
      <c r="G255" s="31"/>
    </row>
    <row r="256" spans="7:7">
      <c r="G256" s="31"/>
    </row>
    <row r="257" spans="7:7">
      <c r="G257" s="31"/>
    </row>
    <row r="258" spans="7:7">
      <c r="G258" s="31"/>
    </row>
    <row r="259" spans="7:7">
      <c r="G259" s="31"/>
    </row>
    <row r="260" spans="7:7">
      <c r="G260" s="31"/>
    </row>
    <row r="261" spans="7:7">
      <c r="G261" s="31"/>
    </row>
    <row r="262" spans="7:7">
      <c r="G262" s="31"/>
    </row>
    <row r="263" spans="7:7">
      <c r="G263" s="31"/>
    </row>
    <row r="264" spans="7:7">
      <c r="G264" s="31"/>
    </row>
    <row r="265" spans="7:7">
      <c r="G265" s="31"/>
    </row>
    <row r="266" spans="7:7">
      <c r="G266" s="31"/>
    </row>
    <row r="267" spans="7:7">
      <c r="G267" s="31"/>
    </row>
    <row r="268" spans="7:7">
      <c r="G268" s="31"/>
    </row>
    <row r="269" spans="7:7">
      <c r="G269" s="31"/>
    </row>
    <row r="270" spans="7:7">
      <c r="G270" s="31"/>
    </row>
    <row r="271" spans="7:7">
      <c r="G271" s="31"/>
    </row>
    <row r="272" spans="7:7">
      <c r="G272" s="31"/>
    </row>
    <row r="273" spans="7:7">
      <c r="G273" s="31"/>
    </row>
    <row r="274" spans="7:7">
      <c r="G274" s="31"/>
    </row>
    <row r="275" spans="7:7">
      <c r="G275" s="31"/>
    </row>
    <row r="276" spans="7:7">
      <c r="G276" s="31"/>
    </row>
    <row r="277" spans="7:7">
      <c r="G277" s="31"/>
    </row>
  </sheetData>
  <sortState xmlns:xlrd2="http://schemas.microsoft.com/office/spreadsheetml/2017/richdata2" ref="F39:F238">
    <sortCondition ref="F39:F238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398A-3151-D940-A20F-968E88A8732E}">
  <dimension ref="A1:V201"/>
  <sheetViews>
    <sheetView showGridLines="0" topLeftCell="A30" workbookViewId="0">
      <selection activeCell="F13" sqref="F13"/>
    </sheetView>
  </sheetViews>
  <sheetFormatPr baseColWidth="10" defaultRowHeight="16"/>
  <cols>
    <col min="1" max="1" width="11.6640625" bestFit="1" customWidth="1"/>
    <col min="2" max="2" width="20" bestFit="1" customWidth="1"/>
    <col min="6" max="6" width="27.6640625" bestFit="1" customWidth="1"/>
    <col min="7" max="7" width="20" bestFit="1" customWidth="1"/>
    <col min="8" max="8" width="6.1640625" customWidth="1"/>
    <col min="9" max="9" width="5.5" customWidth="1"/>
    <col min="10" max="10" width="3.1640625" bestFit="1" customWidth="1"/>
    <col min="11" max="11" width="8.33203125" customWidth="1"/>
    <col min="12" max="12" width="7.1640625" customWidth="1"/>
    <col min="13" max="16" width="3.1640625" bestFit="1" customWidth="1"/>
    <col min="17" max="17" width="17" bestFit="1" customWidth="1"/>
    <col min="18" max="21" width="3.1640625" bestFit="1" customWidth="1"/>
    <col min="22" max="23" width="17.1640625" bestFit="1" customWidth="1"/>
  </cols>
  <sheetData>
    <row r="1" spans="1:22" ht="19" thickBot="1">
      <c r="A1" s="15" t="s">
        <v>2</v>
      </c>
      <c r="B1" s="15" t="s">
        <v>253</v>
      </c>
      <c r="E1" s="15" t="s">
        <v>2</v>
      </c>
      <c r="F1" s="15" t="s">
        <v>256</v>
      </c>
    </row>
    <row r="2" spans="1:22" ht="17" thickTop="1">
      <c r="A2" s="8" t="s">
        <v>10</v>
      </c>
      <c r="B2" s="9">
        <v>7</v>
      </c>
      <c r="E2" s="13" t="str" cm="1">
        <f t="array" ref="E2:E18">_xlfn.UNIQUE(A2:A201)</f>
        <v>India</v>
      </c>
      <c r="F2" s="13">
        <f>COUNTIF(A:A,$E$2)</f>
        <v>24</v>
      </c>
      <c r="K2" s="11" t="s">
        <v>257</v>
      </c>
      <c r="L2" s="11" t="s">
        <v>255</v>
      </c>
    </row>
    <row r="3" spans="1:22">
      <c r="A3" s="3" t="s">
        <v>13</v>
      </c>
      <c r="B3" s="4">
        <v>2</v>
      </c>
      <c r="E3" s="13" t="str">
        <v>Iran</v>
      </c>
      <c r="F3" s="13">
        <f t="shared" ref="F3:F18" si="0">COUNTIF(A2:A201,E3)</f>
        <v>8</v>
      </c>
      <c r="K3" s="11" t="s">
        <v>254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S3">
        <v>8</v>
      </c>
      <c r="T3">
        <v>9</v>
      </c>
      <c r="U3">
        <v>10</v>
      </c>
      <c r="V3" t="s">
        <v>248</v>
      </c>
    </row>
    <row r="4" spans="1:22">
      <c r="A4" s="3" t="s">
        <v>10</v>
      </c>
      <c r="B4" s="4">
        <v>6</v>
      </c>
      <c r="E4" s="13" t="str">
        <v>Switzerland</v>
      </c>
      <c r="F4" s="13">
        <f t="shared" si="0"/>
        <v>8</v>
      </c>
      <c r="K4" s="12" t="s">
        <v>104</v>
      </c>
      <c r="L4">
        <v>3</v>
      </c>
      <c r="M4">
        <v>2</v>
      </c>
      <c r="N4">
        <v>1</v>
      </c>
      <c r="P4">
        <v>3</v>
      </c>
      <c r="Q4">
        <v>1</v>
      </c>
      <c r="R4">
        <v>3</v>
      </c>
      <c r="S4">
        <v>1</v>
      </c>
      <c r="U4">
        <v>2</v>
      </c>
      <c r="V4">
        <v>16</v>
      </c>
    </row>
    <row r="5" spans="1:22">
      <c r="A5" s="3" t="s">
        <v>18</v>
      </c>
      <c r="B5" s="4">
        <v>1</v>
      </c>
      <c r="E5" s="13" t="str">
        <v>Europe</v>
      </c>
      <c r="F5" s="13">
        <f t="shared" si="0"/>
        <v>16</v>
      </c>
      <c r="K5" s="12" t="s">
        <v>59</v>
      </c>
      <c r="L5">
        <v>2</v>
      </c>
      <c r="M5">
        <v>3</v>
      </c>
      <c r="N5">
        <v>1</v>
      </c>
      <c r="O5">
        <v>1</v>
      </c>
      <c r="Q5">
        <v>1</v>
      </c>
      <c r="R5">
        <v>4</v>
      </c>
      <c r="S5">
        <v>2</v>
      </c>
      <c r="T5">
        <v>2</v>
      </c>
      <c r="V5">
        <v>16</v>
      </c>
    </row>
    <row r="6" spans="1:22">
      <c r="A6" s="3" t="s">
        <v>10</v>
      </c>
      <c r="B6" s="4">
        <v>9</v>
      </c>
      <c r="E6" s="13" t="str">
        <v>South Korea</v>
      </c>
      <c r="F6" s="13">
        <f t="shared" si="0"/>
        <v>8</v>
      </c>
      <c r="K6" s="12" t="s">
        <v>31</v>
      </c>
      <c r="M6">
        <v>2</v>
      </c>
      <c r="P6">
        <v>2</v>
      </c>
      <c r="Q6">
        <v>2</v>
      </c>
      <c r="U6">
        <v>2</v>
      </c>
      <c r="V6">
        <v>8</v>
      </c>
    </row>
    <row r="7" spans="1:22">
      <c r="A7" s="3" t="s">
        <v>22</v>
      </c>
      <c r="B7" s="4">
        <v>1</v>
      </c>
      <c r="E7" s="13" t="str">
        <v>South Africa</v>
      </c>
      <c r="F7" s="13">
        <f t="shared" si="0"/>
        <v>8</v>
      </c>
      <c r="K7" s="12" t="s">
        <v>50</v>
      </c>
      <c r="L7">
        <v>2</v>
      </c>
      <c r="M7">
        <v>1</v>
      </c>
      <c r="N7">
        <v>1</v>
      </c>
      <c r="O7">
        <v>6</v>
      </c>
      <c r="P7">
        <v>1</v>
      </c>
      <c r="Q7">
        <v>2</v>
      </c>
      <c r="S7">
        <v>1</v>
      </c>
      <c r="T7">
        <v>2</v>
      </c>
      <c r="V7">
        <v>16</v>
      </c>
    </row>
    <row r="8" spans="1:22">
      <c r="A8" s="3" t="s">
        <v>25</v>
      </c>
      <c r="B8" s="4">
        <v>3</v>
      </c>
      <c r="E8" s="13" t="str">
        <v>Canada</v>
      </c>
      <c r="F8" s="13">
        <f t="shared" si="0"/>
        <v>8</v>
      </c>
      <c r="K8" s="12" t="s">
        <v>22</v>
      </c>
      <c r="L8">
        <v>3</v>
      </c>
      <c r="M8">
        <v>1</v>
      </c>
      <c r="N8">
        <v>2</v>
      </c>
      <c r="O8">
        <v>3</v>
      </c>
      <c r="P8">
        <v>2</v>
      </c>
      <c r="Q8">
        <v>3</v>
      </c>
      <c r="T8">
        <v>1</v>
      </c>
      <c r="U8">
        <v>1</v>
      </c>
      <c r="V8">
        <v>16</v>
      </c>
    </row>
    <row r="9" spans="1:22">
      <c r="A9" s="3" t="s">
        <v>28</v>
      </c>
      <c r="B9" s="4">
        <v>4</v>
      </c>
      <c r="E9" s="13" t="str">
        <v>Germany</v>
      </c>
      <c r="F9" s="13">
        <f t="shared" si="0"/>
        <v>16</v>
      </c>
      <c r="K9" s="12" t="s">
        <v>35</v>
      </c>
      <c r="L9">
        <v>1</v>
      </c>
      <c r="M9">
        <v>1</v>
      </c>
      <c r="N9">
        <v>3</v>
      </c>
      <c r="P9">
        <v>4</v>
      </c>
      <c r="Q9">
        <v>4</v>
      </c>
      <c r="R9">
        <v>1</v>
      </c>
      <c r="T9">
        <v>2</v>
      </c>
      <c r="V9">
        <v>16</v>
      </c>
    </row>
    <row r="10" spans="1:22">
      <c r="A10" s="3" t="s">
        <v>31</v>
      </c>
      <c r="B10" s="4">
        <v>10</v>
      </c>
      <c r="E10" s="13" t="str">
        <v>Saudi Arabia</v>
      </c>
      <c r="F10" s="13">
        <f t="shared" si="0"/>
        <v>8</v>
      </c>
      <c r="K10" s="12" t="s">
        <v>47</v>
      </c>
      <c r="P10">
        <v>3</v>
      </c>
      <c r="Q10">
        <v>1</v>
      </c>
      <c r="R10">
        <v>2</v>
      </c>
      <c r="T10">
        <v>1</v>
      </c>
      <c r="U10">
        <v>1</v>
      </c>
      <c r="V10">
        <v>8</v>
      </c>
    </row>
    <row r="11" spans="1:22">
      <c r="A11" s="3" t="s">
        <v>22</v>
      </c>
      <c r="B11" s="4">
        <v>6</v>
      </c>
      <c r="E11" s="13" t="str">
        <v>Japan</v>
      </c>
      <c r="F11" s="13">
        <f t="shared" si="0"/>
        <v>8</v>
      </c>
      <c r="K11" s="12" t="s">
        <v>10</v>
      </c>
      <c r="L11">
        <v>4</v>
      </c>
      <c r="M11">
        <v>4</v>
      </c>
      <c r="N11">
        <v>4</v>
      </c>
      <c r="O11">
        <v>1</v>
      </c>
      <c r="P11">
        <v>1</v>
      </c>
      <c r="Q11">
        <v>3</v>
      </c>
      <c r="R11">
        <v>2</v>
      </c>
      <c r="S11">
        <v>1</v>
      </c>
      <c r="T11">
        <v>2</v>
      </c>
      <c r="U11">
        <v>2</v>
      </c>
      <c r="V11">
        <v>24</v>
      </c>
    </row>
    <row r="12" spans="1:22">
      <c r="A12" s="3" t="s">
        <v>35</v>
      </c>
      <c r="B12" s="4">
        <v>5</v>
      </c>
      <c r="E12" s="13" t="str">
        <v>Hong Kong</v>
      </c>
      <c r="F12" s="13">
        <f t="shared" si="0"/>
        <v>8</v>
      </c>
      <c r="K12" s="12" t="s">
        <v>13</v>
      </c>
      <c r="M12">
        <v>2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8</v>
      </c>
    </row>
    <row r="13" spans="1:22">
      <c r="A13" s="3" t="s">
        <v>10</v>
      </c>
      <c r="B13" s="4">
        <v>10</v>
      </c>
      <c r="E13" s="13" t="str">
        <v>China</v>
      </c>
      <c r="F13" s="13">
        <f t="shared" si="0"/>
        <v>16</v>
      </c>
      <c r="K13" s="12" t="s">
        <v>44</v>
      </c>
      <c r="L13">
        <v>1</v>
      </c>
      <c r="M13">
        <v>1</v>
      </c>
      <c r="N13">
        <v>1</v>
      </c>
      <c r="Q13">
        <v>2</v>
      </c>
      <c r="S13">
        <v>2</v>
      </c>
      <c r="T13">
        <v>1</v>
      </c>
      <c r="V13">
        <v>8</v>
      </c>
    </row>
    <row r="14" spans="1:22">
      <c r="A14" s="3" t="s">
        <v>10</v>
      </c>
      <c r="B14" s="4">
        <v>8</v>
      </c>
      <c r="E14" s="13" t="str">
        <v>United Kingdom</v>
      </c>
      <c r="F14" s="13">
        <f t="shared" si="0"/>
        <v>8</v>
      </c>
      <c r="K14" s="12" t="s">
        <v>40</v>
      </c>
      <c r="L14">
        <v>1</v>
      </c>
      <c r="M14">
        <v>2</v>
      </c>
      <c r="P14">
        <v>2</v>
      </c>
      <c r="Q14">
        <v>1</v>
      </c>
      <c r="R14">
        <v>2</v>
      </c>
      <c r="V14">
        <v>8</v>
      </c>
    </row>
    <row r="15" spans="1:22">
      <c r="A15" s="3" t="s">
        <v>40</v>
      </c>
      <c r="B15" s="4">
        <v>6</v>
      </c>
      <c r="E15" s="13" t="str">
        <v>Brazil</v>
      </c>
      <c r="F15" s="13">
        <f t="shared" si="0"/>
        <v>16</v>
      </c>
      <c r="K15" s="12" t="s">
        <v>28</v>
      </c>
      <c r="L15">
        <v>2</v>
      </c>
      <c r="N15">
        <v>1</v>
      </c>
      <c r="O15">
        <v>2</v>
      </c>
      <c r="P15">
        <v>1</v>
      </c>
      <c r="Q15">
        <v>1</v>
      </c>
      <c r="U15">
        <v>1</v>
      </c>
      <c r="V15">
        <v>8</v>
      </c>
    </row>
    <row r="16" spans="1:22">
      <c r="A16" s="3" t="s">
        <v>28</v>
      </c>
      <c r="B16" s="4">
        <v>6</v>
      </c>
      <c r="E16" s="13" t="str">
        <v>United States</v>
      </c>
      <c r="F16" s="13">
        <f t="shared" si="0"/>
        <v>16</v>
      </c>
      <c r="K16" s="12" t="s">
        <v>25</v>
      </c>
      <c r="L16">
        <v>2</v>
      </c>
      <c r="N16">
        <v>2</v>
      </c>
      <c r="Q16">
        <v>1</v>
      </c>
      <c r="R16">
        <v>2</v>
      </c>
      <c r="S16">
        <v>1</v>
      </c>
      <c r="V16">
        <v>8</v>
      </c>
    </row>
    <row r="17" spans="1:22">
      <c r="A17" s="3" t="s">
        <v>44</v>
      </c>
      <c r="B17" s="4">
        <v>8</v>
      </c>
      <c r="E17" s="13" t="str">
        <v>Taiwan</v>
      </c>
      <c r="F17" s="13">
        <f t="shared" si="0"/>
        <v>8</v>
      </c>
      <c r="K17" s="12" t="s">
        <v>18</v>
      </c>
      <c r="L17">
        <v>2</v>
      </c>
      <c r="Q17">
        <v>2</v>
      </c>
      <c r="S17">
        <v>2</v>
      </c>
      <c r="T17">
        <v>1</v>
      </c>
      <c r="U17">
        <v>1</v>
      </c>
      <c r="V17">
        <v>8</v>
      </c>
    </row>
    <row r="18" spans="1:22">
      <c r="A18" s="3" t="s">
        <v>47</v>
      </c>
      <c r="B18" s="4">
        <v>5</v>
      </c>
      <c r="E18" s="13" t="str">
        <v>Australia</v>
      </c>
      <c r="F18" s="13">
        <f t="shared" si="0"/>
        <v>16</v>
      </c>
      <c r="K18" s="12" t="s">
        <v>74</v>
      </c>
      <c r="N18">
        <v>1</v>
      </c>
      <c r="O18">
        <v>1</v>
      </c>
      <c r="P18">
        <v>1</v>
      </c>
      <c r="R18">
        <v>1</v>
      </c>
      <c r="T18">
        <v>2</v>
      </c>
      <c r="U18">
        <v>2</v>
      </c>
      <c r="V18">
        <v>8</v>
      </c>
    </row>
    <row r="19" spans="1:22">
      <c r="A19" s="3" t="s">
        <v>50</v>
      </c>
      <c r="B19" s="4">
        <v>4</v>
      </c>
      <c r="K19" s="12" t="s">
        <v>55</v>
      </c>
      <c r="L19">
        <v>1</v>
      </c>
      <c r="M19">
        <v>2</v>
      </c>
      <c r="O19">
        <v>1</v>
      </c>
      <c r="Q19">
        <v>1</v>
      </c>
      <c r="R19">
        <v>2</v>
      </c>
      <c r="T19">
        <v>1</v>
      </c>
      <c r="V19">
        <v>8</v>
      </c>
    </row>
    <row r="20" spans="1:22">
      <c r="A20" s="3" t="s">
        <v>10</v>
      </c>
      <c r="B20" s="4">
        <v>1</v>
      </c>
      <c r="K20" s="12" t="s">
        <v>62</v>
      </c>
      <c r="L20">
        <v>2</v>
      </c>
      <c r="M20">
        <v>1</v>
      </c>
      <c r="N20">
        <v>3</v>
      </c>
      <c r="O20">
        <v>2</v>
      </c>
      <c r="Q20">
        <v>1</v>
      </c>
      <c r="R20">
        <v>1</v>
      </c>
      <c r="S20">
        <v>3</v>
      </c>
      <c r="U20">
        <v>3</v>
      </c>
      <c r="V20">
        <v>16</v>
      </c>
    </row>
    <row r="21" spans="1:22">
      <c r="A21" s="3" t="s">
        <v>44</v>
      </c>
      <c r="B21" s="4">
        <v>1</v>
      </c>
      <c r="K21" s="12" t="s">
        <v>248</v>
      </c>
      <c r="L21">
        <v>26</v>
      </c>
      <c r="M21">
        <v>22</v>
      </c>
      <c r="N21">
        <v>21</v>
      </c>
      <c r="O21">
        <v>18</v>
      </c>
      <c r="P21">
        <v>21</v>
      </c>
      <c r="Q21">
        <v>27</v>
      </c>
      <c r="R21">
        <v>20</v>
      </c>
      <c r="S21">
        <v>14</v>
      </c>
      <c r="T21">
        <v>15</v>
      </c>
      <c r="U21">
        <v>16</v>
      </c>
      <c r="V21">
        <v>200</v>
      </c>
    </row>
    <row r="22" spans="1:22">
      <c r="A22" s="3" t="s">
        <v>55</v>
      </c>
      <c r="B22" s="4">
        <v>1</v>
      </c>
    </row>
    <row r="23" spans="1:22">
      <c r="A23" s="3" t="s">
        <v>10</v>
      </c>
      <c r="B23" s="4">
        <v>9</v>
      </c>
    </row>
    <row r="24" spans="1:22">
      <c r="A24" s="3" t="s">
        <v>59</v>
      </c>
      <c r="B24" s="4">
        <v>2</v>
      </c>
    </row>
    <row r="25" spans="1:22">
      <c r="A25" s="3" t="s">
        <v>62</v>
      </c>
      <c r="B25" s="4">
        <v>3</v>
      </c>
    </row>
    <row r="26" spans="1:22">
      <c r="A26" s="3" t="s">
        <v>31</v>
      </c>
      <c r="B26" s="4">
        <v>2</v>
      </c>
    </row>
    <row r="27" spans="1:22" ht="18">
      <c r="A27" s="3" t="s">
        <v>59</v>
      </c>
      <c r="B27" s="4">
        <v>8</v>
      </c>
      <c r="E27" s="27" t="s">
        <v>2</v>
      </c>
      <c r="F27" s="28" t="s">
        <v>253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22">
      <c r="A28" s="3" t="s">
        <v>25</v>
      </c>
      <c r="B28" s="4">
        <v>7</v>
      </c>
      <c r="E28" s="27"/>
      <c r="F28" s="13"/>
      <c r="G28" s="13">
        <v>1</v>
      </c>
      <c r="H28" s="13">
        <v>2</v>
      </c>
      <c r="I28" s="13">
        <v>3</v>
      </c>
      <c r="J28" s="13">
        <v>4</v>
      </c>
      <c r="K28" s="13">
        <v>5</v>
      </c>
      <c r="L28" s="13">
        <v>6</v>
      </c>
      <c r="M28" s="13">
        <v>7</v>
      </c>
      <c r="N28" s="13">
        <v>8</v>
      </c>
      <c r="O28" s="13">
        <v>9</v>
      </c>
      <c r="P28" s="13">
        <v>10</v>
      </c>
      <c r="Q28" s="13" t="s">
        <v>248</v>
      </c>
    </row>
    <row r="29" spans="1:22">
      <c r="A29" s="3" t="s">
        <v>10</v>
      </c>
      <c r="B29" s="4">
        <v>1</v>
      </c>
      <c r="E29" s="27"/>
      <c r="F29" s="13" t="s">
        <v>104</v>
      </c>
      <c r="G29" s="13">
        <v>3</v>
      </c>
      <c r="H29" s="13">
        <v>2</v>
      </c>
      <c r="I29" s="13">
        <v>1</v>
      </c>
      <c r="J29" s="13"/>
      <c r="K29" s="13">
        <v>3</v>
      </c>
      <c r="L29" s="13">
        <v>1</v>
      </c>
      <c r="M29" s="13">
        <v>3</v>
      </c>
      <c r="N29" s="13">
        <v>1</v>
      </c>
      <c r="O29" s="13"/>
      <c r="P29" s="13">
        <v>2</v>
      </c>
      <c r="Q29" s="18">
        <f>SUM(G29:P29)</f>
        <v>16</v>
      </c>
    </row>
    <row r="30" spans="1:22">
      <c r="A30" s="3" t="s">
        <v>10</v>
      </c>
      <c r="B30" s="4">
        <v>3</v>
      </c>
      <c r="E30" s="27"/>
      <c r="F30" s="13" t="s">
        <v>59</v>
      </c>
      <c r="G30" s="13">
        <v>2</v>
      </c>
      <c r="H30" s="13">
        <v>3</v>
      </c>
      <c r="I30" s="13">
        <v>1</v>
      </c>
      <c r="J30" s="13">
        <v>1</v>
      </c>
      <c r="K30" s="13"/>
      <c r="L30" s="13">
        <v>1</v>
      </c>
      <c r="M30" s="13">
        <v>4</v>
      </c>
      <c r="N30" s="13">
        <v>2</v>
      </c>
      <c r="O30" s="13">
        <v>2</v>
      </c>
      <c r="P30" s="13"/>
      <c r="Q30" s="18">
        <f t="shared" ref="Q30:Q45" si="1">SUM(G30:P30)</f>
        <v>16</v>
      </c>
    </row>
    <row r="31" spans="1:22">
      <c r="A31" s="3" t="s">
        <v>35</v>
      </c>
      <c r="B31" s="4">
        <v>1</v>
      </c>
      <c r="E31" s="27"/>
      <c r="F31" s="13" t="s">
        <v>31</v>
      </c>
      <c r="G31" s="13"/>
      <c r="H31" s="13">
        <v>2</v>
      </c>
      <c r="I31" s="13"/>
      <c r="J31" s="13"/>
      <c r="K31" s="13">
        <v>2</v>
      </c>
      <c r="L31" s="13">
        <v>2</v>
      </c>
      <c r="M31" s="13"/>
      <c r="N31" s="13"/>
      <c r="O31" s="13"/>
      <c r="P31" s="13">
        <v>2</v>
      </c>
      <c r="Q31" s="18">
        <f t="shared" si="1"/>
        <v>8</v>
      </c>
    </row>
    <row r="32" spans="1:22">
      <c r="A32" s="3" t="s">
        <v>55</v>
      </c>
      <c r="B32" s="4">
        <v>7</v>
      </c>
      <c r="E32" s="27"/>
      <c r="F32" s="13" t="s">
        <v>50</v>
      </c>
      <c r="G32" s="13">
        <v>2</v>
      </c>
      <c r="H32" s="13">
        <v>1</v>
      </c>
      <c r="I32" s="13">
        <v>1</v>
      </c>
      <c r="J32" s="13">
        <v>6</v>
      </c>
      <c r="K32" s="13">
        <v>1</v>
      </c>
      <c r="L32" s="13">
        <v>2</v>
      </c>
      <c r="M32" s="13"/>
      <c r="N32" s="13">
        <v>1</v>
      </c>
      <c r="O32" s="13">
        <v>2</v>
      </c>
      <c r="P32" s="13"/>
      <c r="Q32" s="18">
        <f t="shared" si="1"/>
        <v>16</v>
      </c>
    </row>
    <row r="33" spans="1:22">
      <c r="A33" s="3" t="s">
        <v>50</v>
      </c>
      <c r="B33" s="4">
        <v>9</v>
      </c>
      <c r="E33" s="27"/>
      <c r="F33" s="13" t="s">
        <v>22</v>
      </c>
      <c r="G33" s="13">
        <v>3</v>
      </c>
      <c r="H33" s="13">
        <v>1</v>
      </c>
      <c r="I33" s="13">
        <v>2</v>
      </c>
      <c r="J33" s="13">
        <v>3</v>
      </c>
      <c r="K33" s="13">
        <v>2</v>
      </c>
      <c r="L33" s="13">
        <v>3</v>
      </c>
      <c r="M33" s="13"/>
      <c r="N33" s="13"/>
      <c r="O33" s="13">
        <v>1</v>
      </c>
      <c r="P33" s="13">
        <v>1</v>
      </c>
      <c r="Q33" s="18">
        <f t="shared" si="1"/>
        <v>16</v>
      </c>
    </row>
    <row r="34" spans="1:22">
      <c r="A34" s="3" t="s">
        <v>74</v>
      </c>
      <c r="B34" s="4">
        <v>9</v>
      </c>
      <c r="E34" s="27"/>
      <c r="F34" s="13" t="s">
        <v>35</v>
      </c>
      <c r="G34" s="13">
        <v>1</v>
      </c>
      <c r="H34" s="13">
        <v>1</v>
      </c>
      <c r="I34" s="13">
        <v>3</v>
      </c>
      <c r="J34" s="13"/>
      <c r="K34" s="13">
        <v>4</v>
      </c>
      <c r="L34" s="13">
        <v>4</v>
      </c>
      <c r="M34" s="13">
        <v>1</v>
      </c>
      <c r="N34" s="13"/>
      <c r="O34" s="13">
        <v>2</v>
      </c>
      <c r="P34" s="13"/>
      <c r="Q34" s="18">
        <f t="shared" si="1"/>
        <v>16</v>
      </c>
    </row>
    <row r="35" spans="1:22">
      <c r="A35" s="3" t="s">
        <v>35</v>
      </c>
      <c r="B35" s="4">
        <v>5</v>
      </c>
      <c r="E35" s="27"/>
      <c r="F35" s="13" t="s">
        <v>47</v>
      </c>
      <c r="G35" s="13"/>
      <c r="H35" s="13"/>
      <c r="I35" s="13"/>
      <c r="J35" s="13"/>
      <c r="K35" s="13">
        <v>3</v>
      </c>
      <c r="L35" s="13">
        <v>1</v>
      </c>
      <c r="M35" s="13">
        <v>2</v>
      </c>
      <c r="N35" s="13"/>
      <c r="O35" s="13">
        <v>1</v>
      </c>
      <c r="P35" s="13">
        <v>1</v>
      </c>
      <c r="Q35" s="18">
        <f t="shared" si="1"/>
        <v>8</v>
      </c>
    </row>
    <row r="36" spans="1:22">
      <c r="A36" s="3" t="s">
        <v>18</v>
      </c>
      <c r="B36" s="4">
        <v>8</v>
      </c>
      <c r="E36" s="27"/>
      <c r="F36" s="13" t="s">
        <v>10</v>
      </c>
      <c r="G36" s="13">
        <v>4</v>
      </c>
      <c r="H36" s="13">
        <v>4</v>
      </c>
      <c r="I36" s="13">
        <v>4</v>
      </c>
      <c r="J36" s="13">
        <v>1</v>
      </c>
      <c r="K36" s="13">
        <v>1</v>
      </c>
      <c r="L36" s="13">
        <v>3</v>
      </c>
      <c r="M36" s="13">
        <v>2</v>
      </c>
      <c r="N36" s="13">
        <v>1</v>
      </c>
      <c r="O36" s="13">
        <v>2</v>
      </c>
      <c r="P36" s="13">
        <v>2</v>
      </c>
      <c r="Q36" s="18">
        <f t="shared" si="1"/>
        <v>24</v>
      </c>
    </row>
    <row r="37" spans="1:22">
      <c r="A37" s="3" t="s">
        <v>22</v>
      </c>
      <c r="B37" s="4">
        <v>3</v>
      </c>
      <c r="E37" s="27"/>
      <c r="F37" s="13" t="s">
        <v>13</v>
      </c>
      <c r="G37" s="13"/>
      <c r="H37" s="13">
        <v>2</v>
      </c>
      <c r="I37" s="13">
        <v>1</v>
      </c>
      <c r="J37" s="13">
        <v>1</v>
      </c>
      <c r="K37" s="13">
        <v>1</v>
      </c>
      <c r="L37" s="13">
        <v>1</v>
      </c>
      <c r="M37" s="13"/>
      <c r="N37" s="13">
        <v>1</v>
      </c>
      <c r="O37" s="13"/>
      <c r="P37" s="13">
        <v>1</v>
      </c>
      <c r="Q37" s="18">
        <f t="shared" si="1"/>
        <v>8</v>
      </c>
      <c r="V37">
        <f>(Q44-1)/Q46</f>
        <v>3.5000000000000003E-2</v>
      </c>
    </row>
    <row r="38" spans="1:22">
      <c r="A38" s="3" t="s">
        <v>74</v>
      </c>
      <c r="B38" s="4">
        <v>4</v>
      </c>
      <c r="E38" s="27"/>
      <c r="F38" s="13" t="s">
        <v>44</v>
      </c>
      <c r="G38" s="13">
        <v>1</v>
      </c>
      <c r="H38" s="13">
        <v>1</v>
      </c>
      <c r="I38" s="13">
        <v>1</v>
      </c>
      <c r="J38" s="13"/>
      <c r="K38" s="13"/>
      <c r="L38" s="13">
        <v>2</v>
      </c>
      <c r="M38" s="13"/>
      <c r="N38" s="13">
        <v>2</v>
      </c>
      <c r="O38" s="13">
        <v>1</v>
      </c>
      <c r="P38" s="13"/>
      <c r="Q38" s="18">
        <f t="shared" si="1"/>
        <v>8</v>
      </c>
    </row>
    <row r="39" spans="1:22">
      <c r="A39" s="3" t="s">
        <v>35</v>
      </c>
      <c r="B39" s="4">
        <v>3</v>
      </c>
      <c r="E39" s="27"/>
      <c r="F39" s="13" t="s">
        <v>40</v>
      </c>
      <c r="G39" s="13">
        <v>1</v>
      </c>
      <c r="H39" s="13">
        <v>2</v>
      </c>
      <c r="I39" s="13"/>
      <c r="J39" s="13"/>
      <c r="K39" s="13">
        <v>2</v>
      </c>
      <c r="L39" s="13">
        <v>1</v>
      </c>
      <c r="M39" s="13">
        <v>2</v>
      </c>
      <c r="N39" s="13"/>
      <c r="O39" s="13"/>
      <c r="P39" s="13"/>
      <c r="Q39" s="18">
        <f t="shared" si="1"/>
        <v>8</v>
      </c>
    </row>
    <row r="40" spans="1:22">
      <c r="A40" s="3" t="s">
        <v>62</v>
      </c>
      <c r="B40" s="4">
        <v>10</v>
      </c>
      <c r="E40" s="27"/>
      <c r="F40" s="13" t="s">
        <v>28</v>
      </c>
      <c r="G40" s="13">
        <v>2</v>
      </c>
      <c r="H40" s="13"/>
      <c r="I40" s="13">
        <v>1</v>
      </c>
      <c r="J40" s="13">
        <v>2</v>
      </c>
      <c r="K40" s="13">
        <v>1</v>
      </c>
      <c r="L40" s="13">
        <v>1</v>
      </c>
      <c r="M40" s="13"/>
      <c r="N40" s="13"/>
      <c r="O40" s="13"/>
      <c r="P40" s="13">
        <v>1</v>
      </c>
      <c r="Q40" s="18">
        <f t="shared" si="1"/>
        <v>8</v>
      </c>
    </row>
    <row r="41" spans="1:22">
      <c r="A41" s="3" t="s">
        <v>13</v>
      </c>
      <c r="B41" s="4">
        <v>4</v>
      </c>
      <c r="E41" s="27"/>
      <c r="F41" s="13" t="s">
        <v>25</v>
      </c>
      <c r="G41" s="13">
        <v>2</v>
      </c>
      <c r="H41" s="13"/>
      <c r="I41" s="13">
        <v>2</v>
      </c>
      <c r="J41" s="13"/>
      <c r="K41" s="13"/>
      <c r="L41" s="13">
        <v>1</v>
      </c>
      <c r="M41" s="13">
        <v>2</v>
      </c>
      <c r="N41" s="13">
        <v>1</v>
      </c>
      <c r="O41" s="13"/>
      <c r="P41" s="13"/>
      <c r="Q41" s="18">
        <f t="shared" si="1"/>
        <v>8</v>
      </c>
    </row>
    <row r="42" spans="1:22">
      <c r="A42" s="3" t="s">
        <v>62</v>
      </c>
      <c r="B42" s="4">
        <v>10</v>
      </c>
      <c r="E42" s="27"/>
      <c r="F42" s="13" t="s">
        <v>18</v>
      </c>
      <c r="G42" s="13">
        <v>2</v>
      </c>
      <c r="H42" s="13"/>
      <c r="I42" s="13"/>
      <c r="J42" s="13"/>
      <c r="K42" s="13"/>
      <c r="L42" s="13">
        <v>2</v>
      </c>
      <c r="M42" s="13"/>
      <c r="N42" s="13">
        <v>2</v>
      </c>
      <c r="O42" s="13">
        <v>1</v>
      </c>
      <c r="P42" s="13">
        <v>1</v>
      </c>
      <c r="Q42" s="18">
        <f t="shared" si="1"/>
        <v>8</v>
      </c>
    </row>
    <row r="43" spans="1:22">
      <c r="A43" s="3" t="s">
        <v>13</v>
      </c>
      <c r="B43" s="4">
        <v>10</v>
      </c>
      <c r="E43" s="27"/>
      <c r="F43" s="13" t="s">
        <v>74</v>
      </c>
      <c r="G43" s="13"/>
      <c r="H43" s="13"/>
      <c r="I43" s="13">
        <v>1</v>
      </c>
      <c r="J43" s="13">
        <v>1</v>
      </c>
      <c r="K43" s="13">
        <v>1</v>
      </c>
      <c r="L43" s="13"/>
      <c r="M43" s="13">
        <v>1</v>
      </c>
      <c r="N43" s="13"/>
      <c r="O43" s="13">
        <v>2</v>
      </c>
      <c r="P43" s="13">
        <v>2</v>
      </c>
      <c r="Q43" s="18">
        <f t="shared" si="1"/>
        <v>8</v>
      </c>
    </row>
    <row r="44" spans="1:22">
      <c r="A44" s="3" t="s">
        <v>44</v>
      </c>
      <c r="B44" s="4">
        <v>6</v>
      </c>
      <c r="E44" s="27"/>
      <c r="F44" s="13" t="s">
        <v>55</v>
      </c>
      <c r="G44" s="13">
        <v>1</v>
      </c>
      <c r="H44" s="13">
        <v>2</v>
      </c>
      <c r="I44" s="13"/>
      <c r="J44" s="13">
        <v>1</v>
      </c>
      <c r="K44" s="13"/>
      <c r="L44" s="13">
        <v>1</v>
      </c>
      <c r="M44" s="13">
        <v>2</v>
      </c>
      <c r="N44" s="13"/>
      <c r="O44" s="13">
        <v>1</v>
      </c>
      <c r="P44" s="13"/>
      <c r="Q44" s="18">
        <f t="shared" si="1"/>
        <v>8</v>
      </c>
    </row>
    <row r="45" spans="1:22">
      <c r="A45" s="3" t="s">
        <v>10</v>
      </c>
      <c r="B45" s="4">
        <v>1</v>
      </c>
      <c r="E45" s="27"/>
      <c r="F45" s="13" t="s">
        <v>62</v>
      </c>
      <c r="G45" s="13">
        <v>2</v>
      </c>
      <c r="H45" s="13">
        <v>1</v>
      </c>
      <c r="I45" s="13">
        <v>3</v>
      </c>
      <c r="J45" s="13">
        <v>2</v>
      </c>
      <c r="K45" s="13"/>
      <c r="L45" s="13">
        <v>1</v>
      </c>
      <c r="M45" s="13">
        <v>1</v>
      </c>
      <c r="N45" s="13">
        <v>3</v>
      </c>
      <c r="O45" s="13"/>
      <c r="P45" s="13">
        <v>3</v>
      </c>
      <c r="Q45" s="18">
        <f t="shared" si="1"/>
        <v>16</v>
      </c>
      <c r="V45">
        <f>(Q31+Q35+Q38+Q41+Q43)/Q46</f>
        <v>0.2</v>
      </c>
    </row>
    <row r="46" spans="1:22">
      <c r="A46" s="3" t="s">
        <v>50</v>
      </c>
      <c r="B46" s="4">
        <v>9</v>
      </c>
      <c r="E46" s="27"/>
      <c r="F46" s="13" t="s">
        <v>248</v>
      </c>
      <c r="G46" s="17">
        <f>SUM(G29:G45)</f>
        <v>26</v>
      </c>
      <c r="H46" s="17">
        <f>SUM(H29:H45)</f>
        <v>22</v>
      </c>
      <c r="I46" s="17">
        <f>SUM(I29:I45)</f>
        <v>21</v>
      </c>
      <c r="J46" s="17">
        <f t="shared" ref="J46:P46" si="2">SUM(J29:J45)</f>
        <v>18</v>
      </c>
      <c r="K46" s="17">
        <f>SUM(K29:K45)</f>
        <v>21</v>
      </c>
      <c r="L46" s="17">
        <f t="shared" si="2"/>
        <v>27</v>
      </c>
      <c r="M46" s="17">
        <f t="shared" si="2"/>
        <v>20</v>
      </c>
      <c r="N46" s="17">
        <f t="shared" si="2"/>
        <v>14</v>
      </c>
      <c r="O46" s="17">
        <f t="shared" si="2"/>
        <v>15</v>
      </c>
      <c r="P46" s="17">
        <f t="shared" si="2"/>
        <v>16</v>
      </c>
      <c r="Q46" s="19">
        <f>SUM(G46:P46)</f>
        <v>200</v>
      </c>
    </row>
    <row r="47" spans="1:22">
      <c r="A47" s="3" t="s">
        <v>35</v>
      </c>
      <c r="B47" s="4">
        <v>6</v>
      </c>
    </row>
    <row r="48" spans="1:22">
      <c r="A48" s="3" t="s">
        <v>47</v>
      </c>
      <c r="B48" s="4">
        <v>7</v>
      </c>
    </row>
    <row r="49" spans="1:22">
      <c r="A49" s="3" t="s">
        <v>31</v>
      </c>
      <c r="B49" s="4">
        <v>10</v>
      </c>
    </row>
    <row r="50" spans="1:22">
      <c r="A50" s="3" t="s">
        <v>25</v>
      </c>
      <c r="B50" s="4">
        <v>3</v>
      </c>
    </row>
    <row r="51" spans="1:22">
      <c r="A51" s="3" t="s">
        <v>55</v>
      </c>
      <c r="B51" s="4">
        <v>9</v>
      </c>
      <c r="V51" s="20"/>
    </row>
    <row r="52" spans="1:22">
      <c r="A52" s="3" t="s">
        <v>62</v>
      </c>
      <c r="B52" s="4">
        <v>4</v>
      </c>
    </row>
    <row r="53" spans="1:22">
      <c r="A53" s="3" t="s">
        <v>18</v>
      </c>
      <c r="B53" s="4">
        <v>1</v>
      </c>
    </row>
    <row r="54" spans="1:22">
      <c r="A54" s="3" t="s">
        <v>18</v>
      </c>
      <c r="B54" s="4">
        <v>9</v>
      </c>
    </row>
    <row r="55" spans="1:22">
      <c r="A55" s="3" t="s">
        <v>55</v>
      </c>
      <c r="B55" s="4">
        <v>2</v>
      </c>
    </row>
    <row r="56" spans="1:22">
      <c r="A56" s="3" t="s">
        <v>25</v>
      </c>
      <c r="B56" s="4">
        <v>7</v>
      </c>
    </row>
    <row r="57" spans="1:22">
      <c r="A57" s="3" t="s">
        <v>28</v>
      </c>
      <c r="B57" s="4">
        <v>4</v>
      </c>
    </row>
    <row r="58" spans="1:22">
      <c r="A58" s="3" t="s">
        <v>44</v>
      </c>
      <c r="B58" s="4">
        <v>2</v>
      </c>
    </row>
    <row r="59" spans="1:22">
      <c r="A59" s="3" t="s">
        <v>50</v>
      </c>
      <c r="B59" s="4">
        <v>4</v>
      </c>
    </row>
    <row r="60" spans="1:22">
      <c r="A60" s="3" t="s">
        <v>35</v>
      </c>
      <c r="B60" s="4">
        <v>6</v>
      </c>
    </row>
    <row r="61" spans="1:22">
      <c r="A61" s="3" t="s">
        <v>104</v>
      </c>
      <c r="B61" s="4">
        <v>6</v>
      </c>
    </row>
    <row r="62" spans="1:22">
      <c r="A62" s="3" t="s">
        <v>40</v>
      </c>
      <c r="B62" s="4">
        <v>7</v>
      </c>
    </row>
    <row r="63" spans="1:22">
      <c r="A63" s="3" t="s">
        <v>13</v>
      </c>
      <c r="B63" s="4">
        <v>8</v>
      </c>
    </row>
    <row r="64" spans="1:22">
      <c r="A64" s="3" t="s">
        <v>59</v>
      </c>
      <c r="B64" s="4">
        <v>9</v>
      </c>
    </row>
    <row r="65" spans="1:2">
      <c r="A65" s="3" t="s">
        <v>35</v>
      </c>
      <c r="B65" s="4">
        <v>5</v>
      </c>
    </row>
    <row r="66" spans="1:2">
      <c r="A66" s="3" t="s">
        <v>28</v>
      </c>
      <c r="B66" s="4">
        <v>1</v>
      </c>
    </row>
    <row r="67" spans="1:2">
      <c r="A67" s="3" t="s">
        <v>50</v>
      </c>
      <c r="B67" s="4">
        <v>2</v>
      </c>
    </row>
    <row r="68" spans="1:2">
      <c r="A68" s="3" t="s">
        <v>59</v>
      </c>
      <c r="B68" s="4">
        <v>1</v>
      </c>
    </row>
    <row r="69" spans="1:2">
      <c r="A69" s="3" t="s">
        <v>62</v>
      </c>
      <c r="B69" s="4">
        <v>4</v>
      </c>
    </row>
    <row r="70" spans="1:2">
      <c r="A70" s="3" t="s">
        <v>10</v>
      </c>
      <c r="B70" s="4">
        <v>4</v>
      </c>
    </row>
    <row r="71" spans="1:2">
      <c r="A71" s="3" t="s">
        <v>104</v>
      </c>
      <c r="B71" s="4">
        <v>5</v>
      </c>
    </row>
    <row r="72" spans="1:2">
      <c r="A72" s="3" t="s">
        <v>62</v>
      </c>
      <c r="B72" s="4">
        <v>1</v>
      </c>
    </row>
    <row r="73" spans="1:2">
      <c r="A73" s="3" t="s">
        <v>47</v>
      </c>
      <c r="B73" s="4">
        <v>7</v>
      </c>
    </row>
    <row r="74" spans="1:2">
      <c r="A74" s="3" t="s">
        <v>22</v>
      </c>
      <c r="B74" s="4">
        <v>4</v>
      </c>
    </row>
    <row r="75" spans="1:2">
      <c r="A75" s="3" t="s">
        <v>18</v>
      </c>
      <c r="B75" s="4">
        <v>6</v>
      </c>
    </row>
    <row r="76" spans="1:2">
      <c r="A76" s="3" t="s">
        <v>59</v>
      </c>
      <c r="B76" s="4">
        <v>1</v>
      </c>
    </row>
    <row r="77" spans="1:2">
      <c r="A77" s="3" t="s">
        <v>10</v>
      </c>
      <c r="B77" s="4">
        <v>3</v>
      </c>
    </row>
    <row r="78" spans="1:2">
      <c r="A78" s="3" t="s">
        <v>35</v>
      </c>
      <c r="B78" s="4">
        <v>5</v>
      </c>
    </row>
    <row r="79" spans="1:2">
      <c r="A79" s="3" t="s">
        <v>59</v>
      </c>
      <c r="B79" s="4">
        <v>3</v>
      </c>
    </row>
    <row r="80" spans="1:2">
      <c r="A80" s="3" t="s">
        <v>74</v>
      </c>
      <c r="B80" s="4">
        <v>5</v>
      </c>
    </row>
    <row r="81" spans="1:2">
      <c r="A81" s="3" t="s">
        <v>10</v>
      </c>
      <c r="B81" s="4">
        <v>6</v>
      </c>
    </row>
    <row r="82" spans="1:2">
      <c r="A82" s="3" t="s">
        <v>104</v>
      </c>
      <c r="B82" s="4">
        <v>10</v>
      </c>
    </row>
    <row r="83" spans="1:2">
      <c r="A83" s="3" t="s">
        <v>44</v>
      </c>
      <c r="B83" s="4">
        <v>8</v>
      </c>
    </row>
    <row r="84" spans="1:2">
      <c r="A84" s="3" t="s">
        <v>50</v>
      </c>
      <c r="B84" s="4">
        <v>1</v>
      </c>
    </row>
    <row r="85" spans="1:2">
      <c r="A85" s="3" t="s">
        <v>22</v>
      </c>
      <c r="B85" s="4">
        <v>6</v>
      </c>
    </row>
    <row r="86" spans="1:2">
      <c r="A86" s="3" t="s">
        <v>62</v>
      </c>
      <c r="B86" s="4">
        <v>1</v>
      </c>
    </row>
    <row r="87" spans="1:2">
      <c r="A87" s="3" t="s">
        <v>22</v>
      </c>
      <c r="B87" s="4">
        <v>6</v>
      </c>
    </row>
    <row r="88" spans="1:2">
      <c r="A88" s="3" t="s">
        <v>104</v>
      </c>
      <c r="B88" s="4">
        <v>7</v>
      </c>
    </row>
    <row r="89" spans="1:2">
      <c r="A89" s="3" t="s">
        <v>35</v>
      </c>
      <c r="B89" s="4">
        <v>6</v>
      </c>
    </row>
    <row r="90" spans="1:2">
      <c r="A90" s="3" t="s">
        <v>10</v>
      </c>
      <c r="B90" s="4">
        <v>7</v>
      </c>
    </row>
    <row r="91" spans="1:2">
      <c r="A91" s="3" t="s">
        <v>22</v>
      </c>
      <c r="B91" s="4">
        <v>10</v>
      </c>
    </row>
    <row r="92" spans="1:2">
      <c r="A92" s="3" t="s">
        <v>10</v>
      </c>
      <c r="B92" s="4">
        <v>2</v>
      </c>
    </row>
    <row r="93" spans="1:2">
      <c r="A93" s="3" t="s">
        <v>59</v>
      </c>
      <c r="B93" s="4">
        <v>4</v>
      </c>
    </row>
    <row r="94" spans="1:2">
      <c r="A94" s="3" t="s">
        <v>62</v>
      </c>
      <c r="B94" s="4">
        <v>2</v>
      </c>
    </row>
    <row r="95" spans="1:2">
      <c r="A95" s="3" t="s">
        <v>104</v>
      </c>
      <c r="B95" s="4">
        <v>5</v>
      </c>
    </row>
    <row r="96" spans="1:2">
      <c r="A96" s="3" t="s">
        <v>22</v>
      </c>
      <c r="B96" s="4">
        <v>2</v>
      </c>
    </row>
    <row r="97" spans="1:2">
      <c r="A97" s="3" t="s">
        <v>22</v>
      </c>
      <c r="B97" s="4">
        <v>5</v>
      </c>
    </row>
    <row r="98" spans="1:2">
      <c r="A98" s="3" t="s">
        <v>104</v>
      </c>
      <c r="B98" s="4">
        <v>7</v>
      </c>
    </row>
    <row r="99" spans="1:2">
      <c r="A99" s="3" t="s">
        <v>22</v>
      </c>
      <c r="B99" s="4">
        <v>4</v>
      </c>
    </row>
    <row r="100" spans="1:2">
      <c r="A100" s="3" t="s">
        <v>10</v>
      </c>
      <c r="B100" s="4">
        <v>5</v>
      </c>
    </row>
    <row r="101" spans="1:2">
      <c r="A101" s="3" t="s">
        <v>31</v>
      </c>
      <c r="B101" s="4">
        <v>6</v>
      </c>
    </row>
    <row r="102" spans="1:2">
      <c r="A102" s="3" t="s">
        <v>104</v>
      </c>
      <c r="B102" s="4">
        <v>3</v>
      </c>
    </row>
    <row r="103" spans="1:2">
      <c r="A103" s="3" t="s">
        <v>74</v>
      </c>
      <c r="B103" s="4">
        <v>10</v>
      </c>
    </row>
    <row r="104" spans="1:2">
      <c r="A104" s="3" t="s">
        <v>40</v>
      </c>
      <c r="B104" s="4">
        <v>5</v>
      </c>
    </row>
    <row r="105" spans="1:2">
      <c r="A105" s="3" t="s">
        <v>104</v>
      </c>
      <c r="B105" s="4">
        <v>7</v>
      </c>
    </row>
    <row r="106" spans="1:2">
      <c r="A106" s="3" t="s">
        <v>40</v>
      </c>
      <c r="B106" s="4">
        <v>1</v>
      </c>
    </row>
    <row r="107" spans="1:2">
      <c r="A107" s="3" t="s">
        <v>62</v>
      </c>
      <c r="B107" s="4">
        <v>10</v>
      </c>
    </row>
    <row r="108" spans="1:2">
      <c r="A108" s="3" t="s">
        <v>59</v>
      </c>
      <c r="B108" s="4">
        <v>7</v>
      </c>
    </row>
    <row r="109" spans="1:2">
      <c r="A109" s="3" t="s">
        <v>47</v>
      </c>
      <c r="B109" s="4">
        <v>10</v>
      </c>
    </row>
    <row r="110" spans="1:2">
      <c r="A110" s="3" t="s">
        <v>22</v>
      </c>
      <c r="B110" s="4">
        <v>1</v>
      </c>
    </row>
    <row r="111" spans="1:2">
      <c r="A111" s="3" t="s">
        <v>59</v>
      </c>
      <c r="B111" s="4">
        <v>7</v>
      </c>
    </row>
    <row r="112" spans="1:2">
      <c r="A112" s="3" t="s">
        <v>18</v>
      </c>
      <c r="B112" s="4">
        <v>8</v>
      </c>
    </row>
    <row r="113" spans="1:2">
      <c r="A113" s="3" t="s">
        <v>59</v>
      </c>
      <c r="B113" s="4">
        <v>9</v>
      </c>
    </row>
    <row r="114" spans="1:2">
      <c r="A114" s="3" t="s">
        <v>13</v>
      </c>
      <c r="B114" s="4">
        <v>2</v>
      </c>
    </row>
    <row r="115" spans="1:2">
      <c r="A115" s="3" t="s">
        <v>44</v>
      </c>
      <c r="B115" s="4">
        <v>9</v>
      </c>
    </row>
    <row r="116" spans="1:2">
      <c r="A116" s="3" t="s">
        <v>25</v>
      </c>
      <c r="B116" s="4">
        <v>1</v>
      </c>
    </row>
    <row r="117" spans="1:2">
      <c r="A117" s="3" t="s">
        <v>62</v>
      </c>
      <c r="B117" s="4">
        <v>8</v>
      </c>
    </row>
    <row r="118" spans="1:2">
      <c r="A118" s="3" t="s">
        <v>104</v>
      </c>
      <c r="B118" s="4">
        <v>1</v>
      </c>
    </row>
    <row r="119" spans="1:2">
      <c r="A119" s="3" t="s">
        <v>55</v>
      </c>
      <c r="B119" s="4">
        <v>4</v>
      </c>
    </row>
    <row r="120" spans="1:2">
      <c r="A120" s="3" t="s">
        <v>10</v>
      </c>
      <c r="B120" s="4">
        <v>6</v>
      </c>
    </row>
    <row r="121" spans="1:2">
      <c r="A121" s="3" t="s">
        <v>10</v>
      </c>
      <c r="B121" s="4">
        <v>3</v>
      </c>
    </row>
    <row r="122" spans="1:2">
      <c r="A122" s="3" t="s">
        <v>47</v>
      </c>
      <c r="B122" s="4">
        <v>9</v>
      </c>
    </row>
    <row r="123" spans="1:2">
      <c r="A123" s="3" t="s">
        <v>18</v>
      </c>
      <c r="B123" s="4">
        <v>10</v>
      </c>
    </row>
    <row r="124" spans="1:2">
      <c r="A124" s="3" t="s">
        <v>35</v>
      </c>
      <c r="B124" s="4">
        <v>9</v>
      </c>
    </row>
    <row r="125" spans="1:2">
      <c r="A125" s="3" t="s">
        <v>28</v>
      </c>
      <c r="B125" s="4">
        <v>1</v>
      </c>
    </row>
    <row r="126" spans="1:2">
      <c r="A126" s="3" t="s">
        <v>13</v>
      </c>
      <c r="B126" s="4">
        <v>6</v>
      </c>
    </row>
    <row r="127" spans="1:2">
      <c r="A127" s="3" t="s">
        <v>104</v>
      </c>
      <c r="B127" s="4">
        <v>8</v>
      </c>
    </row>
    <row r="128" spans="1:2">
      <c r="A128" s="3" t="s">
        <v>59</v>
      </c>
      <c r="B128" s="4">
        <v>2</v>
      </c>
    </row>
    <row r="129" spans="1:2">
      <c r="A129" s="3" t="s">
        <v>47</v>
      </c>
      <c r="B129" s="4">
        <v>5</v>
      </c>
    </row>
    <row r="130" spans="1:2">
      <c r="A130" s="3" t="s">
        <v>104</v>
      </c>
      <c r="B130" s="4">
        <v>2</v>
      </c>
    </row>
    <row r="131" spans="1:2">
      <c r="A131" s="3" t="s">
        <v>10</v>
      </c>
      <c r="B131" s="4">
        <v>10</v>
      </c>
    </row>
    <row r="132" spans="1:2">
      <c r="A132" s="3" t="s">
        <v>74</v>
      </c>
      <c r="B132" s="4">
        <v>10</v>
      </c>
    </row>
    <row r="133" spans="1:2">
      <c r="A133" s="3" t="s">
        <v>62</v>
      </c>
      <c r="B133" s="4">
        <v>6</v>
      </c>
    </row>
    <row r="134" spans="1:2">
      <c r="A134" s="3" t="s">
        <v>31</v>
      </c>
      <c r="B134" s="4">
        <v>2</v>
      </c>
    </row>
    <row r="135" spans="1:2">
      <c r="A135" s="3" t="s">
        <v>35</v>
      </c>
      <c r="B135" s="4">
        <v>2</v>
      </c>
    </row>
    <row r="136" spans="1:2">
      <c r="A136" s="3" t="s">
        <v>62</v>
      </c>
      <c r="B136" s="4">
        <v>7</v>
      </c>
    </row>
    <row r="137" spans="1:2">
      <c r="A137" s="3" t="s">
        <v>22</v>
      </c>
      <c r="B137" s="4">
        <v>9</v>
      </c>
    </row>
    <row r="138" spans="1:2">
      <c r="A138" s="3" t="s">
        <v>35</v>
      </c>
      <c r="B138" s="4">
        <v>3</v>
      </c>
    </row>
    <row r="139" spans="1:2">
      <c r="A139" s="3" t="s">
        <v>55</v>
      </c>
      <c r="B139" s="4">
        <v>6</v>
      </c>
    </row>
    <row r="140" spans="1:2">
      <c r="A140" s="3" t="s">
        <v>74</v>
      </c>
      <c r="B140" s="4">
        <v>3</v>
      </c>
    </row>
    <row r="141" spans="1:2">
      <c r="A141" s="3" t="s">
        <v>31</v>
      </c>
      <c r="B141" s="4">
        <v>5</v>
      </c>
    </row>
    <row r="142" spans="1:2">
      <c r="A142" s="3" t="s">
        <v>22</v>
      </c>
      <c r="B142" s="4">
        <v>4</v>
      </c>
    </row>
    <row r="143" spans="1:2">
      <c r="A143" s="3" t="s">
        <v>31</v>
      </c>
      <c r="B143" s="4">
        <v>5</v>
      </c>
    </row>
    <row r="144" spans="1:2">
      <c r="A144" s="3" t="s">
        <v>50</v>
      </c>
      <c r="B144" s="4">
        <v>3</v>
      </c>
    </row>
    <row r="145" spans="1:2">
      <c r="A145" s="3" t="s">
        <v>22</v>
      </c>
      <c r="B145" s="4">
        <v>1</v>
      </c>
    </row>
    <row r="146" spans="1:2">
      <c r="A146" s="3" t="s">
        <v>50</v>
      </c>
      <c r="B146" s="4">
        <v>4</v>
      </c>
    </row>
    <row r="147" spans="1:2">
      <c r="A147" s="3" t="s">
        <v>28</v>
      </c>
      <c r="B147" s="4">
        <v>10</v>
      </c>
    </row>
    <row r="148" spans="1:2">
      <c r="A148" s="3" t="s">
        <v>55</v>
      </c>
      <c r="B148" s="4">
        <v>7</v>
      </c>
    </row>
    <row r="149" spans="1:2">
      <c r="A149" s="3" t="s">
        <v>25</v>
      </c>
      <c r="B149" s="4">
        <v>1</v>
      </c>
    </row>
    <row r="150" spans="1:2">
      <c r="A150" s="3" t="s">
        <v>59</v>
      </c>
      <c r="B150" s="4">
        <v>7</v>
      </c>
    </row>
    <row r="151" spans="1:2">
      <c r="A151" s="3" t="s">
        <v>13</v>
      </c>
      <c r="B151" s="4">
        <v>3</v>
      </c>
    </row>
    <row r="152" spans="1:2">
      <c r="A152" s="3" t="s">
        <v>104</v>
      </c>
      <c r="B152" s="4">
        <v>5</v>
      </c>
    </row>
    <row r="153" spans="1:2">
      <c r="A153" s="3" t="s">
        <v>104</v>
      </c>
      <c r="B153" s="4">
        <v>1</v>
      </c>
    </row>
    <row r="154" spans="1:2">
      <c r="A154" s="3" t="s">
        <v>35</v>
      </c>
      <c r="B154" s="4">
        <v>6</v>
      </c>
    </row>
    <row r="155" spans="1:2">
      <c r="A155" s="3" t="s">
        <v>50</v>
      </c>
      <c r="B155" s="4">
        <v>8</v>
      </c>
    </row>
    <row r="156" spans="1:2">
      <c r="A156" s="3" t="s">
        <v>50</v>
      </c>
      <c r="B156" s="4">
        <v>4</v>
      </c>
    </row>
    <row r="157" spans="1:2">
      <c r="A157" s="3" t="s">
        <v>35</v>
      </c>
      <c r="B157" s="4">
        <v>9</v>
      </c>
    </row>
    <row r="158" spans="1:2">
      <c r="A158" s="3" t="s">
        <v>104</v>
      </c>
      <c r="B158" s="4">
        <v>2</v>
      </c>
    </row>
    <row r="159" spans="1:2">
      <c r="A159" s="3" t="s">
        <v>10</v>
      </c>
      <c r="B159" s="4">
        <v>2</v>
      </c>
    </row>
    <row r="160" spans="1:2">
      <c r="A160" s="3" t="s">
        <v>10</v>
      </c>
      <c r="B160" s="4">
        <v>2</v>
      </c>
    </row>
    <row r="161" spans="1:2">
      <c r="A161" s="3" t="s">
        <v>40</v>
      </c>
      <c r="B161" s="4">
        <v>2</v>
      </c>
    </row>
    <row r="162" spans="1:2">
      <c r="A162" s="3" t="s">
        <v>62</v>
      </c>
      <c r="B162" s="4">
        <v>8</v>
      </c>
    </row>
    <row r="163" spans="1:2">
      <c r="A163" s="3" t="s">
        <v>50</v>
      </c>
      <c r="B163" s="4">
        <v>5</v>
      </c>
    </row>
    <row r="164" spans="1:2">
      <c r="A164" s="3" t="s">
        <v>31</v>
      </c>
      <c r="B164" s="4">
        <v>6</v>
      </c>
    </row>
    <row r="165" spans="1:2">
      <c r="A165" s="3" t="s">
        <v>59</v>
      </c>
      <c r="B165" s="4">
        <v>7</v>
      </c>
    </row>
    <row r="166" spans="1:2">
      <c r="A166" s="3" t="s">
        <v>10</v>
      </c>
      <c r="B166" s="4">
        <v>3</v>
      </c>
    </row>
    <row r="167" spans="1:2">
      <c r="A167" s="3" t="s">
        <v>50</v>
      </c>
      <c r="B167" s="4">
        <v>4</v>
      </c>
    </row>
    <row r="168" spans="1:2">
      <c r="A168" s="3" t="s">
        <v>22</v>
      </c>
      <c r="B168" s="4">
        <v>3</v>
      </c>
    </row>
    <row r="169" spans="1:2">
      <c r="A169" s="3" t="s">
        <v>62</v>
      </c>
      <c r="B169" s="4">
        <v>3</v>
      </c>
    </row>
    <row r="170" spans="1:2">
      <c r="A170" s="3" t="s">
        <v>104</v>
      </c>
      <c r="B170" s="4">
        <v>1</v>
      </c>
    </row>
    <row r="171" spans="1:2">
      <c r="A171" s="3" t="s">
        <v>55</v>
      </c>
      <c r="B171" s="4">
        <v>2</v>
      </c>
    </row>
    <row r="172" spans="1:2">
      <c r="A172" s="3" t="s">
        <v>25</v>
      </c>
      <c r="B172" s="4">
        <v>8</v>
      </c>
    </row>
    <row r="173" spans="1:2">
      <c r="A173" s="3" t="s">
        <v>25</v>
      </c>
      <c r="B173" s="4">
        <v>6</v>
      </c>
    </row>
    <row r="174" spans="1:2">
      <c r="A174" s="3" t="s">
        <v>50</v>
      </c>
      <c r="B174" s="4">
        <v>4</v>
      </c>
    </row>
    <row r="175" spans="1:2">
      <c r="A175" s="3" t="s">
        <v>18</v>
      </c>
      <c r="B175" s="4">
        <v>6</v>
      </c>
    </row>
    <row r="176" spans="1:2">
      <c r="A176" s="3" t="s">
        <v>44</v>
      </c>
      <c r="B176" s="4">
        <v>3</v>
      </c>
    </row>
    <row r="177" spans="1:2">
      <c r="A177" s="3" t="s">
        <v>22</v>
      </c>
      <c r="B177" s="4">
        <v>5</v>
      </c>
    </row>
    <row r="178" spans="1:2">
      <c r="A178" s="3" t="s">
        <v>50</v>
      </c>
      <c r="B178" s="4">
        <v>6</v>
      </c>
    </row>
    <row r="179" spans="1:2">
      <c r="A179" s="3" t="s">
        <v>35</v>
      </c>
      <c r="B179" s="4">
        <v>7</v>
      </c>
    </row>
    <row r="180" spans="1:2">
      <c r="A180" s="3" t="s">
        <v>62</v>
      </c>
      <c r="B180" s="4">
        <v>8</v>
      </c>
    </row>
    <row r="181" spans="1:2">
      <c r="A181" s="3" t="s">
        <v>13</v>
      </c>
      <c r="B181" s="4">
        <v>5</v>
      </c>
    </row>
    <row r="182" spans="1:2">
      <c r="A182" s="3" t="s">
        <v>62</v>
      </c>
      <c r="B182" s="4">
        <v>3</v>
      </c>
    </row>
    <row r="183" spans="1:2">
      <c r="A183" s="3" t="s">
        <v>40</v>
      </c>
      <c r="B183" s="4">
        <v>5</v>
      </c>
    </row>
    <row r="184" spans="1:2">
      <c r="A184" s="3" t="s">
        <v>40</v>
      </c>
      <c r="B184" s="4">
        <v>2</v>
      </c>
    </row>
    <row r="185" spans="1:2">
      <c r="A185" s="3" t="s">
        <v>40</v>
      </c>
      <c r="B185" s="4">
        <v>7</v>
      </c>
    </row>
    <row r="186" spans="1:2">
      <c r="A186" s="3" t="s">
        <v>74</v>
      </c>
      <c r="B186" s="4">
        <v>7</v>
      </c>
    </row>
    <row r="187" spans="1:2">
      <c r="A187" s="3" t="s">
        <v>10</v>
      </c>
      <c r="B187" s="4">
        <v>1</v>
      </c>
    </row>
    <row r="188" spans="1:2">
      <c r="A188" s="3" t="s">
        <v>28</v>
      </c>
      <c r="B188" s="4">
        <v>5</v>
      </c>
    </row>
    <row r="189" spans="1:2">
      <c r="A189" s="3" t="s">
        <v>44</v>
      </c>
      <c r="B189" s="4">
        <v>6</v>
      </c>
    </row>
    <row r="190" spans="1:2">
      <c r="A190" s="3" t="s">
        <v>35</v>
      </c>
      <c r="B190" s="4">
        <v>3</v>
      </c>
    </row>
    <row r="191" spans="1:2">
      <c r="A191" s="3" t="s">
        <v>10</v>
      </c>
      <c r="B191" s="4">
        <v>2</v>
      </c>
    </row>
    <row r="192" spans="1:2">
      <c r="A192" s="3" t="s">
        <v>47</v>
      </c>
      <c r="B192" s="4">
        <v>6</v>
      </c>
    </row>
    <row r="193" spans="1:2">
      <c r="A193" s="3" t="s">
        <v>50</v>
      </c>
      <c r="B193" s="4">
        <v>6</v>
      </c>
    </row>
    <row r="194" spans="1:2">
      <c r="A194" s="3" t="s">
        <v>50</v>
      </c>
      <c r="B194" s="4">
        <v>1</v>
      </c>
    </row>
    <row r="195" spans="1:2">
      <c r="A195" s="3" t="s">
        <v>28</v>
      </c>
      <c r="B195" s="4">
        <v>3</v>
      </c>
    </row>
    <row r="196" spans="1:2">
      <c r="A196" s="3" t="s">
        <v>59</v>
      </c>
      <c r="B196" s="4">
        <v>2</v>
      </c>
    </row>
    <row r="197" spans="1:2">
      <c r="A197" s="3" t="s">
        <v>104</v>
      </c>
      <c r="B197" s="4">
        <v>10</v>
      </c>
    </row>
    <row r="198" spans="1:2">
      <c r="A198" s="3" t="s">
        <v>47</v>
      </c>
      <c r="B198" s="4">
        <v>5</v>
      </c>
    </row>
    <row r="199" spans="1:2">
      <c r="A199" s="3" t="s">
        <v>59</v>
      </c>
      <c r="B199" s="4">
        <v>6</v>
      </c>
    </row>
    <row r="200" spans="1:2">
      <c r="A200" s="3" t="s">
        <v>74</v>
      </c>
      <c r="B200" s="4">
        <v>9</v>
      </c>
    </row>
    <row r="201" spans="1:2">
      <c r="A201" s="3" t="s">
        <v>59</v>
      </c>
      <c r="B201" s="4">
        <v>8</v>
      </c>
    </row>
  </sheetData>
  <mergeCells count="2">
    <mergeCell ref="E27:E46"/>
    <mergeCell ref="F27:Q27"/>
  </mergeCells>
  <pageMargins left="0.7" right="0.7" top="0.75" bottom="0.75" header="0.3" footer="0.3"/>
  <ignoredErrors>
    <ignoredError sqref="G46:K46 P46 L46:O4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My trades</vt:lpstr>
      <vt:lpstr>Stock exchanges</vt:lpstr>
      <vt:lpstr>Profit insights</vt:lpstr>
      <vt:lpstr>Number of trades exchanged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2023-07-25T07:18:21Z</dcterms:created>
  <dcterms:modified xsi:type="dcterms:W3CDTF">2023-07-31T14:18:17Z</dcterms:modified>
</cp:coreProperties>
</file>