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a Lopez\Documents\MASTER ESPAÑA\UNIVERSIDAD SEVILLA\TFM\DATA COLLECTION\DATA\Con_22_Participans\"/>
    </mc:Choice>
  </mc:AlternateContent>
  <xr:revisionPtr revIDLastSave="0" documentId="13_ncr:1_{E30CE861-6331-4167-8AAD-8D635CD0C3ED}" xr6:coauthVersionLast="47" xr6:coauthVersionMax="47" xr10:uidLastSave="{00000000-0000-0000-0000-000000000000}"/>
  <bookViews>
    <workbookView xWindow="-110" yWindow="-110" windowWidth="19420" windowHeight="10300" firstSheet="10" activeTab="14" xr2:uid="{5D14F475-8BF1-4585-8E46-C1A933E70F55}"/>
  </bookViews>
  <sheets>
    <sheet name="Analisis para sadness" sheetId="5" r:id="rId1"/>
    <sheet name="Analisis para happiness" sheetId="6" r:id="rId2"/>
    <sheet name="Hoja5" sheetId="13" r:id="rId3"/>
    <sheet name="Hoja9" sheetId="16" r:id="rId4"/>
    <sheet name="Velocidad de respuesta" sheetId="21" r:id="rId5"/>
    <sheet name="% left" sheetId="1" r:id="rId6"/>
    <sheet name="Hoja6" sheetId="9" r:id="rId7"/>
    <sheet name="Hoja11" sheetId="18" r:id="rId8"/>
    <sheet name="Hoja13" sheetId="20" r:id="rId9"/>
    <sheet name="Correct_Ans" sheetId="3" r:id="rId10"/>
    <sheet name="Hoja3" sheetId="23" r:id="rId11"/>
    <sheet name="Hoja8" sheetId="26" r:id="rId12"/>
    <sheet name="Hoja10" sheetId="27" r:id="rId13"/>
    <sheet name="Hoja12" sheetId="28" r:id="rId14"/>
    <sheet name="Veces que no respondio" sheetId="22" r:id="rId15"/>
    <sheet name="Hoja2" sheetId="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2" l="1"/>
  <c r="J19" i="22"/>
  <c r="D20" i="22"/>
  <c r="J21" i="22"/>
  <c r="D21" i="22"/>
  <c r="J22" i="22"/>
  <c r="D22" i="22"/>
  <c r="J23" i="22"/>
  <c r="D23" i="22"/>
  <c r="D24" i="22"/>
  <c r="J24" i="22"/>
  <c r="D25" i="22"/>
  <c r="J25" i="22"/>
  <c r="D26" i="22"/>
  <c r="D27" i="22"/>
  <c r="J26" i="22"/>
  <c r="J27" i="22"/>
  <c r="D28" i="22"/>
  <c r="D29" i="22"/>
  <c r="J28" i="22"/>
  <c r="D19" i="22"/>
  <c r="J3" i="22"/>
  <c r="J4" i="22"/>
  <c r="D4" i="22"/>
  <c r="J5" i="22"/>
  <c r="D5" i="22"/>
  <c r="J6" i="22"/>
  <c r="D6" i="22"/>
  <c r="J7" i="22"/>
  <c r="D7" i="22"/>
  <c r="D8" i="22"/>
  <c r="J8" i="22"/>
  <c r="D9" i="22"/>
  <c r="J9" i="22"/>
  <c r="D10" i="22"/>
  <c r="D11" i="22"/>
  <c r="J10" i="22"/>
  <c r="J11" i="22"/>
  <c r="D12" i="22"/>
  <c r="D13" i="22"/>
  <c r="J12" i="22"/>
  <c r="D3" i="22"/>
  <c r="J14" i="21"/>
  <c r="I14" i="21"/>
  <c r="C15" i="21"/>
  <c r="B15" i="21"/>
  <c r="H17" i="5"/>
  <c r="G18" i="6"/>
  <c r="C19" i="6"/>
  <c r="C17" i="5"/>
  <c r="K22" i="3"/>
  <c r="K18" i="3"/>
  <c r="K17" i="3"/>
  <c r="K21" i="3"/>
  <c r="K20" i="3"/>
  <c r="K23" i="3"/>
  <c r="K24" i="3"/>
  <c r="K19" i="3"/>
  <c r="K25" i="3"/>
  <c r="K16" i="3"/>
  <c r="K13" i="3"/>
  <c r="K12" i="3"/>
  <c r="K11" i="3"/>
  <c r="K10" i="3"/>
  <c r="K9" i="3"/>
  <c r="K8" i="3"/>
  <c r="K7" i="3"/>
  <c r="K6" i="3"/>
  <c r="K5" i="3"/>
  <c r="K4" i="3"/>
  <c r="K3" i="3"/>
  <c r="F16" i="3"/>
  <c r="G14" i="3" l="1"/>
  <c r="E14" i="3"/>
  <c r="E27" i="3"/>
  <c r="G27" i="3"/>
  <c r="H25" i="3" l="1"/>
  <c r="H16" i="3"/>
  <c r="H17" i="3"/>
  <c r="H4" i="3"/>
  <c r="H18" i="3"/>
  <c r="H5" i="3"/>
  <c r="H19" i="3"/>
  <c r="H6" i="3"/>
  <c r="H20" i="3"/>
  <c r="H7" i="3"/>
  <c r="H8" i="3"/>
  <c r="H21" i="3"/>
  <c r="H9" i="3"/>
  <c r="H22" i="3"/>
  <c r="H10" i="3"/>
  <c r="H11" i="3"/>
  <c r="H23" i="3"/>
  <c r="H24" i="3"/>
  <c r="H12" i="3"/>
  <c r="H13" i="3"/>
  <c r="H3" i="3"/>
  <c r="H14" i="3" s="1"/>
  <c r="D29" i="4"/>
  <c r="D27" i="4"/>
  <c r="D26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C27" i="4"/>
  <c r="C28" i="4"/>
  <c r="D28" i="4" s="1"/>
  <c r="C29" i="4"/>
  <c r="C2" i="4"/>
  <c r="D2" i="4" s="1"/>
  <c r="F17" i="3"/>
  <c r="F4" i="3"/>
  <c r="F18" i="3"/>
  <c r="F5" i="3"/>
  <c r="F19" i="3"/>
  <c r="F6" i="3"/>
  <c r="F20" i="3"/>
  <c r="F7" i="3"/>
  <c r="F8" i="3"/>
  <c r="F21" i="3"/>
  <c r="F9" i="3"/>
  <c r="F22" i="3"/>
  <c r="F10" i="3"/>
  <c r="F11" i="3"/>
  <c r="F23" i="3"/>
  <c r="F24" i="3"/>
  <c r="F12" i="3"/>
  <c r="F13" i="3"/>
  <c r="F25" i="3"/>
  <c r="F3" i="3"/>
  <c r="H18" i="1"/>
  <c r="H19" i="1"/>
  <c r="H4" i="1"/>
  <c r="H20" i="1"/>
  <c r="H5" i="1"/>
  <c r="H21" i="1"/>
  <c r="H6" i="1"/>
  <c r="H22" i="1"/>
  <c r="H7" i="1"/>
  <c r="H8" i="1"/>
  <c r="H23" i="1"/>
  <c r="H9" i="1"/>
  <c r="H24" i="1"/>
  <c r="H10" i="1"/>
  <c r="H11" i="1"/>
  <c r="H25" i="1"/>
  <c r="H26" i="1"/>
  <c r="H12" i="1"/>
  <c r="H13" i="1"/>
  <c r="H27" i="1"/>
  <c r="H3" i="1"/>
  <c r="F18" i="1"/>
  <c r="F10" i="1"/>
  <c r="F11" i="1"/>
  <c r="F25" i="1"/>
  <c r="F26" i="1"/>
  <c r="F12" i="1"/>
  <c r="F13" i="1"/>
  <c r="F27" i="1"/>
  <c r="F23" i="1"/>
  <c r="F8" i="1"/>
  <c r="F5" i="1"/>
  <c r="F4" i="1"/>
  <c r="F19" i="1"/>
  <c r="F7" i="1"/>
  <c r="F22" i="1"/>
  <c r="F3" i="1"/>
  <c r="F24" i="1"/>
  <c r="F9" i="1"/>
  <c r="F6" i="1"/>
  <c r="F21" i="1"/>
  <c r="F20" i="1"/>
  <c r="F14" i="3" l="1"/>
  <c r="H27" i="3"/>
  <c r="F27" i="3"/>
</calcChain>
</file>

<file path=xl/sharedStrings.xml><?xml version="1.0" encoding="utf-8"?>
<sst xmlns="http://schemas.openxmlformats.org/spreadsheetml/2006/main" count="330" uniqueCount="57">
  <si>
    <t>ID</t>
  </si>
  <si>
    <t>Group</t>
  </si>
  <si>
    <t>Gender</t>
  </si>
  <si>
    <t>Age</t>
  </si>
  <si>
    <t>Pre</t>
  </si>
  <si>
    <t>Post</t>
  </si>
  <si>
    <t>M</t>
  </si>
  <si>
    <t>F</t>
  </si>
  <si>
    <t>Ind_Neg</t>
  </si>
  <si>
    <t>Ind_Pos</t>
  </si>
  <si>
    <t>%</t>
  </si>
  <si>
    <t>Left</t>
  </si>
  <si>
    <t>Right</t>
  </si>
  <si>
    <t>post</t>
  </si>
  <si>
    <t>Prueba t para medias de dos muestras emparejadas</t>
  </si>
  <si>
    <t>Variable 1</t>
  </si>
  <si>
    <t>Variable 2</t>
  </si>
  <si>
    <t>Media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</si>
  <si>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</si>
  <si>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</si>
  <si>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</si>
  <si>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</si>
  <si>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</si>
  <si>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</si>
  <si>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</si>
  <si>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</si>
  <si>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</si>
  <si>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</si>
  <si>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% de veces que pensaron que el lado izq era mas largo</t>
  </si>
  <si>
    <t>No hay diferencia significativa</t>
  </si>
  <si>
    <t xml:space="preserve">Si hay un aumento significativo </t>
  </si>
  <si>
    <t>Respuestas correctas</t>
  </si>
  <si>
    <t>Aumento significativo</t>
  </si>
  <si>
    <t>Nivel de confianza(95.0%)</t>
  </si>
  <si>
    <t>Error típico</t>
  </si>
  <si>
    <t>Mediana</t>
  </si>
  <si>
    <t>Moda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</si>
  <si>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</si>
  <si>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</si>
  <si>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</si>
  <si>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</si>
  <si>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</si>
  <si>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</si>
  <si>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</si>
  <si>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Descriptive Estatistics</t>
  </si>
  <si>
    <t>Mean</t>
  </si>
  <si>
    <t>Std. Deviation</t>
  </si>
  <si>
    <t>N</t>
  </si>
  <si>
    <t>t-test for means of two paired samples</t>
  </si>
  <si>
    <t>Neg_Ind</t>
  </si>
  <si>
    <t>Pos_Ind</t>
  </si>
  <si>
    <t>Grupo induccion negativa</t>
  </si>
  <si>
    <t>Grupo induccion positiva</t>
  </si>
  <si>
    <t>None</t>
  </si>
  <si>
    <t>Total general</t>
  </si>
  <si>
    <t>Etiquetas de fila</t>
  </si>
  <si>
    <t>Desviación estándar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</si>
</sst>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right" wrapText="1"/>
    </xf>
    <xf numFmtId="0" fontId="0" fillId="3" borderId="0" xfId="0" applyFill="1" applyAlignment="1">
      <alignment horizontal="center"/>
    </xf>
    <xf numFmtId="4" fontId="0" fillId="0" borderId="0" xfId="0" applyNumberFormat="1"/>
    <xf numFmtId="4" fontId="0" fillId="5" borderId="0" xfId="0" applyNumberFormat="1" applyFill="1"/>
    <xf numFmtId="4" fontId="0" fillId="6" borderId="0" xfId="0" applyNumberFormat="1" applyFill="1"/>
    <xf numFmtId="0" fontId="1" fillId="0" borderId="0" xfId="0" applyFont="1" applyAlignment="1">
      <alignment horizontal="center" wrapText="1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2" fontId="0" fillId="0" borderId="0" xfId="0" applyNumberFormat="1"/>
    <xf numFmtId="2" fontId="0" fillId="5" borderId="0" xfId="0" applyNumberFormat="1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2" fillId="0" borderId="2" xfId="0" applyFont="1" applyBorder="1" applyAlignment="1">
      <alignment horizontal="centerContinuous"/>
    </xf>
    <xf numFmtId="0" fontId="0" fillId="6" borderId="0" xfId="0" applyFill="1"/>
    <xf numFmtId="4" fontId="0" fillId="2" borderId="0" xfId="0" applyNumberFormat="1" applyFill="1"/>
    <xf numFmtId="0" fontId="0" fillId="2" borderId="0" xfId="0" applyFill="1"/>
    <xf numFmtId="164" fontId="0" fillId="0" borderId="0" xfId="0" applyNumberFormat="1"/>
    <xf numFmtId="0" fontId="0" fillId="8" borderId="0" xfId="0" applyFill="1"/>
    <xf numFmtId="0" fontId="0" fillId="0" borderId="0" xfId="0" applyAlignment="1">
      <alignment horizontal="left"/>
    </xf>
    <xf numFmtId="0" fontId="3" fillId="11" borderId="3" xfId="0" applyFont="1" applyFill="1" applyBorder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Percetage of choice of the left side as the longest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Hoja6!$A$3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Hoja6!$B$2:$C$2</c:f>
              <c:strCache>
                <c:ptCount val="2"/>
                <c:pt idx="0">
                  <c:v>Neg_Ind</c:v>
                </c:pt>
                <c:pt idx="1">
                  <c:v>Pos_Ind</c:v>
                </c:pt>
              </c:strCache>
            </c:strRef>
          </c:cat>
          <c:val>
            <c:numRef>
              <c:f>Hoja6!$B$3:$C$3</c:f>
              <c:numCache>
                <c:formatCode>General</c:formatCode>
                <c:ptCount val="2"/>
                <c:pt idx="0">
                  <c:v>42.65</c:v>
                </c:pt>
                <c:pt idx="1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A4-4F6B-9C12-ABC147E31E44}"/>
            </c:ext>
          </c:extLst>
        </c:ser>
        <c:ser>
          <c:idx val="1"/>
          <c:order val="1"/>
          <c:tx>
            <c:strRef>
              <c:f>Hoja6!$A$4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Hoja6!$B$2:$C$2</c:f>
              <c:strCache>
                <c:ptCount val="2"/>
                <c:pt idx="0">
                  <c:v>Neg_Ind</c:v>
                </c:pt>
                <c:pt idx="1">
                  <c:v>Pos_Ind</c:v>
                </c:pt>
              </c:strCache>
            </c:strRef>
          </c:cat>
          <c:val>
            <c:numRef>
              <c:f>Hoja6!$B$4:$C$4</c:f>
              <c:numCache>
                <c:formatCode>General</c:formatCode>
                <c:ptCount val="2"/>
                <c:pt idx="0">
                  <c:v>45.45</c:v>
                </c:pt>
                <c:pt idx="1">
                  <c:v>56.03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A4-4F6B-9C12-ABC147E31E4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83910815"/>
        <c:axId val="983912735"/>
      </c:barChart>
      <c:catAx>
        <c:axId val="98391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3912735"/>
        <c:crosses val="autoZero"/>
        <c:auto val="1"/>
        <c:lblAlgn val="ctr"/>
        <c:lblOffset val="100"/>
        <c:noMultiLvlLbl val="0"/>
      </c:catAx>
      <c:valAx>
        <c:axId val="9839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Porcentage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391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Percentage</a:t>
            </a:r>
            <a:r>
              <a:rPr lang="es-MX" baseline="0"/>
              <a:t> </a:t>
            </a:r>
            <a:r>
              <a:rPr lang="es-MX"/>
              <a:t>Correct</a:t>
            </a:r>
            <a:r>
              <a:rPr lang="es-MX" baseline="0"/>
              <a:t> Answers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Hoja6!$A$13</c:f>
              <c:strCache>
                <c:ptCount val="1"/>
                <c:pt idx="0">
                  <c:v>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Hoja6!$B$12:$C$12</c:f>
              <c:strCache>
                <c:ptCount val="2"/>
                <c:pt idx="0">
                  <c:v>Neg_Ind</c:v>
                </c:pt>
                <c:pt idx="1">
                  <c:v>Pos_Ind</c:v>
                </c:pt>
              </c:strCache>
            </c:strRef>
          </c:cat>
          <c:val>
            <c:numRef>
              <c:f>Hoja6!$B$13:$C$13</c:f>
              <c:numCache>
                <c:formatCode>General</c:formatCode>
                <c:ptCount val="2"/>
                <c:pt idx="0">
                  <c:v>60.555555555555564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6-4644-B437-F854049CA4FE}"/>
            </c:ext>
          </c:extLst>
        </c:ser>
        <c:ser>
          <c:idx val="1"/>
          <c:order val="1"/>
          <c:tx>
            <c:strRef>
              <c:f>Hoja6!$A$14</c:f>
              <c:strCache>
                <c:ptCount val="1"/>
                <c:pt idx="0">
                  <c:v>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Hoja6!$B$12:$C$12</c:f>
              <c:strCache>
                <c:ptCount val="2"/>
                <c:pt idx="0">
                  <c:v>Neg_Ind</c:v>
                </c:pt>
                <c:pt idx="1">
                  <c:v>Pos_Ind</c:v>
                </c:pt>
              </c:strCache>
            </c:strRef>
          </c:cat>
          <c:val>
            <c:numRef>
              <c:f>Hoja6!$B$14:$C$14</c:f>
              <c:numCache>
                <c:formatCode>General</c:formatCode>
                <c:ptCount val="2"/>
                <c:pt idx="0">
                  <c:v>64.583333333333329</c:v>
                </c:pt>
                <c:pt idx="1">
                  <c:v>64.648809523809518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26-4644-B437-F854049C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41423"/>
        <c:axId val="32652943"/>
      </c:barChart>
      <c:catAx>
        <c:axId val="326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652943"/>
        <c:crosses val="autoZero"/>
        <c:auto val="1"/>
        <c:lblAlgn val="ctr"/>
        <c:lblOffset val="100"/>
        <c:noMultiLvlLbl val="0"/>
      </c:catAx>
      <c:valAx>
        <c:axId val="326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64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708025</xdr:colOff>
      <xdr:row>0</xdr:row>
      <xdr:rowOff>101600</xdr:rowOff>
    </xdr:from>
    <xdr:to>
      <xdr:col>13</xdr:col>
      <xdr:colOff>708025</xdr:colOff>
      <xdr:row>15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CA79AA-3809-135F-03A6-8B82EC8FA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149225</xdr:colOff>
      <xdr:row>11</xdr:row>
      <xdr:rowOff>69850</xdr:rowOff>
    </xdr:from>
    <xdr:to>
      <xdr:col>9</xdr:col>
      <xdr:colOff>149225</xdr:colOff>
      <xdr:row>26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93AC0E4-9DEC-A868-EABA-D53FBCEA9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1CC4-3A05-414A-B8E9-6385C343C057}">
  <dimension ref="A1:H17"/>
  <sheetViews>
    <sheetView workbookViewId="0">
      <selection activeCell="H18" sqref="H18"/>
    </sheetView>
  </sheetViews>
  <sheetFormatPr baseColWidth="10" defaultRowHeight="14.5" x14ac:dyDescent="0.35"/>
  <cols>
    <col min="1" max="1" width="32" customWidth="1"/>
    <col min="5" max="5" width="32.26953125" customWidth="1"/>
  </cols>
  <sheetData>
    <row r="1" spans="1:7" x14ac:dyDescent="0.35">
      <c r="A1" s="16" t="s">
        <v>28</v>
      </c>
      <c r="E1" s="16" t="s">
        <v>31</v>
      </c>
    </row>
    <row r="2" spans="1:7" x14ac:dyDescent="0.35">
      <c r="A2" t="s">
        <v>48</v>
      </c>
      <c r="E2" t="s">
        <v>14</v>
      </c>
    </row>
    <row r="3" spans="1:7" ht="15" thickBot="1" x14ac:dyDescent="0.4"/>
    <row r="4" spans="1:7" x14ac:dyDescent="0.35">
      <c r="A4" s="15"/>
      <c r="B4" s="15" t="s">
        <v>4</v>
      </c>
      <c r="C4" s="15" t="s">
        <v>5</v>
      </c>
      <c r="E4" s="15"/>
      <c r="F4" s="15" t="s">
        <v>15</v>
      </c>
      <c r="G4" s="15" t="s">
        <v>16</v>
      </c>
    </row>
    <row r="5" spans="1:7" x14ac:dyDescent="0.35">
      <c r="A5" t="s">
        <v>17</v>
      </c>
      <c r="B5">
        <v>42.651515151515149</v>
      </c>
      <c r="C5">
        <v>45.454545454545453</v>
      </c>
      <c r="E5" t="s">
        <v>17</v>
      </c>
      <c r="F5">
        <v>59.848484848484851</v>
      </c>
      <c r="G5">
        <v>64.015151515151516</v>
      </c>
    </row>
    <row r="6" spans="1:7" x14ac:dyDescent="0.35">
      <c r="A6" t="s">
        <v>18</v>
      </c>
      <c r="B6">
        <v>113.44696969697034</v>
      </c>
      <c r="C6">
        <v>68.10606060606078</v>
      </c>
      <c r="E6" t="s">
        <v>18</v>
      </c>
      <c r="F6">
        <v>86.224747474746252</v>
      </c>
      <c r="G6">
        <v>29.141414141414135</v>
      </c>
    </row>
    <row r="7" spans="1:7" x14ac:dyDescent="0.35">
      <c r="A7" t="s">
        <v>19</v>
      </c>
      <c r="B7">
        <v>11</v>
      </c>
      <c r="C7">
        <v>11</v>
      </c>
      <c r="E7" t="s">
        <v>19</v>
      </c>
      <c r="F7">
        <v>11</v>
      </c>
      <c r="G7">
        <v>11</v>
      </c>
    </row>
    <row r="8" spans="1:7" x14ac:dyDescent="0.35">
      <c r="A8" t="s">
        <v>20</v>
      </c>
      <c r="B8" t="e">
        <v>#N/A</v>
      </c>
      <c r="E8" t="s">
        <v>20</v>
      </c>
      <c r="F8">
        <v>0.89721692304834066</v>
      </c>
    </row>
    <row r="9" spans="1:7" x14ac:dyDescent="0.35">
      <c r="A9" t="s">
        <v>21</v>
      </c>
      <c r="B9">
        <v>0</v>
      </c>
      <c r="E9" t="s">
        <v>21</v>
      </c>
      <c r="F9">
        <v>0</v>
      </c>
    </row>
    <row r="10" spans="1:7" x14ac:dyDescent="0.35">
      <c r="A10" t="s">
        <v>22</v>
      </c>
      <c r="B10">
        <v>10</v>
      </c>
      <c r="E10" t="s">
        <v>22</v>
      </c>
      <c r="F10">
        <v>10</v>
      </c>
    </row>
    <row r="11" spans="1:7" x14ac:dyDescent="0.35">
      <c r="A11" t="s">
        <v>23</v>
      </c>
      <c r="B11">
        <v>-2.0215259494201674</v>
      </c>
      <c r="E11" t="s">
        <v>23</v>
      </c>
      <c r="F11">
        <v>-2.74110583564112</v>
      </c>
    </row>
    <row r="12" spans="1:7" x14ac:dyDescent="0.35">
      <c r="A12" t="s">
        <v>24</v>
      </c>
      <c r="B12" s="19">
        <v>3.5399842524170215E-2</v>
      </c>
      <c r="E12" t="s">
        <v>24</v>
      </c>
      <c r="F12" s="23">
        <v>1.0396623348022367E-2</v>
      </c>
    </row>
    <row r="13" spans="1:7" x14ac:dyDescent="0.35">
      <c r="A13" t="s">
        <v>25</v>
      </c>
      <c r="B13">
        <v>1.812461122811676</v>
      </c>
      <c r="E13" t="s">
        <v>25</v>
      </c>
      <c r="F13">
        <v>1.812461122811676</v>
      </c>
    </row>
    <row r="14" spans="1:7" x14ac:dyDescent="0.35">
      <c r="A14" t="s">
        <v>26</v>
      </c>
      <c r="B14">
        <v>7.079968504834043E-2</v>
      </c>
      <c r="E14" t="s">
        <v>26</v>
      </c>
      <c r="F14">
        <v>2.0793246696044734E-2</v>
      </c>
    </row>
    <row r="15" spans="1:7" ht="15" thickBot="1" x14ac:dyDescent="0.4">
      <c r="A15" s="14" t="s">
        <v>27</v>
      </c>
      <c r="B15" s="14">
        <v>2.2281388519862744</v>
      </c>
      <c r="C15" s="14"/>
      <c r="E15" s="14" t="s">
        <v>27</v>
      </c>
      <c r="F15" s="14">
        <v>2.2281388519862744</v>
      </c>
      <c r="G15" s="14"/>
    </row>
    <row r="17" spans="1:8" x14ac:dyDescent="0.35">
      <c r="A17" s="16" t="s">
        <v>29</v>
      </c>
      <c r="C17">
        <f>(C5-B5)/B5*100</f>
        <v>6.5719360568383696</v>
      </c>
      <c r="E17" s="16" t="s">
        <v>32</v>
      </c>
      <c r="H17">
        <f>(G5-F5)/F5*100</f>
        <v>6.9620253164556916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B0606-C08E-4AF1-99B6-B5728E7E1B8E}">
  <dimension ref="A1:K27"/>
  <sheetViews>
    <sheetView topLeftCell="A9" workbookViewId="0">
      <selection activeCell="A16" sqref="A16:H25"/>
    </sheetView>
  </sheetViews>
  <sheetFormatPr baseColWidth="10" defaultRowHeight="14.5" x14ac:dyDescent="0.35"/>
  <cols>
    <col min="5" max="5" width="12.453125" bestFit="1" customWidth="1"/>
    <col min="6" max="6" width="12.453125" customWidth="1"/>
  </cols>
  <sheetData>
    <row r="1" spans="1:11" x14ac:dyDescent="0.35">
      <c r="C1" s="2"/>
    </row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E2" s="10" t="s">
        <v>4</v>
      </c>
      <c r="F2" s="10" t="s">
        <v>10</v>
      </c>
      <c r="G2" s="11" t="s">
        <v>13</v>
      </c>
      <c r="H2" s="11" t="s">
        <v>10</v>
      </c>
    </row>
    <row r="3" spans="1:11" x14ac:dyDescent="0.35">
      <c r="A3" s="2">
        <v>1</v>
      </c>
      <c r="B3" s="3" t="s">
        <v>8</v>
      </c>
      <c r="C3" s="2" t="s">
        <v>6</v>
      </c>
      <c r="D3" s="4">
        <v>25</v>
      </c>
      <c r="E3">
        <v>53</v>
      </c>
      <c r="F3" s="6">
        <f t="shared" ref="F3:F13" si="0">(E3/120)*100</f>
        <v>44.166666666666664</v>
      </c>
      <c r="G3">
        <v>70</v>
      </c>
      <c r="H3" s="6">
        <f t="shared" ref="H3:H13" si="1">(G3/120)*100</f>
        <v>58.333333333333336</v>
      </c>
      <c r="J3" s="22">
        <v>44.166666666666664</v>
      </c>
      <c r="K3" s="6">
        <f t="shared" ref="K3:K13" si="2">(J3/120)*100</f>
        <v>36.80555555555555</v>
      </c>
    </row>
    <row r="4" spans="1:11" x14ac:dyDescent="0.35">
      <c r="A4" s="2">
        <v>6</v>
      </c>
      <c r="B4" s="3" t="s">
        <v>8</v>
      </c>
      <c r="C4" s="2" t="s">
        <v>7</v>
      </c>
      <c r="D4" s="4">
        <v>33</v>
      </c>
      <c r="E4">
        <v>75</v>
      </c>
      <c r="F4" s="6">
        <f t="shared" si="0"/>
        <v>62.5</v>
      </c>
      <c r="G4">
        <v>79</v>
      </c>
      <c r="H4" s="6">
        <f t="shared" si="1"/>
        <v>65.833333333333329</v>
      </c>
      <c r="J4" s="22">
        <v>45</v>
      </c>
      <c r="K4" s="6">
        <f t="shared" si="2"/>
        <v>37.5</v>
      </c>
    </row>
    <row r="5" spans="1:11" x14ac:dyDescent="0.35">
      <c r="A5" s="2">
        <v>8</v>
      </c>
      <c r="B5" s="3" t="s">
        <v>8</v>
      </c>
      <c r="C5" s="2" t="s">
        <v>7</v>
      </c>
      <c r="D5" s="4">
        <v>22</v>
      </c>
      <c r="E5">
        <v>65</v>
      </c>
      <c r="F5" s="6">
        <f t="shared" si="0"/>
        <v>54.166666666666664</v>
      </c>
      <c r="G5">
        <v>67</v>
      </c>
      <c r="H5" s="6">
        <f t="shared" si="1"/>
        <v>55.833333333333336</v>
      </c>
      <c r="J5" s="22">
        <v>54.166666666666664</v>
      </c>
      <c r="K5" s="6">
        <f t="shared" si="2"/>
        <v>45.138888888888893</v>
      </c>
    </row>
    <row r="6" spans="1:11" x14ac:dyDescent="0.35">
      <c r="A6" s="2">
        <v>10</v>
      </c>
      <c r="B6" s="3" t="s">
        <v>8</v>
      </c>
      <c r="C6" s="2" t="s">
        <v>7</v>
      </c>
      <c r="D6" s="4">
        <v>21</v>
      </c>
      <c r="E6">
        <v>78</v>
      </c>
      <c r="F6" s="6">
        <f t="shared" si="0"/>
        <v>65</v>
      </c>
      <c r="G6">
        <v>83</v>
      </c>
      <c r="H6" s="6">
        <f t="shared" si="1"/>
        <v>69.166666666666671</v>
      </c>
      <c r="J6" s="22">
        <v>57.499999999999993</v>
      </c>
      <c r="K6" s="6">
        <f t="shared" si="2"/>
        <v>47.916666666666664</v>
      </c>
    </row>
    <row r="7" spans="1:11" x14ac:dyDescent="0.35">
      <c r="A7" s="2">
        <v>12</v>
      </c>
      <c r="B7" s="3" t="s">
        <v>8</v>
      </c>
      <c r="C7" s="2" t="s">
        <v>7</v>
      </c>
      <c r="D7" s="4">
        <v>25</v>
      </c>
      <c r="E7">
        <v>69</v>
      </c>
      <c r="F7" s="6">
        <f t="shared" si="0"/>
        <v>57.499999999999993</v>
      </c>
      <c r="G7">
        <v>74</v>
      </c>
      <c r="H7" s="6">
        <f t="shared" si="1"/>
        <v>61.666666666666671</v>
      </c>
      <c r="J7" s="22">
        <v>57.499999999999993</v>
      </c>
      <c r="K7" s="6">
        <f t="shared" si="2"/>
        <v>47.916666666666664</v>
      </c>
    </row>
    <row r="8" spans="1:11" x14ac:dyDescent="0.35">
      <c r="A8" s="2">
        <v>14</v>
      </c>
      <c r="B8" s="3" t="s">
        <v>8</v>
      </c>
      <c r="C8" s="2" t="s">
        <v>7</v>
      </c>
      <c r="D8" s="4">
        <v>24</v>
      </c>
      <c r="E8">
        <v>80</v>
      </c>
      <c r="F8" s="6">
        <f t="shared" si="0"/>
        <v>66.666666666666657</v>
      </c>
      <c r="G8">
        <v>84</v>
      </c>
      <c r="H8" s="6">
        <f t="shared" si="1"/>
        <v>70</v>
      </c>
      <c r="J8" s="22">
        <v>62.5</v>
      </c>
      <c r="K8" s="6">
        <f t="shared" si="2"/>
        <v>52.083333333333336</v>
      </c>
    </row>
    <row r="9" spans="1:11" x14ac:dyDescent="0.35">
      <c r="A9" s="2">
        <v>18</v>
      </c>
      <c r="B9" s="3" t="s">
        <v>8</v>
      </c>
      <c r="C9" s="2" t="s">
        <v>7</v>
      </c>
      <c r="D9" s="4">
        <v>19</v>
      </c>
      <c r="E9">
        <v>54</v>
      </c>
      <c r="F9" s="6">
        <f t="shared" si="0"/>
        <v>45</v>
      </c>
      <c r="G9">
        <v>68</v>
      </c>
      <c r="H9" s="6">
        <f t="shared" si="1"/>
        <v>56.666666666666664</v>
      </c>
      <c r="J9" s="22">
        <v>64.166666666666671</v>
      </c>
      <c r="K9" s="6">
        <f t="shared" si="2"/>
        <v>53.472222222222221</v>
      </c>
    </row>
    <row r="10" spans="1:11" x14ac:dyDescent="0.35">
      <c r="A10" s="2">
        <v>20</v>
      </c>
      <c r="B10" s="3" t="s">
        <v>8</v>
      </c>
      <c r="C10" s="9" t="s">
        <v>7</v>
      </c>
      <c r="D10" s="4">
        <v>19</v>
      </c>
      <c r="E10">
        <v>77</v>
      </c>
      <c r="F10" s="6">
        <f t="shared" si="0"/>
        <v>64.166666666666671</v>
      </c>
      <c r="G10">
        <v>82</v>
      </c>
      <c r="H10" s="6">
        <f t="shared" si="1"/>
        <v>68.333333333333329</v>
      </c>
      <c r="J10" s="22">
        <v>65</v>
      </c>
      <c r="K10" s="6">
        <f t="shared" si="2"/>
        <v>54.166666666666664</v>
      </c>
    </row>
    <row r="11" spans="1:11" x14ac:dyDescent="0.35">
      <c r="A11" s="2">
        <v>21</v>
      </c>
      <c r="B11" s="3" t="s">
        <v>8</v>
      </c>
      <c r="C11" s="9" t="s">
        <v>7</v>
      </c>
      <c r="D11" s="4">
        <v>20</v>
      </c>
      <c r="E11">
        <v>69</v>
      </c>
      <c r="F11" s="6">
        <f t="shared" si="0"/>
        <v>57.499999999999993</v>
      </c>
      <c r="G11">
        <v>74</v>
      </c>
      <c r="H11" s="6">
        <f t="shared" si="1"/>
        <v>61.666666666666671</v>
      </c>
      <c r="J11" s="22">
        <v>66.666666666666657</v>
      </c>
      <c r="K11" s="6">
        <f t="shared" si="2"/>
        <v>55.55555555555555</v>
      </c>
    </row>
    <row r="12" spans="1:11" x14ac:dyDescent="0.35">
      <c r="A12" s="2">
        <v>25</v>
      </c>
      <c r="B12" s="3" t="s">
        <v>8</v>
      </c>
      <c r="C12" s="9" t="s">
        <v>7</v>
      </c>
      <c r="D12" s="4">
        <v>26</v>
      </c>
      <c r="E12">
        <v>88</v>
      </c>
      <c r="F12" s="6">
        <f t="shared" si="0"/>
        <v>73.333333333333329</v>
      </c>
      <c r="G12">
        <v>84</v>
      </c>
      <c r="H12" s="6">
        <f t="shared" si="1"/>
        <v>70</v>
      </c>
      <c r="J12" s="22">
        <v>68.333333333333329</v>
      </c>
      <c r="K12" s="6">
        <f t="shared" si="2"/>
        <v>56.944444444444443</v>
      </c>
    </row>
    <row r="13" spans="1:11" x14ac:dyDescent="0.35">
      <c r="A13" s="2">
        <v>27</v>
      </c>
      <c r="B13" s="3" t="s">
        <v>8</v>
      </c>
      <c r="C13" s="9" t="s">
        <v>7</v>
      </c>
      <c r="D13" s="4">
        <v>27</v>
      </c>
      <c r="E13">
        <v>82</v>
      </c>
      <c r="F13" s="6">
        <f t="shared" si="0"/>
        <v>68.333333333333329</v>
      </c>
      <c r="G13">
        <v>80</v>
      </c>
      <c r="H13" s="6">
        <f t="shared" si="1"/>
        <v>66.666666666666657</v>
      </c>
      <c r="J13" s="22">
        <v>73.333333333333329</v>
      </c>
      <c r="K13" s="6">
        <f t="shared" si="2"/>
        <v>61.111111111111107</v>
      </c>
    </row>
    <row r="14" spans="1:11" x14ac:dyDescent="0.35">
      <c r="A14" s="2"/>
      <c r="B14" s="3"/>
      <c r="C14" s="9"/>
      <c r="D14" s="4"/>
      <c r="E14">
        <f>AVERAGE(E3:E13)</f>
        <v>71.818181818181813</v>
      </c>
      <c r="F14">
        <f>AVERAGE(F3:F13)</f>
        <v>59.848484848484851</v>
      </c>
      <c r="G14">
        <f>AVERAGE(G3:G13)</f>
        <v>76.818181818181813</v>
      </c>
      <c r="H14">
        <f>AVERAGE(H3:H13)</f>
        <v>64.015151515151516</v>
      </c>
    </row>
    <row r="15" spans="1:11" x14ac:dyDescent="0.35">
      <c r="A15" s="2"/>
      <c r="B15" s="3"/>
      <c r="C15" s="2"/>
      <c r="D15" s="4"/>
      <c r="F15" s="6"/>
      <c r="H15" s="6"/>
    </row>
    <row r="16" spans="1:11" x14ac:dyDescent="0.35">
      <c r="A16" s="2">
        <v>2</v>
      </c>
      <c r="B16" s="3" t="s">
        <v>9</v>
      </c>
      <c r="C16" s="2" t="s">
        <v>7</v>
      </c>
      <c r="D16" s="4">
        <v>36</v>
      </c>
      <c r="E16">
        <v>50</v>
      </c>
      <c r="F16" s="6">
        <f>(E16/120)*100</f>
        <v>41.666666666666671</v>
      </c>
      <c r="G16">
        <v>66</v>
      </c>
      <c r="H16" s="6">
        <f t="shared" ref="H16:H24" si="3">(G16/120)*100</f>
        <v>55.000000000000007</v>
      </c>
      <c r="J16" s="6">
        <v>8.3333333333333321</v>
      </c>
      <c r="K16" s="6">
        <f t="shared" ref="K16" si="4">(J16/120)*100</f>
        <v>6.9444444444444438</v>
      </c>
    </row>
    <row r="17" spans="1:11" x14ac:dyDescent="0.35">
      <c r="A17" s="2">
        <v>5</v>
      </c>
      <c r="B17" s="3" t="s">
        <v>9</v>
      </c>
      <c r="C17" s="2" t="s">
        <v>7</v>
      </c>
      <c r="D17" s="4">
        <v>20</v>
      </c>
      <c r="E17">
        <v>84</v>
      </c>
      <c r="F17" s="20">
        <f t="shared" ref="F17:F25" si="5">(E17/120)*100</f>
        <v>70</v>
      </c>
      <c r="G17" s="21">
        <v>73</v>
      </c>
      <c r="H17" s="20">
        <f t="shared" si="3"/>
        <v>60.833333333333329</v>
      </c>
      <c r="J17" s="6">
        <v>46.666666666666664</v>
      </c>
      <c r="K17" s="6">
        <f>(J17/120)*100</f>
        <v>38.888888888888893</v>
      </c>
    </row>
    <row r="18" spans="1:11" x14ac:dyDescent="0.35">
      <c r="A18" s="2">
        <v>7</v>
      </c>
      <c r="B18" s="3" t="s">
        <v>9</v>
      </c>
      <c r="C18" s="2" t="s">
        <v>7</v>
      </c>
      <c r="D18" s="4">
        <v>19</v>
      </c>
      <c r="E18">
        <v>74</v>
      </c>
      <c r="F18" s="6">
        <f t="shared" si="5"/>
        <v>61.666666666666671</v>
      </c>
      <c r="G18">
        <v>84</v>
      </c>
      <c r="H18" s="6">
        <f t="shared" si="3"/>
        <v>70</v>
      </c>
      <c r="J18" s="6">
        <v>55.833333333333336</v>
      </c>
      <c r="K18" s="6">
        <f>(J18/120)*100</f>
        <v>46.527777777777779</v>
      </c>
    </row>
    <row r="19" spans="1:11" x14ac:dyDescent="0.35">
      <c r="A19" s="2">
        <v>9</v>
      </c>
      <c r="B19" s="3" t="s">
        <v>9</v>
      </c>
      <c r="C19" s="2" t="s">
        <v>7</v>
      </c>
      <c r="D19" s="4">
        <v>19</v>
      </c>
      <c r="E19">
        <v>83</v>
      </c>
      <c r="F19" s="20">
        <f t="shared" si="5"/>
        <v>69.166666666666671</v>
      </c>
      <c r="G19" s="21">
        <v>82</v>
      </c>
      <c r="H19" s="20">
        <f t="shared" si="3"/>
        <v>68.333333333333329</v>
      </c>
      <c r="J19" s="6">
        <v>61.666666666666671</v>
      </c>
      <c r="K19" s="6">
        <f>(J19/120)*100</f>
        <v>51.388888888888893</v>
      </c>
    </row>
    <row r="20" spans="1:11" x14ac:dyDescent="0.35">
      <c r="A20" s="2">
        <v>11</v>
      </c>
      <c r="B20" s="3" t="s">
        <v>9</v>
      </c>
      <c r="C20" s="2" t="s">
        <v>6</v>
      </c>
      <c r="D20" s="4">
        <v>22</v>
      </c>
      <c r="E20">
        <v>56</v>
      </c>
      <c r="F20" s="6">
        <f t="shared" si="5"/>
        <v>46.666666666666664</v>
      </c>
      <c r="G20">
        <v>79</v>
      </c>
      <c r="H20" s="6">
        <f t="shared" si="3"/>
        <v>65.833333333333329</v>
      </c>
      <c r="J20" s="20">
        <v>61.666666666666671</v>
      </c>
      <c r="K20" s="20">
        <f>(J20/120)*100</f>
        <v>51.388888888888893</v>
      </c>
    </row>
    <row r="21" spans="1:11" x14ac:dyDescent="0.35">
      <c r="A21" s="2">
        <v>16</v>
      </c>
      <c r="B21" s="3" t="s">
        <v>9</v>
      </c>
      <c r="C21" s="2" t="s">
        <v>7</v>
      </c>
      <c r="D21" s="4">
        <v>18</v>
      </c>
      <c r="E21">
        <v>80</v>
      </c>
      <c r="F21" s="6">
        <f t="shared" si="5"/>
        <v>66.666666666666657</v>
      </c>
      <c r="G21">
        <v>84</v>
      </c>
      <c r="H21" s="6">
        <f t="shared" si="3"/>
        <v>70</v>
      </c>
      <c r="J21" s="20">
        <v>62.5</v>
      </c>
      <c r="K21" s="20">
        <f>(J21/112)*100</f>
        <v>55.803571428571431</v>
      </c>
    </row>
    <row r="22" spans="1:11" x14ac:dyDescent="0.35">
      <c r="A22" s="2">
        <v>19</v>
      </c>
      <c r="B22" s="3" t="s">
        <v>9</v>
      </c>
      <c r="C22" s="2" t="s">
        <v>7</v>
      </c>
      <c r="D22" s="4">
        <v>18</v>
      </c>
      <c r="E22">
        <v>74</v>
      </c>
      <c r="F22" s="20">
        <f t="shared" si="5"/>
        <v>61.666666666666671</v>
      </c>
      <c r="G22" s="21">
        <v>73</v>
      </c>
      <c r="H22" s="20">
        <f t="shared" si="3"/>
        <v>60.833333333333329</v>
      </c>
      <c r="J22" s="6">
        <v>64.166666666666671</v>
      </c>
      <c r="K22" s="6">
        <f>(J22/120)*100</f>
        <v>53.472222222222221</v>
      </c>
    </row>
    <row r="23" spans="1:11" x14ac:dyDescent="0.35">
      <c r="A23" s="2">
        <v>23</v>
      </c>
      <c r="B23" s="3" t="s">
        <v>9</v>
      </c>
      <c r="C23" s="9" t="s">
        <v>6</v>
      </c>
      <c r="D23" s="4">
        <v>33</v>
      </c>
      <c r="E23">
        <v>67</v>
      </c>
      <c r="F23" s="6">
        <f t="shared" si="5"/>
        <v>55.833333333333336</v>
      </c>
      <c r="G23">
        <v>76</v>
      </c>
      <c r="H23" s="6">
        <f t="shared" si="3"/>
        <v>63.333333333333329</v>
      </c>
      <c r="J23" s="6">
        <v>66.666666666666657</v>
      </c>
      <c r="K23" s="6">
        <f>(J23/120)*100</f>
        <v>55.55555555555555</v>
      </c>
    </row>
    <row r="24" spans="1:11" x14ac:dyDescent="0.35">
      <c r="A24" s="2">
        <v>24</v>
      </c>
      <c r="B24" s="3" t="s">
        <v>9</v>
      </c>
      <c r="C24" s="9" t="s">
        <v>7</v>
      </c>
      <c r="D24" s="4">
        <v>18</v>
      </c>
      <c r="E24">
        <v>77</v>
      </c>
      <c r="F24" s="6">
        <f t="shared" si="5"/>
        <v>64.166666666666671</v>
      </c>
      <c r="G24">
        <v>87</v>
      </c>
      <c r="H24" s="6">
        <f t="shared" si="3"/>
        <v>72.5</v>
      </c>
      <c r="J24" s="20">
        <v>69.166666666666671</v>
      </c>
      <c r="K24" s="20">
        <f>(J24/120)*100</f>
        <v>57.638888888888893</v>
      </c>
    </row>
    <row r="25" spans="1:11" x14ac:dyDescent="0.35">
      <c r="A25" s="2">
        <v>30</v>
      </c>
      <c r="B25" s="3" t="s">
        <v>9</v>
      </c>
      <c r="C25" s="9" t="s">
        <v>6</v>
      </c>
      <c r="D25" s="4">
        <v>32</v>
      </c>
      <c r="E25">
        <v>75</v>
      </c>
      <c r="F25" s="20">
        <f t="shared" si="5"/>
        <v>62.5</v>
      </c>
      <c r="G25" s="21">
        <v>67</v>
      </c>
      <c r="H25" s="20">
        <f>(G25/112)*100</f>
        <v>59.821428571428569</v>
      </c>
      <c r="J25" s="20">
        <v>70</v>
      </c>
      <c r="K25" s="20">
        <f>(J25/120)*100</f>
        <v>58.333333333333336</v>
      </c>
    </row>
    <row r="27" spans="1:11" x14ac:dyDescent="0.35">
      <c r="E27">
        <f>AVERAGE(E16:E26)</f>
        <v>72</v>
      </c>
      <c r="F27" s="6">
        <f>AVERAGE(F16:F26)</f>
        <v>60</v>
      </c>
      <c r="G27" s="6">
        <f t="shared" ref="G27:H27" si="6">AVERAGE(G16:G26)</f>
        <v>77.099999999999994</v>
      </c>
      <c r="H27" s="6">
        <f t="shared" si="6"/>
        <v>64.648809523809518</v>
      </c>
    </row>
  </sheetData>
  <sortState xmlns:xlrd2="http://schemas.microsoft.com/office/spreadsheetml/2017/richdata2" ref="J17:K25">
    <sortCondition ref="J16:J25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8262-45E4-4AAB-86C1-F3B9EE6C76D3}">
  <dimension ref="A1:C16"/>
  <sheetViews>
    <sheetView workbookViewId="0">
      <selection activeCell="G10" sqref="G10"/>
    </sheetView>
  </sheetViews>
  <sheetFormatPr baseColWidth="10" defaultRowHeight="14.5" x14ac:dyDescent="0.35"/>
  <cols>
    <col min="1" max="1" width="22.36328125" bestFit="1" customWidth="1"/>
  </cols>
  <sheetData>
    <row r="1" spans="1:3" x14ac:dyDescent="0.35">
      <c r="A1" s="18" t="s">
        <v>44</v>
      </c>
      <c r="B1" s="18"/>
    </row>
    <row r="2" spans="1:3" x14ac:dyDescent="0.35">
      <c r="B2" t="s">
        <v>4</v>
      </c>
      <c r="C2" t="s">
        <v>5</v>
      </c>
    </row>
    <row r="3" spans="1:3" x14ac:dyDescent="0.35">
      <c r="A3" t="s">
        <v>45</v>
      </c>
      <c r="B3" s="23">
        <v>18.636363636363637</v>
      </c>
      <c r="C3" s="23">
        <v>15.454545454545457</v>
      </c>
    </row>
    <row r="4" spans="1:3" x14ac:dyDescent="0.35">
      <c r="A4" t="s">
        <v>34</v>
      </c>
      <c r="B4">
        <v>4.1320879222104985</v>
      </c>
      <c r="C4">
        <v>3.3623052239100444</v>
      </c>
    </row>
    <row r="5" spans="1:3" x14ac:dyDescent="0.35">
      <c r="A5" t="s">
        <v>35</v>
      </c>
      <c r="B5">
        <v>15</v>
      </c>
      <c r="C5">
        <v>11.666666666666666</v>
      </c>
    </row>
    <row r="6" spans="1:3" x14ac:dyDescent="0.35">
      <c r="A6" t="s">
        <v>36</v>
      </c>
      <c r="B6" t="e">
        <v>#N/A</v>
      </c>
      <c r="C6">
        <v>7.5</v>
      </c>
    </row>
    <row r="7" spans="1:3" x14ac:dyDescent="0.35">
      <c r="A7" t="s">
        <v>56</v>
      </c>
      <c r="B7" s="23">
        <v>13.704585238731473</v>
      </c>
      <c r="C7" s="23">
        <v>11.151504858361516</v>
      </c>
    </row>
    <row r="8" spans="1:3" x14ac:dyDescent="0.35">
      <c r="A8" t="s">
        <v>37</v>
      </c>
      <c r="B8">
        <v>187.81565656565658</v>
      </c>
      <c r="C8">
        <v>124.35606060606051</v>
      </c>
    </row>
    <row r="9" spans="1:3" x14ac:dyDescent="0.35">
      <c r="A9" t="s">
        <v>38</v>
      </c>
      <c r="B9">
        <v>2.0747743200809694</v>
      </c>
      <c r="C9">
        <v>1.3494671148722803</v>
      </c>
    </row>
    <row r="10" spans="1:3" x14ac:dyDescent="0.35">
      <c r="A10" t="s">
        <v>39</v>
      </c>
      <c r="B10">
        <v>1.3081079934473883</v>
      </c>
      <c r="C10">
        <v>1.3193734670419668</v>
      </c>
    </row>
    <row r="11" spans="1:3" x14ac:dyDescent="0.35">
      <c r="A11" t="s">
        <v>40</v>
      </c>
      <c r="B11">
        <v>46.666666666666664</v>
      </c>
      <c r="C11">
        <v>35.833333333333336</v>
      </c>
    </row>
    <row r="12" spans="1:3" x14ac:dyDescent="0.35">
      <c r="A12" t="s">
        <v>41</v>
      </c>
      <c r="B12">
        <v>4.1666666666666661</v>
      </c>
      <c r="C12">
        <v>5</v>
      </c>
    </row>
    <row r="13" spans="1:3" x14ac:dyDescent="0.35">
      <c r="A13" t="s">
        <v>42</v>
      </c>
      <c r="B13">
        <v>50.833333333333329</v>
      </c>
      <c r="C13">
        <v>40.833333333333336</v>
      </c>
    </row>
    <row r="14" spans="1:3" x14ac:dyDescent="0.35">
      <c r="A14" t="s">
        <v>43</v>
      </c>
      <c r="B14">
        <v>205</v>
      </c>
      <c r="C14">
        <v>170.00000000000003</v>
      </c>
    </row>
    <row r="15" spans="1:3" x14ac:dyDescent="0.35">
      <c r="A15" t="s">
        <v>47</v>
      </c>
      <c r="B15">
        <v>11</v>
      </c>
      <c r="C15">
        <v>11</v>
      </c>
    </row>
    <row r="16" spans="1:3" ht="15" thickBot="1" x14ac:dyDescent="0.4">
      <c r="A16" s="14" t="s">
        <v>33</v>
      </c>
      <c r="B16" s="14">
        <v>9.2068656393004495</v>
      </c>
      <c r="C16" s="14">
        <v>7.4916829016303792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988B-CBF7-4881-81A4-A9685997765F}">
  <dimension ref="A1:C16"/>
  <sheetViews>
    <sheetView workbookViewId="0">
      <selection activeCell="F10" sqref="F10"/>
    </sheetView>
  </sheetViews>
  <sheetFormatPr baseColWidth="10" defaultRowHeight="14.5" x14ac:dyDescent="0.35"/>
  <cols>
    <col min="1" max="1" width="22.36328125" bestFit="1" customWidth="1"/>
  </cols>
  <sheetData>
    <row r="1" spans="1:3" x14ac:dyDescent="0.35">
      <c r="A1" s="18" t="s">
        <v>44</v>
      </c>
      <c r="B1" s="18"/>
    </row>
    <row r="2" spans="1:3" x14ac:dyDescent="0.35">
      <c r="B2" t="s">
        <v>4</v>
      </c>
      <c r="C2" t="s">
        <v>5</v>
      </c>
    </row>
    <row r="3" spans="1:3" x14ac:dyDescent="0.35">
      <c r="A3" t="s">
        <v>17</v>
      </c>
      <c r="B3" s="23">
        <v>12.75</v>
      </c>
      <c r="C3" s="23">
        <v>7.9464285714285712</v>
      </c>
    </row>
    <row r="4" spans="1:3" x14ac:dyDescent="0.35">
      <c r="A4" t="s">
        <v>34</v>
      </c>
      <c r="B4">
        <v>1.7035275673846622</v>
      </c>
      <c r="C4">
        <v>1.519930630635844</v>
      </c>
    </row>
    <row r="5" spans="1:3" x14ac:dyDescent="0.35">
      <c r="A5" t="s">
        <v>35</v>
      </c>
      <c r="B5">
        <v>12.083333333333332</v>
      </c>
      <c r="C5">
        <v>5.8333333333333339</v>
      </c>
    </row>
    <row r="6" spans="1:3" x14ac:dyDescent="0.35">
      <c r="A6" t="s">
        <v>36</v>
      </c>
      <c r="B6">
        <v>9.1666666666666661</v>
      </c>
      <c r="C6">
        <v>4.1666666666666661</v>
      </c>
    </row>
    <row r="7" spans="1:3" x14ac:dyDescent="0.35">
      <c r="A7" t="s">
        <v>56</v>
      </c>
      <c r="B7" s="23">
        <v>5.3870271698215006</v>
      </c>
      <c r="C7" s="23">
        <v>4.8064426782653662</v>
      </c>
    </row>
    <row r="8" spans="1:3" x14ac:dyDescent="0.35">
      <c r="A8" t="s">
        <v>37</v>
      </c>
      <c r="B8">
        <v>29.020061728395049</v>
      </c>
      <c r="C8">
        <v>23.101891219450749</v>
      </c>
    </row>
    <row r="9" spans="1:3" x14ac:dyDescent="0.35">
      <c r="A9" t="s">
        <v>38</v>
      </c>
      <c r="B9">
        <v>0.40664672595286699</v>
      </c>
      <c r="C9">
        <v>-0.74234800696993863</v>
      </c>
    </row>
    <row r="10" spans="1:3" x14ac:dyDescent="0.35">
      <c r="A10" t="s">
        <v>39</v>
      </c>
      <c r="B10">
        <v>0.94098848782184608</v>
      </c>
      <c r="C10">
        <v>0.90333014588223559</v>
      </c>
    </row>
    <row r="11" spans="1:3" x14ac:dyDescent="0.35">
      <c r="A11" t="s">
        <v>40</v>
      </c>
      <c r="B11">
        <v>17.5</v>
      </c>
      <c r="C11">
        <v>13.33333333333333</v>
      </c>
    </row>
    <row r="12" spans="1:3" x14ac:dyDescent="0.35">
      <c r="A12" t="s">
        <v>41</v>
      </c>
      <c r="B12">
        <v>5.833333333333333</v>
      </c>
      <c r="C12">
        <v>3.3333333333333335</v>
      </c>
    </row>
    <row r="13" spans="1:3" x14ac:dyDescent="0.35">
      <c r="A13" t="s">
        <v>42</v>
      </c>
      <c r="B13">
        <v>23.333333333333332</v>
      </c>
      <c r="C13">
        <v>16.666666666666664</v>
      </c>
    </row>
    <row r="14" spans="1:3" x14ac:dyDescent="0.35">
      <c r="A14" t="s">
        <v>43</v>
      </c>
      <c r="B14">
        <v>127.5</v>
      </c>
      <c r="C14">
        <v>79.464285714285708</v>
      </c>
    </row>
    <row r="15" spans="1:3" x14ac:dyDescent="0.35">
      <c r="A15" t="s">
        <v>47</v>
      </c>
      <c r="B15">
        <v>10</v>
      </c>
      <c r="C15">
        <v>10</v>
      </c>
    </row>
    <row r="16" spans="1:3" ht="15" thickBot="1" x14ac:dyDescent="0.4">
      <c r="A16" s="14" t="s">
        <v>33</v>
      </c>
      <c r="B16" s="14">
        <v>3.8536470885834153</v>
      </c>
      <c r="C16" s="14">
        <v>3.4383219630492672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4987-E85A-4FB1-B6BF-644F56593260}">
  <dimension ref="A1:C14"/>
  <sheetViews>
    <sheetView workbookViewId="0">
      <selection activeCell="F12" sqref="F12"/>
    </sheetView>
  </sheetViews>
  <sheetFormatPr baseColWidth="10" defaultRowHeight="14.5" x14ac:dyDescent="0.35"/>
  <cols>
    <col min="1" max="1" width="44.54296875" bestFit="1" customWidth="1"/>
  </cols>
  <sheetData>
    <row r="1" spans="1:3" x14ac:dyDescent="0.35">
      <c r="A1" t="s">
        <v>14</v>
      </c>
    </row>
    <row r="2" spans="1:3" ht="15" thickBot="1" x14ac:dyDescent="0.4"/>
    <row r="3" spans="1:3" x14ac:dyDescent="0.35">
      <c r="A3" s="15"/>
      <c r="B3" s="15" t="s">
        <v>15</v>
      </c>
      <c r="C3" s="15" t="s">
        <v>16</v>
      </c>
    </row>
    <row r="4" spans="1:3" x14ac:dyDescent="0.35">
      <c r="A4" t="s">
        <v>17</v>
      </c>
      <c r="B4">
        <v>18.636363636363637</v>
      </c>
      <c r="C4">
        <v>15.454545454545457</v>
      </c>
    </row>
    <row r="5" spans="1:3" x14ac:dyDescent="0.35">
      <c r="A5" t="s">
        <v>18</v>
      </c>
      <c r="B5">
        <v>187.81565656565658</v>
      </c>
      <c r="C5">
        <v>124.35606060606051</v>
      </c>
    </row>
    <row r="6" spans="1:3" x14ac:dyDescent="0.35">
      <c r="A6" t="s">
        <v>19</v>
      </c>
      <c r="B6">
        <v>11</v>
      </c>
      <c r="C6">
        <v>11</v>
      </c>
    </row>
    <row r="7" spans="1:3" x14ac:dyDescent="0.35">
      <c r="A7" t="s">
        <v>20</v>
      </c>
      <c r="B7">
        <v>0.84555541358209374</v>
      </c>
    </row>
    <row r="8" spans="1:3" x14ac:dyDescent="0.35">
      <c r="A8" t="s">
        <v>21</v>
      </c>
      <c r="B8">
        <v>0</v>
      </c>
    </row>
    <row r="9" spans="1:3" x14ac:dyDescent="0.35">
      <c r="A9" t="s">
        <v>22</v>
      </c>
      <c r="B9">
        <v>10</v>
      </c>
    </row>
    <row r="10" spans="1:3" x14ac:dyDescent="0.35">
      <c r="A10" t="s">
        <v>23</v>
      </c>
      <c r="B10">
        <v>1.4397414574012279</v>
      </c>
    </row>
    <row r="11" spans="1:3" x14ac:dyDescent="0.35">
      <c r="A11" t="s">
        <v>24</v>
      </c>
      <c r="B11">
        <v>9.0250721037152287E-2</v>
      </c>
    </row>
    <row r="12" spans="1:3" x14ac:dyDescent="0.35">
      <c r="A12" t="s">
        <v>25</v>
      </c>
      <c r="B12">
        <v>1.812461122811676</v>
      </c>
    </row>
    <row r="13" spans="1:3" x14ac:dyDescent="0.35">
      <c r="A13" t="s">
        <v>26</v>
      </c>
      <c r="B13">
        <v>0.18050144207430457</v>
      </c>
    </row>
    <row r="14" spans="1:3" ht="15" thickBot="1" x14ac:dyDescent="0.4">
      <c r="A14" s="14" t="s">
        <v>27</v>
      </c>
      <c r="B14" s="14">
        <v>2.2281388519862744</v>
      </c>
      <c r="C14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65C5-9B6A-4549-9292-69D831FA9B55}">
  <dimension ref="A1:C14"/>
  <sheetViews>
    <sheetView workbookViewId="0">
      <selection activeCell="E11" sqref="E11"/>
    </sheetView>
  </sheetViews>
  <sheetFormatPr baseColWidth="10" defaultRowHeight="14.5" x14ac:dyDescent="0.35"/>
  <cols>
    <col min="1" max="1" width="44.54296875" bestFit="1" customWidth="1"/>
  </cols>
  <sheetData>
    <row r="1" spans="1:3" x14ac:dyDescent="0.35">
      <c r="A1" t="s">
        <v>14</v>
      </c>
    </row>
    <row r="2" spans="1:3" ht="15" thickBot="1" x14ac:dyDescent="0.4"/>
    <row r="3" spans="1:3" x14ac:dyDescent="0.35">
      <c r="A3" s="15"/>
      <c r="B3" s="15" t="s">
        <v>15</v>
      </c>
      <c r="C3" s="15" t="s">
        <v>16</v>
      </c>
    </row>
    <row r="4" spans="1:3" x14ac:dyDescent="0.35">
      <c r="A4" t="s">
        <v>17</v>
      </c>
      <c r="B4">
        <v>12.75</v>
      </c>
      <c r="C4">
        <v>7.9464285714285712</v>
      </c>
    </row>
    <row r="5" spans="1:3" x14ac:dyDescent="0.35">
      <c r="A5" t="s">
        <v>18</v>
      </c>
      <c r="B5">
        <v>29.020061728395049</v>
      </c>
      <c r="C5">
        <v>23.101891219450749</v>
      </c>
    </row>
    <row r="6" spans="1:3" x14ac:dyDescent="0.35">
      <c r="A6" t="s">
        <v>19</v>
      </c>
      <c r="B6">
        <v>10</v>
      </c>
      <c r="C6">
        <v>10</v>
      </c>
    </row>
    <row r="7" spans="1:3" x14ac:dyDescent="0.35">
      <c r="A7" t="s">
        <v>20</v>
      </c>
      <c r="B7">
        <v>0.15655851981770122</v>
      </c>
    </row>
    <row r="8" spans="1:3" x14ac:dyDescent="0.35">
      <c r="A8" t="s">
        <v>21</v>
      </c>
      <c r="B8">
        <v>0</v>
      </c>
    </row>
    <row r="9" spans="1:3" x14ac:dyDescent="0.35">
      <c r="A9" t="s">
        <v>22</v>
      </c>
      <c r="B9">
        <v>9</v>
      </c>
    </row>
    <row r="10" spans="1:3" x14ac:dyDescent="0.35">
      <c r="A10" t="s">
        <v>23</v>
      </c>
      <c r="B10">
        <v>2.2896332562024955</v>
      </c>
    </row>
    <row r="11" spans="1:3" x14ac:dyDescent="0.35">
      <c r="A11" t="s">
        <v>24</v>
      </c>
      <c r="B11">
        <v>2.3901662365867139E-2</v>
      </c>
    </row>
    <row r="12" spans="1:3" x14ac:dyDescent="0.35">
      <c r="A12" t="s">
        <v>25</v>
      </c>
      <c r="B12">
        <v>1.8331129326562374</v>
      </c>
    </row>
    <row r="13" spans="1:3" x14ac:dyDescent="0.35">
      <c r="A13" t="s">
        <v>26</v>
      </c>
      <c r="B13">
        <v>4.7803324731734279E-2</v>
      </c>
    </row>
    <row r="14" spans="1:3" ht="15" thickBot="1" x14ac:dyDescent="0.4">
      <c r="A14" s="14" t="s">
        <v>27</v>
      </c>
      <c r="B14" s="14">
        <v>2.2621571627982053</v>
      </c>
      <c r="C14" s="1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C490-0468-4649-8E81-D2470D791A0E}">
  <dimension ref="A2:K44"/>
  <sheetViews>
    <sheetView tabSelected="1" topLeftCell="A12" workbookViewId="0">
      <selection activeCell="G18" sqref="G18:J28"/>
    </sheetView>
  </sheetViews>
  <sheetFormatPr baseColWidth="10" defaultRowHeight="14.5" x14ac:dyDescent="0.35"/>
  <sheetData>
    <row r="2" spans="1:11" x14ac:dyDescent="0.35">
      <c r="B2" s="25" t="s">
        <v>53</v>
      </c>
      <c r="C2" s="25" t="s">
        <v>54</v>
      </c>
      <c r="D2" s="27" t="s">
        <v>10</v>
      </c>
      <c r="H2" s="25" t="s">
        <v>53</v>
      </c>
      <c r="I2" s="25" t="s">
        <v>54</v>
      </c>
      <c r="J2" s="27" t="s">
        <v>10</v>
      </c>
    </row>
    <row r="3" spans="1:11" x14ac:dyDescent="0.35">
      <c r="A3" s="24">
        <v>1</v>
      </c>
      <c r="B3">
        <v>26</v>
      </c>
      <c r="C3">
        <v>120</v>
      </c>
      <c r="D3" s="12">
        <f>(B3/C3)*100</f>
        <v>21.666666666666668</v>
      </c>
      <c r="G3" s="24">
        <v>2</v>
      </c>
      <c r="H3">
        <v>11</v>
      </c>
      <c r="I3">
        <v>120</v>
      </c>
      <c r="J3" s="12">
        <f t="shared" ref="J3:J12" si="0">(H3/I3)*100</f>
        <v>9.1666666666666661</v>
      </c>
    </row>
    <row r="4" spans="1:11" x14ac:dyDescent="0.35">
      <c r="A4" s="24">
        <v>6</v>
      </c>
      <c r="B4">
        <v>6</v>
      </c>
      <c r="C4">
        <v>120</v>
      </c>
      <c r="D4" s="12">
        <f t="shared" ref="D4:D13" si="1">(B4/C4)*100</f>
        <v>5</v>
      </c>
      <c r="G4" s="24">
        <v>5</v>
      </c>
      <c r="H4">
        <v>11</v>
      </c>
      <c r="I4">
        <v>120</v>
      </c>
      <c r="J4" s="12">
        <f t="shared" si="0"/>
        <v>9.1666666666666661</v>
      </c>
    </row>
    <row r="5" spans="1:11" x14ac:dyDescent="0.35">
      <c r="A5" s="24">
        <v>8</v>
      </c>
      <c r="B5">
        <v>37</v>
      </c>
      <c r="C5">
        <v>120</v>
      </c>
      <c r="D5" s="12">
        <f t="shared" si="1"/>
        <v>30.833333333333336</v>
      </c>
      <c r="G5" s="24">
        <v>7</v>
      </c>
      <c r="H5">
        <v>10</v>
      </c>
      <c r="I5">
        <v>120</v>
      </c>
      <c r="J5" s="12">
        <f t="shared" si="0"/>
        <v>8.3333333333333321</v>
      </c>
    </row>
    <row r="6" spans="1:11" x14ac:dyDescent="0.35">
      <c r="A6" s="24">
        <v>10</v>
      </c>
      <c r="B6">
        <v>27</v>
      </c>
      <c r="C6">
        <v>120</v>
      </c>
      <c r="D6" s="12">
        <f t="shared" si="1"/>
        <v>22.5</v>
      </c>
      <c r="G6" s="24">
        <v>9</v>
      </c>
      <c r="H6">
        <v>15</v>
      </c>
      <c r="I6">
        <v>120</v>
      </c>
      <c r="J6" s="12">
        <f t="shared" si="0"/>
        <v>12.5</v>
      </c>
    </row>
    <row r="7" spans="1:11" x14ac:dyDescent="0.35">
      <c r="A7" s="24">
        <v>12</v>
      </c>
      <c r="B7">
        <v>29</v>
      </c>
      <c r="C7">
        <v>120</v>
      </c>
      <c r="D7" s="12">
        <f t="shared" si="1"/>
        <v>24.166666666666668</v>
      </c>
      <c r="G7" s="24">
        <v>11</v>
      </c>
      <c r="H7">
        <v>28</v>
      </c>
      <c r="I7">
        <v>120</v>
      </c>
      <c r="J7" s="12">
        <f t="shared" si="0"/>
        <v>23.333333333333332</v>
      </c>
    </row>
    <row r="8" spans="1:11" x14ac:dyDescent="0.35">
      <c r="A8" s="24">
        <v>14</v>
      </c>
      <c r="B8">
        <v>14</v>
      </c>
      <c r="C8">
        <v>120</v>
      </c>
      <c r="D8" s="12">
        <f t="shared" si="1"/>
        <v>11.666666666666666</v>
      </c>
      <c r="G8" s="24">
        <v>16</v>
      </c>
      <c r="H8">
        <v>17</v>
      </c>
      <c r="I8">
        <v>120</v>
      </c>
      <c r="J8" s="12">
        <f t="shared" si="0"/>
        <v>14.166666666666666</v>
      </c>
    </row>
    <row r="9" spans="1:11" x14ac:dyDescent="0.35">
      <c r="A9" s="24">
        <v>18</v>
      </c>
      <c r="B9">
        <v>61</v>
      </c>
      <c r="C9">
        <v>120</v>
      </c>
      <c r="D9" s="12">
        <f t="shared" si="1"/>
        <v>50.833333333333329</v>
      </c>
      <c r="G9" s="24">
        <v>19</v>
      </c>
      <c r="H9">
        <v>24</v>
      </c>
      <c r="I9">
        <v>120</v>
      </c>
      <c r="J9" s="12">
        <f t="shared" si="0"/>
        <v>20</v>
      </c>
    </row>
    <row r="10" spans="1:11" x14ac:dyDescent="0.35">
      <c r="A10" s="24">
        <v>20</v>
      </c>
      <c r="B10">
        <v>18</v>
      </c>
      <c r="C10">
        <v>120</v>
      </c>
      <c r="D10" s="12">
        <f t="shared" si="1"/>
        <v>15</v>
      </c>
      <c r="G10" s="24">
        <v>23</v>
      </c>
      <c r="H10">
        <v>14</v>
      </c>
      <c r="I10">
        <v>120</v>
      </c>
      <c r="J10" s="12">
        <f t="shared" si="0"/>
        <v>11.666666666666666</v>
      </c>
    </row>
    <row r="11" spans="1:11" x14ac:dyDescent="0.35">
      <c r="A11" s="24">
        <v>21</v>
      </c>
      <c r="B11">
        <v>8</v>
      </c>
      <c r="C11">
        <v>120</v>
      </c>
      <c r="D11" s="12">
        <f t="shared" si="1"/>
        <v>6.666666666666667</v>
      </c>
      <c r="G11" s="24">
        <v>24</v>
      </c>
      <c r="H11">
        <v>16</v>
      </c>
      <c r="I11">
        <v>120</v>
      </c>
      <c r="J11" s="12">
        <f t="shared" si="0"/>
        <v>13.333333333333334</v>
      </c>
    </row>
    <row r="12" spans="1:11" x14ac:dyDescent="0.35">
      <c r="A12" s="24">
        <v>25</v>
      </c>
      <c r="B12">
        <v>5</v>
      </c>
      <c r="C12">
        <v>120</v>
      </c>
      <c r="D12" s="12">
        <f t="shared" si="1"/>
        <v>4.1666666666666661</v>
      </c>
      <c r="G12" s="24">
        <v>30</v>
      </c>
      <c r="H12">
        <v>7</v>
      </c>
      <c r="I12">
        <v>120</v>
      </c>
      <c r="J12" s="12">
        <f t="shared" si="0"/>
        <v>5.833333333333333</v>
      </c>
    </row>
    <row r="13" spans="1:11" x14ac:dyDescent="0.35">
      <c r="A13" s="24">
        <v>27</v>
      </c>
      <c r="B13">
        <v>15</v>
      </c>
      <c r="C13">
        <v>120</v>
      </c>
      <c r="D13" s="12">
        <f t="shared" si="1"/>
        <v>12.5</v>
      </c>
      <c r="K13" s="12"/>
    </row>
    <row r="16" spans="1:11" x14ac:dyDescent="0.35">
      <c r="E16" s="12"/>
    </row>
    <row r="17" spans="1:10" x14ac:dyDescent="0.35">
      <c r="E17" s="12"/>
    </row>
    <row r="18" spans="1:10" x14ac:dyDescent="0.35">
      <c r="A18" s="25" t="s">
        <v>55</v>
      </c>
      <c r="B18" s="25" t="s">
        <v>53</v>
      </c>
      <c r="C18" s="25" t="s">
        <v>54</v>
      </c>
      <c r="D18" s="26" t="s">
        <v>10</v>
      </c>
      <c r="G18" s="25" t="s">
        <v>55</v>
      </c>
      <c r="H18" s="25" t="s">
        <v>53</v>
      </c>
      <c r="I18" s="25" t="s">
        <v>54</v>
      </c>
      <c r="J18" s="26" t="s">
        <v>10</v>
      </c>
    </row>
    <row r="19" spans="1:10" x14ac:dyDescent="0.35">
      <c r="A19" s="24">
        <v>1</v>
      </c>
      <c r="B19">
        <v>24</v>
      </c>
      <c r="C19">
        <v>120</v>
      </c>
      <c r="D19" s="12">
        <f>(B19/C19)*100</f>
        <v>20</v>
      </c>
      <c r="G19" s="24">
        <v>2</v>
      </c>
      <c r="H19">
        <v>15</v>
      </c>
      <c r="I19">
        <v>120</v>
      </c>
      <c r="J19" s="12">
        <f t="shared" ref="J19:J20" si="2">(H19/I19)*100</f>
        <v>12.5</v>
      </c>
    </row>
    <row r="20" spans="1:10" x14ac:dyDescent="0.35">
      <c r="A20" s="24">
        <v>6</v>
      </c>
      <c r="B20">
        <v>11</v>
      </c>
      <c r="C20">
        <v>120</v>
      </c>
      <c r="D20" s="12">
        <f t="shared" ref="D20:D29" si="3">(B20/C20)*100</f>
        <v>9.1666666666666661</v>
      </c>
      <c r="G20" s="24">
        <v>5</v>
      </c>
      <c r="H20">
        <v>6</v>
      </c>
      <c r="I20">
        <v>120</v>
      </c>
      <c r="J20" s="12">
        <f t="shared" si="2"/>
        <v>5</v>
      </c>
    </row>
    <row r="21" spans="1:10" x14ac:dyDescent="0.35">
      <c r="A21" s="24">
        <v>8</v>
      </c>
      <c r="B21">
        <v>32</v>
      </c>
      <c r="C21">
        <v>120</v>
      </c>
      <c r="D21" s="12">
        <f t="shared" si="3"/>
        <v>26.666666666666668</v>
      </c>
      <c r="G21" s="24">
        <v>7</v>
      </c>
      <c r="H21">
        <v>5</v>
      </c>
      <c r="I21">
        <v>120</v>
      </c>
      <c r="J21" s="12">
        <f t="shared" ref="J21:J28" si="4">(H21/I21)*100</f>
        <v>4.1666666666666661</v>
      </c>
    </row>
    <row r="22" spans="1:10" x14ac:dyDescent="0.35">
      <c r="A22" s="24">
        <v>10</v>
      </c>
      <c r="B22">
        <v>9</v>
      </c>
      <c r="C22">
        <v>120</v>
      </c>
      <c r="D22" s="12">
        <f t="shared" si="3"/>
        <v>7.5</v>
      </c>
      <c r="G22" s="24">
        <v>9</v>
      </c>
      <c r="H22">
        <v>10</v>
      </c>
      <c r="I22">
        <v>120</v>
      </c>
      <c r="J22" s="12">
        <f t="shared" si="4"/>
        <v>8.3333333333333321</v>
      </c>
    </row>
    <row r="23" spans="1:10" x14ac:dyDescent="0.35">
      <c r="A23" s="24">
        <v>12</v>
      </c>
      <c r="B23">
        <v>14</v>
      </c>
      <c r="C23">
        <v>120</v>
      </c>
      <c r="D23" s="12">
        <f t="shared" si="3"/>
        <v>11.666666666666666</v>
      </c>
      <c r="G23" s="24">
        <v>11</v>
      </c>
      <c r="H23">
        <v>4</v>
      </c>
      <c r="I23">
        <v>120</v>
      </c>
      <c r="J23" s="12">
        <f t="shared" si="4"/>
        <v>3.3333333333333335</v>
      </c>
    </row>
    <row r="24" spans="1:10" x14ac:dyDescent="0.35">
      <c r="A24" s="24">
        <v>14</v>
      </c>
      <c r="B24">
        <v>15</v>
      </c>
      <c r="C24">
        <v>120</v>
      </c>
      <c r="D24" s="12">
        <f t="shared" si="3"/>
        <v>12.5</v>
      </c>
      <c r="G24" s="24">
        <v>16</v>
      </c>
      <c r="H24">
        <v>5</v>
      </c>
      <c r="I24">
        <v>120</v>
      </c>
      <c r="J24" s="12">
        <f t="shared" si="4"/>
        <v>4.1666666666666661</v>
      </c>
    </row>
    <row r="25" spans="1:10" x14ac:dyDescent="0.35">
      <c r="A25" s="24">
        <v>18</v>
      </c>
      <c r="B25">
        <v>49</v>
      </c>
      <c r="C25">
        <v>120</v>
      </c>
      <c r="D25" s="12">
        <f t="shared" si="3"/>
        <v>40.833333333333336</v>
      </c>
      <c r="G25" s="24">
        <v>19</v>
      </c>
      <c r="H25">
        <v>20</v>
      </c>
      <c r="I25">
        <v>120</v>
      </c>
      <c r="J25" s="12">
        <f t="shared" si="4"/>
        <v>16.666666666666664</v>
      </c>
    </row>
    <row r="26" spans="1:10" x14ac:dyDescent="0.35">
      <c r="A26" s="24">
        <v>20</v>
      </c>
      <c r="B26">
        <v>28</v>
      </c>
      <c r="C26">
        <v>120</v>
      </c>
      <c r="D26" s="12">
        <f t="shared" si="3"/>
        <v>23.333333333333332</v>
      </c>
      <c r="G26" s="24">
        <v>23</v>
      </c>
      <c r="H26">
        <v>17</v>
      </c>
      <c r="I26">
        <v>120</v>
      </c>
      <c r="J26" s="12">
        <f t="shared" si="4"/>
        <v>14.166666666666666</v>
      </c>
    </row>
    <row r="27" spans="1:10" x14ac:dyDescent="0.35">
      <c r="A27" s="24">
        <v>21</v>
      </c>
      <c r="B27">
        <v>9</v>
      </c>
      <c r="C27">
        <v>120</v>
      </c>
      <c r="D27" s="12">
        <f t="shared" si="3"/>
        <v>7.5</v>
      </c>
      <c r="G27" s="24">
        <v>24</v>
      </c>
      <c r="H27">
        <v>8</v>
      </c>
      <c r="I27">
        <v>120</v>
      </c>
      <c r="J27" s="12">
        <f t="shared" si="4"/>
        <v>6.666666666666667</v>
      </c>
    </row>
    <row r="28" spans="1:10" x14ac:dyDescent="0.35">
      <c r="A28" s="24">
        <v>25</v>
      </c>
      <c r="B28">
        <v>7</v>
      </c>
      <c r="C28">
        <v>120</v>
      </c>
      <c r="D28" s="12">
        <f t="shared" si="3"/>
        <v>5.833333333333333</v>
      </c>
      <c r="G28" s="24">
        <v>30</v>
      </c>
      <c r="H28">
        <v>5</v>
      </c>
      <c r="I28">
        <v>112</v>
      </c>
      <c r="J28" s="12">
        <f t="shared" si="4"/>
        <v>4.4642857142857144</v>
      </c>
    </row>
    <row r="29" spans="1:10" x14ac:dyDescent="0.35">
      <c r="A29" s="24">
        <v>27</v>
      </c>
      <c r="B29">
        <v>6</v>
      </c>
      <c r="C29">
        <v>120</v>
      </c>
      <c r="D29" s="12">
        <f t="shared" si="3"/>
        <v>5</v>
      </c>
    </row>
    <row r="34" spans="4:10" x14ac:dyDescent="0.35">
      <c r="D34" s="12"/>
      <c r="J34" s="12"/>
    </row>
    <row r="35" spans="4:10" x14ac:dyDescent="0.35">
      <c r="D35" s="12"/>
      <c r="J35" s="12"/>
    </row>
    <row r="36" spans="4:10" x14ac:dyDescent="0.35">
      <c r="D36" s="12"/>
      <c r="J36" s="12"/>
    </row>
    <row r="37" spans="4:10" x14ac:dyDescent="0.35">
      <c r="D37" s="12"/>
      <c r="J37" s="12"/>
    </row>
    <row r="38" spans="4:10" x14ac:dyDescent="0.35">
      <c r="D38" s="12"/>
      <c r="J38" s="12"/>
    </row>
    <row r="39" spans="4:10" x14ac:dyDescent="0.35">
      <c r="D39" s="12"/>
      <c r="J39" s="12"/>
    </row>
    <row r="40" spans="4:10" x14ac:dyDescent="0.35">
      <c r="D40" s="12"/>
      <c r="J40" s="12"/>
    </row>
    <row r="41" spans="4:10" x14ac:dyDescent="0.35">
      <c r="D41" s="12"/>
      <c r="J41" s="12"/>
    </row>
    <row r="42" spans="4:10" x14ac:dyDescent="0.35">
      <c r="D42" s="12"/>
      <c r="J42" s="12"/>
    </row>
    <row r="43" spans="4:10" x14ac:dyDescent="0.35">
      <c r="D43" s="12"/>
      <c r="J43" s="12"/>
    </row>
    <row r="44" spans="4:10" x14ac:dyDescent="0.35">
      <c r="D44" s="12"/>
    </row>
  </sheetData>
  <sortState xmlns:xlrd2="http://schemas.microsoft.com/office/spreadsheetml/2017/richdata2" ref="J34:J43">
    <sortCondition ref="J34:J43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BCF3-7F2B-4CBB-B0F5-F083AAA8D2D3}">
  <dimension ref="A2:D29"/>
  <sheetViews>
    <sheetView workbookViewId="0">
      <selection activeCell="I6" sqref="I6"/>
    </sheetView>
  </sheetViews>
  <sheetFormatPr baseColWidth="10" defaultRowHeight="14.5" x14ac:dyDescent="0.35"/>
  <sheetData>
    <row r="2" spans="1:4" x14ac:dyDescent="0.35">
      <c r="A2">
        <v>13</v>
      </c>
      <c r="B2">
        <v>17</v>
      </c>
      <c r="C2">
        <f>SUM(A2:B2)</f>
        <v>30</v>
      </c>
      <c r="D2" s="12">
        <f>(C2/120)*100</f>
        <v>25</v>
      </c>
    </row>
    <row r="3" spans="1:4" x14ac:dyDescent="0.35">
      <c r="A3">
        <v>23</v>
      </c>
      <c r="B3">
        <v>14</v>
      </c>
      <c r="C3">
        <f t="shared" ref="C3:C29" si="0">SUM(A3:B3)</f>
        <v>37</v>
      </c>
      <c r="D3" s="12">
        <f t="shared" ref="D3:D26" si="1">(C3/120)*100</f>
        <v>30.833333333333336</v>
      </c>
    </row>
    <row r="4" spans="1:4" x14ac:dyDescent="0.35">
      <c r="A4">
        <v>29</v>
      </c>
      <c r="B4">
        <v>42</v>
      </c>
      <c r="C4">
        <f t="shared" si="0"/>
        <v>71</v>
      </c>
      <c r="D4" s="12">
        <f t="shared" si="1"/>
        <v>59.166666666666664</v>
      </c>
    </row>
    <row r="5" spans="1:4" x14ac:dyDescent="0.35">
      <c r="A5">
        <v>23</v>
      </c>
      <c r="B5">
        <v>4</v>
      </c>
      <c r="C5">
        <f t="shared" si="0"/>
        <v>27</v>
      </c>
      <c r="D5" s="12">
        <f t="shared" si="1"/>
        <v>22.5</v>
      </c>
    </row>
    <row r="6" spans="1:4" x14ac:dyDescent="0.35">
      <c r="A6">
        <v>10</v>
      </c>
      <c r="B6">
        <v>34</v>
      </c>
      <c r="C6">
        <f t="shared" si="0"/>
        <v>44</v>
      </c>
      <c r="D6" s="12">
        <f t="shared" si="1"/>
        <v>36.666666666666664</v>
      </c>
    </row>
    <row r="7" spans="1:4" x14ac:dyDescent="0.35">
      <c r="B7">
        <v>52</v>
      </c>
      <c r="C7">
        <f t="shared" si="0"/>
        <v>52</v>
      </c>
      <c r="D7" s="12">
        <f t="shared" si="1"/>
        <v>43.333333333333336</v>
      </c>
    </row>
    <row r="8" spans="1:4" x14ac:dyDescent="0.35">
      <c r="A8">
        <v>25</v>
      </c>
      <c r="B8">
        <v>26</v>
      </c>
      <c r="C8">
        <f t="shared" si="0"/>
        <v>51</v>
      </c>
      <c r="D8" s="12">
        <f t="shared" si="1"/>
        <v>42.5</v>
      </c>
    </row>
    <row r="9" spans="1:4" x14ac:dyDescent="0.35">
      <c r="A9">
        <v>32</v>
      </c>
      <c r="B9">
        <v>5</v>
      </c>
      <c r="C9">
        <f t="shared" si="0"/>
        <v>37</v>
      </c>
      <c r="D9" s="12">
        <f t="shared" si="1"/>
        <v>30.833333333333336</v>
      </c>
    </row>
    <row r="10" spans="1:4" x14ac:dyDescent="0.35">
      <c r="A10">
        <v>31</v>
      </c>
      <c r="B10">
        <v>20</v>
      </c>
      <c r="C10">
        <f t="shared" si="0"/>
        <v>51</v>
      </c>
      <c r="D10" s="12">
        <f t="shared" si="1"/>
        <v>42.5</v>
      </c>
    </row>
    <row r="11" spans="1:4" x14ac:dyDescent="0.35">
      <c r="A11">
        <v>33</v>
      </c>
      <c r="B11">
        <v>7</v>
      </c>
      <c r="C11">
        <f t="shared" si="0"/>
        <v>40</v>
      </c>
      <c r="D11" s="12">
        <f t="shared" si="1"/>
        <v>33.333333333333329</v>
      </c>
    </row>
    <row r="12" spans="1:4" x14ac:dyDescent="0.35">
      <c r="A12">
        <v>31</v>
      </c>
      <c r="B12">
        <v>21</v>
      </c>
      <c r="C12">
        <f t="shared" si="0"/>
        <v>52</v>
      </c>
      <c r="D12" s="12">
        <f t="shared" si="1"/>
        <v>43.333333333333336</v>
      </c>
    </row>
    <row r="13" spans="1:4" x14ac:dyDescent="0.35">
      <c r="A13">
        <v>13</v>
      </c>
      <c r="B13">
        <v>10</v>
      </c>
      <c r="C13">
        <f t="shared" si="0"/>
        <v>23</v>
      </c>
      <c r="D13" s="12">
        <f t="shared" si="1"/>
        <v>19.166666666666668</v>
      </c>
    </row>
    <row r="14" spans="1:4" x14ac:dyDescent="0.35">
      <c r="A14">
        <v>23</v>
      </c>
      <c r="B14">
        <v>22</v>
      </c>
      <c r="C14">
        <f t="shared" si="0"/>
        <v>45</v>
      </c>
      <c r="D14" s="12">
        <f t="shared" si="1"/>
        <v>37.5</v>
      </c>
    </row>
    <row r="15" spans="1:4" x14ac:dyDescent="0.35">
      <c r="A15">
        <v>38</v>
      </c>
      <c r="B15">
        <v>7</v>
      </c>
      <c r="C15">
        <f t="shared" si="0"/>
        <v>45</v>
      </c>
      <c r="D15" s="12">
        <f t="shared" si="1"/>
        <v>37.5</v>
      </c>
    </row>
    <row r="16" spans="1:4" x14ac:dyDescent="0.35">
      <c r="A16">
        <v>8</v>
      </c>
      <c r="B16">
        <v>37</v>
      </c>
      <c r="C16">
        <f t="shared" si="0"/>
        <v>45</v>
      </c>
      <c r="D16" s="12">
        <f t="shared" si="1"/>
        <v>37.5</v>
      </c>
    </row>
    <row r="17" spans="1:4" x14ac:dyDescent="0.35">
      <c r="A17">
        <v>6</v>
      </c>
      <c r="B17">
        <v>34</v>
      </c>
      <c r="C17">
        <f t="shared" si="0"/>
        <v>40</v>
      </c>
      <c r="D17" s="12">
        <f t="shared" si="1"/>
        <v>33.333333333333329</v>
      </c>
    </row>
    <row r="18" spans="1:4" x14ac:dyDescent="0.35">
      <c r="A18">
        <v>23</v>
      </c>
      <c r="B18">
        <v>11</v>
      </c>
      <c r="C18">
        <f t="shared" si="0"/>
        <v>34</v>
      </c>
      <c r="D18" s="12">
        <f t="shared" si="1"/>
        <v>28.333333333333332</v>
      </c>
    </row>
    <row r="19" spans="1:4" x14ac:dyDescent="0.35">
      <c r="A19">
        <v>27</v>
      </c>
      <c r="B19">
        <v>20</v>
      </c>
      <c r="C19">
        <f t="shared" si="0"/>
        <v>47</v>
      </c>
      <c r="D19" s="12">
        <f t="shared" si="1"/>
        <v>39.166666666666664</v>
      </c>
    </row>
    <row r="20" spans="1:4" x14ac:dyDescent="0.35">
      <c r="A20">
        <v>28</v>
      </c>
      <c r="B20">
        <v>12</v>
      </c>
      <c r="C20">
        <f t="shared" si="0"/>
        <v>40</v>
      </c>
      <c r="D20" s="12">
        <f t="shared" si="1"/>
        <v>33.333333333333329</v>
      </c>
    </row>
    <row r="21" spans="1:4" x14ac:dyDescent="0.35">
      <c r="A21">
        <v>30</v>
      </c>
      <c r="B21">
        <v>28</v>
      </c>
      <c r="C21">
        <f t="shared" si="0"/>
        <v>58</v>
      </c>
      <c r="D21" s="12">
        <f t="shared" si="1"/>
        <v>48.333333333333336</v>
      </c>
    </row>
    <row r="22" spans="1:4" x14ac:dyDescent="0.35">
      <c r="A22">
        <v>45</v>
      </c>
      <c r="B22">
        <v>19</v>
      </c>
      <c r="C22">
        <f t="shared" si="0"/>
        <v>64</v>
      </c>
      <c r="D22" s="12">
        <f t="shared" si="1"/>
        <v>53.333333333333336</v>
      </c>
    </row>
    <row r="23" spans="1:4" x14ac:dyDescent="0.35">
      <c r="A23">
        <v>15</v>
      </c>
      <c r="B23">
        <v>35</v>
      </c>
      <c r="C23">
        <f t="shared" si="0"/>
        <v>50</v>
      </c>
      <c r="D23" s="12">
        <f t="shared" si="1"/>
        <v>41.666666666666671</v>
      </c>
    </row>
    <row r="24" spans="1:4" x14ac:dyDescent="0.35">
      <c r="A24">
        <v>24</v>
      </c>
      <c r="B24">
        <v>27</v>
      </c>
      <c r="C24">
        <f t="shared" si="0"/>
        <v>51</v>
      </c>
      <c r="D24" s="12">
        <f t="shared" si="1"/>
        <v>42.5</v>
      </c>
    </row>
    <row r="25" spans="1:4" x14ac:dyDescent="0.35">
      <c r="A25">
        <v>19</v>
      </c>
      <c r="B25">
        <v>17</v>
      </c>
      <c r="C25">
        <f t="shared" si="0"/>
        <v>36</v>
      </c>
      <c r="D25" s="12">
        <f>(C25/104)*100</f>
        <v>34.615384615384613</v>
      </c>
    </row>
    <row r="26" spans="1:4" x14ac:dyDescent="0.35">
      <c r="A26">
        <v>36</v>
      </c>
      <c r="B26">
        <v>24</v>
      </c>
      <c r="C26">
        <f t="shared" si="0"/>
        <v>60</v>
      </c>
      <c r="D26" s="12">
        <f t="shared" si="1"/>
        <v>50</v>
      </c>
    </row>
    <row r="27" spans="1:4" x14ac:dyDescent="0.35">
      <c r="A27">
        <v>40</v>
      </c>
      <c r="B27">
        <v>9</v>
      </c>
      <c r="C27">
        <f t="shared" si="0"/>
        <v>49</v>
      </c>
      <c r="D27" s="12">
        <f>(C27/112)*100</f>
        <v>43.75</v>
      </c>
    </row>
    <row r="28" spans="1:4" x14ac:dyDescent="0.35">
      <c r="A28">
        <v>12</v>
      </c>
      <c r="B28">
        <v>30</v>
      </c>
      <c r="C28">
        <f t="shared" si="0"/>
        <v>42</v>
      </c>
      <c r="D28" s="12">
        <f>(C28/114)*100</f>
        <v>36.84210526315789</v>
      </c>
    </row>
    <row r="29" spans="1:4" x14ac:dyDescent="0.35">
      <c r="A29">
        <v>29</v>
      </c>
      <c r="B29">
        <v>2</v>
      </c>
      <c r="C29">
        <f t="shared" si="0"/>
        <v>31</v>
      </c>
      <c r="D29" s="12">
        <f>(C29/112)*100</f>
        <v>27.678571428571431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2965-31D9-4885-81C7-4A750B7A207A}">
  <dimension ref="A1:G19"/>
  <sheetViews>
    <sheetView workbookViewId="0">
      <selection activeCell="E17" sqref="E17"/>
    </sheetView>
  </sheetViews>
  <sheetFormatPr baseColWidth="10" defaultRowHeight="14.5" x14ac:dyDescent="0.35"/>
  <cols>
    <col min="1" max="1" width="44.54296875" bestFit="1" customWidth="1"/>
    <col min="5" max="5" width="44.54296875" bestFit="1" customWidth="1"/>
  </cols>
  <sheetData>
    <row r="1" spans="1:7" x14ac:dyDescent="0.35">
      <c r="A1" s="16" t="s">
        <v>28</v>
      </c>
      <c r="E1" t="s">
        <v>31</v>
      </c>
    </row>
    <row r="2" spans="1:7" x14ac:dyDescent="0.35">
      <c r="A2" t="s">
        <v>48</v>
      </c>
      <c r="E2" t="s">
        <v>48</v>
      </c>
    </row>
    <row r="3" spans="1:7" ht="15" thickBot="1" x14ac:dyDescent="0.4"/>
    <row r="4" spans="1:7" x14ac:dyDescent="0.35">
      <c r="A4" s="15"/>
      <c r="B4" s="15" t="s">
        <v>15</v>
      </c>
      <c r="C4" s="15" t="s">
        <v>16</v>
      </c>
      <c r="E4" s="15"/>
      <c r="F4" s="15" t="s">
        <v>15</v>
      </c>
      <c r="G4" s="15" t="s">
        <v>16</v>
      </c>
    </row>
    <row r="5" spans="1:7" x14ac:dyDescent="0.35">
      <c r="A5" t="s">
        <v>17</v>
      </c>
      <c r="B5">
        <v>51.5</v>
      </c>
      <c r="C5">
        <v>56.035714285714292</v>
      </c>
      <c r="E5" t="s">
        <v>17</v>
      </c>
      <c r="F5">
        <v>60</v>
      </c>
      <c r="G5">
        <v>64.648809523809518</v>
      </c>
    </row>
    <row r="6" spans="1:7" x14ac:dyDescent="0.35">
      <c r="A6" t="s">
        <v>18</v>
      </c>
      <c r="B6">
        <v>123.11728395061719</v>
      </c>
      <c r="C6">
        <v>135.46249055177518</v>
      </c>
      <c r="E6" t="s">
        <v>18</v>
      </c>
      <c r="F6">
        <v>87.654320987654501</v>
      </c>
      <c r="G6">
        <v>31.237756676744766</v>
      </c>
    </row>
    <row r="7" spans="1:7" x14ac:dyDescent="0.35">
      <c r="A7" t="s">
        <v>19</v>
      </c>
      <c r="B7">
        <v>10</v>
      </c>
      <c r="C7">
        <v>10</v>
      </c>
      <c r="E7" t="s">
        <v>19</v>
      </c>
      <c r="F7">
        <v>10</v>
      </c>
      <c r="G7">
        <v>10</v>
      </c>
    </row>
    <row r="8" spans="1:7" x14ac:dyDescent="0.35">
      <c r="A8" t="s">
        <v>20</v>
      </c>
      <c r="B8">
        <v>0.81995229086819377</v>
      </c>
      <c r="E8" t="s">
        <v>20</v>
      </c>
      <c r="F8">
        <v>0.46944315733319802</v>
      </c>
    </row>
    <row r="9" spans="1:7" x14ac:dyDescent="0.35">
      <c r="A9" t="s">
        <v>21</v>
      </c>
      <c r="B9">
        <v>0</v>
      </c>
      <c r="E9" t="s">
        <v>21</v>
      </c>
      <c r="F9">
        <v>0</v>
      </c>
    </row>
    <row r="10" spans="1:7" x14ac:dyDescent="0.35">
      <c r="A10" t="s">
        <v>22</v>
      </c>
      <c r="B10">
        <v>9</v>
      </c>
      <c r="E10" t="s">
        <v>22</v>
      </c>
      <c r="F10">
        <v>9</v>
      </c>
    </row>
    <row r="11" spans="1:7" x14ac:dyDescent="0.35">
      <c r="A11" t="s">
        <v>23</v>
      </c>
      <c r="B11">
        <v>-2.0966689567242209</v>
      </c>
      <c r="E11" t="s">
        <v>23</v>
      </c>
      <c r="F11">
        <v>-1.760068310706062</v>
      </c>
    </row>
    <row r="12" spans="1:7" x14ac:dyDescent="0.35">
      <c r="A12" t="s">
        <v>24</v>
      </c>
      <c r="B12" s="17">
        <v>3.2735603834685878E-2</v>
      </c>
      <c r="E12" t="s">
        <v>24</v>
      </c>
      <c r="F12" s="19">
        <v>5.6125084632078256E-2</v>
      </c>
    </row>
    <row r="13" spans="1:7" x14ac:dyDescent="0.35">
      <c r="A13" t="s">
        <v>25</v>
      </c>
      <c r="B13">
        <v>1.8331129326562374</v>
      </c>
      <c r="E13" t="s">
        <v>25</v>
      </c>
      <c r="F13">
        <v>1.8331129326562374</v>
      </c>
    </row>
    <row r="14" spans="1:7" x14ac:dyDescent="0.35">
      <c r="A14" t="s">
        <v>26</v>
      </c>
      <c r="B14">
        <v>6.5471207669371756E-2</v>
      </c>
      <c r="E14" t="s">
        <v>26</v>
      </c>
      <c r="F14">
        <v>0.11225016926415651</v>
      </c>
    </row>
    <row r="15" spans="1:7" ht="15" thickBot="1" x14ac:dyDescent="0.4">
      <c r="A15" s="14" t="s">
        <v>27</v>
      </c>
      <c r="B15" s="14">
        <v>2.2621571627982053</v>
      </c>
      <c r="C15" s="14"/>
      <c r="E15" s="14" t="s">
        <v>27</v>
      </c>
      <c r="F15" s="14">
        <v>2.2621571627982053</v>
      </c>
      <c r="G15" s="14"/>
    </row>
    <row r="17" spans="1:7" x14ac:dyDescent="0.35">
      <c r="A17" s="16" t="s">
        <v>30</v>
      </c>
      <c r="E17" s="16" t="s">
        <v>30</v>
      </c>
    </row>
    <row r="18" spans="1:7" x14ac:dyDescent="0.35">
      <c r="G18">
        <f>(G5-F5)/F5*100</f>
        <v>7.7480158730158637</v>
      </c>
    </row>
    <row r="19" spans="1:7" x14ac:dyDescent="0.35">
      <c r="C19">
        <f>(C5-B5)/B5*100</f>
        <v>8.8072122052704689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8BA8-2656-40FE-BFB9-75D4205C9464}">
  <dimension ref="A1:C16"/>
  <sheetViews>
    <sheetView workbookViewId="0">
      <selection activeCell="A7" sqref="A7"/>
    </sheetView>
  </sheetViews>
  <sheetFormatPr baseColWidth="10" defaultRowHeight="14.5" x14ac:dyDescent="0.35"/>
  <cols>
    <col min="1" max="1" width="22.36328125" bestFit="1" customWidth="1"/>
  </cols>
  <sheetData>
    <row r="1" spans="1:3" x14ac:dyDescent="0.35">
      <c r="A1" s="18" t="s">
        <v>44</v>
      </c>
      <c r="B1" s="18"/>
    </row>
    <row r="2" spans="1:3" x14ac:dyDescent="0.35">
      <c r="B2" s="2" t="s">
        <v>4</v>
      </c>
      <c r="C2" s="2" t="s">
        <v>5</v>
      </c>
    </row>
    <row r="3" spans="1:3" x14ac:dyDescent="0.35">
      <c r="A3" t="s">
        <v>45</v>
      </c>
      <c r="B3" s="19">
        <v>42.651515151515149</v>
      </c>
      <c r="C3" s="19">
        <v>45.454545454545453</v>
      </c>
    </row>
    <row r="4" spans="1:3" x14ac:dyDescent="0.35">
      <c r="A4" t="s">
        <v>34</v>
      </c>
      <c r="B4">
        <v>3.2114421809434401</v>
      </c>
      <c r="C4">
        <v>2.4882644664698397</v>
      </c>
    </row>
    <row r="5" spans="1:3" x14ac:dyDescent="0.35">
      <c r="A5" t="s">
        <v>35</v>
      </c>
      <c r="B5">
        <v>42.5</v>
      </c>
      <c r="C5">
        <v>45</v>
      </c>
    </row>
    <row r="6" spans="1:3" x14ac:dyDescent="0.35">
      <c r="A6" t="s">
        <v>36</v>
      </c>
      <c r="B6">
        <v>40.833333333333336</v>
      </c>
      <c r="C6">
        <v>30.833333333333336</v>
      </c>
    </row>
    <row r="7" spans="1:3" x14ac:dyDescent="0.35">
      <c r="A7" t="s">
        <v>46</v>
      </c>
      <c r="B7" s="19">
        <v>10.651148750110025</v>
      </c>
      <c r="C7" s="19">
        <v>8.2526396144543224</v>
      </c>
    </row>
    <row r="8" spans="1:3" x14ac:dyDescent="0.35">
      <c r="A8" t="s">
        <v>37</v>
      </c>
      <c r="B8">
        <v>113.44696969697034</v>
      </c>
      <c r="C8">
        <v>68.10606060606078</v>
      </c>
    </row>
    <row r="9" spans="1:3" x14ac:dyDescent="0.35">
      <c r="A9" t="s">
        <v>38</v>
      </c>
      <c r="B9">
        <v>1.8117820184447639</v>
      </c>
      <c r="C9">
        <v>9.5403763007798403E-2</v>
      </c>
    </row>
    <row r="10" spans="1:3" x14ac:dyDescent="0.35">
      <c r="A10" t="s">
        <v>39</v>
      </c>
      <c r="B10">
        <v>-1.1193768051626041</v>
      </c>
      <c r="C10">
        <v>-0.9360944666184321</v>
      </c>
    </row>
    <row r="11" spans="1:3" x14ac:dyDescent="0.35">
      <c r="A11" t="s">
        <v>40</v>
      </c>
      <c r="B11">
        <v>38.333333333333329</v>
      </c>
      <c r="C11">
        <v>24.166666666666671</v>
      </c>
    </row>
    <row r="12" spans="1:3" x14ac:dyDescent="0.35">
      <c r="A12" t="s">
        <v>41</v>
      </c>
      <c r="B12">
        <v>18.333333333333332</v>
      </c>
      <c r="C12">
        <v>30.833333333333336</v>
      </c>
    </row>
    <row r="13" spans="1:3" x14ac:dyDescent="0.35">
      <c r="A13" t="s">
        <v>42</v>
      </c>
      <c r="B13">
        <v>56.666666666666664</v>
      </c>
      <c r="C13">
        <v>55.000000000000007</v>
      </c>
    </row>
    <row r="14" spans="1:3" x14ac:dyDescent="0.35">
      <c r="A14" t="s">
        <v>43</v>
      </c>
      <c r="B14">
        <v>469.16666666666663</v>
      </c>
      <c r="C14">
        <v>500</v>
      </c>
    </row>
    <row r="15" spans="1:3" x14ac:dyDescent="0.35">
      <c r="A15" t="s">
        <v>47</v>
      </c>
      <c r="B15">
        <v>11</v>
      </c>
      <c r="C15">
        <v>11</v>
      </c>
    </row>
    <row r="16" spans="1:3" ht="15" thickBot="1" x14ac:dyDescent="0.4">
      <c r="A16" s="14" t="s">
        <v>33</v>
      </c>
      <c r="B16" s="14">
        <v>7.1555390942676143</v>
      </c>
      <c r="C16" s="14">
        <v>5.5441987317583479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D5B49-E2E9-40AD-BBD1-0A9B87D674DB}">
  <dimension ref="A1:C16"/>
  <sheetViews>
    <sheetView workbookViewId="0">
      <selection sqref="A1:C2"/>
    </sheetView>
  </sheetViews>
  <sheetFormatPr baseColWidth="10" defaultRowHeight="14.5" x14ac:dyDescent="0.35"/>
  <cols>
    <col min="1" max="1" width="22.36328125" bestFit="1" customWidth="1"/>
  </cols>
  <sheetData>
    <row r="1" spans="1:3" x14ac:dyDescent="0.35">
      <c r="A1" s="28" t="s">
        <v>44</v>
      </c>
      <c r="B1" s="28"/>
      <c r="C1" s="28"/>
    </row>
    <row r="2" spans="1:3" x14ac:dyDescent="0.35">
      <c r="B2" s="2" t="s">
        <v>4</v>
      </c>
      <c r="C2" s="2" t="s">
        <v>5</v>
      </c>
    </row>
    <row r="3" spans="1:3" x14ac:dyDescent="0.35">
      <c r="A3" t="s">
        <v>45</v>
      </c>
      <c r="B3" s="19">
        <v>51.5</v>
      </c>
      <c r="C3" s="19">
        <v>56.035714285714292</v>
      </c>
    </row>
    <row r="4" spans="1:3" x14ac:dyDescent="0.35">
      <c r="A4" t="s">
        <v>34</v>
      </c>
      <c r="B4">
        <v>3.5088072610306935</v>
      </c>
      <c r="C4">
        <v>3.6805229322988215</v>
      </c>
    </row>
    <row r="5" spans="1:3" x14ac:dyDescent="0.35">
      <c r="A5" t="s">
        <v>35</v>
      </c>
      <c r="B5">
        <v>53.75</v>
      </c>
      <c r="C5">
        <v>57.5</v>
      </c>
    </row>
    <row r="6" spans="1:3" x14ac:dyDescent="0.35">
      <c r="A6" t="s">
        <v>36</v>
      </c>
      <c r="B6" t="e">
        <v>#N/A</v>
      </c>
      <c r="C6" t="e">
        <v>#N/A</v>
      </c>
    </row>
    <row r="7" spans="1:3" x14ac:dyDescent="0.35">
      <c r="A7" t="s">
        <v>46</v>
      </c>
      <c r="B7" s="19">
        <v>11.095822815393962</v>
      </c>
      <c r="C7" s="19">
        <v>11.638835446545981</v>
      </c>
    </row>
    <row r="8" spans="1:3" x14ac:dyDescent="0.35">
      <c r="A8" t="s">
        <v>37</v>
      </c>
      <c r="B8">
        <v>123.11728395061719</v>
      </c>
      <c r="C8">
        <v>135.46249055177518</v>
      </c>
    </row>
    <row r="9" spans="1:3" x14ac:dyDescent="0.35">
      <c r="A9" t="s">
        <v>38</v>
      </c>
      <c r="B9">
        <v>-8.8229674095614996E-2</v>
      </c>
      <c r="C9">
        <v>0.69906069195487675</v>
      </c>
    </row>
    <row r="10" spans="1:3" x14ac:dyDescent="0.35">
      <c r="A10" t="s">
        <v>39</v>
      </c>
      <c r="B10">
        <v>-0.89128495916843831</v>
      </c>
      <c r="C10">
        <v>-0.72326722208409167</v>
      </c>
    </row>
    <row r="11" spans="1:3" x14ac:dyDescent="0.35">
      <c r="A11" t="s">
        <v>40</v>
      </c>
      <c r="B11">
        <v>33.333333333333336</v>
      </c>
      <c r="C11">
        <v>40</v>
      </c>
    </row>
    <row r="12" spans="1:3" x14ac:dyDescent="0.35">
      <c r="A12" t="s">
        <v>41</v>
      </c>
      <c r="B12">
        <v>31.666666666666664</v>
      </c>
      <c r="C12">
        <v>32.5</v>
      </c>
    </row>
    <row r="13" spans="1:3" x14ac:dyDescent="0.35">
      <c r="A13" t="s">
        <v>42</v>
      </c>
      <c r="B13">
        <v>65</v>
      </c>
      <c r="C13">
        <v>72.5</v>
      </c>
    </row>
    <row r="14" spans="1:3" x14ac:dyDescent="0.35">
      <c r="A14" t="s">
        <v>43</v>
      </c>
      <c r="B14">
        <v>515</v>
      </c>
      <c r="C14">
        <v>560.35714285714289</v>
      </c>
    </row>
    <row r="15" spans="1:3" x14ac:dyDescent="0.35">
      <c r="A15" t="s">
        <v>47</v>
      </c>
      <c r="B15">
        <v>10</v>
      </c>
      <c r="C15">
        <v>10</v>
      </c>
    </row>
    <row r="16" spans="1:3" ht="15" thickBot="1" x14ac:dyDescent="0.4">
      <c r="A16" s="14" t="s">
        <v>33</v>
      </c>
      <c r="B16" s="14">
        <v>7.9374734784189336</v>
      </c>
      <c r="C16" s="14">
        <v>8.3259213141428319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8948-A083-419F-926F-7828BA236A2F}">
  <dimension ref="A1:J15"/>
  <sheetViews>
    <sheetView workbookViewId="0">
      <selection activeCell="L11" sqref="L11"/>
    </sheetView>
  </sheetViews>
  <sheetFormatPr baseColWidth="10" defaultRowHeight="14.5" x14ac:dyDescent="0.35"/>
  <sheetData>
    <row r="1" spans="1:10" x14ac:dyDescent="0.35">
      <c r="A1" s="29" t="s">
        <v>51</v>
      </c>
      <c r="B1" s="29"/>
      <c r="C1" s="29"/>
      <c r="H1" s="29" t="s">
        <v>52</v>
      </c>
      <c r="I1" s="29"/>
      <c r="J1" s="29"/>
    </row>
    <row r="2" spans="1:10" x14ac:dyDescent="0.35">
      <c r="A2" t="s">
        <v>0</v>
      </c>
      <c r="B2" t="s">
        <v>4</v>
      </c>
      <c r="C2" t="s">
        <v>5</v>
      </c>
      <c r="H2" t="s">
        <v>0</v>
      </c>
      <c r="I2" t="s">
        <v>4</v>
      </c>
      <c r="J2" t="s">
        <v>5</v>
      </c>
    </row>
    <row r="3" spans="1:10" x14ac:dyDescent="0.35">
      <c r="A3">
        <v>1</v>
      </c>
      <c r="B3">
        <v>7.0000000000000007E-2</v>
      </c>
      <c r="C3">
        <v>-10.5</v>
      </c>
      <c r="H3">
        <v>2</v>
      </c>
      <c r="I3">
        <v>0.47</v>
      </c>
      <c r="J3">
        <v>-0.96</v>
      </c>
    </row>
    <row r="4" spans="1:10" x14ac:dyDescent="0.35">
      <c r="A4">
        <v>6</v>
      </c>
      <c r="B4">
        <v>0.54</v>
      </c>
      <c r="C4">
        <v>0.51</v>
      </c>
      <c r="H4">
        <v>5</v>
      </c>
      <c r="I4">
        <v>0.55000000000000004</v>
      </c>
      <c r="J4">
        <v>0.48</v>
      </c>
    </row>
    <row r="5" spans="1:10" x14ac:dyDescent="0.35">
      <c r="A5">
        <v>8</v>
      </c>
      <c r="B5">
        <v>0.31</v>
      </c>
      <c r="C5">
        <v>-3.1</v>
      </c>
      <c r="H5">
        <v>7</v>
      </c>
      <c r="I5">
        <v>0.53</v>
      </c>
      <c r="J5">
        <v>0.45</v>
      </c>
    </row>
    <row r="6" spans="1:10" x14ac:dyDescent="0.35">
      <c r="A6">
        <v>10</v>
      </c>
      <c r="B6">
        <v>0.44</v>
      </c>
      <c r="C6">
        <v>0.52</v>
      </c>
      <c r="H6">
        <v>9</v>
      </c>
      <c r="I6">
        <v>0.47</v>
      </c>
      <c r="J6">
        <v>0.53</v>
      </c>
    </row>
    <row r="7" spans="1:10" x14ac:dyDescent="0.35">
      <c r="A7">
        <v>12</v>
      </c>
      <c r="B7">
        <v>0.49</v>
      </c>
      <c r="C7">
        <v>-3.82</v>
      </c>
      <c r="H7">
        <v>11</v>
      </c>
      <c r="I7">
        <v>0.52</v>
      </c>
      <c r="J7">
        <v>0.44</v>
      </c>
    </row>
    <row r="8" spans="1:10" x14ac:dyDescent="0.35">
      <c r="A8">
        <v>14</v>
      </c>
      <c r="B8">
        <v>0.51</v>
      </c>
      <c r="C8">
        <v>0.56999999999999995</v>
      </c>
      <c r="H8">
        <v>16</v>
      </c>
      <c r="I8">
        <v>0.49</v>
      </c>
      <c r="J8">
        <v>0.49</v>
      </c>
    </row>
    <row r="9" spans="1:10" x14ac:dyDescent="0.35">
      <c r="A9">
        <v>18</v>
      </c>
      <c r="B9">
        <v>0.08</v>
      </c>
      <c r="C9">
        <v>-14.09</v>
      </c>
      <c r="H9">
        <v>19</v>
      </c>
      <c r="I9">
        <v>0.48</v>
      </c>
      <c r="J9">
        <v>-3.76</v>
      </c>
    </row>
    <row r="10" spans="1:10" x14ac:dyDescent="0.35">
      <c r="A10">
        <v>20</v>
      </c>
      <c r="B10">
        <v>0.43</v>
      </c>
      <c r="C10">
        <v>-3.36</v>
      </c>
      <c r="H10">
        <v>23</v>
      </c>
      <c r="I10">
        <v>0.51</v>
      </c>
      <c r="J10">
        <v>-5.83</v>
      </c>
    </row>
    <row r="11" spans="1:10" x14ac:dyDescent="0.35">
      <c r="A11">
        <v>21</v>
      </c>
      <c r="B11">
        <v>0.54</v>
      </c>
      <c r="C11">
        <v>0.48</v>
      </c>
      <c r="H11">
        <v>24</v>
      </c>
      <c r="I11">
        <v>0.47</v>
      </c>
      <c r="J11">
        <v>0.51</v>
      </c>
    </row>
    <row r="12" spans="1:10" x14ac:dyDescent="0.35">
      <c r="A12">
        <v>25</v>
      </c>
      <c r="B12">
        <v>0.56000000000000005</v>
      </c>
      <c r="C12">
        <v>0.5</v>
      </c>
      <c r="H12">
        <v>30</v>
      </c>
      <c r="I12">
        <v>0.51</v>
      </c>
      <c r="J12">
        <v>0.5</v>
      </c>
    </row>
    <row r="13" spans="1:10" x14ac:dyDescent="0.35">
      <c r="A13">
        <v>27</v>
      </c>
      <c r="B13">
        <v>0.53</v>
      </c>
      <c r="C13">
        <v>0.53</v>
      </c>
    </row>
    <row r="14" spans="1:10" x14ac:dyDescent="0.35">
      <c r="I14">
        <f>AVERAGE(I3:I13)</f>
        <v>0.5</v>
      </c>
      <c r="J14">
        <f>AVERAGE(J3:J13)</f>
        <v>-0.71500000000000008</v>
      </c>
    </row>
    <row r="15" spans="1:10" x14ac:dyDescent="0.35">
      <c r="B15">
        <f>AVERAGE(B3:B14)</f>
        <v>0.40909090909090917</v>
      </c>
      <c r="C15">
        <f>AVERAGE(C3:C14)</f>
        <v>-2.8872727272727277</v>
      </c>
    </row>
  </sheetData>
  <sortState xmlns:xlrd2="http://schemas.microsoft.com/office/spreadsheetml/2017/richdata2" ref="B17:C27">
    <sortCondition ref="C27"/>
  </sortState>
  <mergeCells count="2">
    <mergeCell ref="A1:C1"/>
    <mergeCell ref="H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4EA55-6393-415D-BD4C-F810D59C31A9}">
  <dimension ref="A1:L27"/>
  <sheetViews>
    <sheetView topLeftCell="A12" workbookViewId="0">
      <selection activeCell="O6" sqref="O6"/>
    </sheetView>
  </sheetViews>
  <sheetFormatPr baseColWidth="10" defaultRowHeight="14.5" x14ac:dyDescent="0.35"/>
  <cols>
    <col min="3" max="3" width="10.90625" style="2"/>
  </cols>
  <sheetData>
    <row r="1" spans="1:12" x14ac:dyDescent="0.35">
      <c r="E1" s="30" t="s">
        <v>4</v>
      </c>
      <c r="F1" s="30"/>
      <c r="G1" s="30"/>
      <c r="H1" s="5"/>
      <c r="I1" s="31" t="s">
        <v>5</v>
      </c>
      <c r="J1" s="31"/>
      <c r="K1" s="31"/>
      <c r="L1" s="31"/>
    </row>
    <row r="2" spans="1:1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11</v>
      </c>
      <c r="F2" s="1" t="s">
        <v>10</v>
      </c>
      <c r="G2" s="1" t="s">
        <v>12</v>
      </c>
      <c r="H2" s="1" t="s">
        <v>10</v>
      </c>
      <c r="I2" s="1" t="s">
        <v>11</v>
      </c>
      <c r="J2" s="1" t="s">
        <v>10</v>
      </c>
      <c r="K2" s="1" t="s">
        <v>12</v>
      </c>
      <c r="L2" s="1" t="s">
        <v>10</v>
      </c>
    </row>
    <row r="3" spans="1:12" x14ac:dyDescent="0.35">
      <c r="A3" s="2">
        <v>1</v>
      </c>
      <c r="B3" s="3" t="s">
        <v>8</v>
      </c>
      <c r="C3" s="2" t="s">
        <v>6</v>
      </c>
      <c r="D3" s="4">
        <v>25</v>
      </c>
      <c r="E3">
        <v>61</v>
      </c>
      <c r="F3" s="7">
        <f t="shared" ref="F3:F13" si="0">(E3/120)*100</f>
        <v>50.833333333333329</v>
      </c>
      <c r="G3">
        <v>33</v>
      </c>
      <c r="H3" s="8">
        <f t="shared" ref="H3:H13" si="1">(G3/120)*100</f>
        <v>27.500000000000004</v>
      </c>
      <c r="I3" s="12">
        <v>66</v>
      </c>
      <c r="J3" s="13">
        <v>55.000000000000007</v>
      </c>
      <c r="K3">
        <v>30</v>
      </c>
      <c r="L3" s="8">
        <v>25</v>
      </c>
    </row>
    <row r="4" spans="1:12" x14ac:dyDescent="0.35">
      <c r="A4" s="2">
        <v>6</v>
      </c>
      <c r="B4" s="3" t="s">
        <v>8</v>
      </c>
      <c r="C4" s="2" t="s">
        <v>7</v>
      </c>
      <c r="D4" s="4">
        <v>33</v>
      </c>
      <c r="E4">
        <v>63</v>
      </c>
      <c r="F4" s="7">
        <f t="shared" si="0"/>
        <v>52.5</v>
      </c>
      <c r="G4">
        <v>51</v>
      </c>
      <c r="H4" s="8">
        <f t="shared" si="1"/>
        <v>42.5</v>
      </c>
      <c r="I4" s="12">
        <v>65</v>
      </c>
      <c r="J4" s="13">
        <v>54.166666666666664</v>
      </c>
      <c r="K4">
        <v>44</v>
      </c>
      <c r="L4" s="8">
        <v>36.666666666666664</v>
      </c>
    </row>
    <row r="5" spans="1:12" x14ac:dyDescent="0.35">
      <c r="A5" s="2">
        <v>8</v>
      </c>
      <c r="B5" s="3" t="s">
        <v>8</v>
      </c>
      <c r="C5" s="2" t="s">
        <v>7</v>
      </c>
      <c r="D5" s="4">
        <v>22</v>
      </c>
      <c r="E5">
        <v>38</v>
      </c>
      <c r="F5" s="7">
        <f t="shared" si="0"/>
        <v>31.666666666666664</v>
      </c>
      <c r="G5">
        <v>45</v>
      </c>
      <c r="H5" s="8">
        <f t="shared" si="1"/>
        <v>37.5</v>
      </c>
      <c r="I5" s="12">
        <v>37</v>
      </c>
      <c r="J5" s="13">
        <v>30.833333333333336</v>
      </c>
      <c r="K5">
        <v>51</v>
      </c>
      <c r="L5" s="8">
        <v>42.5</v>
      </c>
    </row>
    <row r="6" spans="1:12" x14ac:dyDescent="0.35">
      <c r="A6" s="2">
        <v>10</v>
      </c>
      <c r="B6" s="3" t="s">
        <v>8</v>
      </c>
      <c r="C6" s="2" t="s">
        <v>7</v>
      </c>
      <c r="D6" s="4">
        <v>21</v>
      </c>
      <c r="E6">
        <v>51</v>
      </c>
      <c r="F6" s="7">
        <f t="shared" si="0"/>
        <v>42.5</v>
      </c>
      <c r="G6">
        <v>42</v>
      </c>
      <c r="H6" s="8">
        <f t="shared" si="1"/>
        <v>35</v>
      </c>
      <c r="I6" s="12">
        <v>60</v>
      </c>
      <c r="J6" s="13">
        <v>50</v>
      </c>
      <c r="K6">
        <v>51</v>
      </c>
      <c r="L6" s="8">
        <v>42.5</v>
      </c>
    </row>
    <row r="7" spans="1:12" x14ac:dyDescent="0.35">
      <c r="A7" s="2">
        <v>12</v>
      </c>
      <c r="B7" s="3" t="s">
        <v>8</v>
      </c>
      <c r="C7" s="2" t="s">
        <v>7</v>
      </c>
      <c r="D7" s="4">
        <v>25</v>
      </c>
      <c r="E7">
        <v>50</v>
      </c>
      <c r="F7" s="7">
        <f t="shared" si="0"/>
        <v>41.666666666666671</v>
      </c>
      <c r="G7">
        <v>41</v>
      </c>
      <c r="H7" s="8">
        <f t="shared" si="1"/>
        <v>34.166666666666664</v>
      </c>
      <c r="I7" s="12">
        <v>54</v>
      </c>
      <c r="J7" s="13">
        <v>45</v>
      </c>
      <c r="K7">
        <v>52</v>
      </c>
      <c r="L7" s="8">
        <v>43.333333333333336</v>
      </c>
    </row>
    <row r="8" spans="1:12" x14ac:dyDescent="0.35">
      <c r="A8" s="2">
        <v>14</v>
      </c>
      <c r="B8" s="3" t="s">
        <v>8</v>
      </c>
      <c r="C8" s="2" t="s">
        <v>7</v>
      </c>
      <c r="D8" s="4">
        <v>24</v>
      </c>
      <c r="E8">
        <v>60</v>
      </c>
      <c r="F8" s="7">
        <f t="shared" si="0"/>
        <v>50</v>
      </c>
      <c r="G8">
        <v>46</v>
      </c>
      <c r="H8" s="8">
        <f t="shared" si="1"/>
        <v>38.333333333333336</v>
      </c>
      <c r="I8" s="12">
        <v>60</v>
      </c>
      <c r="J8" s="13">
        <v>50</v>
      </c>
      <c r="K8">
        <v>45</v>
      </c>
      <c r="L8" s="8">
        <v>37.5</v>
      </c>
    </row>
    <row r="9" spans="1:12" x14ac:dyDescent="0.35">
      <c r="A9" s="2">
        <v>18</v>
      </c>
      <c r="B9" s="3" t="s">
        <v>8</v>
      </c>
      <c r="C9" s="2" t="s">
        <v>7</v>
      </c>
      <c r="D9" s="4">
        <v>19</v>
      </c>
      <c r="E9">
        <v>22</v>
      </c>
      <c r="F9" s="7">
        <f t="shared" si="0"/>
        <v>18.333333333333332</v>
      </c>
      <c r="G9">
        <v>37</v>
      </c>
      <c r="H9" s="8">
        <f t="shared" si="1"/>
        <v>30.833333333333336</v>
      </c>
      <c r="I9" s="12">
        <v>37</v>
      </c>
      <c r="J9" s="13">
        <v>30.833333333333336</v>
      </c>
      <c r="K9">
        <v>34</v>
      </c>
      <c r="L9" s="8">
        <v>28.333333333333332</v>
      </c>
    </row>
    <row r="10" spans="1:12" x14ac:dyDescent="0.35">
      <c r="A10" s="2">
        <v>20</v>
      </c>
      <c r="B10" s="3" t="s">
        <v>8</v>
      </c>
      <c r="C10" s="9" t="s">
        <v>7</v>
      </c>
      <c r="D10" s="4">
        <v>19</v>
      </c>
      <c r="E10">
        <v>52</v>
      </c>
      <c r="F10" s="7">
        <f t="shared" si="0"/>
        <v>43.333333333333336</v>
      </c>
      <c r="G10">
        <v>50</v>
      </c>
      <c r="H10" s="8">
        <f t="shared" si="1"/>
        <v>41.666666666666671</v>
      </c>
      <c r="I10" s="12">
        <v>52</v>
      </c>
      <c r="J10" s="13">
        <v>43.333333333333336</v>
      </c>
      <c r="K10">
        <v>40</v>
      </c>
      <c r="L10" s="8">
        <v>33.333333333333329</v>
      </c>
    </row>
    <row r="11" spans="1:12" x14ac:dyDescent="0.35">
      <c r="A11" s="2">
        <v>21</v>
      </c>
      <c r="B11" s="3" t="s">
        <v>8</v>
      </c>
      <c r="C11" s="9" t="s">
        <v>7</v>
      </c>
      <c r="D11" s="4">
        <v>20</v>
      </c>
      <c r="E11">
        <v>49</v>
      </c>
      <c r="F11" s="7">
        <f t="shared" si="0"/>
        <v>40.833333333333336</v>
      </c>
      <c r="G11">
        <v>63</v>
      </c>
      <c r="H11" s="8">
        <f t="shared" si="1"/>
        <v>52.5</v>
      </c>
      <c r="I11" s="12">
        <v>53</v>
      </c>
      <c r="J11" s="13">
        <v>44.166666666666664</v>
      </c>
      <c r="K11">
        <v>58</v>
      </c>
      <c r="L11" s="8">
        <v>48.333333333333336</v>
      </c>
    </row>
    <row r="12" spans="1:12" x14ac:dyDescent="0.35">
      <c r="A12" s="2">
        <v>25</v>
      </c>
      <c r="B12" s="3" t="s">
        <v>8</v>
      </c>
      <c r="C12" s="9" t="s">
        <v>7</v>
      </c>
      <c r="D12" s="4">
        <v>26</v>
      </c>
      <c r="E12">
        <v>68</v>
      </c>
      <c r="F12" s="7">
        <f t="shared" si="0"/>
        <v>56.666666666666664</v>
      </c>
      <c r="G12">
        <v>47</v>
      </c>
      <c r="H12" s="8">
        <f t="shared" si="1"/>
        <v>39.166666666666664</v>
      </c>
      <c r="I12" s="12">
        <v>62</v>
      </c>
      <c r="J12" s="13">
        <v>51.666666666666671</v>
      </c>
      <c r="K12">
        <v>51</v>
      </c>
      <c r="L12" s="8">
        <v>42.5</v>
      </c>
    </row>
    <row r="13" spans="1:12" x14ac:dyDescent="0.35">
      <c r="A13" s="2">
        <v>27</v>
      </c>
      <c r="B13" s="3" t="s">
        <v>8</v>
      </c>
      <c r="C13" s="9" t="s">
        <v>7</v>
      </c>
      <c r="D13" s="4">
        <v>27</v>
      </c>
      <c r="E13">
        <v>49</v>
      </c>
      <c r="F13" s="7">
        <f t="shared" si="0"/>
        <v>40.833333333333336</v>
      </c>
      <c r="G13">
        <v>56</v>
      </c>
      <c r="H13" s="8">
        <f t="shared" si="1"/>
        <v>46.666666666666664</v>
      </c>
      <c r="I13" s="12">
        <v>54</v>
      </c>
      <c r="J13" s="13">
        <v>45</v>
      </c>
      <c r="K13">
        <v>60</v>
      </c>
      <c r="L13" s="8">
        <v>50</v>
      </c>
    </row>
    <row r="14" spans="1:12" x14ac:dyDescent="0.35">
      <c r="A14" s="2"/>
      <c r="B14" s="3"/>
      <c r="C14" s="9"/>
      <c r="D14" s="4"/>
      <c r="F14" s="7"/>
      <c r="H14" s="8"/>
      <c r="I14" s="12"/>
      <c r="J14" s="13"/>
      <c r="L14" s="8"/>
    </row>
    <row r="15" spans="1:12" x14ac:dyDescent="0.35">
      <c r="A15" s="2"/>
      <c r="B15" s="3"/>
      <c r="C15" s="9"/>
      <c r="D15" s="4"/>
      <c r="F15" s="7"/>
      <c r="H15" s="8"/>
      <c r="I15" s="12"/>
      <c r="J15" s="13"/>
      <c r="L15" s="8"/>
    </row>
    <row r="16" spans="1:12" x14ac:dyDescent="0.35">
      <c r="A16" s="2"/>
      <c r="B16" s="3"/>
      <c r="C16" s="9"/>
      <c r="D16" s="4"/>
      <c r="F16" s="7"/>
      <c r="H16" s="8"/>
      <c r="I16" s="12"/>
      <c r="J16" s="13"/>
      <c r="L16" s="8"/>
    </row>
    <row r="17" spans="1:12" x14ac:dyDescent="0.35">
      <c r="A17" s="2"/>
      <c r="B17" s="3"/>
      <c r="C17" s="9"/>
      <c r="D17" s="4"/>
      <c r="F17" s="7"/>
      <c r="H17" s="8"/>
      <c r="I17" s="12"/>
      <c r="J17" s="13"/>
      <c r="L17" s="8"/>
    </row>
    <row r="18" spans="1:12" x14ac:dyDescent="0.35">
      <c r="A18" s="2">
        <v>2</v>
      </c>
      <c r="B18" s="3" t="s">
        <v>9</v>
      </c>
      <c r="C18" s="2" t="s">
        <v>7</v>
      </c>
      <c r="D18" s="4">
        <v>36</v>
      </c>
      <c r="E18">
        <v>63</v>
      </c>
      <c r="F18" s="7">
        <f>(E18/120)*100</f>
        <v>52.5</v>
      </c>
      <c r="G18">
        <v>46</v>
      </c>
      <c r="H18" s="8">
        <f t="shared" ref="H18:H27" si="2">(G18/120)*100</f>
        <v>38.333333333333336</v>
      </c>
      <c r="I18" s="12">
        <v>68</v>
      </c>
      <c r="J18" s="13">
        <v>56.666666666666664</v>
      </c>
      <c r="K18">
        <v>37</v>
      </c>
      <c r="L18" s="8">
        <v>30.833333333333336</v>
      </c>
    </row>
    <row r="19" spans="1:12" x14ac:dyDescent="0.35">
      <c r="A19" s="2">
        <v>5</v>
      </c>
      <c r="B19" s="3" t="s">
        <v>9</v>
      </c>
      <c r="C19" s="2" t="s">
        <v>7</v>
      </c>
      <c r="D19" s="4">
        <v>20</v>
      </c>
      <c r="E19">
        <v>72</v>
      </c>
      <c r="F19" s="7">
        <f t="shared" ref="F19:F27" si="3">(E19/120)*100</f>
        <v>60</v>
      </c>
      <c r="G19">
        <v>37</v>
      </c>
      <c r="H19" s="8">
        <f t="shared" si="2"/>
        <v>30.833333333333336</v>
      </c>
      <c r="I19" s="12">
        <v>87</v>
      </c>
      <c r="J19" s="13">
        <v>72.5</v>
      </c>
      <c r="K19">
        <v>27</v>
      </c>
      <c r="L19" s="8">
        <v>22.5</v>
      </c>
    </row>
    <row r="20" spans="1:12" x14ac:dyDescent="0.35">
      <c r="A20" s="2">
        <v>7</v>
      </c>
      <c r="B20" s="3" t="s">
        <v>9</v>
      </c>
      <c r="C20" s="2" t="s">
        <v>7</v>
      </c>
      <c r="D20" s="4">
        <v>19</v>
      </c>
      <c r="E20">
        <v>74</v>
      </c>
      <c r="F20" s="7">
        <f t="shared" si="3"/>
        <v>61.666666666666671</v>
      </c>
      <c r="G20">
        <v>36</v>
      </c>
      <c r="H20" s="8">
        <f t="shared" si="2"/>
        <v>30</v>
      </c>
      <c r="I20" s="12">
        <v>63</v>
      </c>
      <c r="J20" s="13">
        <v>52.5</v>
      </c>
      <c r="K20">
        <v>52</v>
      </c>
      <c r="L20" s="8">
        <v>43.333333333333336</v>
      </c>
    </row>
    <row r="21" spans="1:12" x14ac:dyDescent="0.35">
      <c r="A21" s="2">
        <v>9</v>
      </c>
      <c r="B21" s="3" t="s">
        <v>9</v>
      </c>
      <c r="C21" s="2" t="s">
        <v>7</v>
      </c>
      <c r="D21" s="4">
        <v>19</v>
      </c>
      <c r="E21">
        <v>68</v>
      </c>
      <c r="F21" s="7">
        <f t="shared" si="3"/>
        <v>56.666666666666664</v>
      </c>
      <c r="G21">
        <v>37</v>
      </c>
      <c r="H21" s="8">
        <f t="shared" si="2"/>
        <v>30.833333333333336</v>
      </c>
      <c r="I21" s="12">
        <v>73</v>
      </c>
      <c r="J21" s="13">
        <v>60.833333333333329</v>
      </c>
      <c r="K21">
        <v>37</v>
      </c>
      <c r="L21" s="8">
        <v>30.833333333333336</v>
      </c>
    </row>
    <row r="22" spans="1:12" x14ac:dyDescent="0.35">
      <c r="A22" s="2">
        <v>11</v>
      </c>
      <c r="B22" s="3" t="s">
        <v>9</v>
      </c>
      <c r="C22" s="2" t="s">
        <v>6</v>
      </c>
      <c r="D22" s="4">
        <v>22</v>
      </c>
      <c r="E22">
        <v>61</v>
      </c>
      <c r="F22" s="7">
        <f t="shared" si="3"/>
        <v>50.833333333333329</v>
      </c>
      <c r="G22">
        <v>31</v>
      </c>
      <c r="H22" s="8">
        <f t="shared" si="2"/>
        <v>25.833333333333336</v>
      </c>
      <c r="I22" s="12">
        <v>76</v>
      </c>
      <c r="J22" s="13">
        <v>63.333333333333329</v>
      </c>
      <c r="K22">
        <v>40</v>
      </c>
      <c r="L22" s="8">
        <v>33.333333333333329</v>
      </c>
    </row>
    <row r="23" spans="1:12" x14ac:dyDescent="0.35">
      <c r="A23" s="2">
        <v>16</v>
      </c>
      <c r="B23" s="3" t="s">
        <v>9</v>
      </c>
      <c r="C23" s="2" t="s">
        <v>7</v>
      </c>
      <c r="D23" s="4">
        <v>18</v>
      </c>
      <c r="E23">
        <v>66</v>
      </c>
      <c r="F23" s="7">
        <f t="shared" si="3"/>
        <v>55.000000000000007</v>
      </c>
      <c r="G23">
        <v>37</v>
      </c>
      <c r="H23" s="8">
        <f t="shared" si="2"/>
        <v>30.833333333333336</v>
      </c>
      <c r="I23" s="12">
        <v>70</v>
      </c>
      <c r="J23" s="13">
        <v>58.333333333333336</v>
      </c>
      <c r="K23">
        <v>45</v>
      </c>
      <c r="L23" s="8">
        <v>37.5</v>
      </c>
    </row>
    <row r="24" spans="1:12" x14ac:dyDescent="0.35">
      <c r="A24" s="2">
        <v>19</v>
      </c>
      <c r="B24" s="3" t="s">
        <v>9</v>
      </c>
      <c r="C24" s="2" t="s">
        <v>7</v>
      </c>
      <c r="D24" s="4">
        <v>18</v>
      </c>
      <c r="E24">
        <v>38</v>
      </c>
      <c r="F24" s="7">
        <f t="shared" si="3"/>
        <v>31.666666666666664</v>
      </c>
      <c r="G24">
        <v>58</v>
      </c>
      <c r="H24" s="8">
        <f t="shared" si="2"/>
        <v>48.333333333333336</v>
      </c>
      <c r="I24" s="12">
        <v>53</v>
      </c>
      <c r="J24" s="13">
        <v>44.166666666666664</v>
      </c>
      <c r="K24">
        <v>47</v>
      </c>
      <c r="L24" s="8">
        <v>39.166666666666664</v>
      </c>
    </row>
    <row r="25" spans="1:12" x14ac:dyDescent="0.35">
      <c r="A25" s="2">
        <v>23</v>
      </c>
      <c r="B25" s="3" t="s">
        <v>9</v>
      </c>
      <c r="C25" s="9" t="s">
        <v>6</v>
      </c>
      <c r="D25" s="4">
        <v>33</v>
      </c>
      <c r="E25">
        <v>41</v>
      </c>
      <c r="F25" s="7">
        <f t="shared" si="3"/>
        <v>34.166666666666664</v>
      </c>
      <c r="G25">
        <v>65</v>
      </c>
      <c r="H25" s="8">
        <f t="shared" si="2"/>
        <v>54.166666666666664</v>
      </c>
      <c r="I25" s="12">
        <v>39</v>
      </c>
      <c r="J25" s="13">
        <v>32.5</v>
      </c>
      <c r="K25">
        <v>64</v>
      </c>
      <c r="L25" s="8">
        <v>53.333333333333336</v>
      </c>
    </row>
    <row r="26" spans="1:12" x14ac:dyDescent="0.35">
      <c r="A26" s="2">
        <v>24</v>
      </c>
      <c r="B26" s="3" t="s">
        <v>9</v>
      </c>
      <c r="C26" s="9" t="s">
        <v>7</v>
      </c>
      <c r="D26" s="4">
        <v>18</v>
      </c>
      <c r="E26">
        <v>57</v>
      </c>
      <c r="F26" s="7">
        <f t="shared" si="3"/>
        <v>47.5</v>
      </c>
      <c r="G26">
        <v>47</v>
      </c>
      <c r="H26" s="8">
        <f t="shared" si="2"/>
        <v>39.166666666666664</v>
      </c>
      <c r="I26" s="12">
        <v>62</v>
      </c>
      <c r="J26" s="13">
        <v>51.666666666666671</v>
      </c>
      <c r="K26">
        <v>50</v>
      </c>
      <c r="L26" s="8">
        <v>41.666666666666671</v>
      </c>
    </row>
    <row r="27" spans="1:12" x14ac:dyDescent="0.35">
      <c r="A27" s="2">
        <v>30</v>
      </c>
      <c r="B27" s="3" t="s">
        <v>9</v>
      </c>
      <c r="C27" s="9" t="s">
        <v>6</v>
      </c>
      <c r="D27" s="4">
        <v>32</v>
      </c>
      <c r="E27">
        <v>78</v>
      </c>
      <c r="F27" s="7">
        <f t="shared" si="3"/>
        <v>65</v>
      </c>
      <c r="G27">
        <v>35</v>
      </c>
      <c r="H27" s="8">
        <f t="shared" si="2"/>
        <v>29.166666666666668</v>
      </c>
      <c r="I27" s="12">
        <v>76</v>
      </c>
      <c r="J27" s="13">
        <v>67.857142857142861</v>
      </c>
      <c r="K27">
        <v>31</v>
      </c>
      <c r="L27" s="8">
        <v>27.678571428571431</v>
      </c>
    </row>
  </sheetData>
  <mergeCells count="2">
    <mergeCell ref="E1:G1"/>
    <mergeCell ref="I1:L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231B-3ECF-468F-9D85-4EAC4512C4CE}">
  <dimension ref="A2:C14"/>
  <sheetViews>
    <sheetView topLeftCell="A3" workbookViewId="0">
      <selection activeCell="L21" sqref="L21"/>
    </sheetView>
  </sheetViews>
  <sheetFormatPr baseColWidth="10" defaultRowHeight="14.5" x14ac:dyDescent="0.35"/>
  <sheetData>
    <row r="2" spans="1:3" x14ac:dyDescent="0.35">
      <c r="B2" t="s">
        <v>49</v>
      </c>
      <c r="C2" t="s">
        <v>50</v>
      </c>
    </row>
    <row r="3" spans="1:3" x14ac:dyDescent="0.35">
      <c r="A3" t="s">
        <v>4</v>
      </c>
      <c r="B3">
        <v>42.65</v>
      </c>
      <c r="C3">
        <v>51.5</v>
      </c>
    </row>
    <row r="4" spans="1:3" x14ac:dyDescent="0.35">
      <c r="A4" t="s">
        <v>5</v>
      </c>
      <c r="B4">
        <v>45.45</v>
      </c>
      <c r="C4">
        <v>56.03</v>
      </c>
    </row>
    <row r="12" spans="1:3" x14ac:dyDescent="0.35">
      <c r="B12" t="s">
        <v>49</v>
      </c>
      <c r="C12" t="s">
        <v>50</v>
      </c>
    </row>
    <row r="13" spans="1:3" x14ac:dyDescent="0.35">
      <c r="A13" t="s">
        <v>4</v>
      </c>
      <c r="B13">
        <v>60.555555555555564</v>
      </c>
      <c r="C13">
        <v>60</v>
      </c>
    </row>
    <row r="14" spans="1:3" x14ac:dyDescent="0.35">
      <c r="A14" t="s">
        <v>5</v>
      </c>
      <c r="B14">
        <v>64.583333333333329</v>
      </c>
      <c r="C14">
        <v>64.648809523809518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A294-47A5-4CE2-806E-8843603AA1FD}">
  <dimension ref="A1:C16"/>
  <sheetViews>
    <sheetView workbookViewId="0">
      <selection activeCell="A7" sqref="A7"/>
    </sheetView>
  </sheetViews>
  <sheetFormatPr baseColWidth="10" defaultRowHeight="14.5" x14ac:dyDescent="0.35"/>
  <cols>
    <col min="1" max="1" width="22.36328125" bestFit="1" customWidth="1"/>
  </cols>
  <sheetData>
    <row r="1" spans="1:3" x14ac:dyDescent="0.35">
      <c r="A1" s="28" t="s">
        <v>44</v>
      </c>
      <c r="B1" s="28"/>
      <c r="C1" s="28"/>
    </row>
    <row r="2" spans="1:3" x14ac:dyDescent="0.35">
      <c r="B2" s="2" t="s">
        <v>4</v>
      </c>
      <c r="C2" s="2" t="s">
        <v>5</v>
      </c>
    </row>
    <row r="3" spans="1:3" x14ac:dyDescent="0.35">
      <c r="A3" t="s">
        <v>45</v>
      </c>
      <c r="B3" s="19">
        <v>59.848484848484851</v>
      </c>
      <c r="C3" s="19">
        <v>64.015151515151516</v>
      </c>
    </row>
    <row r="4" spans="1:3" x14ac:dyDescent="0.35">
      <c r="A4" t="s">
        <v>34</v>
      </c>
      <c r="B4">
        <v>2.7997523831216062</v>
      </c>
      <c r="C4">
        <v>1.6276423032722163</v>
      </c>
    </row>
    <row r="5" spans="1:3" x14ac:dyDescent="0.35">
      <c r="A5" t="s">
        <v>35</v>
      </c>
      <c r="B5">
        <v>62.5</v>
      </c>
      <c r="C5">
        <v>65.833333333333329</v>
      </c>
    </row>
    <row r="6" spans="1:3" x14ac:dyDescent="0.35">
      <c r="A6" t="s">
        <v>36</v>
      </c>
      <c r="B6">
        <v>57.499999999999993</v>
      </c>
      <c r="C6">
        <v>61.666666666666671</v>
      </c>
    </row>
    <row r="7" spans="1:3" x14ac:dyDescent="0.35">
      <c r="A7" t="s">
        <v>46</v>
      </c>
      <c r="B7" s="19">
        <v>9.2857281607177278</v>
      </c>
      <c r="C7" s="19">
        <v>5.3982788128637944</v>
      </c>
    </row>
    <row r="8" spans="1:3" x14ac:dyDescent="0.35">
      <c r="A8" t="s">
        <v>37</v>
      </c>
      <c r="B8">
        <v>86.224747474746252</v>
      </c>
      <c r="C8">
        <v>29.141414141414135</v>
      </c>
    </row>
    <row r="9" spans="1:3" x14ac:dyDescent="0.35">
      <c r="A9" t="s">
        <v>38</v>
      </c>
      <c r="B9">
        <v>-0.4258445524776695</v>
      </c>
      <c r="C9">
        <v>-1.5375131284247794</v>
      </c>
    </row>
    <row r="10" spans="1:3" x14ac:dyDescent="0.35">
      <c r="A10" t="s">
        <v>39</v>
      </c>
      <c r="B10">
        <v>-0.56844092670351254</v>
      </c>
      <c r="C10">
        <v>-0.37544685477041995</v>
      </c>
    </row>
    <row r="11" spans="1:3" x14ac:dyDescent="0.35">
      <c r="A11" t="s">
        <v>40</v>
      </c>
      <c r="B11">
        <v>29.166666666666664</v>
      </c>
      <c r="C11">
        <v>14.166666666666664</v>
      </c>
    </row>
    <row r="12" spans="1:3" x14ac:dyDescent="0.35">
      <c r="A12" t="s">
        <v>41</v>
      </c>
      <c r="B12">
        <v>44.166666666666664</v>
      </c>
      <c r="C12">
        <v>55.833333333333336</v>
      </c>
    </row>
    <row r="13" spans="1:3" x14ac:dyDescent="0.35">
      <c r="A13" t="s">
        <v>42</v>
      </c>
      <c r="B13">
        <v>73.333333333333329</v>
      </c>
      <c r="C13">
        <v>70</v>
      </c>
    </row>
    <row r="14" spans="1:3" x14ac:dyDescent="0.35">
      <c r="A14" t="s">
        <v>43</v>
      </c>
      <c r="B14">
        <v>658.33333333333337</v>
      </c>
      <c r="C14">
        <v>704.16666666666663</v>
      </c>
    </row>
    <row r="15" spans="1:3" x14ac:dyDescent="0.35">
      <c r="A15" t="s">
        <v>47</v>
      </c>
      <c r="B15">
        <v>11</v>
      </c>
      <c r="C15">
        <v>11</v>
      </c>
    </row>
    <row r="16" spans="1:3" ht="15" thickBot="1" x14ac:dyDescent="0.4">
      <c r="A16" s="14" t="s">
        <v>33</v>
      </c>
      <c r="B16" s="14">
        <v>6.2382370607744111</v>
      </c>
      <c r="C16" s="14">
        <v>3.6266130530572513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A61D-7FE1-4B2E-9B88-E5B4D34DF0A5}">
  <dimension ref="A1:C16"/>
  <sheetViews>
    <sheetView workbookViewId="0">
      <selection activeCell="F14" sqref="F14"/>
    </sheetView>
  </sheetViews>
  <sheetFormatPr baseColWidth="10" defaultRowHeight="14.5" x14ac:dyDescent="0.35"/>
  <cols>
    <col min="1" max="1" width="22.36328125" bestFit="1" customWidth="1"/>
  </cols>
  <sheetData>
    <row r="1" spans="1:3" x14ac:dyDescent="0.35">
      <c r="A1" s="28" t="s">
        <v>44</v>
      </c>
      <c r="B1" s="28"/>
      <c r="C1" s="28"/>
    </row>
    <row r="2" spans="1:3" x14ac:dyDescent="0.35">
      <c r="B2" s="2" t="s">
        <v>4</v>
      </c>
      <c r="C2" s="2" t="s">
        <v>5</v>
      </c>
    </row>
    <row r="3" spans="1:3" x14ac:dyDescent="0.35">
      <c r="A3" t="s">
        <v>45</v>
      </c>
      <c r="B3" s="19">
        <v>60</v>
      </c>
      <c r="C3" s="19">
        <v>64.648809523809518</v>
      </c>
    </row>
    <row r="4" spans="1:3" x14ac:dyDescent="0.35">
      <c r="A4" t="s">
        <v>34</v>
      </c>
      <c r="B4">
        <v>2.9606472432164979</v>
      </c>
      <c r="C4">
        <v>1.7674206255655376</v>
      </c>
    </row>
    <row r="5" spans="1:3" x14ac:dyDescent="0.35">
      <c r="A5" t="s">
        <v>35</v>
      </c>
      <c r="B5">
        <v>62.083333333333336</v>
      </c>
      <c r="C5">
        <v>64.583333333333329</v>
      </c>
    </row>
    <row r="6" spans="1:3" x14ac:dyDescent="0.35">
      <c r="A6" t="s">
        <v>36</v>
      </c>
      <c r="B6">
        <v>61.666666666666671</v>
      </c>
      <c r="C6">
        <v>60.833333333333329</v>
      </c>
    </row>
    <row r="7" spans="1:3" x14ac:dyDescent="0.35">
      <c r="A7" t="s">
        <v>46</v>
      </c>
      <c r="B7" s="19">
        <v>9.3623886368626295</v>
      </c>
      <c r="C7" s="19">
        <v>5.5890747603467217</v>
      </c>
    </row>
    <row r="8" spans="1:3" x14ac:dyDescent="0.35">
      <c r="A8" t="s">
        <v>37</v>
      </c>
      <c r="B8">
        <v>87.654320987654501</v>
      </c>
      <c r="C8">
        <v>31.237756676744766</v>
      </c>
    </row>
    <row r="9" spans="1:3" x14ac:dyDescent="0.35">
      <c r="A9" t="s">
        <v>38</v>
      </c>
      <c r="B9">
        <v>0.32699486974664538</v>
      </c>
      <c r="C9">
        <v>-0.92538570455886049</v>
      </c>
    </row>
    <row r="10" spans="1:3" x14ac:dyDescent="0.35">
      <c r="A10" t="s">
        <v>39</v>
      </c>
      <c r="B10">
        <v>-1.0900814141475776</v>
      </c>
      <c r="C10">
        <v>-0.22438078496397812</v>
      </c>
    </row>
    <row r="11" spans="1:3" x14ac:dyDescent="0.35">
      <c r="A11" t="s">
        <v>40</v>
      </c>
      <c r="B11">
        <v>28.333333333333329</v>
      </c>
      <c r="C11">
        <v>17.499999999999993</v>
      </c>
    </row>
    <row r="12" spans="1:3" x14ac:dyDescent="0.35">
      <c r="A12" t="s">
        <v>41</v>
      </c>
      <c r="B12">
        <v>41.666666666666671</v>
      </c>
      <c r="C12">
        <v>55.000000000000007</v>
      </c>
    </row>
    <row r="13" spans="1:3" x14ac:dyDescent="0.35">
      <c r="A13" t="s">
        <v>42</v>
      </c>
      <c r="B13">
        <v>70</v>
      </c>
      <c r="C13">
        <v>72.5</v>
      </c>
    </row>
    <row r="14" spans="1:3" x14ac:dyDescent="0.35">
      <c r="A14" t="s">
        <v>43</v>
      </c>
      <c r="B14">
        <v>600</v>
      </c>
      <c r="C14">
        <v>646.48809523809518</v>
      </c>
    </row>
    <row r="15" spans="1:3" x14ac:dyDescent="0.35">
      <c r="A15" t="s">
        <v>47</v>
      </c>
      <c r="B15">
        <v>10</v>
      </c>
      <c r="C15">
        <v>10</v>
      </c>
    </row>
    <row r="16" spans="1:3" ht="15" thickBot="1" x14ac:dyDescent="0.4">
      <c r="A16" s="14" t="s">
        <v>33</v>
      </c>
      <c r="B16" s="14">
        <v>6.6974493677609592</v>
      </c>
      <c r="C16" s="14">
        <v>3.9981832278003648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Analisis para sadness</vt:lpstr>
      <vt:lpstr>Analisis para happiness</vt:lpstr>
      <vt:lpstr>Hoja5</vt:lpstr>
      <vt:lpstr>Hoja9</vt:lpstr>
      <vt:lpstr>Velocidad de respuesta</vt:lpstr>
      <vt:lpstr>% left</vt:lpstr>
      <vt:lpstr>Hoja6</vt:lpstr>
      <vt:lpstr>Hoja11</vt:lpstr>
      <vt:lpstr>Hoja13</vt:lpstr>
      <vt:lpstr>Correct_Ans</vt:lpstr>
      <vt:lpstr>Hoja3</vt:lpstr>
      <vt:lpstr>Hoja8</vt:lpstr>
      <vt:lpstr>Hoja10</vt:lpstr>
      <vt:lpstr>Hoja12</vt:lpstr>
      <vt:lpstr>Veces que no respondio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Lopez</dc:creator>
  <cp:lastModifiedBy>Lorena Lopez</cp:lastModifiedBy>
  <dcterms:created xsi:type="dcterms:W3CDTF">2023-02-23T17:24:07Z</dcterms:created>
  <dcterms:modified xsi:type="dcterms:W3CDTF">2023-05-26T17:00:05Z</dcterms:modified>
</cp:coreProperties>
</file>