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13_ncr:1_{FF56D706-FF9D-429F-9617-5D4DF03E9A54}" xr6:coauthVersionLast="47" xr6:coauthVersionMax="47" xr10:uidLastSave="{00000000-0000-0000-0000-000000000000}"/>
  <bookViews>
    <workbookView xWindow="-120" yWindow="-120" windowWidth="29040" windowHeight="15840" firstSheet="9" activeTab="17" xr2:uid="{00000000-000D-0000-FFFF-FFFF00000000}"/>
  </bookViews>
  <sheets>
    <sheet name="Preguntas" sheetId="6" r:id="rId1"/>
    <sheet name="Hoja16" sheetId="19" r:id="rId2"/>
    <sheet name="Hoja17" sheetId="20" r:id="rId3"/>
    <sheet name="Hoja18" sheetId="21" r:id="rId4"/>
    <sheet name="Top 10 estados" sheetId="3" r:id="rId5"/>
    <sheet name="Age" sheetId="4" r:id="rId6"/>
    <sheet name="Average Income" sheetId="5" r:id="rId7"/>
    <sheet name="Household size" sheetId="8" r:id="rId8"/>
    <sheet name="Ethnicity race " sheetId="9" r:id="rId9"/>
    <sheet name="Education level" sheetId="11" r:id="rId10"/>
    <sheet name="Marital status " sheetId="12" r:id="rId11"/>
    <sheet name="Tobacco use" sheetId="13" r:id="rId12"/>
    <sheet name="Modelo Censo" sheetId="14" r:id="rId13"/>
    <sheet name="Modelo seguros" sheetId="15" r:id="rId14"/>
    <sheet name="PlanType" sheetId="16" r:id="rId15"/>
    <sheet name="Metal_level" sheetId="17" r:id="rId16"/>
    <sheet name="Modelo General" sheetId="18" r:id="rId17"/>
    <sheet name="Hoja19" sheetId="22"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15" l="1"/>
  <c r="D27" i="15"/>
  <c r="D11" i="15"/>
  <c r="V49" i="15"/>
  <c r="V48" i="15"/>
  <c r="U49" i="15"/>
  <c r="U48" i="15"/>
  <c r="P34" i="15"/>
  <c r="P33" i="15"/>
  <c r="O34" i="15"/>
  <c r="O33" i="15"/>
  <c r="N34" i="15"/>
  <c r="N33" i="15"/>
  <c r="L34" i="15"/>
  <c r="L33" i="15"/>
  <c r="K34" i="15"/>
  <c r="K33" i="15"/>
  <c r="G28" i="15"/>
  <c r="H28" i="15" s="1"/>
  <c r="E27" i="15"/>
  <c r="G4" i="15"/>
  <c r="H4" i="15" s="1"/>
  <c r="E28" i="15" s="1"/>
  <c r="I34" i="15"/>
  <c r="T49" i="15"/>
  <c r="T48" i="15"/>
  <c r="Q49" i="15"/>
  <c r="W29" i="15"/>
  <c r="X28" i="15"/>
  <c r="W28" i="15"/>
  <c r="D8" i="15"/>
  <c r="X29" i="15" s="1"/>
  <c r="B8" i="15"/>
  <c r="D12" i="15" s="1"/>
  <c r="A8" i="15"/>
  <c r="J4" i="15"/>
  <c r="K4" i="15" s="1"/>
  <c r="J14" i="14"/>
  <c r="I14" i="14"/>
  <c r="N14" i="14"/>
  <c r="M14" i="14"/>
  <c r="R14" i="14" s="1"/>
  <c r="M13" i="14"/>
  <c r="R13" i="14" s="1"/>
  <c r="C16" i="14"/>
  <c r="C25" i="14" s="1"/>
  <c r="H14" i="14"/>
  <c r="C17" i="14"/>
  <c r="C15" i="14"/>
  <c r="B15" i="14"/>
  <c r="I30" i="14"/>
  <c r="B8" i="13"/>
  <c r="E26" i="14"/>
  <c r="D26" i="14"/>
  <c r="T14" i="14"/>
  <c r="S14" i="14"/>
  <c r="E17" i="14"/>
  <c r="D17" i="14"/>
  <c r="O14" i="14"/>
  <c r="C19" i="5"/>
  <c r="K19" i="14"/>
  <c r="J19" i="14"/>
  <c r="C7" i="13"/>
  <c r="D7" i="13"/>
  <c r="E7" i="13"/>
  <c r="F7" i="13"/>
  <c r="G7" i="13"/>
  <c r="H7" i="13"/>
  <c r="I7" i="13"/>
  <c r="J7" i="13"/>
  <c r="K7" i="13"/>
  <c r="B7" i="13"/>
  <c r="L6" i="13"/>
  <c r="C6" i="13"/>
  <c r="D6" i="13"/>
  <c r="E6" i="13"/>
  <c r="F6" i="13"/>
  <c r="G6" i="13"/>
  <c r="H6" i="13"/>
  <c r="I6" i="13"/>
  <c r="J6" i="13"/>
  <c r="K6" i="13"/>
  <c r="B6" i="13"/>
  <c r="N4" i="12"/>
  <c r="O4" i="12"/>
  <c r="P4" i="12"/>
  <c r="Q4" i="12"/>
  <c r="R4" i="12"/>
  <c r="S4" i="12"/>
  <c r="T4" i="12"/>
  <c r="U4" i="12"/>
  <c r="V4" i="12"/>
  <c r="W4" i="12"/>
  <c r="N5" i="12"/>
  <c r="O5" i="12"/>
  <c r="P5" i="12"/>
  <c r="Q5" i="12"/>
  <c r="R5" i="12"/>
  <c r="S5" i="12"/>
  <c r="T5" i="12"/>
  <c r="U5" i="12"/>
  <c r="V5" i="12"/>
  <c r="W5" i="12"/>
  <c r="N6" i="12"/>
  <c r="O6" i="12"/>
  <c r="P6" i="12"/>
  <c r="Q6" i="12"/>
  <c r="R6" i="12"/>
  <c r="S6" i="12"/>
  <c r="T6" i="12"/>
  <c r="U6" i="12"/>
  <c r="V6" i="12"/>
  <c r="W6" i="12"/>
  <c r="N7" i="12"/>
  <c r="O7" i="12"/>
  <c r="P7" i="12"/>
  <c r="Q7" i="12"/>
  <c r="R7" i="12"/>
  <c r="S7" i="12"/>
  <c r="T7" i="12"/>
  <c r="U7" i="12"/>
  <c r="V7" i="12"/>
  <c r="W7" i="12"/>
  <c r="O3" i="12"/>
  <c r="P3" i="12"/>
  <c r="Q3" i="12"/>
  <c r="R3" i="12"/>
  <c r="S3" i="12"/>
  <c r="T3" i="12"/>
  <c r="U3" i="12"/>
  <c r="V3" i="12"/>
  <c r="W3" i="12"/>
  <c r="N3" i="12"/>
  <c r="N4" i="11"/>
  <c r="O4" i="11"/>
  <c r="P4" i="11"/>
  <c r="Q4" i="11"/>
  <c r="R4" i="11"/>
  <c r="S4" i="11"/>
  <c r="T4" i="11"/>
  <c r="U4" i="11"/>
  <c r="V4" i="11"/>
  <c r="W4" i="11"/>
  <c r="N5" i="11"/>
  <c r="O5" i="11"/>
  <c r="P5" i="11"/>
  <c r="Q5" i="11"/>
  <c r="R5" i="11"/>
  <c r="S5" i="11"/>
  <c r="T5" i="11"/>
  <c r="U5" i="11"/>
  <c r="V5" i="11"/>
  <c r="W5" i="11"/>
  <c r="N6" i="11"/>
  <c r="O6" i="11"/>
  <c r="P6" i="11"/>
  <c r="Q6" i="11"/>
  <c r="R6" i="11"/>
  <c r="S6" i="11"/>
  <c r="T6" i="11"/>
  <c r="U6" i="11"/>
  <c r="V6" i="11"/>
  <c r="W6" i="11"/>
  <c r="N7" i="11"/>
  <c r="O7" i="11"/>
  <c r="P7" i="11"/>
  <c r="Q7" i="11"/>
  <c r="R7" i="11"/>
  <c r="S7" i="11"/>
  <c r="T7" i="11"/>
  <c r="U7" i="11"/>
  <c r="V7" i="11"/>
  <c r="W7" i="11"/>
  <c r="N8" i="11"/>
  <c r="O8" i="11"/>
  <c r="P8" i="11"/>
  <c r="Q8" i="11"/>
  <c r="R8" i="11"/>
  <c r="S8" i="11"/>
  <c r="T8" i="11"/>
  <c r="U8" i="11"/>
  <c r="V8" i="11"/>
  <c r="W8" i="11"/>
  <c r="N9" i="11"/>
  <c r="O9" i="11"/>
  <c r="P9" i="11"/>
  <c r="Q9" i="11"/>
  <c r="R9" i="11"/>
  <c r="S9" i="11"/>
  <c r="T9" i="11"/>
  <c r="U9" i="11"/>
  <c r="V9" i="11"/>
  <c r="W9" i="11"/>
  <c r="N10" i="11"/>
  <c r="O10" i="11"/>
  <c r="P10" i="11"/>
  <c r="Q10" i="11"/>
  <c r="R10" i="11"/>
  <c r="S10" i="11"/>
  <c r="T10" i="11"/>
  <c r="U10" i="11"/>
  <c r="V10" i="11"/>
  <c r="W10" i="11"/>
  <c r="N11" i="11"/>
  <c r="O11" i="11"/>
  <c r="P11" i="11"/>
  <c r="Q11" i="11"/>
  <c r="R11" i="11"/>
  <c r="S11" i="11"/>
  <c r="T11" i="11"/>
  <c r="U11" i="11"/>
  <c r="V11" i="11"/>
  <c r="W11" i="11"/>
  <c r="N12" i="11"/>
  <c r="O12" i="11"/>
  <c r="P12" i="11"/>
  <c r="Q12" i="11"/>
  <c r="R12" i="11"/>
  <c r="S12" i="11"/>
  <c r="T12" i="11"/>
  <c r="U12" i="11"/>
  <c r="V12" i="11"/>
  <c r="W12" i="11"/>
  <c r="N13" i="11"/>
  <c r="O13" i="11"/>
  <c r="P13" i="11"/>
  <c r="Q13" i="11"/>
  <c r="R13" i="11"/>
  <c r="S13" i="11"/>
  <c r="T13" i="11"/>
  <c r="U13" i="11"/>
  <c r="V13" i="11"/>
  <c r="W13" i="11"/>
  <c r="N14" i="11"/>
  <c r="O14" i="11"/>
  <c r="P14" i="11"/>
  <c r="Q14" i="11"/>
  <c r="R14" i="11"/>
  <c r="S14" i="11"/>
  <c r="T14" i="11"/>
  <c r="U14" i="11"/>
  <c r="V14" i="11"/>
  <c r="W14" i="11"/>
  <c r="N15" i="11"/>
  <c r="O15" i="11"/>
  <c r="P15" i="11"/>
  <c r="Q15" i="11"/>
  <c r="R15" i="11"/>
  <c r="S15" i="11"/>
  <c r="T15" i="11"/>
  <c r="U15" i="11"/>
  <c r="V15" i="11"/>
  <c r="W15" i="11"/>
  <c r="N16" i="11"/>
  <c r="O16" i="11"/>
  <c r="P16" i="11"/>
  <c r="Q16" i="11"/>
  <c r="R16" i="11"/>
  <c r="S16" i="11"/>
  <c r="T16" i="11"/>
  <c r="U16" i="11"/>
  <c r="V16" i="11"/>
  <c r="W16" i="11"/>
  <c r="N17" i="11"/>
  <c r="O17" i="11"/>
  <c r="P17" i="11"/>
  <c r="Q17" i="11"/>
  <c r="R17" i="11"/>
  <c r="S17" i="11"/>
  <c r="T17" i="11"/>
  <c r="U17" i="11"/>
  <c r="V17" i="11"/>
  <c r="W17" i="11"/>
  <c r="N18" i="11"/>
  <c r="O18" i="11"/>
  <c r="P18" i="11"/>
  <c r="Q18" i="11"/>
  <c r="R18" i="11"/>
  <c r="S18" i="11"/>
  <c r="T18" i="11"/>
  <c r="U18" i="11"/>
  <c r="V18" i="11"/>
  <c r="W18" i="11"/>
  <c r="N19" i="11"/>
  <c r="O19" i="11"/>
  <c r="P19" i="11"/>
  <c r="Q19" i="11"/>
  <c r="R19" i="11"/>
  <c r="S19" i="11"/>
  <c r="T19" i="11"/>
  <c r="U19" i="11"/>
  <c r="V19" i="11"/>
  <c r="W19" i="11"/>
  <c r="N20" i="11"/>
  <c r="O20" i="11"/>
  <c r="P20" i="11"/>
  <c r="Q20" i="11"/>
  <c r="R20" i="11"/>
  <c r="S20" i="11"/>
  <c r="T20" i="11"/>
  <c r="U20" i="11"/>
  <c r="V20" i="11"/>
  <c r="W20" i="11"/>
  <c r="N21" i="11"/>
  <c r="O21" i="11"/>
  <c r="P21" i="11"/>
  <c r="Q21" i="11"/>
  <c r="R21" i="11"/>
  <c r="S21" i="11"/>
  <c r="T21" i="11"/>
  <c r="U21" i="11"/>
  <c r="V21" i="11"/>
  <c r="W21" i="11"/>
  <c r="N22" i="11"/>
  <c r="O22" i="11"/>
  <c r="P22" i="11"/>
  <c r="Q22" i="11"/>
  <c r="R22" i="11"/>
  <c r="S22" i="11"/>
  <c r="T22" i="11"/>
  <c r="U22" i="11"/>
  <c r="V22" i="11"/>
  <c r="W22" i="11"/>
  <c r="N23" i="11"/>
  <c r="O23" i="11"/>
  <c r="P23" i="11"/>
  <c r="Q23" i="11"/>
  <c r="R23" i="11"/>
  <c r="S23" i="11"/>
  <c r="T23" i="11"/>
  <c r="U23" i="11"/>
  <c r="V23" i="11"/>
  <c r="W23" i="11"/>
  <c r="N24" i="11"/>
  <c r="O24" i="11"/>
  <c r="P24" i="11"/>
  <c r="Q24" i="11"/>
  <c r="R24" i="11"/>
  <c r="S24" i="11"/>
  <c r="T24" i="11"/>
  <c r="U24" i="11"/>
  <c r="V24" i="11"/>
  <c r="W24" i="11"/>
  <c r="N25" i="11"/>
  <c r="O25" i="11"/>
  <c r="P25" i="11"/>
  <c r="Q25" i="11"/>
  <c r="R25" i="11"/>
  <c r="S25" i="11"/>
  <c r="T25" i="11"/>
  <c r="U25" i="11"/>
  <c r="V25" i="11"/>
  <c r="W25" i="11"/>
  <c r="N26" i="11"/>
  <c r="O26" i="11"/>
  <c r="P26" i="11"/>
  <c r="Q26" i="11"/>
  <c r="R26" i="11"/>
  <c r="S26" i="11"/>
  <c r="T26" i="11"/>
  <c r="U26" i="11"/>
  <c r="V26" i="11"/>
  <c r="W26" i="11"/>
  <c r="O3" i="11"/>
  <c r="P3" i="11"/>
  <c r="Q3" i="11"/>
  <c r="R3" i="11"/>
  <c r="S3" i="11"/>
  <c r="T3" i="11"/>
  <c r="U3" i="11"/>
  <c r="V3" i="11"/>
  <c r="W3" i="11"/>
  <c r="N3" i="11"/>
  <c r="N4" i="9"/>
  <c r="O4" i="9"/>
  <c r="P4" i="9"/>
  <c r="Q4" i="9"/>
  <c r="R4" i="9"/>
  <c r="S4" i="9"/>
  <c r="S2" i="9" s="1"/>
  <c r="T4" i="9"/>
  <c r="T2" i="9" s="1"/>
  <c r="U4" i="9"/>
  <c r="V4" i="9"/>
  <c r="W4" i="9"/>
  <c r="N5" i="9"/>
  <c r="O5" i="9"/>
  <c r="P5" i="9"/>
  <c r="Q5" i="9"/>
  <c r="R5" i="9"/>
  <c r="S5" i="9"/>
  <c r="T5" i="9"/>
  <c r="U5" i="9"/>
  <c r="V5" i="9"/>
  <c r="W5" i="9"/>
  <c r="N6" i="9"/>
  <c r="O6" i="9"/>
  <c r="P6" i="9"/>
  <c r="Q6" i="9"/>
  <c r="Q2" i="9" s="1"/>
  <c r="R6" i="9"/>
  <c r="S6" i="9"/>
  <c r="T6" i="9"/>
  <c r="U6" i="9"/>
  <c r="V6" i="9"/>
  <c r="W6" i="9"/>
  <c r="N7" i="9"/>
  <c r="O7" i="9"/>
  <c r="O2" i="9" s="1"/>
  <c r="P7" i="9"/>
  <c r="Q7" i="9"/>
  <c r="R7" i="9"/>
  <c r="S7" i="9"/>
  <c r="T7" i="9"/>
  <c r="U7" i="9"/>
  <c r="V7" i="9"/>
  <c r="W7" i="9"/>
  <c r="O3" i="9"/>
  <c r="P3" i="9"/>
  <c r="Q3" i="9"/>
  <c r="R3" i="9"/>
  <c r="S3" i="9"/>
  <c r="T3" i="9"/>
  <c r="U3" i="9"/>
  <c r="V3" i="9"/>
  <c r="V2" i="9" s="1"/>
  <c r="W3" i="9"/>
  <c r="N3" i="9"/>
  <c r="R2" i="9"/>
  <c r="P2" i="9"/>
  <c r="C2" i="9"/>
  <c r="D2" i="9"/>
  <c r="E2" i="9"/>
  <c r="F2" i="9"/>
  <c r="G2" i="9"/>
  <c r="H2" i="9"/>
  <c r="I2" i="9"/>
  <c r="J2" i="9"/>
  <c r="K2" i="9"/>
  <c r="B2" i="9"/>
  <c r="N7" i="8"/>
  <c r="V7" i="8"/>
  <c r="W7" i="8"/>
  <c r="N5" i="8"/>
  <c r="O5" i="8"/>
  <c r="P5" i="8"/>
  <c r="Q5" i="8"/>
  <c r="R5" i="8"/>
  <c r="S5" i="8"/>
  <c r="T5" i="8"/>
  <c r="U5" i="8"/>
  <c r="V5" i="8"/>
  <c r="W5" i="8"/>
  <c r="N6" i="8"/>
  <c r="O6" i="8"/>
  <c r="P6" i="8"/>
  <c r="Q6" i="8"/>
  <c r="R6" i="8"/>
  <c r="S6" i="8"/>
  <c r="T6" i="8"/>
  <c r="U6" i="8"/>
  <c r="V6" i="8"/>
  <c r="W6" i="8"/>
  <c r="O7" i="8"/>
  <c r="P7" i="8"/>
  <c r="Q7" i="8"/>
  <c r="R7" i="8"/>
  <c r="S7" i="8"/>
  <c r="T7" i="8"/>
  <c r="U7" i="8"/>
  <c r="O4" i="8"/>
  <c r="P4" i="8"/>
  <c r="Q4" i="8"/>
  <c r="R4" i="8"/>
  <c r="S4" i="8"/>
  <c r="T4" i="8"/>
  <c r="U4" i="8"/>
  <c r="V4" i="8"/>
  <c r="W4" i="8"/>
  <c r="N4" i="8"/>
  <c r="X21" i="4"/>
  <c r="O8" i="4"/>
  <c r="P8" i="4"/>
  <c r="Q8" i="4"/>
  <c r="R8" i="4"/>
  <c r="S8" i="4"/>
  <c r="T8" i="4"/>
  <c r="U8" i="4"/>
  <c r="V8" i="4"/>
  <c r="W8" i="4"/>
  <c r="X8" i="4"/>
  <c r="O9" i="4"/>
  <c r="P9" i="4"/>
  <c r="Q9" i="4"/>
  <c r="R9" i="4"/>
  <c r="S9" i="4"/>
  <c r="T9" i="4"/>
  <c r="U9" i="4"/>
  <c r="V9" i="4"/>
  <c r="W9" i="4"/>
  <c r="X9" i="4"/>
  <c r="O10" i="4"/>
  <c r="P10" i="4"/>
  <c r="Q10" i="4"/>
  <c r="R10" i="4"/>
  <c r="S10" i="4"/>
  <c r="T10" i="4"/>
  <c r="U10" i="4"/>
  <c r="V10" i="4"/>
  <c r="W10" i="4"/>
  <c r="X10" i="4"/>
  <c r="O11" i="4"/>
  <c r="P11" i="4"/>
  <c r="Q11" i="4"/>
  <c r="R11" i="4"/>
  <c r="S11" i="4"/>
  <c r="T11" i="4"/>
  <c r="U11" i="4"/>
  <c r="V11" i="4"/>
  <c r="W11" i="4"/>
  <c r="X11" i="4"/>
  <c r="O12" i="4"/>
  <c r="P12" i="4"/>
  <c r="Q12" i="4"/>
  <c r="R12" i="4"/>
  <c r="S12" i="4"/>
  <c r="T12" i="4"/>
  <c r="U12" i="4"/>
  <c r="V12" i="4"/>
  <c r="W12" i="4"/>
  <c r="X12" i="4"/>
  <c r="O13" i="4"/>
  <c r="P13" i="4"/>
  <c r="Q13" i="4"/>
  <c r="R13" i="4"/>
  <c r="S13" i="4"/>
  <c r="T13" i="4"/>
  <c r="U13" i="4"/>
  <c r="V13" i="4"/>
  <c r="W13" i="4"/>
  <c r="X13" i="4"/>
  <c r="O14" i="4"/>
  <c r="P14" i="4"/>
  <c r="Q14" i="4"/>
  <c r="R14" i="4"/>
  <c r="S14" i="4"/>
  <c r="T14" i="4"/>
  <c r="U14" i="4"/>
  <c r="V14" i="4"/>
  <c r="W14" i="4"/>
  <c r="X14" i="4"/>
  <c r="O15" i="4"/>
  <c r="P15" i="4"/>
  <c r="Q15" i="4"/>
  <c r="R15" i="4"/>
  <c r="S15" i="4"/>
  <c r="T15" i="4"/>
  <c r="U15" i="4"/>
  <c r="V15" i="4"/>
  <c r="W15" i="4"/>
  <c r="X15" i="4"/>
  <c r="O16" i="4"/>
  <c r="P16" i="4"/>
  <c r="Q16" i="4"/>
  <c r="R16" i="4"/>
  <c r="S16" i="4"/>
  <c r="T16" i="4"/>
  <c r="U16" i="4"/>
  <c r="V16" i="4"/>
  <c r="W16" i="4"/>
  <c r="X16" i="4"/>
  <c r="O17" i="4"/>
  <c r="P17" i="4"/>
  <c r="Q17" i="4"/>
  <c r="R17" i="4"/>
  <c r="S17" i="4"/>
  <c r="T17" i="4"/>
  <c r="U17" i="4"/>
  <c r="V17" i="4"/>
  <c r="W17" i="4"/>
  <c r="X17" i="4"/>
  <c r="O18" i="4"/>
  <c r="P18" i="4"/>
  <c r="Q18" i="4"/>
  <c r="R18" i="4"/>
  <c r="S18" i="4"/>
  <c r="T18" i="4"/>
  <c r="U18" i="4"/>
  <c r="V18" i="4"/>
  <c r="W18" i="4"/>
  <c r="X18" i="4"/>
  <c r="O19" i="4"/>
  <c r="P19" i="4"/>
  <c r="Q19" i="4"/>
  <c r="R19" i="4"/>
  <c r="S19" i="4"/>
  <c r="T19" i="4"/>
  <c r="U19" i="4"/>
  <c r="V19" i="4"/>
  <c r="W19" i="4"/>
  <c r="X19" i="4"/>
  <c r="O20" i="4"/>
  <c r="P20" i="4"/>
  <c r="Q20" i="4"/>
  <c r="R20" i="4"/>
  <c r="S20" i="4"/>
  <c r="T20" i="4"/>
  <c r="U20" i="4"/>
  <c r="V20" i="4"/>
  <c r="W20" i="4"/>
  <c r="X20" i="4"/>
  <c r="O21" i="4"/>
  <c r="P21" i="4"/>
  <c r="Q21" i="4"/>
  <c r="R21" i="4"/>
  <c r="S21" i="4"/>
  <c r="T21" i="4"/>
  <c r="U21" i="4"/>
  <c r="V21" i="4"/>
  <c r="W21" i="4"/>
  <c r="P7" i="4"/>
  <c r="Q7" i="4"/>
  <c r="R7" i="4"/>
  <c r="S7" i="4"/>
  <c r="T7" i="4"/>
  <c r="U7" i="4"/>
  <c r="V7" i="4"/>
  <c r="W7" i="4"/>
  <c r="X7" i="4"/>
  <c r="P6" i="4"/>
  <c r="Q6" i="4"/>
  <c r="R6" i="4"/>
  <c r="S6" i="4"/>
  <c r="T6" i="4"/>
  <c r="U6" i="4"/>
  <c r="V6" i="4"/>
  <c r="W6" i="4"/>
  <c r="X6" i="4"/>
  <c r="P5" i="4"/>
  <c r="Q5" i="4"/>
  <c r="R5" i="4"/>
  <c r="S5" i="4"/>
  <c r="T5" i="4"/>
  <c r="U5" i="4"/>
  <c r="V5" i="4"/>
  <c r="W5" i="4"/>
  <c r="X5" i="4"/>
  <c r="W4" i="4"/>
  <c r="X4" i="4"/>
  <c r="P4" i="4"/>
  <c r="Q4" i="4"/>
  <c r="R4" i="4"/>
  <c r="S4" i="4"/>
  <c r="T4" i="4"/>
  <c r="U4" i="4"/>
  <c r="V4" i="4"/>
  <c r="O5" i="4"/>
  <c r="O6" i="4"/>
  <c r="O7" i="4"/>
  <c r="O4" i="4"/>
  <c r="H5" i="3"/>
  <c r="H6" i="3"/>
  <c r="H7" i="3"/>
  <c r="H8" i="3"/>
  <c r="H9" i="3"/>
  <c r="H10" i="3"/>
  <c r="H11" i="3"/>
  <c r="H12" i="3"/>
  <c r="H13" i="3"/>
  <c r="H4" i="3"/>
  <c r="I13" i="3"/>
  <c r="I5" i="3"/>
  <c r="I6" i="3"/>
  <c r="I7" i="3"/>
  <c r="I8" i="3"/>
  <c r="I9" i="3"/>
  <c r="I10" i="3"/>
  <c r="I11" i="3"/>
  <c r="I12" i="3"/>
  <c r="I4" i="3"/>
  <c r="J5" i="3"/>
  <c r="J6" i="3"/>
  <c r="J7" i="3"/>
  <c r="J8" i="3"/>
  <c r="J9" i="3"/>
  <c r="J10" i="3"/>
  <c r="J11" i="3"/>
  <c r="J12" i="3"/>
  <c r="J13" i="3"/>
  <c r="J4" i="3"/>
  <c r="W35" i="15" l="1"/>
  <c r="D28" i="15"/>
  <c r="U2" i="9"/>
  <c r="N2" i="9"/>
  <c r="W2" i="9"/>
</calcChain>
</file>

<file path=xl/sharedStrings.xml><?xml version="1.0" encoding="utf-8"?>
<sst xmlns="http://schemas.openxmlformats.org/spreadsheetml/2006/main" count="621" uniqueCount="320">
  <si>
    <t/>
  </si>
  <si>
    <t>California</t>
  </si>
  <si>
    <t>Florida</t>
  </si>
  <si>
    <t>Georgia</t>
  </si>
  <si>
    <t>Illinois</t>
  </si>
  <si>
    <t>Michigan</t>
  </si>
  <si>
    <t>New York</t>
  </si>
  <si>
    <t>North Carolina</t>
  </si>
  <si>
    <t>Ohio</t>
  </si>
  <si>
    <t>Pennsylvania</t>
  </si>
  <si>
    <t>Texas</t>
  </si>
  <si>
    <t>Label</t>
  </si>
  <si>
    <t>Estimate</t>
  </si>
  <si>
    <t>Total population</t>
  </si>
  <si>
    <t>Los estados con más población en Estados Unidos</t>
  </si>
  <si>
    <t>Deltas</t>
  </si>
  <si>
    <t>Total</t>
  </si>
  <si>
    <t>AGE</t>
  </si>
  <si>
    <t>Under 5 years</t>
  </si>
  <si>
    <t>5 to 9 years</t>
  </si>
  <si>
    <t>10 to 14 years</t>
  </si>
  <si>
    <t>15 to 19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</si>
  <si>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</si>
  <si>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</si>
  <si>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</si>
  <si>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</si>
  <si>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</si>
  <si>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</si>
  <si>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</si>
  <si>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</si>
  <si>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</si>
  <si>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</si>
  <si>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</si>
  <si>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</si>
  <si>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</si>
  <si>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years and over</t>
  </si>
  <si>
    <t>La variable de edad si cambia su dsitribución por estado.</t>
  </si>
  <si>
    <t>13,429,063</t>
  </si>
  <si>
    <t>8,565,329</t>
  </si>
  <si>
    <t>4,001,109</t>
  </si>
  <si>
    <t>4,991,641</t>
  </si>
  <si>
    <t>4,051,798</t>
  </si>
  <si>
    <t>7,652,666</t>
  </si>
  <si>
    <t>4,179,632</t>
  </si>
  <si>
    <t>4,832,922</t>
  </si>
  <si>
    <t>5,228,956</t>
  </si>
  <si>
    <t>10,796,247</t>
  </si>
  <si>
    <t>Less than $10,000</t>
  </si>
  <si>
    <t>$10,000 to $14,999</t>
  </si>
  <si>
    <t>$15,000 to $24,999</t>
  </si>
  <si>
    <t>$25,000 to $34,999</t>
  </si>
  <si>
    <t>$35,000 to $49,999</t>
  </si>
  <si>
    <t>$50,000 to $74,999</t>
  </si>
  <si>
    <t>$75,000 to $99,999</t>
  </si>
  <si>
    <t>$100,000 to $149,999</t>
  </si>
  <si>
    <t>$150,000 to $199,999</t>
  </si>
  <si>
    <t>$200,000 or more</t>
  </si>
  <si>
    <t>HouseHolds</t>
  </si>
  <si>
    <t>Hay que utilizar Households o Family en average income</t>
  </si>
  <si>
    <t>Families</t>
  </si>
  <si>
    <t>9,146,618</t>
  </si>
  <si>
    <t>5,510,665</t>
  </si>
  <si>
    <t>2,675,262</t>
  </si>
  <si>
    <t>3,135,600</t>
  </si>
  <si>
    <t>2,549,542</t>
  </si>
  <si>
    <t>4,715,750</t>
  </si>
  <si>
    <t>2,685,695</t>
  </si>
  <si>
    <t>2,986,455</t>
  </si>
  <si>
    <t>3,298,555</t>
  </si>
  <si>
    <t>7,373,185</t>
  </si>
  <si>
    <t>Variable de Average income no cambia tanto entre los estados</t>
  </si>
  <si>
    <t>Occupied housing units</t>
  </si>
  <si>
    <t>HOUSEHOLD SIZE</t>
  </si>
  <si>
    <t>1-person household</t>
  </si>
  <si>
    <t>2-person household</t>
  </si>
  <si>
    <t>3-person household</t>
  </si>
  <si>
    <t>4-or-more-person household</t>
  </si>
  <si>
    <t>La media se mantiene en 2 personas para todos los estados</t>
  </si>
  <si>
    <t>Total:</t>
  </si>
  <si>
    <t>White alone</t>
  </si>
  <si>
    <t>Black or African American alone</t>
  </si>
  <si>
    <t>American Indian and Alaska Native alone</t>
  </si>
  <si>
    <t>Asian alone</t>
  </si>
  <si>
    <t>Native Hawaiian and Other Pacific Islander alone</t>
  </si>
  <si>
    <t>¿Cómo están clasificados los seguros según la raza?</t>
  </si>
  <si>
    <t>White alone es el que más predomina en todos los estados</t>
  </si>
  <si>
    <t>No schooling completed</t>
  </si>
  <si>
    <t>Nursery school</t>
  </si>
  <si>
    <t>Kindergarten</t>
  </si>
  <si>
    <t>1st grade</t>
  </si>
  <si>
    <t>807</t>
  </si>
  <si>
    <t>2nd grade</t>
  </si>
  <si>
    <t>3rd grade</t>
  </si>
  <si>
    <t>4th grade</t>
  </si>
  <si>
    <t>5th grade</t>
  </si>
  <si>
    <t>6th grade</t>
  </si>
  <si>
    <t>7th grade</t>
  </si>
  <si>
    <t>8th grade</t>
  </si>
  <si>
    <t>9th grade</t>
  </si>
  <si>
    <t>10th grade</t>
  </si>
  <si>
    <t>11th grade</t>
  </si>
  <si>
    <t>Regular high school diploma</t>
  </si>
  <si>
    <t>GED or alternative credential</t>
  </si>
  <si>
    <t>Associate's degree</t>
  </si>
  <si>
    <t>Bachelor's degree</t>
  </si>
  <si>
    <t>Master's degree</t>
  </si>
  <si>
    <t>Professional school degree</t>
  </si>
  <si>
    <t>Doctorate degree</t>
  </si>
  <si>
    <t>12th grade no diploma</t>
  </si>
  <si>
    <t>Some college less than 1 year</t>
  </si>
  <si>
    <t>Some college 1 or more years no degree</t>
  </si>
  <si>
    <t xml:space="preserve">La distribución se ve muy parecida en todos los estados, High scool y Bachelor's degree son los que más resltan. </t>
  </si>
  <si>
    <t>32,021,241</t>
  </si>
  <si>
    <t>18,251,571</t>
  </si>
  <si>
    <t>8,731,410</t>
  </si>
  <si>
    <t>10,376,721</t>
  </si>
  <si>
    <t>8,287,187</t>
  </si>
  <si>
    <t>16,443,249</t>
  </si>
  <si>
    <t>8,660,874</t>
  </si>
  <si>
    <t>9,636,748</t>
  </si>
  <si>
    <t>10,766,654</t>
  </si>
  <si>
    <t>23,373,981</t>
  </si>
  <si>
    <t>Never married</t>
  </si>
  <si>
    <t>12,238,154</t>
  </si>
  <si>
    <t>5,778,046</t>
  </si>
  <si>
    <t>3,073,699</t>
  </si>
  <si>
    <t>3,742,532</t>
  </si>
  <si>
    <t>2,806,734</t>
  </si>
  <si>
    <t>6,365,893</t>
  </si>
  <si>
    <t>2,849,670</t>
  </si>
  <si>
    <t>3,217,226</t>
  </si>
  <si>
    <t>3,704,589</t>
  </si>
  <si>
    <t>7,818,438</t>
  </si>
  <si>
    <t>Now married, except separated</t>
  </si>
  <si>
    <t>14,863,569</t>
  </si>
  <si>
    <t>8,652,742</t>
  </si>
  <si>
    <t>4,059,940</t>
  </si>
  <si>
    <t>4,914,089</t>
  </si>
  <si>
    <t>3,955,831</t>
  </si>
  <si>
    <t>7,294,067</t>
  </si>
  <si>
    <t>4,198,446</t>
  </si>
  <si>
    <t>4,544,178</t>
  </si>
  <si>
    <t>5,178,757</t>
  </si>
  <si>
    <t>11,627,643</t>
  </si>
  <si>
    <t>Divorced</t>
  </si>
  <si>
    <t>2,835,940</t>
  </si>
  <si>
    <t>2,290,175</t>
  </si>
  <si>
    <t>985,024</t>
  </si>
  <si>
    <t>1,000,764</t>
  </si>
  <si>
    <t>954,842</t>
  </si>
  <si>
    <t>1,504,076</t>
  </si>
  <si>
    <t>923,134</t>
  </si>
  <si>
    <t>1,146,438</t>
  </si>
  <si>
    <t>1,044,819</t>
  </si>
  <si>
    <t>2,324,616</t>
  </si>
  <si>
    <t>Separated</t>
  </si>
  <si>
    <t>598,673</t>
  </si>
  <si>
    <t>354,174</t>
  </si>
  <si>
    <t>157,323</t>
  </si>
  <si>
    <t>153,768</t>
  </si>
  <si>
    <t>97,291</t>
  </si>
  <si>
    <t>355,610</t>
  </si>
  <si>
    <t>192,365</t>
  </si>
  <si>
    <t>147,725</t>
  </si>
  <si>
    <t>181,816</t>
  </si>
  <si>
    <t>480,456</t>
  </si>
  <si>
    <t>Widowed</t>
  </si>
  <si>
    <t>1,484,905</t>
  </si>
  <si>
    <t>1,176,434</t>
  </si>
  <si>
    <t>455,424</t>
  </si>
  <si>
    <t>565,568</t>
  </si>
  <si>
    <t>472,489</t>
  </si>
  <si>
    <t>923,603</t>
  </si>
  <si>
    <t>497,259</t>
  </si>
  <si>
    <t>581,181</t>
  </si>
  <si>
    <t>656,673</t>
  </si>
  <si>
    <t>1,122,828</t>
  </si>
  <si>
    <t>Se puede observar una distribución muy parecida entre los estados</t>
  </si>
  <si>
    <t>Población arriba de los 20 años</t>
  </si>
  <si>
    <t>Fumadores adultos</t>
  </si>
  <si>
    <t>Fumadores High school</t>
  </si>
  <si>
    <t>Total de fumadores</t>
  </si>
  <si>
    <t>Año 2019-2020</t>
  </si>
  <si>
    <t>Porcentajes</t>
  </si>
  <si>
    <t>https://truthinitiative.org/research-resources/smoking-region/tobacco-use-california-2021#:~:text=Smoking%20is%20prohibited%20in%20all,cultural%20facilities%20and%20childcare%20facilities.</t>
  </si>
  <si>
    <t>id</t>
  </si>
  <si>
    <t>Age</t>
  </si>
  <si>
    <t>Average Income</t>
  </si>
  <si>
    <t>Cantidad</t>
  </si>
  <si>
    <t>House Hold Size</t>
  </si>
  <si>
    <t>Estado</t>
  </si>
  <si>
    <t>Ca</t>
  </si>
  <si>
    <t>CA</t>
  </si>
  <si>
    <t>Ethnicity race</t>
  </si>
  <si>
    <t>Education Level</t>
  </si>
  <si>
    <t>Marital Status</t>
  </si>
  <si>
    <t>Tabaco Use</t>
  </si>
  <si>
    <t>Si</t>
  </si>
  <si>
    <t>primary key</t>
  </si>
  <si>
    <t>Foreng Key</t>
  </si>
  <si>
    <t>Primery Key</t>
  </si>
  <si>
    <t>Primary Key</t>
  </si>
  <si>
    <t>Age_id</t>
  </si>
  <si>
    <t>25-34</t>
  </si>
  <si>
    <t>35-44</t>
  </si>
  <si>
    <t>45-64</t>
  </si>
  <si>
    <t>65+</t>
  </si>
  <si>
    <t>Under 25</t>
  </si>
  <si>
    <t>25-44</t>
  </si>
  <si>
    <t>15-54</t>
  </si>
  <si>
    <t>55-64</t>
  </si>
  <si>
    <t>65-74</t>
  </si>
  <si>
    <t>75+</t>
  </si>
  <si>
    <t>5-9</t>
  </si>
  <si>
    <t>10-14</t>
  </si>
  <si>
    <t>15-17</t>
  </si>
  <si>
    <t>18-19</t>
  </si>
  <si>
    <t>20-24</t>
  </si>
  <si>
    <t>StateCode</t>
  </si>
  <si>
    <t xml:space="preserve"> IssuerId</t>
  </si>
  <si>
    <t xml:space="preserve"> StandardComponentId</t>
  </si>
  <si>
    <t xml:space="preserve"> PlanId</t>
  </si>
  <si>
    <t xml:space="preserve"> BenefitName</t>
  </si>
  <si>
    <t xml:space="preserve"> CopayInnTier1</t>
  </si>
  <si>
    <t xml:space="preserve"> CopayInnTier2</t>
  </si>
  <si>
    <t xml:space="preserve"> CopayOutofNet</t>
  </si>
  <si>
    <t xml:space="preserve"> CoinsInnTier1</t>
  </si>
  <si>
    <t xml:space="preserve"> CoinsInnTier2</t>
  </si>
  <si>
    <t xml:space="preserve"> CoinsOutofNet</t>
  </si>
  <si>
    <t xml:space="preserve"> IsCovered</t>
  </si>
  <si>
    <t xml:space="preserve"> QuantLimitOnSvc</t>
  </si>
  <si>
    <t xml:space="preserve"> LimitQty</t>
  </si>
  <si>
    <t xml:space="preserve"> LimitUnit</t>
  </si>
  <si>
    <t xml:space="preserve"> Explanation</t>
  </si>
  <si>
    <t xml:space="preserve"> IsExclFromInnMOOP</t>
  </si>
  <si>
    <t xml:space="preserve"> IsExclFromOonMOOP</t>
  </si>
  <si>
    <t>Benefits_costs_sharing</t>
  </si>
  <si>
    <t>CT</t>
  </si>
  <si>
    <t>76962CT0010027</t>
  </si>
  <si>
    <t>76962CT0010027-01</t>
  </si>
  <si>
    <t>Primary Care Visit to Treat an Injury or Illness</t>
  </si>
  <si>
    <t>$500 per day</t>
  </si>
  <si>
    <t>Yes</t>
  </si>
  <si>
    <t>Visit per day</t>
  </si>
  <si>
    <t>Preauthorization is required.</t>
  </si>
  <si>
    <t>yes</t>
  </si>
  <si>
    <t>RATE</t>
  </si>
  <si>
    <t xml:space="preserve"> RateEffectiveDate</t>
  </si>
  <si>
    <t xml:space="preserve"> RateExpirationDate</t>
  </si>
  <si>
    <t xml:space="preserve"> Age</t>
  </si>
  <si>
    <t xml:space="preserve"> IndividualRate</t>
  </si>
  <si>
    <t xml:space="preserve"> Couple</t>
  </si>
  <si>
    <t xml:space="preserve"> PrimarySubscriberAndOneDependent</t>
  </si>
  <si>
    <t xml:space="preserve"> PrimarySubscriberAndTwoDependents</t>
  </si>
  <si>
    <t xml:space="preserve"> PrimarySubscriberAndThreeOrMoreDependents</t>
  </si>
  <si>
    <t xml:space="preserve"> CoupleAndOneDependent</t>
  </si>
  <si>
    <t xml:space="preserve"> CoupleAndTwoDependents</t>
  </si>
  <si>
    <t xml:space="preserve"> CoupleAndThreeOrMoreDependents</t>
  </si>
  <si>
    <t>21989AK0110001</t>
  </si>
  <si>
    <t>0-14</t>
  </si>
  <si>
    <t>Plan attributes</t>
  </si>
  <si>
    <t>StandardComponentId</t>
  </si>
  <si>
    <t>PlanMarketingName</t>
  </si>
  <si>
    <t>PlanType</t>
  </si>
  <si>
    <t>MetalLevel</t>
  </si>
  <si>
    <t>38344AK1060001</t>
  </si>
  <si>
    <t>Premera Blue Cross Preferred Gold 1500</t>
  </si>
  <si>
    <t>PPO</t>
  </si>
  <si>
    <t>Gold</t>
  </si>
  <si>
    <t>nombre</t>
  </si>
  <si>
    <t>Ejemplo</t>
  </si>
  <si>
    <t>Plan</t>
  </si>
  <si>
    <t>Nombre del plan</t>
  </si>
  <si>
    <t>Rango de fechas de la tasa de un seguro</t>
  </si>
  <si>
    <t>Edades</t>
  </si>
  <si>
    <t>Family Option</t>
  </si>
  <si>
    <t>edades_id</t>
  </si>
  <si>
    <t>rango_tasas_id</t>
  </si>
  <si>
    <t>Rango fechas tasas</t>
  </si>
  <si>
    <t>Tasas_individuales</t>
  </si>
  <si>
    <t>Tasa_grupales</t>
  </si>
  <si>
    <t>Beneficios</t>
  </si>
  <si>
    <t>Costos</t>
  </si>
  <si>
    <t>beneficio_id</t>
  </si>
  <si>
    <t>plan_id</t>
  </si>
  <si>
    <t>Cantidades</t>
  </si>
  <si>
    <t>limite</t>
  </si>
  <si>
    <t>unidad</t>
  </si>
  <si>
    <t>1. HMO (Organización de mantenimiento de la salud): Este tipo de plan de seguro de salud requiere que los asegurados reciban atención médica de proveedores que forman parte de la red de proveedores de la HMO. Por lo general, se requiere que los asegurados seleccionen un médico de atención primaria que actúe como coordinador de atención y que derive a los especialistas. Los costos pueden ser más bajos que en otros tipos de planes, pero la libertad de elección de proveedores puede ser más limitada.</t>
  </si>
  <si>
    <t>2. PPO (Organización de proveedores preferidos): Este tipo de plan de seguro de salud permite a los asegurados recibir atención médica de proveedores dentro o fuera de la red de proveedores de la PPO, aunque los costos pueden ser más altos para los servicios fuera de la red. No se requiere un médico de atención primaria y los asegurados pueden acudir directamente a especialistas sin necesidad de una derivación.</t>
  </si>
  <si>
    <t>1. POS (Punto de servicio): Este tipo de plan de seguro de salud es una combinación de un plan HMO y un plan PPO. Los asegurados pueden optar por recibir atención médica de proveedores dentro o fuera de la red, pero pueden requerir una derivación de un médico de atención primaria para ciertos servicios especializados.</t>
  </si>
  <si>
    <t>2. EPO (Organización exclusiva de proveedores): Este tipo de plan de seguro de salud requiere que los asegurados reciban atención médica de proveedores que forman parte de la red de proveedores de la EPO. Sin embargo, a diferencia de un plan HMO, no se requiere un médico de atención primaria y los asegurados pueden acudir directamente a especialistas sin necesidad de una derivación.</t>
  </si>
  <si>
    <t>Bronce: el plan cubre aproximadamente el 60% de los costos médicos, y el asegurado cubre aproximadamente el 40% restante.</t>
  </si>
  <si>
    <t>Plata: el plan cubre aproximadamente el 70% de los costos médicos, y el asegurado cubre aproximadamente el 30% restante.</t>
  </si>
  <si>
    <t>Oro: el plan cubre aproximadamente el 80% de los costos médicos, y el asegurado cubre aproximadamente el 20% restante.</t>
  </si>
  <si>
    <t>Platino: el plan cubre aproximadamente el 90% de los costos médicos, y el asegurado cubre aproximadamente el 10% restante.</t>
  </si>
  <si>
    <t>Catastrófico: estos planes solo están disponibles para personas menores de 30 años y aquellos que tienen dificultades financieras para pagar un seguro médico. Los planes catastróficos tienen primas mensuales muy bajas pero tienen deducibles muy altos, lo que significa que el asegurado es responsable de pagar una gran cantidad de gastos médicos antes de que el seguro comience a pagar.</t>
  </si>
  <si>
    <t>Bronce Ampliado (Expanded Bronze): estos planes son una variante del nivel de metal Bronce que se ofrecen solo en ciertos mercados de seguros de salud. Estos planes tienen un límite de gastos de bolsillo máximo más bajo que los planes de Bronce estándar, lo que significa que el asegurado es responsable de pagar menos en costos de atención médica antes de que el seguro comience a cubrir los gastos.</t>
  </si>
  <si>
    <t>state_code</t>
  </si>
  <si>
    <t>$400 per day</t>
  </si>
  <si>
    <t>CopayInnTier1</t>
  </si>
  <si>
    <t>fechas_id</t>
  </si>
  <si>
    <t xml:space="preserve">Tabaco	¿Se puede usar información del 2019 y 2020 para complementar la información?			</t>
  </si>
  <si>
    <t xml:space="preserve">				</t>
  </si>
  <si>
    <t>Rate_PUF	¿Se pueden obviar la tasa aplicada a los fumadores y no fumadores debido a que no hace ninguna distinción entre las dos categorías?</t>
  </si>
  <si>
    <t xml:space="preserve">Estado civil </t>
  </si>
  <si>
    <t>https://data.census.gov/table?q=California&amp;t=Age+and+Sex:Marital+Status+and+Marital+History&amp;g=040XX00US12,13,17,26,36,37,39,42,48&amp;y=2021&amp;tid=ACSDT1Y2021.B12002</t>
  </si>
  <si>
    <t>etnias</t>
  </si>
  <si>
    <t>https://data.census.gov/table?q=California&amp;t=Age+and+Sex:Race+and+Ethnicity&amp;g=040XX00US12,13,17,26,36,37,39,42,48&amp;y=2021&amp;tid=ACSDT1Y2021.B01001B</t>
  </si>
  <si>
    <t>income</t>
  </si>
  <si>
    <t>https://data.census.gov/table?q=California&amp;t=Age+and+Sex:Income+(Households,+Families,+Individuals)&amp;g=040XX00US12,13,17,26,36,37,39,42,48&amp;y=2021</t>
  </si>
  <si>
    <t>household size</t>
  </si>
  <si>
    <t>education</t>
  </si>
  <si>
    <t>https://data.census.gov/table?q=California&amp;t=Age+and+Sex:Household+Size+and+Type&amp;g=040XX00US12,13,17,26,36,37,39,42,48&amp;tid=ACSDT1Y2021.B25116</t>
  </si>
  <si>
    <t>https://data.census.gov/table?q=California&amp;t=Age+and+Sex:Education&amp;g=040XX00US12,13,17,26,36,37,39,42,48&amp;tid=ACSDT1Y2021.B14003</t>
  </si>
  <si>
    <t>https://data.census.gov/table?q=California&amp;t=Age+and+Sex:Education&amp;g=040XX00US12,13,17,26,36,37,39,42,48&amp;tid=ACSST1Y2021.S1501</t>
  </si>
  <si>
    <t>edades</t>
  </si>
  <si>
    <t>https://data.census.gov/table?q=California&amp;t=Age+and+Sex&amp;g=040XX00US12,13,17,26,36,37,39,42,48&amp;tid=ACSST1Y2021.S0101</t>
  </si>
  <si>
    <t>Esatdos</t>
  </si>
  <si>
    <t>En la parte de 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</si>
</sst>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quot;#,##0.00"/>
    <numFmt numFmtId="166" formatCode="0.0%"/>
  </numFmts>
  <fonts count="7" x14ac:knownFonts="1">
    <font>
      <sz val="11"/>
      <color theme="1"/>
      <name val="Calibri"/>
      <family val="2"/>
      <scheme val="minor"/>
    </font>
    <font>
      <b/>
      <sz val="11"/>
      <name val="Calibri"/>
      <family val="2"/>
    </font>
    <font>
      <b/>
      <sz val="11"/>
      <color theme="1"/>
      <name val="Calibri"/>
      <family val="2"/>
      <scheme val="minor"/>
    </font>
    <font>
      <sz val="11"/>
      <color theme="1"/>
      <name val="Calibri"/>
      <family val="2"/>
      <scheme val="minor"/>
    </font>
    <font>
      <u/>
      <sz val="11"/>
      <color theme="10"/>
      <name val="Calibri"/>
      <family val="2"/>
      <scheme val="minor"/>
    </font>
    <font>
      <b/>
      <sz val="20"/>
      <color theme="1"/>
      <name val="Calibri"/>
      <family val="2"/>
      <scheme val="minor"/>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bottom/>
      <diagonal/>
    </border>
  </borders>
  <cellStyleXfs count="3">
    <xf numFmtId="0" fontId="0" fillId="0" borderId="0"/>
    <xf numFmtId="9" fontId="3" fillId="0" borderId="0" applyFon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Alignment="1">
      <alignment wrapText="1"/>
    </xf>
    <xf numFmtId="0" fontId="1" fillId="0" borderId="1"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2" fontId="0" fillId="0" borderId="0" xfId="0" applyNumberFormat="1"/>
    <xf numFmtId="0" fontId="2" fillId="0" borderId="0" xfId="0" applyFont="1"/>
    <xf numFmtId="164" fontId="0" fillId="0" borderId="0" xfId="0" applyNumberFormat="1"/>
    <xf numFmtId="0" fontId="0" fillId="2" borderId="0" xfId="0" applyFill="1"/>
    <xf numFmtId="2"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vertical="center" wrapText="1"/>
    </xf>
    <xf numFmtId="10" fontId="0" fillId="0" borderId="0" xfId="0" applyNumberFormat="1" applyAlignment="1">
      <alignment wrapText="1"/>
    </xf>
    <xf numFmtId="0" fontId="0" fillId="0" borderId="0" xfId="0" applyAlignment="1">
      <alignment horizontal="center"/>
    </xf>
    <xf numFmtId="0" fontId="0" fillId="0" borderId="2" xfId="0" applyBorder="1" applyAlignment="1">
      <alignment horizontal="center"/>
    </xf>
    <xf numFmtId="0" fontId="5" fillId="0" borderId="2" xfId="0" applyFont="1" applyBorder="1" applyAlignment="1">
      <alignment horizontal="center"/>
    </xf>
    <xf numFmtId="166" fontId="0" fillId="0" borderId="0" xfId="1" applyNumberFormat="1" applyFont="1" applyAlignment="1">
      <alignment wrapText="1"/>
    </xf>
    <xf numFmtId="10" fontId="0" fillId="0" borderId="0" xfId="1" applyNumberFormat="1" applyFont="1" applyAlignment="1">
      <alignment wrapText="1"/>
    </xf>
    <xf numFmtId="10" fontId="0" fillId="0" borderId="0" xfId="0" applyNumberFormat="1"/>
    <xf numFmtId="10" fontId="0" fillId="0" borderId="0" xfId="0" applyNumberFormat="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2" fontId="0" fillId="0" borderId="8" xfId="0" applyNumberFormat="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8" xfId="0" applyBorder="1"/>
    <xf numFmtId="49" fontId="0" fillId="0" borderId="0" xfId="0" applyNumberFormat="1"/>
    <xf numFmtId="0" fontId="0" fillId="0" borderId="0" xfId="0" applyBorder="1"/>
    <xf numFmtId="0" fontId="0" fillId="0" borderId="0" xfId="0" applyBorder="1" applyAlignment="1"/>
    <xf numFmtId="0" fontId="0" fillId="0" borderId="1"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3" xfId="0" applyBorder="1"/>
    <xf numFmtId="0" fontId="0" fillId="0" borderId="14" xfId="0" applyBorder="1"/>
    <xf numFmtId="0" fontId="0" fillId="0" borderId="7" xfId="0" applyBorder="1" applyAlignment="1">
      <alignment horizontal="center" vertical="center" wrapText="1"/>
    </xf>
    <xf numFmtId="9" fontId="0" fillId="0" borderId="7" xfId="0" applyNumberFormat="1"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xf>
    <xf numFmtId="0" fontId="0" fillId="0" borderId="1" xfId="0" applyBorder="1" applyAlignment="1">
      <alignment horizontal="center" wrapText="1"/>
    </xf>
    <xf numFmtId="0" fontId="0" fillId="0" borderId="14" xfId="0" applyBorder="1" applyAlignment="1">
      <alignment horizontal="center" wrapText="1"/>
    </xf>
    <xf numFmtId="14" fontId="0" fillId="0" borderId="7" xfId="0" applyNumberFormat="1" applyBorder="1"/>
    <xf numFmtId="14" fontId="0" fillId="0" borderId="0" xfId="0" applyNumberFormat="1"/>
    <xf numFmtId="14" fontId="0" fillId="0" borderId="0" xfId="0" applyNumberFormat="1" applyBorder="1"/>
    <xf numFmtId="14" fontId="0" fillId="0" borderId="1" xfId="0" applyNumberFormat="1" applyBorder="1"/>
    <xf numFmtId="14" fontId="0" fillId="0" borderId="8" xfId="0" applyNumberFormat="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2" borderId="1" xfId="0" applyFill="1" applyBorder="1" applyAlignment="1">
      <alignment horizontal="center" wrapText="1"/>
    </xf>
    <xf numFmtId="14" fontId="0" fillId="2" borderId="7" xfId="0" applyNumberFormat="1" applyFill="1" applyBorder="1"/>
    <xf numFmtId="0" fontId="0" fillId="2" borderId="7" xfId="0" applyFill="1" applyBorder="1"/>
    <xf numFmtId="0" fontId="0" fillId="2" borderId="13" xfId="0" applyFill="1" applyBorder="1" applyAlignment="1">
      <alignment horizontal="center" wrapText="1"/>
    </xf>
    <xf numFmtId="0" fontId="0" fillId="2" borderId="6" xfId="0" applyFill="1" applyBorder="1"/>
    <xf numFmtId="0" fontId="0" fillId="2" borderId="13" xfId="0" applyFill="1" applyBorder="1"/>
    <xf numFmtId="0" fontId="0" fillId="2" borderId="1" xfId="0" applyFill="1" applyBorder="1"/>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2" borderId="7" xfId="0" applyFill="1" applyBorder="1" applyAlignment="1">
      <alignment wrapText="1"/>
    </xf>
    <xf numFmtId="0" fontId="0" fillId="0" borderId="1" xfId="0" applyBorder="1" applyAlignment="1">
      <alignment vertical="center"/>
    </xf>
    <xf numFmtId="0" fontId="0" fillId="0" borderId="7"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wrapText="1"/>
    </xf>
    <xf numFmtId="14" fontId="0" fillId="0" borderId="6" xfId="0" applyNumberFormat="1" applyBorder="1" applyAlignment="1">
      <alignment vertical="center"/>
    </xf>
    <xf numFmtId="0" fontId="0" fillId="0" borderId="8" xfId="0" applyBorder="1" applyAlignment="1">
      <alignmen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0" xfId="0" applyBorder="1" applyAlignment="1">
      <alignment vertical="center"/>
    </xf>
    <xf numFmtId="0" fontId="0" fillId="0" borderId="18" xfId="0" applyBorder="1" applyAlignment="1">
      <alignment horizontal="center" vertical="center"/>
    </xf>
    <xf numFmtId="0" fontId="0" fillId="0" borderId="13" xfId="0" applyBorder="1" applyAlignment="1">
      <alignment horizontal="center" vertical="center" wrapText="1"/>
    </xf>
    <xf numFmtId="0" fontId="0" fillId="0" borderId="6" xfId="0" applyBorder="1" applyAlignment="1">
      <alignment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9" fontId="0" fillId="0" borderId="8" xfId="0" applyNumberFormat="1" applyBorder="1" applyAlignment="1">
      <alignment horizontal="center" vertical="center" wrapText="1"/>
    </xf>
    <xf numFmtId="0" fontId="0" fillId="0" borderId="22" xfId="0" applyBorder="1"/>
    <xf numFmtId="0" fontId="0" fillId="0" borderId="7" xfId="0" applyBorder="1" applyAlignment="1">
      <alignment horizontal="center" vertical="center"/>
    </xf>
    <xf numFmtId="0" fontId="0" fillId="2" borderId="7" xfId="0" applyFill="1" applyBorder="1" applyAlignment="1">
      <alignment horizontal="center" vertical="center" wrapText="1"/>
    </xf>
    <xf numFmtId="9" fontId="0" fillId="2" borderId="7" xfId="0" applyNumberFormat="1" applyFill="1" applyBorder="1" applyAlignment="1">
      <alignment horizontal="center" vertical="center" wrapText="1"/>
    </xf>
    <xf numFmtId="0" fontId="0" fillId="2" borderId="14" xfId="0" applyFill="1" applyBorder="1"/>
    <xf numFmtId="0" fontId="0" fillId="2" borderId="8" xfId="0" applyFill="1" applyBorder="1" applyAlignment="1">
      <alignment horizontal="center" vertical="center" wrapText="1"/>
    </xf>
    <xf numFmtId="0" fontId="0" fillId="2" borderId="1" xfId="0" applyFill="1" applyBorder="1" applyAlignment="1">
      <alignment wrapText="1"/>
    </xf>
    <xf numFmtId="14" fontId="0" fillId="2" borderId="1" xfId="0" applyNumberFormat="1" applyFill="1" applyBorder="1"/>
    <xf numFmtId="0" fontId="0" fillId="0" borderId="0" xfId="0" applyFill="1" applyBorder="1"/>
    <xf numFmtId="14" fontId="0" fillId="0" borderId="0" xfId="0" applyNumberFormat="1" applyFill="1" applyBorder="1"/>
    <xf numFmtId="0" fontId="0" fillId="0" borderId="0"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center" vertical="center" wrapText="1"/>
    </xf>
    <xf numFmtId="14" fontId="0" fillId="0" borderId="0" xfId="0" applyNumberFormat="1" applyFill="1" applyBorder="1" applyAlignment="1">
      <alignment vertical="center"/>
    </xf>
    <xf numFmtId="0" fontId="0" fillId="0" borderId="0" xfId="0" applyFill="1" applyBorder="1" applyAlignment="1">
      <alignment horizontal="center"/>
    </xf>
    <xf numFmtId="9" fontId="0" fillId="0" borderId="0" xfId="0" applyNumberForma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horizontal="center" vertical="center"/>
    </xf>
    <xf numFmtId="0" fontId="0" fillId="0" borderId="0" xfId="0" applyFill="1" applyBorder="1" applyAlignment="1">
      <alignment horizontal="center"/>
    </xf>
    <xf numFmtId="0" fontId="0" fillId="3" borderId="0" xfId="0" applyFill="1"/>
    <xf numFmtId="0" fontId="4" fillId="0" borderId="0" xfId="2"/>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914400</xdr:colOff>
      <xdr:row>19</xdr:row>
      <xdr:rowOff>95250</xdr:rowOff>
    </xdr:from>
    <xdr:to>
      <xdr:col>8</xdr:col>
      <xdr:colOff>1228725</xdr:colOff>
      <xdr:row>21</xdr:row>
      <xdr:rowOff>152400</xdr:rowOff>
    </xdr:to>
    <xdr:cxnSp macro="">
      <xdr:nvCxnSpPr>
        <xdr:cNvPr id="5" name="Conector recto de flecha 4">
          <a:extLst>
            <a:ext uri="{FF2B5EF4-FFF2-40B4-BE49-F238E27FC236}">
              <a16:creationId xmlns:a16="http://schemas.microsoft.com/office/drawing/2014/main" id="{99A91A67-0EB0-6554-03E3-73A251C4829D}"/>
            </a:ext>
          </a:extLst>
        </xdr:cNvPr>
        <xdr:cNvCxnSpPr/>
      </xdr:nvCxnSpPr>
      <xdr:spPr>
        <a:xfrm flipH="1" flipV="1">
          <a:off x="7877175" y="3790950"/>
          <a:ext cx="314325" cy="4381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542925</xdr:colOff>
      <xdr:row>14</xdr:row>
      <xdr:rowOff>133350</xdr:rowOff>
    </xdr:from>
    <xdr:to>
      <xdr:col>6</xdr:col>
      <xdr:colOff>857250</xdr:colOff>
      <xdr:row>16</xdr:row>
      <xdr:rowOff>190500</xdr:rowOff>
    </xdr:to>
    <xdr:cxnSp macro="">
      <xdr:nvCxnSpPr>
        <xdr:cNvPr id="6" name="Conector recto de flecha 5">
          <a:extLst>
            <a:ext uri="{FF2B5EF4-FFF2-40B4-BE49-F238E27FC236}">
              <a16:creationId xmlns:a16="http://schemas.microsoft.com/office/drawing/2014/main" id="{4D553276-C4D1-4DD4-A40F-D175394BA236}"/>
            </a:ext>
          </a:extLst>
        </xdr:cNvPr>
        <xdr:cNvCxnSpPr/>
      </xdr:nvCxnSpPr>
      <xdr:spPr>
        <a:xfrm flipH="1" flipV="1">
          <a:off x="5562600" y="2876550"/>
          <a:ext cx="314325" cy="4381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19050</xdr:colOff>
      <xdr:row>14</xdr:row>
      <xdr:rowOff>47625</xdr:rowOff>
    </xdr:from>
    <xdr:to>
      <xdr:col>11</xdr:col>
      <xdr:colOff>428625</xdr:colOff>
      <xdr:row>17</xdr:row>
      <xdr:rowOff>19050</xdr:rowOff>
    </xdr:to>
    <xdr:cxnSp macro="">
      <xdr:nvCxnSpPr>
        <xdr:cNvPr id="8" name="Conector recto de flecha 7">
          <a:extLst>
            <a:ext uri="{FF2B5EF4-FFF2-40B4-BE49-F238E27FC236}">
              <a16:creationId xmlns:a16="http://schemas.microsoft.com/office/drawing/2014/main" id="{1C6299C7-A3AD-BD08-5564-91BC0B677EDB}"/>
            </a:ext>
          </a:extLst>
        </xdr:cNvPr>
        <xdr:cNvCxnSpPr/>
      </xdr:nvCxnSpPr>
      <xdr:spPr>
        <a:xfrm flipV="1">
          <a:off x="9953625" y="2790825"/>
          <a:ext cx="409575" cy="5524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123825</xdr:colOff>
      <xdr:row>14</xdr:row>
      <xdr:rowOff>76200</xdr:rowOff>
    </xdr:from>
    <xdr:to>
      <xdr:col>16</xdr:col>
      <xdr:colOff>38100</xdr:colOff>
      <xdr:row>18</xdr:row>
      <xdr:rowOff>47625</xdr:rowOff>
    </xdr:to>
    <xdr:cxnSp macro="">
      <xdr:nvCxnSpPr>
        <xdr:cNvPr id="9" name="Conector recto de flecha 8">
          <a:extLst>
            <a:ext uri="{FF2B5EF4-FFF2-40B4-BE49-F238E27FC236}">
              <a16:creationId xmlns:a16="http://schemas.microsoft.com/office/drawing/2014/main" id="{B8C8E1AE-DEFF-468C-886F-BC206196CFC7}"/>
            </a:ext>
          </a:extLst>
        </xdr:cNvPr>
        <xdr:cNvCxnSpPr/>
      </xdr:nvCxnSpPr>
      <xdr:spPr>
        <a:xfrm flipV="1">
          <a:off x="10058400" y="2819400"/>
          <a:ext cx="4714875" cy="7429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76200</xdr:colOff>
      <xdr:row>16</xdr:row>
      <xdr:rowOff>180975</xdr:rowOff>
    </xdr:from>
    <xdr:to>
      <xdr:col>6</xdr:col>
      <xdr:colOff>771525</xdr:colOff>
      <xdr:row>19</xdr:row>
      <xdr:rowOff>0</xdr:rowOff>
    </xdr:to>
    <xdr:cxnSp macro="">
      <xdr:nvCxnSpPr>
        <xdr:cNvPr id="11" name="Conector recto de flecha 10">
          <a:extLst>
            <a:ext uri="{FF2B5EF4-FFF2-40B4-BE49-F238E27FC236}">
              <a16:creationId xmlns:a16="http://schemas.microsoft.com/office/drawing/2014/main" id="{9531F094-B3E3-4235-8058-88C5A2A1D274}"/>
            </a:ext>
          </a:extLst>
        </xdr:cNvPr>
        <xdr:cNvCxnSpPr/>
      </xdr:nvCxnSpPr>
      <xdr:spPr>
        <a:xfrm flipH="1" flipV="1">
          <a:off x="4076700" y="3314700"/>
          <a:ext cx="1714500" cy="4095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857250</xdr:colOff>
      <xdr:row>23</xdr:row>
      <xdr:rowOff>95250</xdr:rowOff>
    </xdr:from>
    <xdr:to>
      <xdr:col>9</xdr:col>
      <xdr:colOff>102053</xdr:colOff>
      <xdr:row>28</xdr:row>
      <xdr:rowOff>149679</xdr:rowOff>
    </xdr:to>
    <xdr:cxnSp macro="">
      <xdr:nvCxnSpPr>
        <xdr:cNvPr id="15" name="Conector recto de flecha 14">
          <a:extLst>
            <a:ext uri="{FF2B5EF4-FFF2-40B4-BE49-F238E27FC236}">
              <a16:creationId xmlns:a16="http://schemas.microsoft.com/office/drawing/2014/main" id="{41345569-1D70-4CA8-82BE-740258EA41AA}"/>
            </a:ext>
          </a:extLst>
        </xdr:cNvPr>
        <xdr:cNvCxnSpPr/>
      </xdr:nvCxnSpPr>
      <xdr:spPr>
        <a:xfrm flipH="1">
          <a:off x="5878286" y="4558393"/>
          <a:ext cx="2442481" cy="1047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186572</xdr:colOff>
      <xdr:row>19</xdr:row>
      <xdr:rowOff>57150</xdr:rowOff>
    </xdr:from>
    <xdr:to>
      <xdr:col>6</xdr:col>
      <xdr:colOff>771525</xdr:colOff>
      <xdr:row>24</xdr:row>
      <xdr:rowOff>157113</xdr:rowOff>
    </xdr:to>
    <xdr:cxnSp macro="">
      <xdr:nvCxnSpPr>
        <xdr:cNvPr id="17" name="Conector recto de flecha 16">
          <a:extLst>
            <a:ext uri="{FF2B5EF4-FFF2-40B4-BE49-F238E27FC236}">
              <a16:creationId xmlns:a16="http://schemas.microsoft.com/office/drawing/2014/main" id="{9CCE8D5B-67DF-446F-A459-0B5351F32F64}"/>
            </a:ext>
          </a:extLst>
        </xdr:cNvPr>
        <xdr:cNvCxnSpPr/>
      </xdr:nvCxnSpPr>
      <xdr:spPr>
        <a:xfrm flipH="1">
          <a:off x="4192964" y="3651119"/>
          <a:ext cx="1606190" cy="105246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2</xdr:col>
      <xdr:colOff>746290</xdr:colOff>
      <xdr:row>27</xdr:row>
      <xdr:rowOff>0</xdr:rowOff>
    </xdr:from>
    <xdr:to>
      <xdr:col>3</xdr:col>
      <xdr:colOff>764290</xdr:colOff>
      <xdr:row>40</xdr:row>
      <xdr:rowOff>107499</xdr:rowOff>
    </xdr:to>
    <xdr:pic>
      <xdr:nvPicPr>
        <xdr:cNvPr id="21" name="Imagen 20">
          <a:extLst>
            <a:ext uri="{FF2B5EF4-FFF2-40B4-BE49-F238E27FC236}">
              <a16:creationId xmlns:a16="http://schemas.microsoft.com/office/drawing/2014/main" id="{B8172AD6-AE23-EF21-FAAA-D268C9A115C8}"/>
            </a:ext>
          </a:extLst>
        </xdr:cNvPr>
        <xdr:cNvPicPr>
          <a:picLocks noChangeAspect="1"/>
        </xdr:cNvPicPr>
      </xdr:nvPicPr>
      <xdr:blipFill>
        <a:blip xmlns:r="http://schemas.openxmlformats.org/officeDocument/2006/relationships" r:embed="rId1"/>
        <a:stretch>
          <a:fillRect/>
        </a:stretch>
      </xdr:blipFill>
      <xdr:spPr>
        <a:xfrm>
          <a:off x="2278146" y="5125825"/>
          <a:ext cx="872304" cy="2557437"/>
        </a:xfrm>
        <a:prstGeom prst="rect">
          <a:avLst/>
        </a:prstGeom>
      </xdr:spPr>
    </xdr:pic>
    <xdr:clientData/>
  </xdr:twoCellAnchor>
  <xdr:twoCellAnchor editAs="oneCell">
    <xdr:from>
      <xdr:col>2</xdr:col>
      <xdr:colOff>795386</xdr:colOff>
      <xdr:row>0</xdr:row>
      <xdr:rowOff>49098</xdr:rowOff>
    </xdr:from>
    <xdr:to>
      <xdr:col>3</xdr:col>
      <xdr:colOff>664727</xdr:colOff>
      <xdr:row>14</xdr:row>
      <xdr:rowOff>956</xdr:rowOff>
    </xdr:to>
    <xdr:pic>
      <xdr:nvPicPr>
        <xdr:cNvPr id="22" name="Imagen 21">
          <a:extLst>
            <a:ext uri="{FF2B5EF4-FFF2-40B4-BE49-F238E27FC236}">
              <a16:creationId xmlns:a16="http://schemas.microsoft.com/office/drawing/2014/main" id="{E92DADC4-C698-35D1-BC9F-08D04127E2C2}"/>
            </a:ext>
          </a:extLst>
        </xdr:cNvPr>
        <xdr:cNvPicPr>
          <a:picLocks noChangeAspect="1"/>
        </xdr:cNvPicPr>
      </xdr:nvPicPr>
      <xdr:blipFill>
        <a:blip xmlns:r="http://schemas.openxmlformats.org/officeDocument/2006/relationships" r:embed="rId2"/>
        <a:stretch>
          <a:fillRect/>
        </a:stretch>
      </xdr:blipFill>
      <xdr:spPr>
        <a:xfrm>
          <a:off x="2327242" y="49098"/>
          <a:ext cx="723645" cy="2582551"/>
        </a:xfrm>
        <a:prstGeom prst="rect">
          <a:avLst/>
        </a:prstGeom>
      </xdr:spPr>
    </xdr:pic>
    <xdr:clientData/>
  </xdr:twoCellAnchor>
  <xdr:twoCellAnchor editAs="oneCell">
    <xdr:from>
      <xdr:col>9</xdr:col>
      <xdr:colOff>530314</xdr:colOff>
      <xdr:row>25</xdr:row>
      <xdr:rowOff>194328</xdr:rowOff>
    </xdr:from>
    <xdr:to>
      <xdr:col>10</xdr:col>
      <xdr:colOff>316965</xdr:colOff>
      <xdr:row>39</xdr:row>
      <xdr:rowOff>148115</xdr:rowOff>
    </xdr:to>
    <xdr:pic>
      <xdr:nvPicPr>
        <xdr:cNvPr id="24" name="Imagen 23">
          <a:extLst>
            <a:ext uri="{FF2B5EF4-FFF2-40B4-BE49-F238E27FC236}">
              <a16:creationId xmlns:a16="http://schemas.microsoft.com/office/drawing/2014/main" id="{0AA68341-F058-44E2-B948-63001AE36ED4}"/>
            </a:ext>
          </a:extLst>
        </xdr:cNvPr>
        <xdr:cNvPicPr>
          <a:picLocks noChangeAspect="1"/>
        </xdr:cNvPicPr>
      </xdr:nvPicPr>
      <xdr:blipFill>
        <a:blip xmlns:r="http://schemas.openxmlformats.org/officeDocument/2006/relationships" r:embed="rId2"/>
        <a:stretch>
          <a:fillRect/>
        </a:stretch>
      </xdr:blipFill>
      <xdr:spPr>
        <a:xfrm>
          <a:off x="8749028" y="5065685"/>
          <a:ext cx="725544" cy="26616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20</xdr:col>
      <xdr:colOff>648511</xdr:colOff>
      <xdr:row>28</xdr:row>
      <xdr:rowOff>152838</xdr:rowOff>
    </xdr:from>
    <xdr:to>
      <xdr:col>20</xdr:col>
      <xdr:colOff>656678</xdr:colOff>
      <xdr:row>33</xdr:row>
      <xdr:rowOff>20266</xdr:rowOff>
    </xdr:to>
    <xdr:cxnSp macro="">
      <xdr:nvCxnSpPr>
        <xdr:cNvPr id="3" name="Conector recto de flecha 2">
          <a:extLst>
            <a:ext uri="{FF2B5EF4-FFF2-40B4-BE49-F238E27FC236}">
              <a16:creationId xmlns:a16="http://schemas.microsoft.com/office/drawing/2014/main" id="{F85DEDCC-37FD-3089-4F61-05238B65342A}"/>
            </a:ext>
          </a:extLst>
        </xdr:cNvPr>
        <xdr:cNvCxnSpPr/>
      </xdr:nvCxnSpPr>
      <xdr:spPr>
        <a:xfrm flipV="1">
          <a:off x="26143085" y="8542944"/>
          <a:ext cx="8167" cy="8401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242395</xdr:colOff>
      <xdr:row>21</xdr:row>
      <xdr:rowOff>133350</xdr:rowOff>
    </xdr:from>
    <xdr:to>
      <xdr:col>18</xdr:col>
      <xdr:colOff>707258</xdr:colOff>
      <xdr:row>27</xdr:row>
      <xdr:rowOff>105541</xdr:rowOff>
    </xdr:to>
    <xdr:cxnSp macro="">
      <xdr:nvCxnSpPr>
        <xdr:cNvPr id="5" name="Conector recto de flecha 4">
          <a:extLst>
            <a:ext uri="{FF2B5EF4-FFF2-40B4-BE49-F238E27FC236}">
              <a16:creationId xmlns:a16="http://schemas.microsoft.com/office/drawing/2014/main" id="{0D44E5C3-4DD5-9FF8-E7A2-8E03BB4DAF73}"/>
            </a:ext>
          </a:extLst>
        </xdr:cNvPr>
        <xdr:cNvCxnSpPr/>
      </xdr:nvCxnSpPr>
      <xdr:spPr>
        <a:xfrm flipH="1" flipV="1">
          <a:off x="20683045" y="6172200"/>
          <a:ext cx="1226863" cy="119139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552888</xdr:colOff>
      <xdr:row>22</xdr:row>
      <xdr:rowOff>150429</xdr:rowOff>
    </xdr:from>
    <xdr:to>
      <xdr:col>25</xdr:col>
      <xdr:colOff>334798</xdr:colOff>
      <xdr:row>28</xdr:row>
      <xdr:rowOff>5583</xdr:rowOff>
    </xdr:to>
    <xdr:cxnSp macro="">
      <xdr:nvCxnSpPr>
        <xdr:cNvPr id="6" name="Conector recto de flecha 5">
          <a:extLst>
            <a:ext uri="{FF2B5EF4-FFF2-40B4-BE49-F238E27FC236}">
              <a16:creationId xmlns:a16="http://schemas.microsoft.com/office/drawing/2014/main" id="{261FFBD3-1E19-4E45-B64C-08D42F5279E1}"/>
            </a:ext>
          </a:extLst>
        </xdr:cNvPr>
        <xdr:cNvCxnSpPr/>
      </xdr:nvCxnSpPr>
      <xdr:spPr>
        <a:xfrm flipV="1">
          <a:off x="26327538" y="6398829"/>
          <a:ext cx="543910" cy="105530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165793</xdr:colOff>
      <xdr:row>34</xdr:row>
      <xdr:rowOff>115501</xdr:rowOff>
    </xdr:from>
    <xdr:to>
      <xdr:col>16</xdr:col>
      <xdr:colOff>44302</xdr:colOff>
      <xdr:row>47</xdr:row>
      <xdr:rowOff>0</xdr:rowOff>
    </xdr:to>
    <xdr:cxnSp macro="">
      <xdr:nvCxnSpPr>
        <xdr:cNvPr id="11" name="Conector recto de flecha 10">
          <a:extLst>
            <a:ext uri="{FF2B5EF4-FFF2-40B4-BE49-F238E27FC236}">
              <a16:creationId xmlns:a16="http://schemas.microsoft.com/office/drawing/2014/main" id="{AB9B0FC7-CBAD-4AC7-8EAE-23604C6BAEE1}"/>
            </a:ext>
          </a:extLst>
        </xdr:cNvPr>
        <xdr:cNvCxnSpPr/>
      </xdr:nvCxnSpPr>
      <xdr:spPr>
        <a:xfrm flipH="1" flipV="1">
          <a:off x="9402828" y="9906315"/>
          <a:ext cx="11950893" cy="247618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614516</xdr:colOff>
      <xdr:row>28</xdr:row>
      <xdr:rowOff>81936</xdr:rowOff>
    </xdr:from>
    <xdr:to>
      <xdr:col>5</xdr:col>
      <xdr:colOff>850081</xdr:colOff>
      <xdr:row>33</xdr:row>
      <xdr:rowOff>163871</xdr:rowOff>
    </xdr:to>
    <xdr:cxnSp macro="">
      <xdr:nvCxnSpPr>
        <xdr:cNvPr id="15" name="Conector recto 14">
          <a:extLst>
            <a:ext uri="{FF2B5EF4-FFF2-40B4-BE49-F238E27FC236}">
              <a16:creationId xmlns:a16="http://schemas.microsoft.com/office/drawing/2014/main" id="{DEBF09A6-7DFA-1161-7B8E-B1D876D25A4A}"/>
            </a:ext>
          </a:extLst>
        </xdr:cNvPr>
        <xdr:cNvCxnSpPr/>
      </xdr:nvCxnSpPr>
      <xdr:spPr>
        <a:xfrm>
          <a:off x="1372419" y="8295968"/>
          <a:ext cx="6626533" cy="108564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60223</xdr:colOff>
      <xdr:row>27</xdr:row>
      <xdr:rowOff>61451</xdr:rowOff>
    </xdr:from>
    <xdr:to>
      <xdr:col>8</xdr:col>
      <xdr:colOff>737420</xdr:colOff>
      <xdr:row>34</xdr:row>
      <xdr:rowOff>111432</xdr:rowOff>
    </xdr:to>
    <xdr:cxnSp macro="">
      <xdr:nvCxnSpPr>
        <xdr:cNvPr id="16" name="Conector recto 15">
          <a:extLst>
            <a:ext uri="{FF2B5EF4-FFF2-40B4-BE49-F238E27FC236}">
              <a16:creationId xmlns:a16="http://schemas.microsoft.com/office/drawing/2014/main" id="{38E5E390-23B7-45AE-A39F-C4F633E95268}"/>
            </a:ext>
          </a:extLst>
        </xdr:cNvPr>
        <xdr:cNvCxnSpPr/>
      </xdr:nvCxnSpPr>
      <xdr:spPr>
        <a:xfrm flipH="1">
          <a:off x="8151352" y="8070645"/>
          <a:ext cx="2848487" cy="146336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361512</xdr:colOff>
      <xdr:row>34</xdr:row>
      <xdr:rowOff>169333</xdr:rowOff>
    </xdr:from>
    <xdr:to>
      <xdr:col>22</xdr:col>
      <xdr:colOff>381000</xdr:colOff>
      <xdr:row>47</xdr:row>
      <xdr:rowOff>109410</xdr:rowOff>
    </xdr:to>
    <xdr:cxnSp macro="">
      <xdr:nvCxnSpPr>
        <xdr:cNvPr id="20" name="Conector recto de flecha 19">
          <a:extLst>
            <a:ext uri="{FF2B5EF4-FFF2-40B4-BE49-F238E27FC236}">
              <a16:creationId xmlns:a16="http://schemas.microsoft.com/office/drawing/2014/main" id="{3D078CC9-2A5E-4FAC-915F-80179307B478}"/>
            </a:ext>
          </a:extLst>
        </xdr:cNvPr>
        <xdr:cNvCxnSpPr/>
      </xdr:nvCxnSpPr>
      <xdr:spPr>
        <a:xfrm flipV="1">
          <a:off x="21686929" y="9842500"/>
          <a:ext cx="5734488" cy="243774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99219</xdr:colOff>
      <xdr:row>6</xdr:row>
      <xdr:rowOff>186226</xdr:rowOff>
    </xdr:from>
    <xdr:to>
      <xdr:col>65</xdr:col>
      <xdr:colOff>480219</xdr:colOff>
      <xdr:row>44</xdr:row>
      <xdr:rowOff>67041</xdr:rowOff>
    </xdr:to>
    <xdr:pic>
      <xdr:nvPicPr>
        <xdr:cNvPr id="48" name="Imagen 47">
          <a:extLst>
            <a:ext uri="{FF2B5EF4-FFF2-40B4-BE49-F238E27FC236}">
              <a16:creationId xmlns:a16="http://schemas.microsoft.com/office/drawing/2014/main" id="{1C8F4466-4FE6-E30B-9A58-265E2BE39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27296" y="1358534"/>
          <a:ext cx="35965423" cy="8086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97692</xdr:colOff>
      <xdr:row>33</xdr:row>
      <xdr:rowOff>48845</xdr:rowOff>
    </xdr:from>
    <xdr:to>
      <xdr:col>27</xdr:col>
      <xdr:colOff>364392</xdr:colOff>
      <xdr:row>74</xdr:row>
      <xdr:rowOff>153621</xdr:rowOff>
    </xdr:to>
    <xdr:pic>
      <xdr:nvPicPr>
        <xdr:cNvPr id="59" name="Imagen 58">
          <a:extLst>
            <a:ext uri="{FF2B5EF4-FFF2-40B4-BE49-F238E27FC236}">
              <a16:creationId xmlns:a16="http://schemas.microsoft.com/office/drawing/2014/main" id="{7A2FABF0-D11E-38CC-FA99-C91076DE88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69038" y="7278076"/>
          <a:ext cx="18437469" cy="8115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659423</xdr:colOff>
      <xdr:row>42</xdr:row>
      <xdr:rowOff>24423</xdr:rowOff>
    </xdr:from>
    <xdr:to>
      <xdr:col>48</xdr:col>
      <xdr:colOff>24424</xdr:colOff>
      <xdr:row>56</xdr:row>
      <xdr:rowOff>48846</xdr:rowOff>
    </xdr:to>
    <xdr:cxnSp macro="">
      <xdr:nvCxnSpPr>
        <xdr:cNvPr id="61" name="Conector recto de flecha 60">
          <a:extLst>
            <a:ext uri="{FF2B5EF4-FFF2-40B4-BE49-F238E27FC236}">
              <a16:creationId xmlns:a16="http://schemas.microsoft.com/office/drawing/2014/main" id="{2794699A-15E5-ED74-F901-42A02757779E}"/>
            </a:ext>
          </a:extLst>
        </xdr:cNvPr>
        <xdr:cNvCxnSpPr/>
      </xdr:nvCxnSpPr>
      <xdr:spPr>
        <a:xfrm flipV="1">
          <a:off x="11259038" y="9012115"/>
          <a:ext cx="25106924" cy="275980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8" Type="http://schemas.openxmlformats.org/officeDocument/2006/relationships/hyperlink" Target="https://data.census.gov/table?q=California&amp;t=Age+and+Sex&amp;g=040XX00US12,13,17,26,36,37,39,42,48&amp;tid=ACSST1Y2021.S0101" TargetMode="External"/><Relationship Id="rId3" Type="http://schemas.openxmlformats.org/officeDocument/2006/relationships/hyperlink" Target="https://data.census.gov/table?q=California&amp;t=Age+and+Sex:Income+(Households,+Families,+Individuals)&amp;g=040XX00US12,13,17,26,36,37,39,42,48&amp;y=2021" TargetMode="External"/><Relationship Id="rId7" Type="http://schemas.openxmlformats.org/officeDocument/2006/relationships/hyperlink" Target="https://data.census.gov/table?q=California&amp;t=Age+and+Sex&amp;g=040XX00US12,13,17,26,36,37,39,42,48&amp;tid=ACSST1Y2021.S0101" TargetMode="External"/><Relationship Id="rId2" Type="http://schemas.openxmlformats.org/officeDocument/2006/relationships/hyperlink" Target="https://data.census.gov/table?q=California&amp;t=Age+and+Sex:Race+and+Ethnicity&amp;g=040XX00US12,13,17,26,36,37,39,42,48&amp;y=2021&amp;tid=ACSDT1Y2021.B01001B" TargetMode="External"/><Relationship Id="rId1" Type="http://schemas.openxmlformats.org/officeDocument/2006/relationships/hyperlink" Target="https://data.census.gov/table?q=California&amp;t=Age+and+Sex:Marital+Status+and+Marital+History&amp;g=040XX00US12,13,17,26,36,37,39,42,48&amp;y=2021&amp;tid=ACSDT1Y2021.B12002" TargetMode="External"/><Relationship Id="rId6" Type="http://schemas.openxmlformats.org/officeDocument/2006/relationships/hyperlink" Target="https://data.census.gov/table?q=California&amp;t=Age+and+Sex:Education&amp;g=040XX00US12,13,17,26,36,37,39,42,48&amp;tid=ACSST1Y2021.S1501" TargetMode="External"/><Relationship Id="rId5" Type="http://schemas.openxmlformats.org/officeDocument/2006/relationships/hyperlink" Target="https://data.census.gov/table?q=California&amp;t=Age+and+Sex:Education&amp;g=040XX00US12,13,17,26,36,37,39,42,48&amp;tid=ACSDT1Y2021.B14003" TargetMode="External"/><Relationship Id="rId4" Type="http://schemas.openxmlformats.org/officeDocument/2006/relationships/hyperlink" Target="https://data.census.gov/table?q=California&amp;t=Age+and+Sex:Household+Size+and+Type&amp;g=040XX00US12,13,17,26,36,37,39,42,48&amp;tid=ACSDT1Y2021.B2511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ADC4-3F12-435E-9AF7-B8656EA6F2E7}">
  <dimension ref="B2:B9"/>
  <sheetViews>
    <sheetView workbookViewId="0">
      <selection activeCell="H9" sqref="H9"/>
    </sheetView>
  </sheetViews>
  <sheetFormatPr baseColWidth="10" defaultRowHeight="15" x14ac:dyDescent="0.25"/>
  <sheetData>
    <row r="2" spans="2:2" x14ac:dyDescent="0.25">
      <c r="B2" t="s">
        <v>58</v>
      </c>
    </row>
    <row r="4" spans="2:2" x14ac:dyDescent="0.25">
      <c r="B4" t="s">
        <v>84</v>
      </c>
    </row>
    <row r="7" spans="2:2" x14ac:dyDescent="0.25">
      <c r="B7" t="s">
        <v>302</v>
      </c>
    </row>
    <row r="8" spans="2:2" x14ac:dyDescent="0.25">
      <c r="B8" t="s">
        <v>303</v>
      </c>
    </row>
    <row r="9" spans="2:2" x14ac:dyDescent="0.25">
      <c r="B9" t="s">
        <v>304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164EA-FC5F-4AE5-8AFF-CA9E91E0285B}">
  <dimension ref="A1:W29"/>
  <sheetViews>
    <sheetView zoomScale="75" workbookViewId="0">
      <selection activeCell="O34" sqref="O34"/>
    </sheetView>
  </sheetViews>
  <sheetFormatPr baseColWidth="10" defaultRowHeight="15" x14ac:dyDescent="0.25"/>
  <sheetData>
    <row r="1" spans="1:23" ht="30" x14ac:dyDescent="0.25">
      <c r="A1" s="2" t="s">
        <v>0</v>
      </c>
      <c r="B1" s="2" t="s">
        <v>1</v>
      </c>
      <c r="C1" s="2" t="s">
        <v>2</v>
      </c>
      <c r="D1" s="2" t="s">
        <v>3</v>
      </c>
      <c r="E1" s="2" t="s">
        <v>4</v>
      </c>
      <c r="F1" s="2" t="s">
        <v>5</v>
      </c>
      <c r="G1" s="2" t="s">
        <v>6</v>
      </c>
      <c r="H1" s="2" t="s">
        <v>7</v>
      </c>
      <c r="I1" s="2" t="s">
        <v>8</v>
      </c>
      <c r="J1" s="2" t="s">
        <v>9</v>
      </c>
      <c r="K1" s="2" t="s">
        <v>10</v>
      </c>
      <c r="M1" s="2" t="s">
        <v>0</v>
      </c>
      <c r="N1" s="2" t="s">
        <v>1</v>
      </c>
      <c r="O1" s="2" t="s">
        <v>2</v>
      </c>
      <c r="P1" s="2" t="s">
        <v>3</v>
      </c>
      <c r="Q1" s="2" t="s">
        <v>4</v>
      </c>
      <c r="R1" s="2" t="s">
        <v>5</v>
      </c>
      <c r="S1" s="2" t="s">
        <v>6</v>
      </c>
      <c r="T1" s="2" t="s">
        <v>7</v>
      </c>
      <c r="U1" s="2" t="s">
        <v>8</v>
      </c>
      <c r="V1" s="2" t="s">
        <v>9</v>
      </c>
      <c r="W1" s="2" t="s">
        <v>10</v>
      </c>
    </row>
    <row r="2" spans="1:23" x14ac:dyDescent="0.25">
      <c r="A2" s="1" t="s">
        <v>78</v>
      </c>
      <c r="B2" s="1">
        <v>26909869</v>
      </c>
      <c r="C2" s="1">
        <v>15762122</v>
      </c>
      <c r="D2" s="1">
        <v>7234271</v>
      </c>
      <c r="E2" s="1">
        <v>8730697</v>
      </c>
      <c r="F2" s="1">
        <v>6971895</v>
      </c>
      <c r="G2" s="1">
        <v>13987094</v>
      </c>
      <c r="H2" s="1">
        <v>7245632</v>
      </c>
      <c r="I2" s="1">
        <v>8117973</v>
      </c>
      <c r="J2" s="1">
        <v>9161945</v>
      </c>
      <c r="K2" s="1">
        <v>19224688</v>
      </c>
      <c r="M2" s="1" t="s">
        <v>78</v>
      </c>
      <c r="N2" s="1">
        <v>26909869</v>
      </c>
      <c r="O2" s="1">
        <v>15762122</v>
      </c>
      <c r="P2" s="1">
        <v>7234271</v>
      </c>
      <c r="Q2" s="1">
        <v>8730697</v>
      </c>
      <c r="R2" s="1">
        <v>6971895</v>
      </c>
      <c r="S2" s="1">
        <v>13987094</v>
      </c>
      <c r="T2" s="1">
        <v>7245632</v>
      </c>
      <c r="U2" s="1">
        <v>8117973</v>
      </c>
      <c r="V2" s="1">
        <v>9161945</v>
      </c>
      <c r="W2" s="1">
        <v>19224688</v>
      </c>
    </row>
    <row r="3" spans="1:23" ht="60" x14ac:dyDescent="0.25">
      <c r="A3" s="3" t="s">
        <v>86</v>
      </c>
      <c r="B3" s="1">
        <v>982757</v>
      </c>
      <c r="C3" s="1">
        <v>300597</v>
      </c>
      <c r="D3" s="1">
        <v>129927</v>
      </c>
      <c r="E3" s="1">
        <v>150904</v>
      </c>
      <c r="F3" s="1">
        <v>88085</v>
      </c>
      <c r="G3" s="1">
        <v>384220</v>
      </c>
      <c r="H3" s="1">
        <v>102926</v>
      </c>
      <c r="I3" s="1">
        <v>92311</v>
      </c>
      <c r="J3" s="1">
        <v>116134</v>
      </c>
      <c r="K3" s="1">
        <v>528183</v>
      </c>
      <c r="M3" s="3" t="s">
        <v>86</v>
      </c>
      <c r="N3" s="17">
        <f>B3/B$2</f>
        <v>3.6520318995235543E-2</v>
      </c>
      <c r="O3" s="17">
        <f t="shared" ref="O3:W3" si="0">C3/C$2</f>
        <v>1.907084591782756E-2</v>
      </c>
      <c r="P3" s="17">
        <f t="shared" si="0"/>
        <v>1.7959929894802117E-2</v>
      </c>
      <c r="Q3" s="17">
        <f t="shared" si="0"/>
        <v>1.7284301585543515E-2</v>
      </c>
      <c r="R3" s="17">
        <f t="shared" si="0"/>
        <v>1.2634298135585805E-2</v>
      </c>
      <c r="S3" s="17">
        <f t="shared" si="0"/>
        <v>2.7469608769341222E-2</v>
      </c>
      <c r="T3" s="17">
        <f t="shared" si="0"/>
        <v>1.4205248072217855E-2</v>
      </c>
      <c r="U3" s="17">
        <f t="shared" si="0"/>
        <v>1.137118834960402E-2</v>
      </c>
      <c r="V3" s="17">
        <f t="shared" si="0"/>
        <v>1.2675692770476138E-2</v>
      </c>
      <c r="W3" s="17">
        <f t="shared" si="0"/>
        <v>2.7474204002686544E-2</v>
      </c>
    </row>
    <row r="4" spans="1:23" ht="30" x14ac:dyDescent="0.25">
      <c r="A4" s="3" t="s">
        <v>87</v>
      </c>
      <c r="B4" s="1">
        <v>8764</v>
      </c>
      <c r="C4" s="1">
        <v>5847</v>
      </c>
      <c r="D4" s="1">
        <v>1267</v>
      </c>
      <c r="E4" s="1">
        <v>1449</v>
      </c>
      <c r="F4" s="1">
        <v>1388</v>
      </c>
      <c r="G4" s="1">
        <v>6299</v>
      </c>
      <c r="H4" s="1">
        <v>1790</v>
      </c>
      <c r="I4" s="1">
        <v>1416</v>
      </c>
      <c r="J4" s="1">
        <v>1482</v>
      </c>
      <c r="K4" s="1">
        <v>7008</v>
      </c>
      <c r="M4" s="3" t="s">
        <v>87</v>
      </c>
      <c r="N4" s="17">
        <f t="shared" ref="N4:N26" si="1">B4/B$2</f>
        <v>3.256797719825392E-4</v>
      </c>
      <c r="O4" s="17">
        <f t="shared" ref="O4:O26" si="2">C4/C$2</f>
        <v>3.7095259128180837E-4</v>
      </c>
      <c r="P4" s="17">
        <f t="shared" ref="P4:P26" si="3">D4/D$2</f>
        <v>1.7513858687350805E-4</v>
      </c>
      <c r="Q4" s="17">
        <f t="shared" ref="Q4:Q26" si="4">E4/E$2</f>
        <v>1.6596613076825368E-4</v>
      </c>
      <c r="R4" s="17">
        <f t="shared" ref="R4:R26" si="5">F4/F$2</f>
        <v>1.9908504072422203E-4</v>
      </c>
      <c r="S4" s="17">
        <f t="shared" ref="S4:S26" si="6">G4/G$2</f>
        <v>4.5034372400728844E-4</v>
      </c>
      <c r="T4" s="17">
        <f t="shared" ref="T4:T26" si="7">H4/H$2</f>
        <v>2.4704539231360358E-4</v>
      </c>
      <c r="U4" s="17">
        <f t="shared" ref="U4:U26" si="8">I4/I$2</f>
        <v>1.7442777895417981E-4</v>
      </c>
      <c r="V4" s="17">
        <f t="shared" ref="V4:V26" si="9">J4/J$2</f>
        <v>1.6175604634168837E-4</v>
      </c>
      <c r="W4" s="17">
        <f t="shared" ref="W4:W26" si="10">K4/K$2</f>
        <v>3.645312735374431E-4</v>
      </c>
    </row>
    <row r="5" spans="1:23" ht="30" x14ac:dyDescent="0.25">
      <c r="A5" s="3" t="s">
        <v>88</v>
      </c>
      <c r="B5" s="1">
        <v>15259</v>
      </c>
      <c r="C5" s="1">
        <v>4167</v>
      </c>
      <c r="D5" s="1">
        <v>2477</v>
      </c>
      <c r="E5" s="1">
        <v>3614</v>
      </c>
      <c r="F5" s="1">
        <v>1586</v>
      </c>
      <c r="G5" s="1">
        <v>3825</v>
      </c>
      <c r="H5" s="1">
        <v>1027</v>
      </c>
      <c r="I5" s="1">
        <v>1481</v>
      </c>
      <c r="J5" s="1">
        <v>1325</v>
      </c>
      <c r="K5" s="1">
        <v>6795</v>
      </c>
      <c r="M5" s="3" t="s">
        <v>88</v>
      </c>
      <c r="N5" s="17">
        <f t="shared" si="1"/>
        <v>5.6704103613436395E-4</v>
      </c>
      <c r="O5" s="17">
        <f t="shared" si="2"/>
        <v>2.643679575630743E-4</v>
      </c>
      <c r="P5" s="17">
        <f t="shared" si="3"/>
        <v>3.4239801080164126E-4</v>
      </c>
      <c r="Q5" s="17">
        <f t="shared" si="4"/>
        <v>4.1394175058417443E-4</v>
      </c>
      <c r="R5" s="17">
        <f t="shared" si="5"/>
        <v>2.2748477996297994E-4</v>
      </c>
      <c r="S5" s="17">
        <f t="shared" si="6"/>
        <v>2.734663826524652E-4</v>
      </c>
      <c r="T5" s="17">
        <f t="shared" si="7"/>
        <v>1.4174056866260941E-4</v>
      </c>
      <c r="U5" s="17">
        <f t="shared" si="8"/>
        <v>1.8243470383555108E-4</v>
      </c>
      <c r="V5" s="17">
        <f t="shared" si="9"/>
        <v>1.4461994696540964E-4</v>
      </c>
      <c r="W5" s="17">
        <f t="shared" si="10"/>
        <v>3.5345176993249511E-4</v>
      </c>
    </row>
    <row r="6" spans="1:23" x14ac:dyDescent="0.25">
      <c r="A6" s="3" t="s">
        <v>89</v>
      </c>
      <c r="B6" s="1">
        <v>32424</v>
      </c>
      <c r="C6" s="1">
        <v>6284</v>
      </c>
      <c r="D6" s="1">
        <v>1835</v>
      </c>
      <c r="E6" s="1">
        <v>2406</v>
      </c>
      <c r="F6" s="1" t="s">
        <v>90</v>
      </c>
      <c r="G6" s="1">
        <v>6384</v>
      </c>
      <c r="H6" s="1">
        <v>2247</v>
      </c>
      <c r="I6" s="1">
        <v>1656</v>
      </c>
      <c r="J6" s="1">
        <v>4546</v>
      </c>
      <c r="K6" s="1">
        <v>17322</v>
      </c>
      <c r="M6" s="3" t="s">
        <v>89</v>
      </c>
      <c r="N6" s="17">
        <f t="shared" si="1"/>
        <v>1.2049111052900331E-3</v>
      </c>
      <c r="O6" s="17">
        <f t="shared" si="2"/>
        <v>3.9867728469555051E-4</v>
      </c>
      <c r="P6" s="17">
        <f t="shared" si="3"/>
        <v>2.536537544695243E-4</v>
      </c>
      <c r="Q6" s="17">
        <f t="shared" si="4"/>
        <v>2.7557937241436738E-4</v>
      </c>
      <c r="R6" s="17">
        <f t="shared" si="5"/>
        <v>1.1575045235190719E-4</v>
      </c>
      <c r="S6" s="17">
        <f t="shared" si="6"/>
        <v>4.5642075473289876E-4</v>
      </c>
      <c r="T6" s="17">
        <f t="shared" si="7"/>
        <v>3.1011787515568002E-4</v>
      </c>
      <c r="U6" s="17">
        <f t="shared" si="8"/>
        <v>2.0399180928539675E-4</v>
      </c>
      <c r="V6" s="17">
        <f t="shared" si="9"/>
        <v>4.9618285200358657E-4</v>
      </c>
      <c r="W6" s="17">
        <f t="shared" si="10"/>
        <v>9.0102892697140264E-4</v>
      </c>
    </row>
    <row r="7" spans="1:23" x14ac:dyDescent="0.25">
      <c r="A7" s="3" t="s">
        <v>91</v>
      </c>
      <c r="B7" s="1">
        <v>61983</v>
      </c>
      <c r="C7" s="1">
        <v>11102</v>
      </c>
      <c r="D7" s="1">
        <v>5062</v>
      </c>
      <c r="E7" s="1">
        <v>6381</v>
      </c>
      <c r="F7" s="1">
        <v>1400</v>
      </c>
      <c r="G7" s="1">
        <v>12968</v>
      </c>
      <c r="H7" s="1">
        <v>5251</v>
      </c>
      <c r="I7" s="1">
        <v>2284</v>
      </c>
      <c r="J7" s="1">
        <v>2580</v>
      </c>
      <c r="K7" s="1">
        <v>30758</v>
      </c>
      <c r="M7" s="3" t="s">
        <v>91</v>
      </c>
      <c r="N7" s="17">
        <f t="shared" si="1"/>
        <v>2.3033556945223329E-3</v>
      </c>
      <c r="O7" s="17">
        <f t="shared" si="2"/>
        <v>7.0434678782463431E-4</v>
      </c>
      <c r="P7" s="17">
        <f t="shared" si="3"/>
        <v>6.9972496192083485E-4</v>
      </c>
      <c r="Q7" s="17">
        <f t="shared" si="4"/>
        <v>7.3086948269994933E-4</v>
      </c>
      <c r="R7" s="17">
        <f t="shared" si="5"/>
        <v>2.0080623704172253E-4</v>
      </c>
      <c r="S7" s="17">
        <f t="shared" si="6"/>
        <v>9.2714040529076299E-4</v>
      </c>
      <c r="T7" s="17">
        <f t="shared" si="7"/>
        <v>7.2471248884845376E-4</v>
      </c>
      <c r="U7" s="17">
        <f t="shared" si="8"/>
        <v>2.8135102198541435E-4</v>
      </c>
      <c r="V7" s="17">
        <f t="shared" si="9"/>
        <v>2.8159959484585421E-4</v>
      </c>
      <c r="W7" s="17">
        <f t="shared" si="10"/>
        <v>1.5999219337135666E-3</v>
      </c>
    </row>
    <row r="8" spans="1:23" x14ac:dyDescent="0.25">
      <c r="A8" s="3" t="s">
        <v>92</v>
      </c>
      <c r="B8" s="1">
        <v>133468</v>
      </c>
      <c r="C8" s="1">
        <v>29598</v>
      </c>
      <c r="D8" s="1">
        <v>8794</v>
      </c>
      <c r="E8" s="1">
        <v>15418</v>
      </c>
      <c r="F8" s="1">
        <v>4073</v>
      </c>
      <c r="G8" s="1">
        <v>26170</v>
      </c>
      <c r="H8" s="1">
        <v>11599</v>
      </c>
      <c r="I8" s="1">
        <v>3393</v>
      </c>
      <c r="J8" s="1">
        <v>6559</v>
      </c>
      <c r="K8" s="1">
        <v>81554</v>
      </c>
      <c r="M8" s="3" t="s">
        <v>92</v>
      </c>
      <c r="N8" s="17">
        <f t="shared" si="1"/>
        <v>4.9598160436975739E-3</v>
      </c>
      <c r="O8" s="17">
        <f t="shared" si="2"/>
        <v>1.8777928504804112E-3</v>
      </c>
      <c r="P8" s="17">
        <f t="shared" si="3"/>
        <v>1.2156027884495896E-3</v>
      </c>
      <c r="Q8" s="17">
        <f t="shared" si="4"/>
        <v>1.7659529359454348E-3</v>
      </c>
      <c r="R8" s="17">
        <f t="shared" si="5"/>
        <v>5.8420271676495417E-4</v>
      </c>
      <c r="S8" s="17">
        <f t="shared" si="6"/>
        <v>1.8710105186967357E-3</v>
      </c>
      <c r="T8" s="17">
        <f t="shared" si="7"/>
        <v>1.600826539355021E-3</v>
      </c>
      <c r="U8" s="17">
        <f t="shared" si="8"/>
        <v>4.179614788075792E-4</v>
      </c>
      <c r="V8" s="17">
        <f t="shared" si="9"/>
        <v>7.1589602426122404E-4</v>
      </c>
      <c r="W8" s="17">
        <f t="shared" si="10"/>
        <v>4.2421494694738346E-3</v>
      </c>
    </row>
    <row r="9" spans="1:23" x14ac:dyDescent="0.25">
      <c r="A9" s="3" t="s">
        <v>93</v>
      </c>
      <c r="B9" s="1">
        <v>83011</v>
      </c>
      <c r="C9" s="1">
        <v>22459</v>
      </c>
      <c r="D9" s="1">
        <v>7814</v>
      </c>
      <c r="E9" s="1">
        <v>11083</v>
      </c>
      <c r="F9" s="1">
        <v>2445</v>
      </c>
      <c r="G9" s="1">
        <v>26026</v>
      </c>
      <c r="H9" s="1">
        <v>8698</v>
      </c>
      <c r="I9" s="1">
        <v>2542</v>
      </c>
      <c r="J9" s="1">
        <v>7356</v>
      </c>
      <c r="K9" s="1">
        <v>56614</v>
      </c>
      <c r="M9" s="3" t="s">
        <v>93</v>
      </c>
      <c r="N9" s="17">
        <f t="shared" si="1"/>
        <v>3.0847790451897033E-3</v>
      </c>
      <c r="O9" s="17">
        <f t="shared" si="2"/>
        <v>1.4248716004101479E-3</v>
      </c>
      <c r="P9" s="17">
        <f t="shared" si="3"/>
        <v>1.0801364781606881E-3</v>
      </c>
      <c r="Q9" s="17">
        <f t="shared" si="4"/>
        <v>1.26942900435097E-3</v>
      </c>
      <c r="R9" s="17">
        <f t="shared" si="5"/>
        <v>3.5069374969072254E-4</v>
      </c>
      <c r="S9" s="17">
        <f t="shared" si="6"/>
        <v>1.8607153137027606E-3</v>
      </c>
      <c r="T9" s="17">
        <f t="shared" si="7"/>
        <v>1.2004473867842033E-3</v>
      </c>
      <c r="U9" s="17">
        <f t="shared" si="8"/>
        <v>3.1313235459147254E-4</v>
      </c>
      <c r="V9" s="17">
        <f t="shared" si="9"/>
        <v>8.0288628670004017E-4</v>
      </c>
      <c r="W9" s="17">
        <f t="shared" si="10"/>
        <v>2.9448592351667812E-3</v>
      </c>
    </row>
    <row r="10" spans="1:23" x14ac:dyDescent="0.25">
      <c r="A10" s="3" t="s">
        <v>94</v>
      </c>
      <c r="B10" s="1">
        <v>134582</v>
      </c>
      <c r="C10" s="1">
        <v>39268</v>
      </c>
      <c r="D10" s="1">
        <v>13366</v>
      </c>
      <c r="E10" s="1">
        <v>16242</v>
      </c>
      <c r="F10" s="1">
        <v>6377</v>
      </c>
      <c r="G10" s="1">
        <v>51607</v>
      </c>
      <c r="H10" s="1">
        <v>19050</v>
      </c>
      <c r="I10" s="1">
        <v>6444</v>
      </c>
      <c r="J10" s="1">
        <v>9517</v>
      </c>
      <c r="K10" s="1">
        <v>91770</v>
      </c>
      <c r="M10" s="3" t="s">
        <v>94</v>
      </c>
      <c r="N10" s="17">
        <f t="shared" si="1"/>
        <v>5.0012134953165326E-3</v>
      </c>
      <c r="O10" s="17">
        <f t="shared" si="2"/>
        <v>2.4912889267066961E-3</v>
      </c>
      <c r="P10" s="17">
        <f t="shared" si="3"/>
        <v>1.8475945952259737E-3</v>
      </c>
      <c r="Q10" s="17">
        <f t="shared" si="4"/>
        <v>1.8603325713857667E-3</v>
      </c>
      <c r="R10" s="17">
        <f t="shared" si="5"/>
        <v>9.1467240972504605E-4</v>
      </c>
      <c r="S10" s="17">
        <f t="shared" si="6"/>
        <v>3.689615584194973E-3</v>
      </c>
      <c r="T10" s="17">
        <f t="shared" si="7"/>
        <v>2.6291702366336022E-3</v>
      </c>
      <c r="U10" s="17">
        <f t="shared" si="8"/>
        <v>7.9379421439317423E-4</v>
      </c>
      <c r="V10" s="17">
        <f t="shared" si="9"/>
        <v>1.0387532341658895E-3</v>
      </c>
      <c r="W10" s="17">
        <f t="shared" si="10"/>
        <v>4.7735495109205413E-3</v>
      </c>
    </row>
    <row r="11" spans="1:23" x14ac:dyDescent="0.25">
      <c r="A11" s="3" t="s">
        <v>95</v>
      </c>
      <c r="B11" s="1">
        <v>599209</v>
      </c>
      <c r="C11" s="1">
        <v>110247</v>
      </c>
      <c r="D11" s="1">
        <v>47736</v>
      </c>
      <c r="E11" s="1">
        <v>86813</v>
      </c>
      <c r="F11" s="1">
        <v>15846</v>
      </c>
      <c r="G11" s="1">
        <v>120346</v>
      </c>
      <c r="H11" s="1">
        <v>47381</v>
      </c>
      <c r="I11" s="1">
        <v>13522</v>
      </c>
      <c r="J11" s="1">
        <v>18516</v>
      </c>
      <c r="K11" s="1">
        <v>339498</v>
      </c>
      <c r="M11" s="3" t="s">
        <v>95</v>
      </c>
      <c r="N11" s="17">
        <f t="shared" si="1"/>
        <v>2.2267258157221054E-2</v>
      </c>
      <c r="O11" s="17">
        <f t="shared" si="2"/>
        <v>6.9944262580888539E-3</v>
      </c>
      <c r="P11" s="17">
        <f t="shared" si="3"/>
        <v>6.5985916203581537E-3</v>
      </c>
      <c r="Q11" s="17">
        <f t="shared" si="4"/>
        <v>9.9434214702445872E-3</v>
      </c>
      <c r="R11" s="17">
        <f t="shared" si="5"/>
        <v>2.272839737259382E-3</v>
      </c>
      <c r="S11" s="17">
        <f t="shared" si="6"/>
        <v>8.6040745847564912E-3</v>
      </c>
      <c r="T11" s="17">
        <f t="shared" si="7"/>
        <v>6.5392501302853909E-3</v>
      </c>
      <c r="U11" s="17">
        <f t="shared" si="8"/>
        <v>1.6656867422446466E-3</v>
      </c>
      <c r="V11" s="17">
        <f t="shared" si="9"/>
        <v>2.0209682551030378E-3</v>
      </c>
      <c r="W11" s="17">
        <f t="shared" si="10"/>
        <v>1.7659480351514677E-2</v>
      </c>
    </row>
    <row r="12" spans="1:23" x14ac:dyDescent="0.25">
      <c r="A12" s="3" t="s">
        <v>96</v>
      </c>
      <c r="B12" s="1">
        <v>94116</v>
      </c>
      <c r="C12" s="1">
        <v>46011</v>
      </c>
      <c r="D12" s="1">
        <v>22237</v>
      </c>
      <c r="E12" s="1">
        <v>17292</v>
      </c>
      <c r="F12" s="1">
        <v>10055</v>
      </c>
      <c r="G12" s="1">
        <v>43196</v>
      </c>
      <c r="H12" s="1">
        <v>24161</v>
      </c>
      <c r="I12" s="1">
        <v>11904</v>
      </c>
      <c r="J12" s="1">
        <v>14783</v>
      </c>
      <c r="K12" s="1">
        <v>97323</v>
      </c>
      <c r="M12" s="3" t="s">
        <v>96</v>
      </c>
      <c r="N12" s="17">
        <f t="shared" si="1"/>
        <v>3.4974529233122616E-3</v>
      </c>
      <c r="O12" s="17">
        <f t="shared" si="2"/>
        <v>2.9190866559718294E-3</v>
      </c>
      <c r="P12" s="17">
        <f t="shared" si="3"/>
        <v>3.0738411651982625E-3</v>
      </c>
      <c r="Q12" s="17">
        <f t="shared" si="4"/>
        <v>1.9805978835366754E-3</v>
      </c>
      <c r="R12" s="17">
        <f t="shared" si="5"/>
        <v>1.4422190810389427E-3</v>
      </c>
      <c r="S12" s="17">
        <f t="shared" si="6"/>
        <v>3.0882755202760489E-3</v>
      </c>
      <c r="T12" s="17">
        <f t="shared" si="7"/>
        <v>3.3345607394910477E-3</v>
      </c>
      <c r="U12" s="17">
        <f t="shared" si="8"/>
        <v>1.466375904428359E-3</v>
      </c>
      <c r="V12" s="17">
        <f t="shared" si="9"/>
        <v>1.6135220196148306E-3</v>
      </c>
      <c r="W12" s="17">
        <f t="shared" si="10"/>
        <v>5.0623968513819314E-3</v>
      </c>
    </row>
    <row r="13" spans="1:23" x14ac:dyDescent="0.25">
      <c r="A13" s="3" t="s">
        <v>97</v>
      </c>
      <c r="B13" s="1">
        <v>235084</v>
      </c>
      <c r="C13" s="1">
        <v>115539</v>
      </c>
      <c r="D13" s="1">
        <v>63458</v>
      </c>
      <c r="E13" s="1">
        <v>87471</v>
      </c>
      <c r="F13" s="1">
        <v>42767</v>
      </c>
      <c r="G13" s="1">
        <v>141911</v>
      </c>
      <c r="H13" s="1">
        <v>68715</v>
      </c>
      <c r="I13" s="1">
        <v>82948</v>
      </c>
      <c r="J13" s="1">
        <v>86298</v>
      </c>
      <c r="K13" s="1">
        <v>202874</v>
      </c>
      <c r="M13" s="3" t="s">
        <v>97</v>
      </c>
      <c r="N13" s="17">
        <f t="shared" si="1"/>
        <v>8.7359771242290322E-3</v>
      </c>
      <c r="O13" s="17">
        <f t="shared" si="2"/>
        <v>7.3301678543028657E-3</v>
      </c>
      <c r="P13" s="17">
        <f t="shared" si="3"/>
        <v>8.7718582839929546E-3</v>
      </c>
      <c r="Q13" s="17">
        <f t="shared" si="4"/>
        <v>1.0018787732525822E-2</v>
      </c>
      <c r="R13" s="17">
        <f t="shared" si="5"/>
        <v>6.134200242545248E-3</v>
      </c>
      <c r="S13" s="17">
        <f t="shared" si="6"/>
        <v>1.0145853027083396E-2</v>
      </c>
      <c r="T13" s="17">
        <f t="shared" si="7"/>
        <v>9.4836447669437249E-3</v>
      </c>
      <c r="U13" s="17">
        <f t="shared" si="8"/>
        <v>1.021782161630742E-2</v>
      </c>
      <c r="V13" s="17">
        <f t="shared" si="9"/>
        <v>9.419179006204469E-3</v>
      </c>
      <c r="W13" s="17">
        <f t="shared" si="10"/>
        <v>1.0552785043897721E-2</v>
      </c>
    </row>
    <row r="14" spans="1:23" x14ac:dyDescent="0.25">
      <c r="A14" s="3" t="s">
        <v>98</v>
      </c>
      <c r="B14" s="1">
        <v>398827</v>
      </c>
      <c r="C14" s="1">
        <v>159876</v>
      </c>
      <c r="D14" s="1">
        <v>93017</v>
      </c>
      <c r="E14" s="1">
        <v>70413</v>
      </c>
      <c r="F14" s="1">
        <v>53313</v>
      </c>
      <c r="G14" s="1">
        <v>146331</v>
      </c>
      <c r="H14" s="1">
        <v>103525</v>
      </c>
      <c r="I14" s="1">
        <v>67923</v>
      </c>
      <c r="J14" s="1">
        <v>77994</v>
      </c>
      <c r="K14" s="1">
        <v>370581</v>
      </c>
      <c r="M14" s="3" t="s">
        <v>98</v>
      </c>
      <c r="N14" s="17">
        <f t="shared" si="1"/>
        <v>1.4820845095901434E-2</v>
      </c>
      <c r="O14" s="17">
        <f t="shared" si="2"/>
        <v>1.01430505359621E-2</v>
      </c>
      <c r="P14" s="17">
        <f t="shared" si="3"/>
        <v>1.2857826310349723E-2</v>
      </c>
      <c r="Q14" s="17">
        <f t="shared" si="4"/>
        <v>8.0649918328399208E-3</v>
      </c>
      <c r="R14" s="17">
        <f t="shared" si="5"/>
        <v>7.6468449395752517E-3</v>
      </c>
      <c r="S14" s="17">
        <f t="shared" si="6"/>
        <v>1.0461858624815133E-2</v>
      </c>
      <c r="T14" s="17">
        <f t="shared" si="7"/>
        <v>1.4287918569422239E-2</v>
      </c>
      <c r="U14" s="17">
        <f t="shared" si="8"/>
        <v>8.3669901341135288E-3</v>
      </c>
      <c r="V14" s="17">
        <f t="shared" si="9"/>
        <v>8.5128212404680451E-3</v>
      </c>
      <c r="W14" s="17">
        <f t="shared" si="10"/>
        <v>1.9276307631104338E-2</v>
      </c>
    </row>
    <row r="15" spans="1:23" ht="30" x14ac:dyDescent="0.25">
      <c r="A15" s="3" t="s">
        <v>99</v>
      </c>
      <c r="B15" s="1">
        <v>275559</v>
      </c>
      <c r="C15" s="1">
        <v>196926</v>
      </c>
      <c r="D15" s="1">
        <v>121880</v>
      </c>
      <c r="E15" s="1">
        <v>101616</v>
      </c>
      <c r="F15" s="1">
        <v>94871</v>
      </c>
      <c r="G15" s="1">
        <v>176029</v>
      </c>
      <c r="H15" s="1">
        <v>125572</v>
      </c>
      <c r="I15" s="1">
        <v>113376</v>
      </c>
      <c r="J15" s="1">
        <v>121269</v>
      </c>
      <c r="K15" s="1">
        <v>265180</v>
      </c>
      <c r="M15" s="3" t="s">
        <v>99</v>
      </c>
      <c r="N15" s="17">
        <f t="shared" si="1"/>
        <v>1.0240072146021966E-2</v>
      </c>
      <c r="O15" s="17">
        <f t="shared" si="2"/>
        <v>1.2493622368866324E-2</v>
      </c>
      <c r="P15" s="17">
        <f t="shared" si="3"/>
        <v>1.6847585610215599E-2</v>
      </c>
      <c r="Q15" s="17">
        <f t="shared" si="4"/>
        <v>1.1638933294787346E-2</v>
      </c>
      <c r="R15" s="17">
        <f t="shared" si="5"/>
        <v>1.3607634653132326E-2</v>
      </c>
      <c r="S15" s="17">
        <f t="shared" si="6"/>
        <v>1.2585101665864261E-2</v>
      </c>
      <c r="T15" s="17">
        <f t="shared" si="7"/>
        <v>1.7330717320449066E-2</v>
      </c>
      <c r="U15" s="17">
        <f t="shared" si="8"/>
        <v>1.3966047928466872E-2</v>
      </c>
      <c r="V15" s="17">
        <f t="shared" si="9"/>
        <v>1.3236163281923216E-2</v>
      </c>
      <c r="W15" s="17">
        <f t="shared" si="10"/>
        <v>1.3793721905915976E-2</v>
      </c>
    </row>
    <row r="16" spans="1:23" ht="30" x14ac:dyDescent="0.25">
      <c r="A16" s="3" t="s">
        <v>100</v>
      </c>
      <c r="B16" s="1">
        <v>358556</v>
      </c>
      <c r="C16" s="1">
        <v>205444</v>
      </c>
      <c r="D16" s="1">
        <v>140675</v>
      </c>
      <c r="E16" s="1">
        <v>127867</v>
      </c>
      <c r="F16" s="1">
        <v>118028</v>
      </c>
      <c r="G16" s="1">
        <v>191626</v>
      </c>
      <c r="H16" s="1">
        <v>124717</v>
      </c>
      <c r="I16" s="1">
        <v>140732</v>
      </c>
      <c r="J16" s="1">
        <v>139085</v>
      </c>
      <c r="K16" s="1">
        <v>308292</v>
      </c>
      <c r="M16" s="3" t="s">
        <v>100</v>
      </c>
      <c r="N16" s="17">
        <f t="shared" si="1"/>
        <v>1.3324330935984861E-2</v>
      </c>
      <c r="O16" s="17">
        <f t="shared" si="2"/>
        <v>1.3034031839114049E-2</v>
      </c>
      <c r="P16" s="17">
        <f t="shared" si="3"/>
        <v>1.9445635918256311E-2</v>
      </c>
      <c r="Q16" s="17">
        <f t="shared" si="4"/>
        <v>1.4645680636952582E-2</v>
      </c>
      <c r="R16" s="17">
        <f t="shared" si="5"/>
        <v>1.6929113246828876E-2</v>
      </c>
      <c r="S16" s="17">
        <f t="shared" si="6"/>
        <v>1.3700201056774195E-2</v>
      </c>
      <c r="T16" s="17">
        <f t="shared" si="7"/>
        <v>1.7212715191718266E-2</v>
      </c>
      <c r="U16" s="17">
        <f t="shared" si="8"/>
        <v>1.7335854652386747E-2</v>
      </c>
      <c r="V16" s="17">
        <f t="shared" si="9"/>
        <v>1.5180728546176603E-2</v>
      </c>
      <c r="W16" s="17">
        <f t="shared" si="10"/>
        <v>1.6036255048716527E-2</v>
      </c>
    </row>
    <row r="17" spans="1:23" ht="45" x14ac:dyDescent="0.25">
      <c r="A17" s="3" t="s">
        <v>108</v>
      </c>
      <c r="B17" s="1">
        <v>771280</v>
      </c>
      <c r="C17" s="1">
        <v>355178</v>
      </c>
      <c r="D17" s="1">
        <v>138332</v>
      </c>
      <c r="E17" s="1">
        <v>159035</v>
      </c>
      <c r="F17" s="1">
        <v>119257</v>
      </c>
      <c r="G17" s="1">
        <v>336642</v>
      </c>
      <c r="H17" s="1">
        <v>99828</v>
      </c>
      <c r="I17" s="1">
        <v>128382</v>
      </c>
      <c r="J17" s="1">
        <v>135840</v>
      </c>
      <c r="K17" s="1">
        <v>405152</v>
      </c>
      <c r="M17" s="3" t="s">
        <v>108</v>
      </c>
      <c r="N17" s="17">
        <f t="shared" si="1"/>
        <v>2.8661603666669651E-2</v>
      </c>
      <c r="O17" s="17">
        <f t="shared" si="2"/>
        <v>2.2533641092233648E-2</v>
      </c>
      <c r="P17" s="17">
        <f t="shared" si="3"/>
        <v>1.9121760851922742E-2</v>
      </c>
      <c r="Q17" s="17">
        <f t="shared" si="4"/>
        <v>1.8215613255161644E-2</v>
      </c>
      <c r="R17" s="17">
        <f t="shared" si="5"/>
        <v>1.7105392436346217E-2</v>
      </c>
      <c r="S17" s="17">
        <f t="shared" si="6"/>
        <v>2.406804444154018E-2</v>
      </c>
      <c r="T17" s="17">
        <f t="shared" si="7"/>
        <v>1.3777680125073976E-2</v>
      </c>
      <c r="U17" s="17">
        <f t="shared" si="8"/>
        <v>1.5814538924926212E-2</v>
      </c>
      <c r="V17" s="17">
        <f t="shared" si="9"/>
        <v>1.4826546110023582E-2</v>
      </c>
      <c r="W17" s="17">
        <f t="shared" si="10"/>
        <v>2.1074568284281128E-2</v>
      </c>
    </row>
    <row r="18" spans="1:23" ht="60" x14ac:dyDescent="0.25">
      <c r="A18" s="3" t="s">
        <v>101</v>
      </c>
      <c r="B18" s="1">
        <v>4909898</v>
      </c>
      <c r="C18" s="1">
        <v>3686864</v>
      </c>
      <c r="D18" s="1">
        <v>1585583</v>
      </c>
      <c r="E18" s="1">
        <v>1876064</v>
      </c>
      <c r="F18" s="1">
        <v>1721761</v>
      </c>
      <c r="G18" s="1">
        <v>2861768</v>
      </c>
      <c r="H18" s="1">
        <v>1504263</v>
      </c>
      <c r="I18" s="1">
        <v>2343138</v>
      </c>
      <c r="J18" s="1">
        <v>2681099</v>
      </c>
      <c r="K18" s="1">
        <v>3893052</v>
      </c>
      <c r="M18" s="3" t="s">
        <v>101</v>
      </c>
      <c r="N18" s="17">
        <f t="shared" si="1"/>
        <v>0.1824571498285629</v>
      </c>
      <c r="O18" s="17">
        <f t="shared" si="2"/>
        <v>0.23390657679213497</v>
      </c>
      <c r="P18" s="17">
        <f t="shared" si="3"/>
        <v>0.21917661088449686</v>
      </c>
      <c r="Q18" s="17">
        <f t="shared" si="4"/>
        <v>0.21488135483341136</v>
      </c>
      <c r="R18" s="17">
        <f t="shared" si="5"/>
        <v>0.24695739106799514</v>
      </c>
      <c r="S18" s="17">
        <f t="shared" si="6"/>
        <v>0.20460061253609935</v>
      </c>
      <c r="T18" s="17">
        <f t="shared" si="7"/>
        <v>0.20760963294851298</v>
      </c>
      <c r="U18" s="17">
        <f t="shared" si="8"/>
        <v>0.28863584542594561</v>
      </c>
      <c r="V18" s="17">
        <f t="shared" si="9"/>
        <v>0.29263426052000968</v>
      </c>
      <c r="W18" s="17">
        <f t="shared" si="10"/>
        <v>0.2025027402265254</v>
      </c>
    </row>
    <row r="19" spans="1:23" ht="60" x14ac:dyDescent="0.25">
      <c r="A19" s="3" t="s">
        <v>102</v>
      </c>
      <c r="B19" s="1">
        <v>669099</v>
      </c>
      <c r="C19" s="1">
        <v>676602</v>
      </c>
      <c r="D19" s="1">
        <v>344793</v>
      </c>
      <c r="E19" s="1">
        <v>318929</v>
      </c>
      <c r="F19" s="1">
        <v>281504</v>
      </c>
      <c r="G19" s="1">
        <v>547658</v>
      </c>
      <c r="H19" s="1">
        <v>298331</v>
      </c>
      <c r="I19" s="1">
        <v>321621</v>
      </c>
      <c r="J19" s="1">
        <v>366880</v>
      </c>
      <c r="K19" s="1">
        <v>830424</v>
      </c>
      <c r="M19" s="3" t="s">
        <v>102</v>
      </c>
      <c r="N19" s="17">
        <f t="shared" si="1"/>
        <v>2.4864446571627681E-2</v>
      </c>
      <c r="O19" s="17">
        <f t="shared" si="2"/>
        <v>4.2925819252001729E-2</v>
      </c>
      <c r="P19" s="17">
        <f t="shared" si="3"/>
        <v>4.7661056656572581E-2</v>
      </c>
      <c r="Q19" s="17">
        <f t="shared" si="4"/>
        <v>3.6529614989501982E-2</v>
      </c>
      <c r="R19" s="17">
        <f t="shared" si="5"/>
        <v>4.0376970680137896E-2</v>
      </c>
      <c r="S19" s="17">
        <f t="shared" si="6"/>
        <v>3.9154523448544781E-2</v>
      </c>
      <c r="T19" s="17">
        <f t="shared" si="7"/>
        <v>4.1173910019167412E-2</v>
      </c>
      <c r="U19" s="17">
        <f t="shared" si="8"/>
        <v>3.961838749648465E-2</v>
      </c>
      <c r="V19" s="17">
        <f t="shared" si="9"/>
        <v>4.0043898975599616E-2</v>
      </c>
      <c r="W19" s="17">
        <f t="shared" si="10"/>
        <v>4.3195707519414622E-2</v>
      </c>
    </row>
    <row r="20" spans="1:23" ht="60" x14ac:dyDescent="0.25">
      <c r="A20" s="3" t="s">
        <v>109</v>
      </c>
      <c r="B20" s="1">
        <v>1637010</v>
      </c>
      <c r="C20" s="1">
        <v>1023966</v>
      </c>
      <c r="D20" s="1">
        <v>419053</v>
      </c>
      <c r="E20" s="1">
        <v>589065</v>
      </c>
      <c r="F20" s="1">
        <v>530359</v>
      </c>
      <c r="G20" s="1">
        <v>694070</v>
      </c>
      <c r="H20" s="1">
        <v>445998</v>
      </c>
      <c r="I20" s="1">
        <v>558656</v>
      </c>
      <c r="J20" s="1">
        <v>492704</v>
      </c>
      <c r="K20" s="1">
        <v>1258124</v>
      </c>
      <c r="M20" s="3" t="s">
        <v>109</v>
      </c>
      <c r="N20" s="17">
        <f t="shared" si="1"/>
        <v>6.0833072059919724E-2</v>
      </c>
      <c r="O20" s="17">
        <f t="shared" si="2"/>
        <v>6.4963714910974552E-2</v>
      </c>
      <c r="P20" s="17">
        <f t="shared" si="3"/>
        <v>5.7926085434178508E-2</v>
      </c>
      <c r="Q20" s="17">
        <f t="shared" si="4"/>
        <v>6.747055819254752E-2</v>
      </c>
      <c r="R20" s="17">
        <f t="shared" si="5"/>
        <v>7.6070996479436367E-2</v>
      </c>
      <c r="S20" s="17">
        <f t="shared" si="6"/>
        <v>4.9622173126169025E-2</v>
      </c>
      <c r="T20" s="17">
        <f t="shared" si="7"/>
        <v>6.1554050771554507E-2</v>
      </c>
      <c r="U20" s="17">
        <f t="shared" si="8"/>
        <v>6.881717886965133E-2</v>
      </c>
      <c r="V20" s="17">
        <f t="shared" si="9"/>
        <v>5.377722743369448E-2</v>
      </c>
      <c r="W20" s="17">
        <f t="shared" si="10"/>
        <v>6.5443142692354753E-2</v>
      </c>
    </row>
    <row r="21" spans="1:23" ht="75" x14ac:dyDescent="0.25">
      <c r="A21" s="3" t="s">
        <v>110</v>
      </c>
      <c r="B21" s="1">
        <v>3650891</v>
      </c>
      <c r="C21" s="1">
        <v>1956797</v>
      </c>
      <c r="D21" s="1">
        <v>972319</v>
      </c>
      <c r="E21" s="1">
        <v>1118720</v>
      </c>
      <c r="F21" s="1">
        <v>989480</v>
      </c>
      <c r="G21" s="1">
        <v>1387569</v>
      </c>
      <c r="H21" s="1">
        <v>990945</v>
      </c>
      <c r="I21" s="1">
        <v>1002891</v>
      </c>
      <c r="J21" s="1">
        <v>901567</v>
      </c>
      <c r="K21" s="1">
        <v>2618254</v>
      </c>
      <c r="M21" s="3" t="s">
        <v>110</v>
      </c>
      <c r="N21" s="17">
        <f t="shared" si="1"/>
        <v>0.13567108037575359</v>
      </c>
      <c r="O21" s="17">
        <f t="shared" si="2"/>
        <v>0.12414553065887957</v>
      </c>
      <c r="P21" s="17">
        <f t="shared" si="3"/>
        <v>0.13440455852427977</v>
      </c>
      <c r="Q21" s="17">
        <f t="shared" si="4"/>
        <v>0.12813639048520412</v>
      </c>
      <c r="R21" s="17">
        <f t="shared" si="5"/>
        <v>0.14192411102003114</v>
      </c>
      <c r="S21" s="17">
        <f t="shared" si="6"/>
        <v>9.9203522904757771E-2</v>
      </c>
      <c r="T21" s="17">
        <f t="shared" si="7"/>
        <v>0.13676446719899657</v>
      </c>
      <c r="U21" s="17">
        <f t="shared" si="8"/>
        <v>0.12353958309543528</v>
      </c>
      <c r="V21" s="17">
        <f t="shared" si="9"/>
        <v>9.8403450359066766E-2</v>
      </c>
      <c r="W21" s="17">
        <f t="shared" si="10"/>
        <v>0.13619227526605374</v>
      </c>
    </row>
    <row r="22" spans="1:23" ht="30" x14ac:dyDescent="0.25">
      <c r="A22" s="3" t="s">
        <v>103</v>
      </c>
      <c r="B22" s="1">
        <v>2120275</v>
      </c>
      <c r="C22" s="1">
        <v>1582504</v>
      </c>
      <c r="D22" s="1">
        <v>609570</v>
      </c>
      <c r="E22" s="1">
        <v>727336</v>
      </c>
      <c r="F22" s="1">
        <v>680323</v>
      </c>
      <c r="G22" s="1">
        <v>1238762</v>
      </c>
      <c r="H22" s="1">
        <v>729951</v>
      </c>
      <c r="I22" s="1">
        <v>727443</v>
      </c>
      <c r="J22" s="1">
        <v>811426</v>
      </c>
      <c r="K22" s="1">
        <v>1449493</v>
      </c>
      <c r="M22" s="3" t="s">
        <v>103</v>
      </c>
      <c r="N22" s="17">
        <f t="shared" si="1"/>
        <v>7.8791725073057775E-2</v>
      </c>
      <c r="O22" s="17">
        <f t="shared" si="2"/>
        <v>0.10039917214192354</v>
      </c>
      <c r="P22" s="17">
        <f t="shared" si="3"/>
        <v>8.426142730898524E-2</v>
      </c>
      <c r="Q22" s="17">
        <f t="shared" si="4"/>
        <v>8.3307896265326808E-2</v>
      </c>
      <c r="R22" s="17">
        <f t="shared" si="5"/>
        <v>9.7580786859239849E-2</v>
      </c>
      <c r="S22" s="17">
        <f t="shared" si="6"/>
        <v>8.8564643949629568E-2</v>
      </c>
      <c r="T22" s="17">
        <f t="shared" si="7"/>
        <v>0.10074359282944538</v>
      </c>
      <c r="U22" s="17">
        <f t="shared" si="8"/>
        <v>8.9608945484297625E-2</v>
      </c>
      <c r="V22" s="17">
        <f t="shared" si="9"/>
        <v>8.8564818933097728E-2</v>
      </c>
      <c r="W22" s="17">
        <f t="shared" si="10"/>
        <v>7.5397478492238726E-2</v>
      </c>
    </row>
    <row r="23" spans="1:23" ht="30" x14ac:dyDescent="0.25">
      <c r="A23" s="3" t="s">
        <v>104</v>
      </c>
      <c r="B23" s="1">
        <v>5958030</v>
      </c>
      <c r="C23" s="1">
        <v>3248221</v>
      </c>
      <c r="D23" s="1">
        <v>1514014</v>
      </c>
      <c r="E23" s="1">
        <v>1932282</v>
      </c>
      <c r="F23" s="1">
        <v>1338162</v>
      </c>
      <c r="G23" s="1">
        <v>3105839</v>
      </c>
      <c r="H23" s="1">
        <v>1573681</v>
      </c>
      <c r="I23" s="1">
        <v>1536624</v>
      </c>
      <c r="J23" s="1">
        <v>1887722</v>
      </c>
      <c r="K23" s="1">
        <v>4077821</v>
      </c>
      <c r="M23" s="3" t="s">
        <v>104</v>
      </c>
      <c r="N23" s="17">
        <f t="shared" si="1"/>
        <v>0.22140687492755912</v>
      </c>
      <c r="O23" s="17">
        <f t="shared" si="2"/>
        <v>0.20607764614434529</v>
      </c>
      <c r="P23" s="17">
        <f t="shared" si="3"/>
        <v>0.20928356153646996</v>
      </c>
      <c r="Q23" s="17">
        <f t="shared" si="4"/>
        <v>0.22132047418436351</v>
      </c>
      <c r="R23" s="17">
        <f t="shared" si="5"/>
        <v>0.19193662555158963</v>
      </c>
      <c r="S23" s="17">
        <f t="shared" si="6"/>
        <v>0.22205034155057513</v>
      </c>
      <c r="T23" s="17">
        <f t="shared" si="7"/>
        <v>0.21719030168796868</v>
      </c>
      <c r="U23" s="17">
        <f t="shared" si="8"/>
        <v>0.18928666059864943</v>
      </c>
      <c r="V23" s="17">
        <f t="shared" si="9"/>
        <v>0.2060394381324053</v>
      </c>
      <c r="W23" s="17">
        <f t="shared" si="10"/>
        <v>0.21211376746400254</v>
      </c>
    </row>
    <row r="24" spans="1:23" ht="30" x14ac:dyDescent="0.25">
      <c r="A24" s="3" t="s">
        <v>105</v>
      </c>
      <c r="B24" s="1">
        <v>2573469</v>
      </c>
      <c r="C24" s="1">
        <v>1368496</v>
      </c>
      <c r="D24" s="1">
        <v>699356</v>
      </c>
      <c r="E24" s="1">
        <v>961986</v>
      </c>
      <c r="F24" s="1">
        <v>649768</v>
      </c>
      <c r="G24" s="1">
        <v>1784939</v>
      </c>
      <c r="H24" s="1">
        <v>701259</v>
      </c>
      <c r="I24" s="1">
        <v>715694</v>
      </c>
      <c r="J24" s="1">
        <v>914403</v>
      </c>
      <c r="K24" s="1">
        <v>1664046</v>
      </c>
      <c r="M24" s="3" t="s">
        <v>105</v>
      </c>
      <c r="N24" s="17">
        <f t="shared" si="1"/>
        <v>9.5632907020097344E-2</v>
      </c>
      <c r="O24" s="17">
        <f t="shared" si="2"/>
        <v>8.6821812443781357E-2</v>
      </c>
      <c r="P24" s="17">
        <f t="shared" si="3"/>
        <v>9.6672629488168196E-2</v>
      </c>
      <c r="Q24" s="17">
        <f t="shared" si="4"/>
        <v>0.11018433007124173</v>
      </c>
      <c r="R24" s="17">
        <f t="shared" si="5"/>
        <v>9.3198190735804251E-2</v>
      </c>
      <c r="S24" s="17">
        <f t="shared" si="6"/>
        <v>0.12761328407459047</v>
      </c>
      <c r="T24" s="17">
        <f t="shared" si="7"/>
        <v>9.6783689814773921E-2</v>
      </c>
      <c r="U24" s="17">
        <f t="shared" si="8"/>
        <v>8.8161663016124839E-2</v>
      </c>
      <c r="V24" s="17">
        <f t="shared" si="9"/>
        <v>9.9804462916989786E-2</v>
      </c>
      <c r="W24" s="17">
        <f t="shared" si="10"/>
        <v>8.6557763642250013E-2</v>
      </c>
    </row>
    <row r="25" spans="1:23" ht="45" x14ac:dyDescent="0.25">
      <c r="A25" s="3" t="s">
        <v>106</v>
      </c>
      <c r="B25" s="1">
        <v>695127</v>
      </c>
      <c r="C25" s="1">
        <v>384303</v>
      </c>
      <c r="D25" s="1">
        <v>173470</v>
      </c>
      <c r="E25" s="1">
        <v>213218</v>
      </c>
      <c r="F25" s="1">
        <v>130768</v>
      </c>
      <c r="G25" s="1">
        <v>449463</v>
      </c>
      <c r="H25" s="1">
        <v>143710</v>
      </c>
      <c r="I25" s="1">
        <v>141585</v>
      </c>
      <c r="J25" s="1">
        <v>205288</v>
      </c>
      <c r="K25" s="1">
        <v>359084</v>
      </c>
      <c r="M25" s="3" t="s">
        <v>106</v>
      </c>
      <c r="N25" s="17">
        <f t="shared" si="1"/>
        <v>2.5831675360441182E-2</v>
      </c>
      <c r="O25" s="17">
        <f t="shared" si="2"/>
        <v>2.4381425292863485E-2</v>
      </c>
      <c r="P25" s="17">
        <f t="shared" si="3"/>
        <v>2.3978919230424185E-2</v>
      </c>
      <c r="Q25" s="17">
        <f t="shared" si="4"/>
        <v>2.4421646977326093E-2</v>
      </c>
      <c r="R25" s="17">
        <f t="shared" si="5"/>
        <v>1.8756450003908551E-2</v>
      </c>
      <c r="S25" s="17">
        <f t="shared" si="6"/>
        <v>3.2134123070882342E-2</v>
      </c>
      <c r="T25" s="17">
        <f t="shared" si="7"/>
        <v>1.9834018619769814E-2</v>
      </c>
      <c r="U25" s="17">
        <f t="shared" si="8"/>
        <v>1.7440930143522281E-2</v>
      </c>
      <c r="V25" s="17">
        <f t="shared" si="9"/>
        <v>2.2406595979347181E-2</v>
      </c>
      <c r="W25" s="17">
        <f t="shared" si="10"/>
        <v>1.8678274518681395E-2</v>
      </c>
    </row>
    <row r="26" spans="1:23" ht="30" x14ac:dyDescent="0.25">
      <c r="A26" s="3" t="s">
        <v>107</v>
      </c>
      <c r="B26" s="1">
        <v>511191</v>
      </c>
      <c r="C26" s="1">
        <v>225826</v>
      </c>
      <c r="D26" s="1">
        <v>118236</v>
      </c>
      <c r="E26" s="1">
        <v>135093</v>
      </c>
      <c r="F26" s="1">
        <v>89472</v>
      </c>
      <c r="G26" s="1">
        <v>243446</v>
      </c>
      <c r="H26" s="1">
        <v>111007</v>
      </c>
      <c r="I26" s="1">
        <v>100007</v>
      </c>
      <c r="J26" s="1">
        <v>157572</v>
      </c>
      <c r="K26" s="1">
        <v>265486</v>
      </c>
      <c r="M26" s="3" t="s">
        <v>107</v>
      </c>
      <c r="N26" s="17">
        <f t="shared" si="1"/>
        <v>1.8996413546271816E-2</v>
      </c>
      <c r="O26" s="17">
        <f t="shared" si="2"/>
        <v>1.4327131841765976E-2</v>
      </c>
      <c r="P26" s="17">
        <f t="shared" si="3"/>
        <v>1.6343872105427072E-2</v>
      </c>
      <c r="Q26" s="17">
        <f t="shared" si="4"/>
        <v>1.5473335061335882E-2</v>
      </c>
      <c r="R26" s="17">
        <f t="shared" si="5"/>
        <v>1.283323974328357E-2</v>
      </c>
      <c r="S26" s="17">
        <f t="shared" si="6"/>
        <v>1.7405044965022758E-2</v>
      </c>
      <c r="T26" s="17">
        <f t="shared" si="7"/>
        <v>1.5320540706455972E-2</v>
      </c>
      <c r="U26" s="17">
        <f t="shared" si="8"/>
        <v>1.2319208255558376E-2</v>
      </c>
      <c r="V26" s="17">
        <f t="shared" si="9"/>
        <v>1.7198531534515869E-2</v>
      </c>
      <c r="W26" s="17">
        <f t="shared" si="10"/>
        <v>1.380963893926393E-2</v>
      </c>
    </row>
    <row r="29" spans="1:23" x14ac:dyDescent="0.25">
      <c r="M29" s="10" t="s">
        <v>111</v>
      </c>
      <c r="N29" s="10"/>
      <c r="O29" s="10"/>
      <c r="P29" s="10"/>
      <c r="Q29" s="10"/>
      <c r="R29" s="10"/>
      <c r="S29" s="10"/>
      <c r="T29" s="10"/>
      <c r="U29" s="10"/>
      <c r="V29" s="10"/>
      <c r="W29" s="10"/>
    </row>
  </sheetData>
  <mergeCells count="1">
    <mergeCell ref="M29:W29"/>
  </mergeCells>
  <conditionalFormatting sqref="N3:W2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0B8DE-95B7-4DF3-98B1-76CE64476AD7}">
  <dimension ref="A1:W9"/>
  <sheetViews>
    <sheetView workbookViewId="0">
      <selection activeCell="A3" sqref="A3"/>
    </sheetView>
  </sheetViews>
  <sheetFormatPr baseColWidth="10" defaultRowHeight="15" x14ac:dyDescent="0.25"/>
  <sheetData>
    <row r="1" spans="1:23" ht="30" x14ac:dyDescent="0.25">
      <c r="A1" s="2" t="s">
        <v>0</v>
      </c>
      <c r="B1" s="2" t="s">
        <v>1</v>
      </c>
      <c r="C1" s="2" t="s">
        <v>2</v>
      </c>
      <c r="D1" s="2" t="s">
        <v>3</v>
      </c>
      <c r="E1" s="2" t="s">
        <v>4</v>
      </c>
      <c r="F1" s="2" t="s">
        <v>5</v>
      </c>
      <c r="G1" s="2" t="s">
        <v>6</v>
      </c>
      <c r="H1" s="2" t="s">
        <v>7</v>
      </c>
      <c r="I1" s="2" t="s">
        <v>8</v>
      </c>
      <c r="J1" s="2" t="s">
        <v>9</v>
      </c>
      <c r="K1" s="2" t="s">
        <v>10</v>
      </c>
      <c r="M1" s="2" t="s">
        <v>0</v>
      </c>
      <c r="N1" s="2" t="s">
        <v>1</v>
      </c>
      <c r="O1" s="2" t="s">
        <v>2</v>
      </c>
      <c r="P1" s="2" t="s">
        <v>3</v>
      </c>
      <c r="Q1" s="2" t="s">
        <v>4</v>
      </c>
      <c r="R1" s="2" t="s">
        <v>5</v>
      </c>
      <c r="S1" s="2" t="s">
        <v>6</v>
      </c>
      <c r="T1" s="2" t="s">
        <v>7</v>
      </c>
      <c r="U1" s="2" t="s">
        <v>8</v>
      </c>
      <c r="V1" s="2" t="s">
        <v>9</v>
      </c>
      <c r="W1" s="2" t="s">
        <v>10</v>
      </c>
    </row>
    <row r="2" spans="1:23" x14ac:dyDescent="0.25">
      <c r="A2" s="1" t="s">
        <v>78</v>
      </c>
      <c r="B2" s="1" t="s">
        <v>112</v>
      </c>
      <c r="C2" s="1" t="s">
        <v>113</v>
      </c>
      <c r="D2" s="1" t="s">
        <v>114</v>
      </c>
      <c r="E2" s="1" t="s">
        <v>115</v>
      </c>
      <c r="F2" s="1" t="s">
        <v>116</v>
      </c>
      <c r="G2" s="1" t="s">
        <v>117</v>
      </c>
      <c r="H2" s="1" t="s">
        <v>118</v>
      </c>
      <c r="I2" s="1" t="s">
        <v>119</v>
      </c>
      <c r="J2" s="1" t="s">
        <v>120</v>
      </c>
      <c r="K2" s="1" t="s">
        <v>121</v>
      </c>
      <c r="M2" s="1" t="s">
        <v>78</v>
      </c>
      <c r="N2" s="1" t="s">
        <v>112</v>
      </c>
      <c r="O2" s="1" t="s">
        <v>113</v>
      </c>
      <c r="P2" s="1" t="s">
        <v>114</v>
      </c>
      <c r="Q2" s="1" t="s">
        <v>115</v>
      </c>
      <c r="R2" s="1" t="s">
        <v>116</v>
      </c>
      <c r="S2" s="1" t="s">
        <v>117</v>
      </c>
      <c r="T2" s="1" t="s">
        <v>118</v>
      </c>
      <c r="U2" s="1" t="s">
        <v>119</v>
      </c>
      <c r="V2" s="1" t="s">
        <v>120</v>
      </c>
      <c r="W2" s="1" t="s">
        <v>121</v>
      </c>
    </row>
    <row r="3" spans="1:23" ht="30" x14ac:dyDescent="0.25">
      <c r="A3" s="3" t="s">
        <v>122</v>
      </c>
      <c r="B3" s="1" t="s">
        <v>123</v>
      </c>
      <c r="C3" s="1" t="s">
        <v>124</v>
      </c>
      <c r="D3" s="1" t="s">
        <v>125</v>
      </c>
      <c r="E3" s="1" t="s">
        <v>126</v>
      </c>
      <c r="F3" s="1" t="s">
        <v>127</v>
      </c>
      <c r="G3" s="1" t="s">
        <v>128</v>
      </c>
      <c r="H3" s="1" t="s">
        <v>129</v>
      </c>
      <c r="I3" s="1" t="s">
        <v>130</v>
      </c>
      <c r="J3" s="1" t="s">
        <v>131</v>
      </c>
      <c r="K3" s="1" t="s">
        <v>132</v>
      </c>
      <c r="M3" s="3" t="s">
        <v>122</v>
      </c>
      <c r="N3" s="17">
        <f>B3/B$2</f>
        <v>0.38218862285818339</v>
      </c>
      <c r="O3" s="17">
        <f t="shared" ref="O3:W3" si="0">C3/C$2</f>
        <v>0.31657800854512741</v>
      </c>
      <c r="P3" s="17">
        <f t="shared" si="0"/>
        <v>0.35202779390728417</v>
      </c>
      <c r="Q3" s="17">
        <f t="shared" si="0"/>
        <v>0.36066614877667041</v>
      </c>
      <c r="R3" s="17">
        <f t="shared" si="0"/>
        <v>0.33868356053748999</v>
      </c>
      <c r="S3" s="17">
        <f t="shared" si="0"/>
        <v>0.38714325861026616</v>
      </c>
      <c r="T3" s="17">
        <f t="shared" si="0"/>
        <v>0.32902799417241263</v>
      </c>
      <c r="U3" s="17">
        <f t="shared" si="0"/>
        <v>0.33384975927563948</v>
      </c>
      <c r="V3" s="17">
        <f t="shared" si="0"/>
        <v>0.34407987848406757</v>
      </c>
      <c r="W3" s="17">
        <f t="shared" si="0"/>
        <v>0.33449321277363919</v>
      </c>
    </row>
    <row r="4" spans="1:23" ht="60" x14ac:dyDescent="0.25">
      <c r="A4" s="3" t="s">
        <v>133</v>
      </c>
      <c r="B4" s="1" t="s">
        <v>134</v>
      </c>
      <c r="C4" s="1" t="s">
        <v>135</v>
      </c>
      <c r="D4" s="1" t="s">
        <v>136</v>
      </c>
      <c r="E4" s="1" t="s">
        <v>137</v>
      </c>
      <c r="F4" s="1" t="s">
        <v>138</v>
      </c>
      <c r="G4" s="1" t="s">
        <v>139</v>
      </c>
      <c r="H4" s="1" t="s">
        <v>140</v>
      </c>
      <c r="I4" s="1" t="s">
        <v>141</v>
      </c>
      <c r="J4" s="1" t="s">
        <v>142</v>
      </c>
      <c r="K4" s="1" t="s">
        <v>143</v>
      </c>
      <c r="M4" s="3" t="s">
        <v>133</v>
      </c>
      <c r="N4" s="17">
        <f t="shared" ref="N4:N7" si="1">B4/B$2</f>
        <v>0.46417841831926504</v>
      </c>
      <c r="O4" s="17">
        <f t="shared" ref="O4:O7" si="2">C4/C$2</f>
        <v>0.47408203929404213</v>
      </c>
      <c r="P4" s="17">
        <f t="shared" ref="P4:P7" si="3">D4/D$2</f>
        <v>0.46498102826462162</v>
      </c>
      <c r="Q4" s="17">
        <f t="shared" ref="Q4:Q7" si="4">E4/E$2</f>
        <v>0.47356857720275991</v>
      </c>
      <c r="R4" s="17">
        <f t="shared" ref="R4:R7" si="5">F4/F$2</f>
        <v>0.47734303570077519</v>
      </c>
      <c r="S4" s="17">
        <f t="shared" ref="S4:S7" si="6">G4/G$2</f>
        <v>0.44359037560034514</v>
      </c>
      <c r="T4" s="17">
        <f t="shared" ref="T4:T7" si="7">H4/H$2</f>
        <v>0.48476008310477675</v>
      </c>
      <c r="U4" s="17">
        <f t="shared" ref="U4:U7" si="8">I4/I$2</f>
        <v>0.47154683301877354</v>
      </c>
      <c r="V4" s="17">
        <f t="shared" ref="V4:V7" si="9">J4/J$2</f>
        <v>0.48099966804914507</v>
      </c>
      <c r="W4" s="17">
        <f t="shared" ref="W4:W7" si="10">K4/K$2</f>
        <v>0.49746095883281499</v>
      </c>
    </row>
    <row r="5" spans="1:23" x14ac:dyDescent="0.25">
      <c r="A5" s="3" t="s">
        <v>144</v>
      </c>
      <c r="B5" s="1" t="s">
        <v>145</v>
      </c>
      <c r="C5" s="1" t="s">
        <v>146</v>
      </c>
      <c r="D5" s="1" t="s">
        <v>147</v>
      </c>
      <c r="E5" s="1" t="s">
        <v>148</v>
      </c>
      <c r="F5" s="1" t="s">
        <v>149</v>
      </c>
      <c r="G5" s="1" t="s">
        <v>150</v>
      </c>
      <c r="H5" s="1" t="s">
        <v>151</v>
      </c>
      <c r="I5" s="1" t="s">
        <v>152</v>
      </c>
      <c r="J5" s="1" t="s">
        <v>153</v>
      </c>
      <c r="K5" s="1" t="s">
        <v>154</v>
      </c>
      <c r="M5" s="3" t="s">
        <v>144</v>
      </c>
      <c r="N5" s="17">
        <f t="shared" si="1"/>
        <v>8.8564337653247102E-2</v>
      </c>
      <c r="O5" s="17">
        <f t="shared" si="2"/>
        <v>0.12547823965400021</v>
      </c>
      <c r="P5" s="17">
        <f t="shared" si="3"/>
        <v>0.1128138525163748</v>
      </c>
      <c r="Q5" s="17">
        <f t="shared" si="4"/>
        <v>9.6443182774211628E-2</v>
      </c>
      <c r="R5" s="17">
        <f t="shared" si="5"/>
        <v>0.11521907252726407</v>
      </c>
      <c r="S5" s="17">
        <f t="shared" si="6"/>
        <v>9.1470730632370767E-2</v>
      </c>
      <c r="T5" s="17">
        <f t="shared" si="7"/>
        <v>0.10658670245058409</v>
      </c>
      <c r="U5" s="17">
        <f t="shared" si="8"/>
        <v>0.11896523599039842</v>
      </c>
      <c r="V5" s="17">
        <f t="shared" si="9"/>
        <v>9.7042126551108637E-2</v>
      </c>
      <c r="W5" s="17">
        <f t="shared" si="10"/>
        <v>9.9453148353290777E-2</v>
      </c>
    </row>
    <row r="6" spans="1:23" x14ac:dyDescent="0.25">
      <c r="A6" s="3" t="s">
        <v>155</v>
      </c>
      <c r="B6" s="1" t="s">
        <v>156</v>
      </c>
      <c r="C6" s="1" t="s">
        <v>157</v>
      </c>
      <c r="D6" s="1" t="s">
        <v>158</v>
      </c>
      <c r="E6" s="1" t="s">
        <v>159</v>
      </c>
      <c r="F6" s="1" t="s">
        <v>160</v>
      </c>
      <c r="G6" s="1" t="s">
        <v>161</v>
      </c>
      <c r="H6" s="1" t="s">
        <v>162</v>
      </c>
      <c r="I6" s="1" t="s">
        <v>163</v>
      </c>
      <c r="J6" s="1" t="s">
        <v>164</v>
      </c>
      <c r="K6" s="1" t="s">
        <v>165</v>
      </c>
      <c r="M6" s="3" t="s">
        <v>155</v>
      </c>
      <c r="N6" s="17">
        <f t="shared" si="1"/>
        <v>1.8696121115355898E-2</v>
      </c>
      <c r="O6" s="17">
        <f t="shared" si="2"/>
        <v>1.9405124084934937E-2</v>
      </c>
      <c r="P6" s="17">
        <f t="shared" si="3"/>
        <v>1.8018052067191898E-2</v>
      </c>
      <c r="Q6" s="17">
        <f t="shared" si="4"/>
        <v>1.4818553953604419E-2</v>
      </c>
      <c r="R6" s="17">
        <f t="shared" si="5"/>
        <v>1.1739930569926805E-2</v>
      </c>
      <c r="S6" s="17">
        <f t="shared" si="6"/>
        <v>2.1626504591641227E-2</v>
      </c>
      <c r="T6" s="17">
        <f t="shared" si="7"/>
        <v>2.2210806900088836E-2</v>
      </c>
      <c r="U6" s="17">
        <f t="shared" si="8"/>
        <v>1.5329341391930141E-2</v>
      </c>
      <c r="V6" s="17">
        <f t="shared" si="9"/>
        <v>1.6886954851525832E-2</v>
      </c>
      <c r="W6" s="17">
        <f t="shared" si="10"/>
        <v>2.0555163452900899E-2</v>
      </c>
    </row>
    <row r="7" spans="1:23" x14ac:dyDescent="0.25">
      <c r="A7" s="3" t="s">
        <v>166</v>
      </c>
      <c r="B7" s="1" t="s">
        <v>167</v>
      </c>
      <c r="C7" s="1" t="s">
        <v>168</v>
      </c>
      <c r="D7" s="1" t="s">
        <v>169</v>
      </c>
      <c r="E7" s="1" t="s">
        <v>170</v>
      </c>
      <c r="F7" s="1" t="s">
        <v>171</v>
      </c>
      <c r="G7" s="1" t="s">
        <v>172</v>
      </c>
      <c r="H7" s="1" t="s">
        <v>173</v>
      </c>
      <c r="I7" s="1" t="s">
        <v>174</v>
      </c>
      <c r="J7" s="1" t="s">
        <v>175</v>
      </c>
      <c r="K7" s="1" t="s">
        <v>176</v>
      </c>
      <c r="M7" s="3" t="s">
        <v>166</v>
      </c>
      <c r="N7" s="17">
        <f t="shared" si="1"/>
        <v>4.6372500053948565E-2</v>
      </c>
      <c r="O7" s="17">
        <f t="shared" si="2"/>
        <v>6.4456588421895306E-2</v>
      </c>
      <c r="P7" s="17">
        <f t="shared" si="3"/>
        <v>5.2159273244527515E-2</v>
      </c>
      <c r="Q7" s="17">
        <f t="shared" si="4"/>
        <v>5.4503537292753652E-2</v>
      </c>
      <c r="R7" s="17">
        <f t="shared" si="5"/>
        <v>5.7014400664543954E-2</v>
      </c>
      <c r="S7" s="17">
        <f t="shared" si="6"/>
        <v>5.6169130565376708E-2</v>
      </c>
      <c r="T7" s="17">
        <f t="shared" si="7"/>
        <v>5.7414413372137728E-2</v>
      </c>
      <c r="U7" s="17">
        <f t="shared" si="8"/>
        <v>6.0308830323258428E-2</v>
      </c>
      <c r="V7" s="17">
        <f t="shared" si="9"/>
        <v>6.0991372064152893E-2</v>
      </c>
      <c r="W7" s="17">
        <f t="shared" si="10"/>
        <v>4.8037516587354119E-2</v>
      </c>
    </row>
    <row r="9" spans="1:23" x14ac:dyDescent="0.25">
      <c r="M9" s="11" t="s">
        <v>177</v>
      </c>
      <c r="N9" s="11"/>
      <c r="O9" s="11"/>
      <c r="P9" s="11"/>
      <c r="Q9" s="11"/>
      <c r="R9" s="11"/>
      <c r="S9" s="11"/>
      <c r="T9" s="11"/>
      <c r="U9" s="11"/>
      <c r="V9" s="11"/>
      <c r="W9" s="11"/>
    </row>
  </sheetData>
  <mergeCells count="1">
    <mergeCell ref="M9:W9"/>
  </mergeCells>
  <conditionalFormatting sqref="N3:W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98E7-B909-41F1-9997-A88842596702}">
  <dimension ref="A1:L11"/>
  <sheetViews>
    <sheetView workbookViewId="0">
      <selection activeCell="B8" sqref="B8"/>
    </sheetView>
  </sheetViews>
  <sheetFormatPr baseColWidth="10" defaultRowHeight="15" x14ac:dyDescent="0.25"/>
  <cols>
    <col min="1" max="1" width="28.42578125" bestFit="1" customWidth="1"/>
    <col min="2" max="5" width="21.42578125" bestFit="1" customWidth="1"/>
    <col min="6" max="6" width="22.42578125" bestFit="1" customWidth="1"/>
    <col min="7" max="7" width="21.42578125" bestFit="1" customWidth="1"/>
    <col min="8" max="10" width="22.42578125" bestFit="1" customWidth="1"/>
    <col min="11" max="11" width="21.42578125" bestFit="1" customWidth="1"/>
  </cols>
  <sheetData>
    <row r="1" spans="1:12" x14ac:dyDescent="0.25">
      <c r="A1" s="13" t="s">
        <v>182</v>
      </c>
      <c r="B1" s="13"/>
      <c r="C1" s="13"/>
      <c r="D1" s="13"/>
      <c r="E1" s="13"/>
      <c r="F1" s="13"/>
      <c r="G1" s="13"/>
      <c r="H1" s="13"/>
      <c r="I1" s="13"/>
      <c r="J1" s="13"/>
      <c r="K1" s="13"/>
    </row>
    <row r="2" spans="1:12" ht="30" x14ac:dyDescent="0.25">
      <c r="B2" s="2" t="s">
        <v>1</v>
      </c>
      <c r="C2" s="2" t="s">
        <v>2</v>
      </c>
      <c r="D2" s="2" t="s">
        <v>3</v>
      </c>
      <c r="E2" s="2" t="s">
        <v>4</v>
      </c>
      <c r="F2" s="2" t="s">
        <v>5</v>
      </c>
      <c r="G2" s="2" t="s">
        <v>6</v>
      </c>
      <c r="H2" s="2" t="s">
        <v>7</v>
      </c>
      <c r="I2" s="2" t="s">
        <v>8</v>
      </c>
      <c r="J2" s="2" t="s">
        <v>9</v>
      </c>
      <c r="K2" s="2" t="s">
        <v>10</v>
      </c>
    </row>
    <row r="3" spans="1:12" x14ac:dyDescent="0.25">
      <c r="A3" t="s">
        <v>178</v>
      </c>
      <c r="B3" s="5">
        <v>29441561</v>
      </c>
      <c r="C3" s="5">
        <v>17006542</v>
      </c>
      <c r="D3" s="5">
        <v>7960080</v>
      </c>
      <c r="E3" s="5">
        <v>9533369</v>
      </c>
      <c r="F3" s="5">
        <v>7631172</v>
      </c>
      <c r="G3" s="5">
        <v>15227181</v>
      </c>
      <c r="H3" s="5">
        <v>7951163</v>
      </c>
      <c r="I3" s="5">
        <v>8865506</v>
      </c>
      <c r="J3" s="5">
        <v>9946762</v>
      </c>
      <c r="K3" s="5">
        <v>21237608</v>
      </c>
    </row>
    <row r="4" spans="1:12" x14ac:dyDescent="0.25">
      <c r="A4" t="s">
        <v>179</v>
      </c>
      <c r="B4" s="18">
        <v>8.8999999999999996E-2</v>
      </c>
      <c r="C4" s="18">
        <v>0.14699999999999999</v>
      </c>
      <c r="D4" s="18">
        <v>0.158</v>
      </c>
      <c r="E4" s="18">
        <v>0.127</v>
      </c>
      <c r="F4" s="18">
        <v>0.184</v>
      </c>
      <c r="G4" s="18">
        <v>0.12</v>
      </c>
      <c r="H4" s="18">
        <v>0.16500000000000001</v>
      </c>
      <c r="I4" s="18">
        <v>0.193</v>
      </c>
      <c r="J4" s="18">
        <v>0.158</v>
      </c>
      <c r="K4" s="18">
        <v>0.13200000000000001</v>
      </c>
    </row>
    <row r="5" spans="1:12" x14ac:dyDescent="0.25">
      <c r="A5" t="s">
        <v>180</v>
      </c>
      <c r="B5" s="18">
        <v>5.3999999999999999E-2</v>
      </c>
      <c r="C5" s="18">
        <v>4.8000000000000001E-2</v>
      </c>
      <c r="D5" s="18">
        <v>0.04</v>
      </c>
      <c r="E5" s="18">
        <v>4.7E-2</v>
      </c>
      <c r="F5" s="18">
        <v>4.4999999999999998E-2</v>
      </c>
      <c r="G5" s="18">
        <v>4.2000000000000003E-2</v>
      </c>
      <c r="H5" s="18">
        <v>8.3000000000000004E-2</v>
      </c>
      <c r="I5" s="18">
        <v>4.9000000000000002E-2</v>
      </c>
      <c r="J5" s="18">
        <v>6.6000000000000003E-2</v>
      </c>
      <c r="K5" s="18">
        <v>4.9000000000000002E-2</v>
      </c>
    </row>
    <row r="6" spans="1:12" x14ac:dyDescent="0.25">
      <c r="A6" t="s">
        <v>181</v>
      </c>
      <c r="B6" s="18">
        <f>SUM(B4:B5)</f>
        <v>0.14299999999999999</v>
      </c>
      <c r="C6" s="18">
        <f t="shared" ref="C6:K6" si="0">SUM(C4:C5)</f>
        <v>0.19500000000000001</v>
      </c>
      <c r="D6" s="18">
        <f t="shared" si="0"/>
        <v>0.19800000000000001</v>
      </c>
      <c r="E6" s="18">
        <f t="shared" si="0"/>
        <v>0.17399999999999999</v>
      </c>
      <c r="F6" s="18">
        <f t="shared" si="0"/>
        <v>0.22899999999999998</v>
      </c>
      <c r="G6" s="18">
        <f t="shared" si="0"/>
        <v>0.16200000000000001</v>
      </c>
      <c r="H6" s="18">
        <f t="shared" si="0"/>
        <v>0.248</v>
      </c>
      <c r="I6" s="18">
        <f t="shared" si="0"/>
        <v>0.24199999999999999</v>
      </c>
      <c r="J6" s="18">
        <f t="shared" si="0"/>
        <v>0.224</v>
      </c>
      <c r="K6" s="18">
        <f t="shared" si="0"/>
        <v>0.18099999999999999</v>
      </c>
      <c r="L6" s="18">
        <f>SUM(B6:K6)</f>
        <v>1.996</v>
      </c>
    </row>
    <row r="7" spans="1:12" x14ac:dyDescent="0.25">
      <c r="A7" t="s">
        <v>183</v>
      </c>
      <c r="B7" s="19">
        <f>B6/$L$6</f>
        <v>7.1643286573146281E-2</v>
      </c>
      <c r="C7" s="19">
        <f t="shared" ref="C7:K7" si="1">C6/$L$6</f>
        <v>9.7695390781563127E-2</v>
      </c>
      <c r="D7" s="19">
        <f t="shared" si="1"/>
        <v>9.9198396793587176E-2</v>
      </c>
      <c r="E7" s="19">
        <f t="shared" si="1"/>
        <v>8.717434869739478E-2</v>
      </c>
      <c r="F7" s="19">
        <f t="shared" si="1"/>
        <v>0.11472945891783566</v>
      </c>
      <c r="G7" s="19">
        <f t="shared" si="1"/>
        <v>8.1162324649298595E-2</v>
      </c>
      <c r="H7" s="19">
        <f t="shared" si="1"/>
        <v>0.12424849699398798</v>
      </c>
      <c r="I7" s="19">
        <f t="shared" si="1"/>
        <v>0.12124248496993988</v>
      </c>
      <c r="J7" s="19">
        <f t="shared" si="1"/>
        <v>0.11222444889779559</v>
      </c>
      <c r="K7" s="19">
        <f t="shared" si="1"/>
        <v>9.0681362725450895E-2</v>
      </c>
    </row>
    <row r="8" spans="1:12" x14ac:dyDescent="0.25">
      <c r="B8">
        <f>B7*B3</f>
        <v>2109290.191883767</v>
      </c>
    </row>
    <row r="11" spans="1:12" x14ac:dyDescent="0.25">
      <c r="A11" t="s">
        <v>184</v>
      </c>
    </row>
  </sheetData>
  <mergeCells count="1">
    <mergeCell ref="A1:K1"/>
  </mergeCells>
  <conditionalFormatting sqref="B7:K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3D11-3D07-4B48-806C-29B822FF5A89}">
  <dimension ref="B3:T30"/>
  <sheetViews>
    <sheetView zoomScale="69" zoomScaleNormal="115" workbookViewId="0">
      <selection activeCell="I43" sqref="I43"/>
    </sheetView>
  </sheetViews>
  <sheetFormatPr baseColWidth="10" defaultRowHeight="15" x14ac:dyDescent="0.25"/>
  <cols>
    <col min="3" max="4" width="12.85546875" bestFit="1" customWidth="1"/>
    <col min="6" max="6" width="15.28515625" bestFit="1" customWidth="1"/>
    <col min="7" max="7" width="14.5703125" bestFit="1" customWidth="1"/>
    <col min="8" max="8" width="14.5703125" customWidth="1"/>
    <col min="9" max="9" width="19" bestFit="1" customWidth="1"/>
    <col min="10" max="10" width="14.140625" bestFit="1" customWidth="1"/>
    <col min="14" max="15" width="18.85546875" bestFit="1" customWidth="1"/>
  </cols>
  <sheetData>
    <row r="3" spans="2:20" x14ac:dyDescent="0.25">
      <c r="R3" s="32" t="s">
        <v>213</v>
      </c>
    </row>
    <row r="4" spans="2:20" x14ac:dyDescent="0.25">
      <c r="H4" t="s">
        <v>207</v>
      </c>
      <c r="R4" s="32" t="s">
        <v>214</v>
      </c>
    </row>
    <row r="5" spans="2:20" x14ac:dyDescent="0.25">
      <c r="H5" t="s">
        <v>208</v>
      </c>
      <c r="N5" t="s">
        <v>209</v>
      </c>
      <c r="R5" t="s">
        <v>215</v>
      </c>
    </row>
    <row r="6" spans="2:20" x14ac:dyDescent="0.25">
      <c r="H6" t="s">
        <v>205</v>
      </c>
      <c r="N6" t="s">
        <v>210</v>
      </c>
      <c r="R6" t="s">
        <v>216</v>
      </c>
    </row>
    <row r="7" spans="2:20" x14ac:dyDescent="0.25">
      <c r="H7" t="s">
        <v>206</v>
      </c>
      <c r="N7" t="s">
        <v>211</v>
      </c>
      <c r="R7" t="s">
        <v>217</v>
      </c>
    </row>
    <row r="8" spans="2:20" x14ac:dyDescent="0.25">
      <c r="N8" t="s">
        <v>212</v>
      </c>
      <c r="R8" t="s">
        <v>203</v>
      </c>
    </row>
    <row r="9" spans="2:20" x14ac:dyDescent="0.25">
      <c r="R9" t="s">
        <v>204</v>
      </c>
    </row>
    <row r="10" spans="2:20" x14ac:dyDescent="0.25">
      <c r="R10" t="s">
        <v>205</v>
      </c>
    </row>
    <row r="11" spans="2:20" x14ac:dyDescent="0.25">
      <c r="R11" t="s">
        <v>206</v>
      </c>
    </row>
    <row r="12" spans="2:20" ht="15.75" thickBot="1" x14ac:dyDescent="0.3">
      <c r="G12" s="8" t="s">
        <v>201</v>
      </c>
      <c r="H12" t="s">
        <v>199</v>
      </c>
      <c r="L12" s="107"/>
      <c r="Q12" s="107"/>
    </row>
    <row r="13" spans="2:20" x14ac:dyDescent="0.25">
      <c r="G13" s="21" t="s">
        <v>185</v>
      </c>
      <c r="H13" s="29" t="s">
        <v>202</v>
      </c>
      <c r="I13" s="22" t="s">
        <v>187</v>
      </c>
      <c r="J13" s="23" t="s">
        <v>188</v>
      </c>
      <c r="L13" s="21" t="s">
        <v>185</v>
      </c>
      <c r="M13" s="22" t="str">
        <f>H13</f>
        <v>Age_id</v>
      </c>
      <c r="N13" s="22" t="s">
        <v>189</v>
      </c>
      <c r="O13" s="23" t="s">
        <v>188</v>
      </c>
      <c r="Q13" s="21" t="s">
        <v>185</v>
      </c>
      <c r="R13" s="22" t="str">
        <f>M13</f>
        <v>Age_id</v>
      </c>
      <c r="S13" s="22" t="s">
        <v>194</v>
      </c>
      <c r="T13" s="23" t="s">
        <v>188</v>
      </c>
    </row>
    <row r="14" spans="2:20" ht="15.75" thickBot="1" x14ac:dyDescent="0.3">
      <c r="G14" s="24">
        <v>1</v>
      </c>
      <c r="H14" s="30">
        <f>H19</f>
        <v>1</v>
      </c>
      <c r="I14" s="25" t="str">
        <f>'Average Income'!A12</f>
        <v>$100,000 to $149,999</v>
      </c>
      <c r="J14" s="26">
        <f>'Average Income'!C19</f>
        <v>2363515.088</v>
      </c>
      <c r="L14" s="24">
        <v>1</v>
      </c>
      <c r="M14" s="25">
        <f>H19</f>
        <v>1</v>
      </c>
      <c r="N14" s="25" t="str">
        <f>'Household size'!A4</f>
        <v>1-person household</v>
      </c>
      <c r="O14" s="31">
        <f>'Household size'!B4</f>
        <v>3218519</v>
      </c>
      <c r="Q14" s="24">
        <v>1</v>
      </c>
      <c r="R14" s="25">
        <f>M14</f>
        <v>1</v>
      </c>
      <c r="S14" s="25" t="str">
        <f>'Education level'!A23</f>
        <v>Bachelor's degree</v>
      </c>
      <c r="T14" s="31">
        <f>'Education level'!B23</f>
        <v>5958030</v>
      </c>
    </row>
    <row r="15" spans="2:20" ht="15.75" thickBot="1" x14ac:dyDescent="0.3">
      <c r="B15" t="str">
        <f>B24</f>
        <v>Primary Key</v>
      </c>
      <c r="C15" t="str">
        <f>C24</f>
        <v>Foreng Key</v>
      </c>
      <c r="E15" s="8"/>
    </row>
    <row r="16" spans="2:20" x14ac:dyDescent="0.25">
      <c r="B16" s="21" t="s">
        <v>185</v>
      </c>
      <c r="C16" s="22" t="str">
        <f>H13</f>
        <v>Age_id</v>
      </c>
      <c r="D16" s="22" t="s">
        <v>193</v>
      </c>
      <c r="E16" s="23" t="s">
        <v>188</v>
      </c>
    </row>
    <row r="17" spans="2:11" ht="15.75" thickBot="1" x14ac:dyDescent="0.3">
      <c r="B17" s="24">
        <v>1</v>
      </c>
      <c r="C17" s="25">
        <f>C26</f>
        <v>1</v>
      </c>
      <c r="D17" s="25" t="str">
        <f>'Ethnicity race '!A3</f>
        <v>White alone</v>
      </c>
      <c r="E17" s="31">
        <f>'Ethnicity race '!B3</f>
        <v>15443776</v>
      </c>
      <c r="H17" s="8" t="s">
        <v>201</v>
      </c>
      <c r="I17" t="s">
        <v>199</v>
      </c>
    </row>
    <row r="18" spans="2:11" x14ac:dyDescent="0.25">
      <c r="H18" s="21" t="s">
        <v>185</v>
      </c>
      <c r="I18" s="29" t="s">
        <v>190</v>
      </c>
      <c r="J18" s="22" t="s">
        <v>186</v>
      </c>
      <c r="K18" s="23" t="s">
        <v>188</v>
      </c>
    </row>
    <row r="19" spans="2:11" ht="15.75" thickBot="1" x14ac:dyDescent="0.3">
      <c r="H19" s="24">
        <v>1</v>
      </c>
      <c r="I19" s="30">
        <v>1</v>
      </c>
      <c r="J19" s="25" t="str">
        <f>Age!A8</f>
        <v>20 to 24 years</v>
      </c>
      <c r="K19" s="26">
        <f>Age!B8</f>
        <v>2531692</v>
      </c>
    </row>
    <row r="22" spans="2:11" ht="15.75" thickBot="1" x14ac:dyDescent="0.3">
      <c r="J22" s="8" t="s">
        <v>200</v>
      </c>
    </row>
    <row r="23" spans="2:11" x14ac:dyDescent="0.25">
      <c r="J23" s="21" t="s">
        <v>185</v>
      </c>
      <c r="K23" s="23" t="s">
        <v>190</v>
      </c>
    </row>
    <row r="24" spans="2:11" ht="15.75" thickBot="1" x14ac:dyDescent="0.3">
      <c r="B24" s="107" t="s">
        <v>201</v>
      </c>
      <c r="C24" t="s">
        <v>199</v>
      </c>
      <c r="J24" s="24">
        <v>1</v>
      </c>
      <c r="K24" s="31" t="s">
        <v>191</v>
      </c>
    </row>
    <row r="25" spans="2:11" x14ac:dyDescent="0.25">
      <c r="B25" s="21" t="s">
        <v>185</v>
      </c>
      <c r="C25" s="22" t="str">
        <f>C16</f>
        <v>Age_id</v>
      </c>
      <c r="D25" s="22" t="s">
        <v>195</v>
      </c>
      <c r="E25" s="23" t="s">
        <v>188</v>
      </c>
    </row>
    <row r="26" spans="2:11" ht="15.75" thickBot="1" x14ac:dyDescent="0.3">
      <c r="B26" s="24">
        <v>1</v>
      </c>
      <c r="C26" s="25">
        <v>1</v>
      </c>
      <c r="D26" s="25" t="str">
        <f>'Marital status '!A3</f>
        <v>Never married</v>
      </c>
      <c r="E26" s="31" t="str">
        <f>'Marital status '!B3</f>
        <v>12,238,154</v>
      </c>
    </row>
    <row r="28" spans="2:11" ht="15.75" thickBot="1" x14ac:dyDescent="0.3">
      <c r="F28" t="s">
        <v>198</v>
      </c>
      <c r="G28" t="s">
        <v>199</v>
      </c>
    </row>
    <row r="29" spans="2:11" x14ac:dyDescent="0.25">
      <c r="F29" s="21" t="s">
        <v>185</v>
      </c>
      <c r="G29" s="22" t="s">
        <v>190</v>
      </c>
      <c r="H29" s="22" t="s">
        <v>196</v>
      </c>
      <c r="I29" s="23" t="s">
        <v>188</v>
      </c>
    </row>
    <row r="30" spans="2:11" ht="15.75" thickBot="1" x14ac:dyDescent="0.3">
      <c r="F30" s="24">
        <v>1</v>
      </c>
      <c r="G30" s="25">
        <v>1</v>
      </c>
      <c r="H30" s="25" t="s">
        <v>197</v>
      </c>
      <c r="I30" s="31">
        <f>'Tobacco use'!B8</f>
        <v>2109290.191883767</v>
      </c>
    </row>
  </sheetData>
  <pageMargins left="0.7" right="0.7" top="0.75" bottom="0.75" header="0.3" footer="0.3"/>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1B6F-F3C1-42E1-9EA2-608C9B0B1161}">
  <dimension ref="A1:AF49"/>
  <sheetViews>
    <sheetView topLeftCell="J11" zoomScale="57" zoomScaleNormal="66" workbookViewId="0">
      <selection activeCell="AC33" sqref="AC33:AE33"/>
    </sheetView>
  </sheetViews>
  <sheetFormatPr baseColWidth="10" defaultRowHeight="15" x14ac:dyDescent="0.25"/>
  <cols>
    <col min="2" max="2" width="15.42578125" bestFit="1" customWidth="1"/>
    <col min="3" max="3" width="21.7109375" bestFit="1" customWidth="1"/>
    <col min="4" max="4" width="43.42578125" bestFit="1" customWidth="1"/>
    <col min="5" max="5" width="15.42578125" bestFit="1" customWidth="1"/>
    <col min="6" max="6" width="14.140625" bestFit="1" customWidth="1"/>
    <col min="7" max="7" width="17.140625" bestFit="1" customWidth="1"/>
    <col min="8" max="8" width="15.28515625" bestFit="1" customWidth="1"/>
    <col min="9" max="9" width="19.5703125" customWidth="1"/>
    <col min="10" max="10" width="36.85546875" bestFit="1" customWidth="1"/>
    <col min="11" max="11" width="14.7109375" bestFit="1" customWidth="1"/>
    <col min="13" max="13" width="16.85546875" bestFit="1" customWidth="1"/>
    <col min="14" max="14" width="29.5703125" bestFit="1" customWidth="1"/>
    <col min="15" max="15" width="19.42578125" customWidth="1"/>
    <col min="16" max="16" width="24.85546875" bestFit="1" customWidth="1"/>
    <col min="17" max="17" width="19.5703125" bestFit="1" customWidth="1"/>
    <col min="18" max="18" width="20.42578125" bestFit="1" customWidth="1"/>
    <col min="23" max="23" width="17.5703125" bestFit="1" customWidth="1"/>
  </cols>
  <sheetData>
    <row r="1" spans="1:19" ht="15.75" thickBot="1" x14ac:dyDescent="0.3">
      <c r="S1" s="34"/>
    </row>
    <row r="2" spans="1:19" x14ac:dyDescent="0.25">
      <c r="A2" s="37" t="s">
        <v>236</v>
      </c>
      <c r="B2" s="38"/>
      <c r="C2" s="38"/>
      <c r="D2" s="38"/>
      <c r="E2" s="38"/>
      <c r="F2" s="38"/>
      <c r="G2" s="38"/>
      <c r="H2" s="38"/>
      <c r="I2" s="38"/>
      <c r="J2" s="38"/>
      <c r="K2" s="38"/>
      <c r="L2" s="38"/>
      <c r="M2" s="38"/>
      <c r="N2" s="38"/>
      <c r="O2" s="38"/>
      <c r="P2" s="38"/>
      <c r="Q2" s="38"/>
      <c r="R2" s="39"/>
      <c r="S2" s="33"/>
    </row>
    <row r="3" spans="1:19" x14ac:dyDescent="0.25">
      <c r="A3" s="67" t="s">
        <v>218</v>
      </c>
      <c r="B3" s="68" t="s">
        <v>219</v>
      </c>
      <c r="C3" s="68" t="s">
        <v>220</v>
      </c>
      <c r="D3" s="68" t="s">
        <v>221</v>
      </c>
      <c r="E3" s="68" t="s">
        <v>222</v>
      </c>
      <c r="F3" s="68" t="s">
        <v>223</v>
      </c>
      <c r="G3" s="68" t="s">
        <v>224</v>
      </c>
      <c r="H3" s="68" t="s">
        <v>225</v>
      </c>
      <c r="I3" s="68" t="s">
        <v>226</v>
      </c>
      <c r="J3" s="68" t="s">
        <v>227</v>
      </c>
      <c r="K3" s="68" t="s">
        <v>228</v>
      </c>
      <c r="L3" s="68" t="s">
        <v>229</v>
      </c>
      <c r="M3" s="68" t="s">
        <v>230</v>
      </c>
      <c r="N3" s="68" t="s">
        <v>231</v>
      </c>
      <c r="O3" s="68" t="s">
        <v>232</v>
      </c>
      <c r="P3" s="68" t="s">
        <v>233</v>
      </c>
      <c r="Q3" s="68" t="s">
        <v>234</v>
      </c>
      <c r="R3" s="92" t="s">
        <v>235</v>
      </c>
    </row>
    <row r="4" spans="1:19" ht="45.75" thickBot="1" x14ac:dyDescent="0.3">
      <c r="A4" s="69" t="s">
        <v>237</v>
      </c>
      <c r="B4" s="70">
        <v>76962</v>
      </c>
      <c r="C4" s="70" t="s">
        <v>238</v>
      </c>
      <c r="D4" s="70" t="s">
        <v>239</v>
      </c>
      <c r="E4" s="70" t="s">
        <v>240</v>
      </c>
      <c r="F4" s="90" t="s">
        <v>241</v>
      </c>
      <c r="G4" s="90" t="str">
        <f>F4</f>
        <v>$500 per day</v>
      </c>
      <c r="H4" s="90" t="str">
        <f>G4</f>
        <v>$500 per day</v>
      </c>
      <c r="I4" s="91">
        <v>0.04</v>
      </c>
      <c r="J4" s="91">
        <f>I4</f>
        <v>0.04</v>
      </c>
      <c r="K4" s="91">
        <f>J4</f>
        <v>0.04</v>
      </c>
      <c r="L4" s="90" t="s">
        <v>242</v>
      </c>
      <c r="M4" s="90" t="s">
        <v>242</v>
      </c>
      <c r="N4" s="90">
        <v>1</v>
      </c>
      <c r="O4" s="90" t="s">
        <v>243</v>
      </c>
      <c r="P4" s="90" t="s">
        <v>244</v>
      </c>
      <c r="Q4" s="90" t="s">
        <v>245</v>
      </c>
      <c r="R4" s="93" t="s">
        <v>245</v>
      </c>
    </row>
    <row r="5" spans="1:19" ht="15.75" thickBot="1" x14ac:dyDescent="0.3">
      <c r="A5" s="8"/>
      <c r="B5" s="8"/>
    </row>
    <row r="6" spans="1:19" x14ac:dyDescent="0.25">
      <c r="A6" s="37" t="s">
        <v>246</v>
      </c>
      <c r="B6" s="38"/>
      <c r="C6" s="38"/>
      <c r="D6" s="38"/>
      <c r="E6" s="38"/>
      <c r="F6" s="38"/>
      <c r="G6" s="38"/>
      <c r="H6" s="38"/>
      <c r="I6" s="38"/>
      <c r="J6" s="38"/>
      <c r="K6" s="38"/>
      <c r="L6" s="38"/>
      <c r="M6" s="38"/>
      <c r="N6" s="38"/>
      <c r="O6" s="38"/>
      <c r="P6" s="38"/>
      <c r="Q6" s="38"/>
      <c r="R6" s="39"/>
    </row>
    <row r="7" spans="1:19" ht="75" x14ac:dyDescent="0.25">
      <c r="A7" s="65" t="s">
        <v>218</v>
      </c>
      <c r="B7" s="62" t="s">
        <v>219</v>
      </c>
      <c r="C7" s="62" t="s">
        <v>247</v>
      </c>
      <c r="D7" s="62" t="s">
        <v>248</v>
      </c>
      <c r="E7" s="62" t="s">
        <v>221</v>
      </c>
      <c r="F7" s="62" t="s">
        <v>249</v>
      </c>
      <c r="G7" s="62" t="s">
        <v>250</v>
      </c>
      <c r="H7" s="62" t="s">
        <v>251</v>
      </c>
      <c r="I7" s="62" t="s">
        <v>252</v>
      </c>
      <c r="J7" s="62" t="s">
        <v>253</v>
      </c>
      <c r="K7" s="62" t="s">
        <v>254</v>
      </c>
      <c r="L7" s="62" t="s">
        <v>255</v>
      </c>
      <c r="M7" s="62" t="s">
        <v>256</v>
      </c>
      <c r="N7" s="62" t="s">
        <v>257</v>
      </c>
      <c r="O7" s="46"/>
      <c r="P7" s="46"/>
      <c r="Q7" s="46"/>
      <c r="R7" s="47"/>
    </row>
    <row r="8" spans="1:19" ht="15.75" thickBot="1" x14ac:dyDescent="0.3">
      <c r="A8" s="66" t="str">
        <f>A4</f>
        <v>CT</v>
      </c>
      <c r="B8" s="64">
        <f>B4</f>
        <v>76962</v>
      </c>
      <c r="C8" s="63">
        <v>45031</v>
      </c>
      <c r="D8" s="63">
        <f>C8</f>
        <v>45031</v>
      </c>
      <c r="E8" s="64" t="s">
        <v>258</v>
      </c>
      <c r="F8" s="64" t="s">
        <v>259</v>
      </c>
      <c r="G8" s="64">
        <v>76.59</v>
      </c>
      <c r="H8" s="64">
        <v>159.30000000000001</v>
      </c>
      <c r="I8" s="64">
        <v>183.81</v>
      </c>
      <c r="J8" s="64">
        <v>183.81</v>
      </c>
      <c r="K8" s="64">
        <v>183.81</v>
      </c>
      <c r="L8" s="64">
        <v>274.18</v>
      </c>
      <c r="M8" s="64">
        <v>274.18</v>
      </c>
      <c r="N8" s="64">
        <v>274.18</v>
      </c>
      <c r="O8" s="25"/>
      <c r="P8" s="25"/>
      <c r="Q8" s="25"/>
      <c r="R8" s="31"/>
    </row>
    <row r="9" spans="1:19" ht="15.75" thickBot="1" x14ac:dyDescent="0.3"/>
    <row r="10" spans="1:19" x14ac:dyDescent="0.25">
      <c r="A10" s="21"/>
      <c r="B10" s="22"/>
      <c r="C10" s="22"/>
      <c r="D10" s="22"/>
      <c r="E10" s="22"/>
      <c r="F10" s="22"/>
      <c r="G10" s="22"/>
      <c r="H10" s="22"/>
      <c r="I10" s="22" t="s">
        <v>260</v>
      </c>
      <c r="J10" s="22"/>
      <c r="K10" s="22"/>
      <c r="L10" s="22"/>
      <c r="M10" s="22"/>
      <c r="N10" s="22"/>
      <c r="O10" s="22"/>
      <c r="P10" s="22"/>
      <c r="Q10" s="22"/>
      <c r="R10" s="23"/>
    </row>
    <row r="11" spans="1:19" ht="30" x14ac:dyDescent="0.25">
      <c r="A11" s="67" t="s">
        <v>218</v>
      </c>
      <c r="B11" s="94" t="s">
        <v>261</v>
      </c>
      <c r="C11" s="68" t="s">
        <v>262</v>
      </c>
      <c r="D11" s="68" t="str">
        <f>B7</f>
        <v xml:space="preserve"> IssuerId</v>
      </c>
      <c r="E11" s="68"/>
      <c r="F11" s="68" t="s">
        <v>263</v>
      </c>
      <c r="G11" s="68" t="s">
        <v>264</v>
      </c>
      <c r="H11" s="20"/>
      <c r="I11" s="20"/>
      <c r="J11" s="20"/>
      <c r="K11" s="20"/>
      <c r="L11" s="20"/>
      <c r="M11" s="20"/>
      <c r="N11" s="20"/>
      <c r="O11" s="20"/>
      <c r="P11" s="20"/>
      <c r="Q11" s="20"/>
      <c r="R11" s="41"/>
    </row>
    <row r="12" spans="1:19" ht="30.75" thickBot="1" x14ac:dyDescent="0.3">
      <c r="A12" s="66" t="s">
        <v>237</v>
      </c>
      <c r="B12" s="64" t="s">
        <v>265</v>
      </c>
      <c r="C12" s="71" t="s">
        <v>266</v>
      </c>
      <c r="D12" s="64">
        <f>B8</f>
        <v>76962</v>
      </c>
      <c r="E12" s="64"/>
      <c r="F12" s="64" t="s">
        <v>267</v>
      </c>
      <c r="G12" s="64" t="s">
        <v>268</v>
      </c>
      <c r="H12" s="25"/>
      <c r="I12" s="25"/>
      <c r="J12" s="25"/>
      <c r="K12" s="25"/>
      <c r="L12" s="25"/>
      <c r="M12" s="25"/>
      <c r="N12" s="25"/>
      <c r="O12" s="25"/>
      <c r="P12" s="25"/>
      <c r="Q12" s="25"/>
      <c r="R12" s="31"/>
    </row>
    <row r="17" spans="1:32" x14ac:dyDescent="0.25">
      <c r="K17" s="80"/>
    </row>
    <row r="19" spans="1:32" ht="15.75" thickBot="1" x14ac:dyDescent="0.3"/>
    <row r="20" spans="1:32" x14ac:dyDescent="0.25">
      <c r="C20" s="50"/>
      <c r="H20" s="49"/>
      <c r="Q20" s="78" t="s">
        <v>279</v>
      </c>
      <c r="R20" s="79"/>
      <c r="S20" s="81"/>
      <c r="Z20" s="78" t="s">
        <v>280</v>
      </c>
      <c r="AA20" s="79"/>
      <c r="AB20" s="79"/>
      <c r="AC20" s="79"/>
      <c r="AD20" s="79"/>
      <c r="AE20" s="79"/>
      <c r="AF20" s="81"/>
    </row>
    <row r="21" spans="1:32" ht="90" x14ac:dyDescent="0.25">
      <c r="Q21" s="74" t="s">
        <v>185</v>
      </c>
      <c r="R21" s="72" t="s">
        <v>277</v>
      </c>
      <c r="S21" s="75" t="s">
        <v>250</v>
      </c>
      <c r="X21" t="s">
        <v>185</v>
      </c>
      <c r="Y21" t="s">
        <v>301</v>
      </c>
      <c r="Z21" s="82" t="s">
        <v>251</v>
      </c>
      <c r="AA21" s="36" t="s">
        <v>252</v>
      </c>
      <c r="AB21" s="36" t="s">
        <v>253</v>
      </c>
      <c r="AC21" s="36" t="s">
        <v>254</v>
      </c>
      <c r="AD21" s="36" t="s">
        <v>255</v>
      </c>
      <c r="AE21" s="36" t="s">
        <v>256</v>
      </c>
      <c r="AF21" s="75" t="s">
        <v>257</v>
      </c>
    </row>
    <row r="22" spans="1:32" ht="15.75" thickBot="1" x14ac:dyDescent="0.3">
      <c r="Q22" s="76">
        <v>1</v>
      </c>
      <c r="R22" s="73">
        <v>1</v>
      </c>
      <c r="S22" s="77">
        <v>76.59</v>
      </c>
      <c r="X22">
        <v>1</v>
      </c>
      <c r="Y22">
        <v>1</v>
      </c>
      <c r="Z22" s="83">
        <v>159.30000000000001</v>
      </c>
      <c r="AA22" s="73">
        <v>183.81</v>
      </c>
      <c r="AB22" s="73">
        <v>183.81</v>
      </c>
      <c r="AC22" s="73">
        <v>183.81</v>
      </c>
      <c r="AD22" s="73">
        <v>274.18</v>
      </c>
      <c r="AE22" s="73">
        <v>274.18</v>
      </c>
      <c r="AF22" s="77">
        <v>274.18</v>
      </c>
    </row>
    <row r="24" spans="1:32" ht="15.75" thickBot="1" x14ac:dyDescent="0.3"/>
    <row r="25" spans="1:32" ht="14.25" customHeight="1" thickBot="1" x14ac:dyDescent="0.3">
      <c r="J25" s="21"/>
      <c r="K25" s="54" t="s">
        <v>285</v>
      </c>
      <c r="L25" s="54"/>
      <c r="M25" s="23"/>
    </row>
    <row r="26" spans="1:32" x14ac:dyDescent="0.25">
      <c r="A26" s="59" t="s">
        <v>282</v>
      </c>
      <c r="B26" s="14"/>
      <c r="C26" s="14"/>
      <c r="D26" s="14"/>
      <c r="E26" s="14"/>
      <c r="F26" s="14"/>
      <c r="G26" s="14"/>
      <c r="H26" s="14"/>
      <c r="J26" s="40" t="s">
        <v>185</v>
      </c>
      <c r="K26" s="20" t="s">
        <v>283</v>
      </c>
      <c r="L26" s="20" t="s">
        <v>286</v>
      </c>
      <c r="M26" s="41" t="s">
        <v>287</v>
      </c>
      <c r="T26" s="56" t="s">
        <v>278</v>
      </c>
      <c r="U26" s="57"/>
      <c r="V26" s="57"/>
      <c r="W26" s="57"/>
      <c r="X26" s="58"/>
    </row>
    <row r="27" spans="1:32" ht="15.75" thickBot="1" x14ac:dyDescent="0.3">
      <c r="A27" s="88" t="s">
        <v>185</v>
      </c>
      <c r="B27" s="33" t="s">
        <v>283</v>
      </c>
      <c r="C27" t="s">
        <v>300</v>
      </c>
      <c r="D27" s="40" t="str">
        <f>G3</f>
        <v xml:space="preserve"> CopayInnTier2</v>
      </c>
      <c r="E27" s="20" t="str">
        <f>H3</f>
        <v xml:space="preserve"> CopayOutofNet</v>
      </c>
      <c r="F27" s="20" t="s">
        <v>226</v>
      </c>
      <c r="G27" s="20" t="s">
        <v>227</v>
      </c>
      <c r="H27" s="41" t="s">
        <v>228</v>
      </c>
      <c r="J27" s="24">
        <v>1</v>
      </c>
      <c r="K27" s="25">
        <v>1</v>
      </c>
      <c r="L27" s="42">
        <v>1</v>
      </c>
      <c r="M27" s="44" t="s">
        <v>243</v>
      </c>
      <c r="T27" s="60" t="s">
        <v>273</v>
      </c>
      <c r="U27" s="45"/>
      <c r="V27" s="45"/>
      <c r="W27" s="45"/>
      <c r="X27" s="61"/>
    </row>
    <row r="28" spans="1:32" ht="45.75" thickBot="1" x14ac:dyDescent="0.3">
      <c r="A28" s="27">
        <v>1</v>
      </c>
      <c r="B28" s="28">
        <v>1</v>
      </c>
      <c r="C28" t="s">
        <v>299</v>
      </c>
      <c r="D28" s="24" t="str">
        <f>G4</f>
        <v>$500 per day</v>
      </c>
      <c r="E28" s="25" t="str">
        <f>H4</f>
        <v>$500 per day</v>
      </c>
      <c r="F28" s="43">
        <v>0.04</v>
      </c>
      <c r="G28" s="43">
        <f>F28</f>
        <v>0.04</v>
      </c>
      <c r="H28" s="87">
        <f>G28</f>
        <v>0.04</v>
      </c>
      <c r="T28" s="40" t="s">
        <v>185</v>
      </c>
      <c r="U28" s="20" t="s">
        <v>276</v>
      </c>
      <c r="V28" s="20"/>
      <c r="W28" s="20" t="str">
        <f>C7</f>
        <v xml:space="preserve"> RateEffectiveDate</v>
      </c>
      <c r="X28" s="47" t="str">
        <f>D7</f>
        <v xml:space="preserve"> RateExpirationDate</v>
      </c>
    </row>
    <row r="29" spans="1:32" ht="15.75" thickBot="1" x14ac:dyDescent="0.3">
      <c r="T29" s="24">
        <v>1</v>
      </c>
      <c r="U29" s="28">
        <v>1</v>
      </c>
      <c r="V29" s="25"/>
      <c r="W29" s="48">
        <f>C8</f>
        <v>45031</v>
      </c>
      <c r="X29" s="52">
        <f>D8</f>
        <v>45031</v>
      </c>
    </row>
    <row r="31" spans="1:32" ht="15.75" thickBot="1" x14ac:dyDescent="0.3"/>
    <row r="32" spans="1:32" ht="15.75" thickBot="1" x14ac:dyDescent="0.3">
      <c r="G32" s="78" t="s">
        <v>281</v>
      </c>
      <c r="H32" s="79"/>
      <c r="I32" s="79"/>
      <c r="J32" s="79"/>
      <c r="K32" s="79"/>
      <c r="L32" s="79"/>
      <c r="M32" s="79"/>
      <c r="N32" s="79"/>
      <c r="O32" s="79"/>
      <c r="P32" s="81"/>
    </row>
    <row r="33" spans="7:24" x14ac:dyDescent="0.25">
      <c r="G33" s="84" t="s">
        <v>185</v>
      </c>
      <c r="H33" s="20" t="s">
        <v>284</v>
      </c>
      <c r="I33" s="86" t="s">
        <v>269</v>
      </c>
      <c r="J33" s="20"/>
      <c r="K33" s="20" t="str">
        <f>L3</f>
        <v xml:space="preserve"> IsCovered</v>
      </c>
      <c r="L33" s="20" t="str">
        <f>M3</f>
        <v xml:space="preserve"> QuantLimitOnSvc</v>
      </c>
      <c r="M33" s="20"/>
      <c r="N33" s="20" t="str">
        <f>P3</f>
        <v xml:space="preserve"> Explanation</v>
      </c>
      <c r="O33" s="20" t="str">
        <f>Q3</f>
        <v xml:space="preserve"> IsExclFromInnMOOP</v>
      </c>
      <c r="P33" s="41" t="str">
        <f>R3</f>
        <v xml:space="preserve"> IsExclFromOonMOOP</v>
      </c>
      <c r="V33" s="53" t="s">
        <v>274</v>
      </c>
      <c r="W33" s="55"/>
    </row>
    <row r="34" spans="7:24" ht="15.75" thickBot="1" x14ac:dyDescent="0.3">
      <c r="G34" s="85">
        <v>1</v>
      </c>
      <c r="H34" s="25" t="str">
        <f>Q49</f>
        <v>21989AK0110001</v>
      </c>
      <c r="I34" s="89" t="str">
        <f>E4</f>
        <v>Primary Care Visit to Treat an Injury or Illness</v>
      </c>
      <c r="J34" s="25"/>
      <c r="K34" s="25" t="str">
        <f>L4</f>
        <v>Yes</v>
      </c>
      <c r="L34" s="25" t="str">
        <f>M4</f>
        <v>Yes</v>
      </c>
      <c r="M34" s="25"/>
      <c r="N34" s="25" t="str">
        <f>P4</f>
        <v>Preauthorization is required.</v>
      </c>
      <c r="O34" s="25" t="str">
        <f>Q4</f>
        <v>yes</v>
      </c>
      <c r="P34" s="31" t="str">
        <f>R4</f>
        <v>yes</v>
      </c>
      <c r="V34" s="40" t="s">
        <v>185</v>
      </c>
      <c r="W34" t="s">
        <v>284</v>
      </c>
      <c r="X34" s="47" t="s">
        <v>249</v>
      </c>
    </row>
    <row r="35" spans="7:24" ht="15.75" thickBot="1" x14ac:dyDescent="0.3">
      <c r="V35" s="24">
        <v>1</v>
      </c>
      <c r="W35" t="str">
        <f>Q49</f>
        <v>21989AK0110001</v>
      </c>
      <c r="X35" s="31" t="s">
        <v>275</v>
      </c>
    </row>
    <row r="46" spans="7:24" x14ac:dyDescent="0.25">
      <c r="Q46" s="35" t="s">
        <v>271</v>
      </c>
      <c r="R46" s="35"/>
      <c r="S46" s="35"/>
      <c r="T46" s="35"/>
      <c r="U46" s="35"/>
      <c r="V46" s="20"/>
    </row>
    <row r="47" spans="7:24" x14ac:dyDescent="0.25">
      <c r="Q47" s="35" t="s">
        <v>272</v>
      </c>
      <c r="R47" s="35"/>
      <c r="S47" s="35"/>
      <c r="T47" s="35"/>
      <c r="U47" s="20"/>
      <c r="V47" s="20"/>
    </row>
    <row r="48" spans="7:24" x14ac:dyDescent="0.25">
      <c r="Q48" s="20" t="s">
        <v>185</v>
      </c>
      <c r="R48" s="20" t="s">
        <v>298</v>
      </c>
      <c r="S48" s="95" t="s">
        <v>269</v>
      </c>
      <c r="T48" s="51" t="str">
        <f>C11</f>
        <v>PlanMarketingName</v>
      </c>
      <c r="U48" s="20" t="str">
        <f>F11</f>
        <v>PlanType</v>
      </c>
      <c r="V48" s="20" t="str">
        <f>G11</f>
        <v>MetalLevel</v>
      </c>
    </row>
    <row r="49" spans="17:22" x14ac:dyDescent="0.25">
      <c r="Q49" s="20" t="str">
        <f>E8</f>
        <v>21989AK0110001</v>
      </c>
      <c r="R49" s="20" t="s">
        <v>192</v>
      </c>
      <c r="S49" s="95" t="s">
        <v>270</v>
      </c>
      <c r="T49" s="51" t="str">
        <f>C12</f>
        <v>Premera Blue Cross Preferred Gold 1500</v>
      </c>
      <c r="U49" s="20" t="str">
        <f>F12</f>
        <v>PPO</v>
      </c>
      <c r="V49" s="20" t="str">
        <f>G12</f>
        <v>Gold</v>
      </c>
    </row>
  </sheetData>
  <mergeCells count="10">
    <mergeCell ref="Q46:U46"/>
    <mergeCell ref="T26:X26"/>
    <mergeCell ref="T27:X27"/>
    <mergeCell ref="A26:H26"/>
    <mergeCell ref="G32:P32"/>
    <mergeCell ref="Q47:T47"/>
    <mergeCell ref="A2:R2"/>
    <mergeCell ref="A6:R6"/>
    <mergeCell ref="Q20:S20"/>
    <mergeCell ref="Z20:AF20"/>
  </mergeCells>
  <pageMargins left="0.7" right="0.7" top="0.75" bottom="0.75" header="0.3" footer="0.3"/>
  <pageSetup paperSize="9" orientation="portrait" horizontalDpi="360" verticalDpi="36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08B8-301B-465D-AD09-8E70B205A9B6}">
  <dimension ref="A1:A4"/>
  <sheetViews>
    <sheetView topLeftCell="E1" workbookViewId="0">
      <selection activeCell="D6" sqref="D6"/>
    </sheetView>
  </sheetViews>
  <sheetFormatPr baseColWidth="10" defaultRowHeight="15" x14ac:dyDescent="0.25"/>
  <sheetData>
    <row r="1" spans="1:1" x14ac:dyDescent="0.25">
      <c r="A1" t="s">
        <v>288</v>
      </c>
    </row>
    <row r="2" spans="1:1" x14ac:dyDescent="0.25">
      <c r="A2" t="s">
        <v>289</v>
      </c>
    </row>
    <row r="3" spans="1:1" x14ac:dyDescent="0.25">
      <c r="A3" t="s">
        <v>290</v>
      </c>
    </row>
    <row r="4" spans="1:1" x14ac:dyDescent="0.25">
      <c r="A4" t="s">
        <v>291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43FE-AD07-4112-986A-7A46B1DCC06D}">
  <dimension ref="A1:A6"/>
  <sheetViews>
    <sheetView workbookViewId="0">
      <selection activeCell="D9" sqref="D9"/>
    </sheetView>
  </sheetViews>
  <sheetFormatPr baseColWidth="10" defaultRowHeight="15" x14ac:dyDescent="0.25"/>
  <sheetData>
    <row r="1" spans="1:1" x14ac:dyDescent="0.25">
      <c r="A1" t="s">
        <v>296</v>
      </c>
    </row>
    <row r="2" spans="1:1" x14ac:dyDescent="0.25">
      <c r="A2" t="s">
        <v>297</v>
      </c>
    </row>
    <row r="3" spans="1:1" x14ac:dyDescent="0.25">
      <c r="A3" t="s">
        <v>292</v>
      </c>
    </row>
    <row r="4" spans="1:1" x14ac:dyDescent="0.25">
      <c r="A4" t="s">
        <v>293</v>
      </c>
    </row>
    <row r="5" spans="1:1" x14ac:dyDescent="0.25">
      <c r="A5" t="s">
        <v>294</v>
      </c>
    </row>
    <row r="6" spans="1:1" x14ac:dyDescent="0.25">
      <c r="A6" t="s">
        <v>295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51CF0-11BF-47B5-8143-322612238DF9}">
  <dimension ref="A1:AL40"/>
  <sheetViews>
    <sheetView showGridLines="0" topLeftCell="F35" zoomScale="109" zoomScaleNormal="100" workbookViewId="0">
      <selection activeCell="AD47" sqref="AD47"/>
    </sheetView>
  </sheetViews>
  <sheetFormatPr baseColWidth="10" defaultRowHeight="15" x14ac:dyDescent="0.25"/>
  <sheetData>
    <row r="1" spans="1:38" x14ac:dyDescent="0.25">
      <c r="A1" s="96"/>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row>
    <row r="2" spans="1:38" x14ac:dyDescent="0.25">
      <c r="A2" s="96"/>
      <c r="B2" s="96"/>
      <c r="C2" s="97"/>
      <c r="D2" s="96"/>
      <c r="E2" s="96"/>
      <c r="F2" s="96"/>
      <c r="G2" s="96"/>
      <c r="H2" s="97"/>
      <c r="I2" s="96"/>
      <c r="J2" s="96"/>
      <c r="K2" s="96"/>
      <c r="L2" s="96"/>
      <c r="M2" s="96"/>
      <c r="N2" s="96"/>
      <c r="O2" s="96"/>
      <c r="P2" s="96"/>
      <c r="Q2" s="98"/>
      <c r="R2" s="98"/>
      <c r="S2" s="98"/>
      <c r="T2" s="96"/>
      <c r="U2" s="96"/>
      <c r="V2" s="96"/>
      <c r="W2" s="96"/>
      <c r="X2" s="96"/>
      <c r="Y2" s="96"/>
      <c r="Z2" s="98"/>
      <c r="AA2" s="98"/>
      <c r="AB2" s="98"/>
      <c r="AC2" s="98"/>
      <c r="AD2" s="98"/>
      <c r="AE2" s="98"/>
      <c r="AF2" s="98"/>
      <c r="AG2" s="96"/>
      <c r="AH2" s="96"/>
      <c r="AI2" s="96"/>
      <c r="AJ2" s="96"/>
      <c r="AK2" s="96"/>
      <c r="AL2" s="96"/>
    </row>
    <row r="3" spans="1:38" x14ac:dyDescent="0.25">
      <c r="A3" s="96"/>
      <c r="B3" s="96"/>
      <c r="C3" s="96"/>
      <c r="D3" s="96"/>
      <c r="E3" s="96"/>
      <c r="F3" s="96"/>
      <c r="G3" s="96"/>
      <c r="H3" s="96"/>
      <c r="I3" s="96"/>
      <c r="J3" s="96"/>
      <c r="K3" s="96"/>
      <c r="L3" s="96"/>
      <c r="M3" s="96"/>
      <c r="N3" s="96"/>
      <c r="O3" s="96"/>
      <c r="P3" s="96"/>
      <c r="Q3" s="99"/>
      <c r="R3" s="99"/>
      <c r="S3" s="100"/>
      <c r="T3" s="96"/>
      <c r="U3" s="96"/>
      <c r="V3" s="96"/>
      <c r="W3" s="96"/>
      <c r="X3" s="96"/>
      <c r="Y3" s="96"/>
      <c r="Z3" s="100"/>
      <c r="AA3" s="100"/>
      <c r="AB3" s="100"/>
      <c r="AC3" s="100"/>
      <c r="AD3" s="100"/>
      <c r="AE3" s="100"/>
      <c r="AF3" s="100"/>
      <c r="AG3" s="96"/>
      <c r="AH3" s="96"/>
      <c r="AI3" s="96"/>
      <c r="AJ3" s="96"/>
      <c r="AK3" s="96"/>
      <c r="AL3" s="96"/>
    </row>
    <row r="4" spans="1:38" x14ac:dyDescent="0.25">
      <c r="A4" s="96"/>
      <c r="B4" s="96"/>
      <c r="C4" s="96"/>
      <c r="D4" s="96"/>
      <c r="E4" s="96"/>
      <c r="F4" s="96"/>
      <c r="G4" s="96"/>
      <c r="H4" s="96"/>
      <c r="I4" s="96"/>
      <c r="J4" s="96"/>
      <c r="K4" s="96"/>
      <c r="L4" s="96"/>
      <c r="M4" s="96"/>
      <c r="N4" s="96"/>
      <c r="O4" s="96"/>
      <c r="P4" s="96"/>
      <c r="Q4" s="101"/>
      <c r="R4" s="99"/>
      <c r="S4" s="99"/>
      <c r="T4" s="96"/>
      <c r="U4" s="96"/>
      <c r="V4" s="96"/>
      <c r="W4" s="96"/>
      <c r="X4" s="96"/>
      <c r="Y4" s="96"/>
      <c r="Z4" s="99"/>
      <c r="AA4" s="99"/>
      <c r="AB4" s="99"/>
      <c r="AC4" s="99"/>
      <c r="AD4" s="99"/>
      <c r="AE4" s="99"/>
      <c r="AF4" s="99"/>
      <c r="AG4" s="96"/>
      <c r="AH4" s="96"/>
      <c r="AI4" s="96"/>
      <c r="AJ4" s="96"/>
      <c r="AK4" s="96"/>
      <c r="AL4" s="96"/>
    </row>
    <row r="5" spans="1:38" x14ac:dyDescent="0.25">
      <c r="A5" s="96"/>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row>
    <row r="6" spans="1:38" x14ac:dyDescent="0.25">
      <c r="A6" s="96"/>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row>
    <row r="7" spans="1:38" x14ac:dyDescent="0.25">
      <c r="A7" s="96"/>
      <c r="B7" s="96"/>
      <c r="C7" s="96"/>
      <c r="D7" s="96"/>
      <c r="E7" s="96"/>
      <c r="F7" s="96"/>
      <c r="G7" s="96"/>
      <c r="H7" s="96"/>
      <c r="I7" s="96"/>
      <c r="J7" s="102"/>
      <c r="K7" s="102"/>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row>
    <row r="8" spans="1:38" x14ac:dyDescent="0.25">
      <c r="A8" s="102"/>
      <c r="B8" s="102"/>
      <c r="C8" s="102"/>
      <c r="D8" s="102"/>
      <c r="E8" s="102"/>
      <c r="F8" s="102"/>
      <c r="G8" s="102"/>
      <c r="H8" s="96"/>
      <c r="I8" s="96"/>
      <c r="J8" s="96"/>
      <c r="K8" s="96"/>
      <c r="L8" s="96"/>
      <c r="M8" s="96"/>
      <c r="N8" s="96"/>
      <c r="O8" s="96"/>
      <c r="P8" s="96"/>
      <c r="Q8" s="96"/>
      <c r="R8" s="96"/>
      <c r="S8" s="96"/>
      <c r="T8" s="102"/>
      <c r="U8" s="102"/>
      <c r="V8" s="102"/>
      <c r="W8" s="102"/>
      <c r="X8" s="102"/>
      <c r="Y8" s="96"/>
      <c r="Z8" s="96"/>
      <c r="AA8" s="96"/>
      <c r="AB8" s="96"/>
      <c r="AC8" s="96"/>
      <c r="AD8" s="96"/>
      <c r="AE8" s="96"/>
      <c r="AF8" s="96"/>
      <c r="AG8" s="96"/>
      <c r="AH8" s="96"/>
      <c r="AI8" s="96"/>
      <c r="AJ8" s="96"/>
      <c r="AK8" s="96"/>
      <c r="AL8" s="96"/>
    </row>
    <row r="9" spans="1:38" x14ac:dyDescent="0.25">
      <c r="A9" s="96"/>
      <c r="B9" s="96"/>
      <c r="C9" s="96"/>
      <c r="D9" s="96"/>
      <c r="E9" s="96"/>
      <c r="F9" s="96"/>
      <c r="G9" s="96"/>
      <c r="H9" s="96"/>
      <c r="I9" s="96"/>
      <c r="J9" s="96"/>
      <c r="K9" s="100"/>
      <c r="L9" s="100"/>
      <c r="M9" s="96"/>
      <c r="N9" s="96"/>
      <c r="O9" s="96"/>
      <c r="P9" s="96"/>
      <c r="Q9" s="96"/>
      <c r="R9" s="96"/>
      <c r="S9" s="96"/>
      <c r="T9" s="102"/>
      <c r="U9" s="102"/>
      <c r="V9" s="102"/>
      <c r="W9" s="102"/>
      <c r="X9" s="102"/>
      <c r="Y9" s="96"/>
      <c r="Z9" s="96"/>
      <c r="AA9" s="96"/>
      <c r="AB9" s="96"/>
      <c r="AC9" s="96"/>
      <c r="AD9" s="96"/>
      <c r="AE9" s="96"/>
      <c r="AF9" s="96"/>
      <c r="AG9" s="96"/>
      <c r="AH9" s="96"/>
      <c r="AI9" s="96"/>
      <c r="AJ9" s="96"/>
      <c r="AK9" s="96"/>
      <c r="AL9" s="96"/>
    </row>
    <row r="10" spans="1:38" ht="45.75" customHeight="1" x14ac:dyDescent="0.25">
      <c r="A10" s="96"/>
      <c r="B10" s="96"/>
      <c r="C10" s="96"/>
      <c r="D10" s="96"/>
      <c r="E10" s="103"/>
      <c r="F10" s="103"/>
      <c r="G10" s="103"/>
      <c r="H10" s="96"/>
      <c r="I10" s="96"/>
      <c r="J10" s="96"/>
      <c r="K10" s="96"/>
      <c r="L10" s="96"/>
      <c r="M10" s="96"/>
      <c r="N10" s="96"/>
      <c r="O10" s="96"/>
      <c r="P10" s="96"/>
      <c r="Q10" s="96"/>
      <c r="R10" s="96"/>
      <c r="S10" s="96"/>
      <c r="T10" s="96"/>
      <c r="U10" s="96"/>
      <c r="V10" s="96"/>
      <c r="W10" s="96"/>
      <c r="X10" s="104"/>
      <c r="Y10" s="96"/>
      <c r="Z10" s="96"/>
      <c r="AA10" s="96"/>
      <c r="AB10" s="96"/>
      <c r="AC10" s="96"/>
      <c r="AD10" s="96"/>
      <c r="AE10" s="96"/>
      <c r="AF10" s="96"/>
      <c r="AG10" s="96"/>
      <c r="AH10" s="96"/>
      <c r="AI10" s="96"/>
      <c r="AJ10" s="96"/>
      <c r="AK10" s="96"/>
      <c r="AL10" s="96"/>
    </row>
    <row r="11" spans="1:38" x14ac:dyDescent="0.25">
      <c r="A11" s="96"/>
      <c r="B11" s="96"/>
      <c r="C11" s="96"/>
      <c r="D11" s="96"/>
      <c r="E11" s="96"/>
      <c r="F11" s="96"/>
      <c r="G11" s="96"/>
      <c r="H11" s="96"/>
      <c r="I11" s="96"/>
      <c r="J11" s="96"/>
      <c r="K11" s="96"/>
      <c r="L11" s="96"/>
      <c r="M11" s="96"/>
      <c r="N11" s="96"/>
      <c r="O11" s="96"/>
      <c r="P11" s="96"/>
      <c r="Q11" s="96"/>
      <c r="R11" s="96"/>
      <c r="S11" s="96"/>
      <c r="T11" s="96"/>
      <c r="U11" s="96"/>
      <c r="V11" s="96"/>
      <c r="W11" s="97"/>
      <c r="X11" s="97"/>
      <c r="Y11" s="96"/>
      <c r="Z11" s="96"/>
      <c r="AA11" s="96"/>
      <c r="AB11" s="96"/>
      <c r="AC11" s="96"/>
      <c r="AD11" s="96"/>
      <c r="AE11" s="96"/>
      <c r="AF11" s="96"/>
      <c r="AG11" s="96"/>
      <c r="AH11" s="96"/>
      <c r="AI11" s="96"/>
      <c r="AJ11" s="96"/>
      <c r="AK11" s="96"/>
      <c r="AL11" s="96"/>
    </row>
    <row r="12" spans="1:38" x14ac:dyDescent="0.25">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row>
    <row r="13" spans="1:38" x14ac:dyDescent="0.25">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row>
    <row r="14" spans="1:38" x14ac:dyDescent="0.25">
      <c r="A14" s="96"/>
      <c r="B14" s="96"/>
      <c r="C14" s="96"/>
      <c r="D14" s="96"/>
      <c r="E14" s="96"/>
      <c r="F14" s="96"/>
      <c r="G14" s="98"/>
      <c r="H14" s="98"/>
      <c r="I14" s="98"/>
      <c r="J14" s="98"/>
      <c r="K14" s="98"/>
      <c r="L14" s="98"/>
      <c r="M14" s="98"/>
      <c r="N14" s="98"/>
      <c r="O14" s="98"/>
      <c r="P14" s="98"/>
      <c r="Q14" s="96"/>
      <c r="R14" s="96"/>
      <c r="S14" s="96"/>
      <c r="T14" s="96"/>
      <c r="U14" s="96"/>
      <c r="V14" s="96"/>
      <c r="W14" s="96"/>
      <c r="X14" s="96"/>
      <c r="Y14" s="96"/>
      <c r="Z14" s="96"/>
      <c r="AA14" s="96"/>
      <c r="AB14" s="96"/>
      <c r="AC14" s="96"/>
      <c r="AD14" s="96"/>
      <c r="AE14" s="96"/>
      <c r="AF14" s="96"/>
      <c r="AG14" s="96"/>
      <c r="AH14" s="96"/>
      <c r="AI14" s="96"/>
      <c r="AJ14" s="96"/>
      <c r="AK14" s="96"/>
      <c r="AL14" s="96"/>
    </row>
    <row r="15" spans="1:38" x14ac:dyDescent="0.25">
      <c r="A15" s="96"/>
      <c r="B15" s="96"/>
      <c r="C15" s="96"/>
      <c r="D15" s="96"/>
      <c r="E15" s="96"/>
      <c r="F15" s="96"/>
      <c r="G15" s="105"/>
      <c r="H15" s="96"/>
      <c r="I15" s="105"/>
      <c r="J15" s="96"/>
      <c r="K15" s="96"/>
      <c r="L15" s="96"/>
      <c r="M15" s="96"/>
      <c r="N15" s="96"/>
      <c r="O15" s="96"/>
      <c r="P15" s="96"/>
      <c r="Q15" s="96"/>
      <c r="R15" s="96"/>
      <c r="S15" s="96"/>
      <c r="T15" s="96"/>
      <c r="U15" s="96"/>
      <c r="V15" s="106"/>
      <c r="W15" s="106"/>
      <c r="X15" s="96"/>
      <c r="Y15" s="96"/>
      <c r="Z15" s="96"/>
      <c r="AA15" s="96"/>
      <c r="AB15" s="96"/>
      <c r="AC15" s="96"/>
      <c r="AD15" s="96"/>
      <c r="AE15" s="96"/>
      <c r="AF15" s="96"/>
      <c r="AG15" s="96"/>
      <c r="AH15" s="96"/>
      <c r="AI15" s="96"/>
      <c r="AJ15" s="96"/>
      <c r="AK15" s="96"/>
      <c r="AL15" s="96"/>
    </row>
    <row r="16" spans="1:38" x14ac:dyDescent="0.25">
      <c r="A16" s="96"/>
      <c r="B16" s="96"/>
      <c r="C16" s="96"/>
      <c r="D16" s="96"/>
      <c r="E16" s="96"/>
      <c r="F16" s="96"/>
      <c r="G16" s="105"/>
      <c r="H16" s="96"/>
      <c r="I16" s="105"/>
      <c r="J16" s="96"/>
      <c r="K16" s="96"/>
      <c r="L16" s="96"/>
      <c r="M16" s="96"/>
      <c r="N16" s="96"/>
      <c r="O16" s="96"/>
      <c r="P16" s="96"/>
      <c r="Q16" s="96"/>
      <c r="R16" s="96"/>
      <c r="S16" s="96"/>
      <c r="T16" s="96"/>
      <c r="U16" s="96"/>
      <c r="V16" s="96"/>
      <c r="W16" s="96"/>
      <c r="X16" s="104"/>
      <c r="Y16" s="96"/>
      <c r="Z16" s="96"/>
      <c r="AA16" s="96"/>
      <c r="AB16" s="96"/>
      <c r="AC16" s="96"/>
      <c r="AD16" s="96"/>
      <c r="AE16" s="96"/>
      <c r="AF16" s="96"/>
      <c r="AG16" s="96"/>
      <c r="AH16" s="96"/>
      <c r="AI16" s="96"/>
      <c r="AJ16" s="96"/>
      <c r="AK16" s="96"/>
      <c r="AL16" s="96"/>
    </row>
    <row r="17" spans="1:38" x14ac:dyDescent="0.25">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row>
    <row r="18" spans="1:38" x14ac:dyDescent="0.25">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row>
    <row r="19" spans="1:38" x14ac:dyDescent="0.25">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row>
    <row r="20" spans="1:38" x14ac:dyDescent="0.25">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row>
    <row r="21" spans="1:38" x14ac:dyDescent="0.25">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row>
    <row r="22" spans="1:38" x14ac:dyDescent="0.25">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row>
    <row r="23" spans="1:38" x14ac:dyDescent="0.25">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row>
    <row r="24" spans="1:38" ht="45.75" customHeight="1" x14ac:dyDescent="0.25">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row>
    <row r="25" spans="1:38" x14ac:dyDescent="0.25">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row>
    <row r="26" spans="1:38" x14ac:dyDescent="0.25">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row>
    <row r="27" spans="1:38" x14ac:dyDescent="0.25">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row>
    <row r="28" spans="1:38" x14ac:dyDescent="0.25">
      <c r="A28" s="96"/>
      <c r="B28" s="96"/>
      <c r="C28" s="96"/>
      <c r="D28" s="96"/>
      <c r="E28" s="96"/>
      <c r="F28" s="96"/>
      <c r="G28" s="96"/>
      <c r="H28" s="96"/>
      <c r="I28" s="96"/>
      <c r="J28" s="96"/>
      <c r="K28" s="96"/>
      <c r="L28" s="96"/>
      <c r="M28" s="96"/>
      <c r="N28" s="96"/>
      <c r="O28" s="96"/>
      <c r="P28" s="96"/>
      <c r="Q28" s="102"/>
      <c r="R28" s="102"/>
      <c r="S28" s="102"/>
      <c r="T28" s="102"/>
      <c r="U28" s="102"/>
      <c r="V28" s="96"/>
      <c r="W28" s="96"/>
      <c r="X28" s="96"/>
      <c r="Y28" s="96"/>
      <c r="Z28" s="96"/>
      <c r="AA28" s="96"/>
      <c r="AB28" s="96"/>
      <c r="AC28" s="96"/>
      <c r="AD28" s="96"/>
      <c r="AE28" s="96"/>
      <c r="AF28" s="96"/>
      <c r="AG28" s="96"/>
      <c r="AH28" s="96"/>
      <c r="AI28" s="96"/>
      <c r="AJ28" s="96"/>
      <c r="AK28" s="96"/>
      <c r="AL28" s="96"/>
    </row>
    <row r="29" spans="1:38" x14ac:dyDescent="0.25">
      <c r="A29" s="96"/>
      <c r="B29" s="96"/>
      <c r="C29" s="96"/>
      <c r="D29" s="96"/>
      <c r="E29" s="96"/>
      <c r="F29" s="96"/>
      <c r="G29" s="96"/>
      <c r="H29" s="96"/>
      <c r="I29" s="96"/>
      <c r="J29" s="96"/>
      <c r="K29" s="96"/>
      <c r="L29" s="96"/>
      <c r="M29" s="96"/>
      <c r="N29" s="96"/>
      <c r="O29" s="96"/>
      <c r="P29" s="96"/>
      <c r="Q29" s="102"/>
      <c r="R29" s="102"/>
      <c r="S29" s="102"/>
      <c r="T29" s="102"/>
      <c r="U29" s="96"/>
      <c r="V29" s="96"/>
      <c r="W29" s="96"/>
      <c r="X29" s="96"/>
      <c r="Y29" s="96"/>
      <c r="Z29" s="96"/>
      <c r="AA29" s="96"/>
      <c r="AB29" s="96"/>
      <c r="AC29" s="96"/>
      <c r="AD29" s="96"/>
      <c r="AE29" s="96"/>
      <c r="AF29" s="96"/>
      <c r="AG29" s="96"/>
      <c r="AH29" s="96"/>
      <c r="AI29" s="96"/>
      <c r="AJ29" s="96"/>
      <c r="AK29" s="96"/>
      <c r="AL29" s="96"/>
    </row>
    <row r="30" spans="1:38" x14ac:dyDescent="0.25">
      <c r="A30" s="96"/>
      <c r="B30" s="96"/>
      <c r="C30" s="96"/>
      <c r="D30" s="96"/>
      <c r="E30" s="96"/>
      <c r="F30" s="96"/>
      <c r="G30" s="96"/>
      <c r="H30" s="96"/>
      <c r="I30" s="96"/>
      <c r="J30" s="96"/>
      <c r="K30" s="96"/>
      <c r="L30" s="96"/>
      <c r="M30" s="96"/>
      <c r="N30" s="96"/>
      <c r="O30" s="96"/>
      <c r="P30" s="96"/>
      <c r="Q30" s="96"/>
      <c r="R30" s="96"/>
      <c r="S30" s="97"/>
      <c r="T30" s="97"/>
      <c r="U30" s="96"/>
      <c r="V30" s="96"/>
      <c r="W30" s="96"/>
      <c r="X30" s="96"/>
      <c r="Y30" s="96"/>
      <c r="Z30" s="96"/>
      <c r="AA30" s="96"/>
      <c r="AB30" s="96"/>
      <c r="AC30" s="96"/>
      <c r="AD30" s="96"/>
      <c r="AE30" s="96"/>
      <c r="AF30" s="96"/>
      <c r="AG30" s="96"/>
      <c r="AH30" s="96"/>
      <c r="AI30" s="96"/>
      <c r="AJ30" s="96"/>
      <c r="AK30" s="96"/>
      <c r="AL30" s="96"/>
    </row>
    <row r="31" spans="1:38" x14ac:dyDescent="0.25">
      <c r="A31" s="96"/>
      <c r="B31" s="96"/>
      <c r="C31" s="96"/>
      <c r="D31" s="96"/>
      <c r="E31" s="96"/>
      <c r="F31" s="96"/>
      <c r="G31" s="96"/>
      <c r="H31" s="96"/>
      <c r="I31" s="96"/>
      <c r="J31" s="96"/>
      <c r="K31" s="96"/>
      <c r="L31" s="96"/>
      <c r="M31" s="96"/>
      <c r="N31" s="96"/>
      <c r="O31" s="96"/>
      <c r="P31" s="96"/>
      <c r="Q31" s="96"/>
      <c r="R31" s="96"/>
      <c r="S31" s="97"/>
      <c r="T31" s="97"/>
      <c r="U31" s="96"/>
      <c r="V31" s="96"/>
      <c r="W31" s="96"/>
      <c r="X31" s="96"/>
      <c r="Y31" s="96"/>
      <c r="Z31" s="96"/>
      <c r="AA31" s="96"/>
      <c r="AB31" s="96"/>
      <c r="AC31" s="96"/>
      <c r="AD31" s="96"/>
      <c r="AE31" s="96"/>
      <c r="AF31" s="96"/>
      <c r="AG31" s="96"/>
      <c r="AH31" s="96"/>
      <c r="AI31" s="96"/>
      <c r="AJ31" s="96"/>
      <c r="AK31" s="96"/>
      <c r="AL31" s="96"/>
    </row>
    <row r="32" spans="1:38" x14ac:dyDescent="0.25">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row>
    <row r="33" spans="1:38" x14ac:dyDescent="0.25">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row>
    <row r="34" spans="1:38" x14ac:dyDescent="0.25">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row>
    <row r="35" spans="1:38" x14ac:dyDescent="0.2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row>
    <row r="36" spans="1:38" x14ac:dyDescent="0.25">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row>
    <row r="37" spans="1:38" x14ac:dyDescent="0.25">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row>
    <row r="38" spans="1:38" x14ac:dyDescent="0.25">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row>
    <row r="39" spans="1:38" x14ac:dyDescent="0.25">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row>
    <row r="40" spans="1:38" x14ac:dyDescent="0.25">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row>
  </sheetData>
  <mergeCells count="9">
    <mergeCell ref="G14:P14"/>
    <mergeCell ref="Q28:U28"/>
    <mergeCell ref="Q29:T29"/>
    <mergeCell ref="Q2:S2"/>
    <mergeCell ref="Z2:AF2"/>
    <mergeCell ref="J7:K7"/>
    <mergeCell ref="A8:G8"/>
    <mergeCell ref="T8:X8"/>
    <mergeCell ref="T9:X9"/>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C48AD-3BAB-4D58-8501-225AA55DF062}">
  <dimension ref="B2:B23"/>
  <sheetViews>
    <sheetView tabSelected="1" workbookViewId="0">
      <selection activeCell="B24" sqref="B24"/>
    </sheetView>
  </sheetViews>
  <sheetFormatPr baseColWidth="10" defaultRowHeight="15" x14ac:dyDescent="0.25"/>
  <sheetData>
    <row r="2" spans="2:2" x14ac:dyDescent="0.25">
      <c r="B2" t="s">
        <v>305</v>
      </c>
    </row>
    <row r="3" spans="2:2" x14ac:dyDescent="0.25">
      <c r="B3" s="108" t="s">
        <v>306</v>
      </c>
    </row>
    <row r="5" spans="2:2" x14ac:dyDescent="0.25">
      <c r="B5" t="s">
        <v>307</v>
      </c>
    </row>
    <row r="6" spans="2:2" x14ac:dyDescent="0.25">
      <c r="B6" s="108" t="s">
        <v>308</v>
      </c>
    </row>
    <row r="8" spans="2:2" x14ac:dyDescent="0.25">
      <c r="B8" t="s">
        <v>309</v>
      </c>
    </row>
    <row r="9" spans="2:2" x14ac:dyDescent="0.25">
      <c r="B9" s="108" t="s">
        <v>310</v>
      </c>
    </row>
    <row r="11" spans="2:2" x14ac:dyDescent="0.25">
      <c r="B11" t="s">
        <v>311</v>
      </c>
    </row>
    <row r="12" spans="2:2" x14ac:dyDescent="0.25">
      <c r="B12" s="108" t="s">
        <v>313</v>
      </c>
    </row>
    <row r="14" spans="2:2" x14ac:dyDescent="0.25">
      <c r="B14" t="s">
        <v>312</v>
      </c>
    </row>
    <row r="15" spans="2:2" x14ac:dyDescent="0.25">
      <c r="B15" s="108" t="s">
        <v>314</v>
      </c>
    </row>
    <row r="16" spans="2:2" x14ac:dyDescent="0.25">
      <c r="B16" s="108" t="s">
        <v>315</v>
      </c>
    </row>
    <row r="18" spans="2:2" x14ac:dyDescent="0.25">
      <c r="B18" t="s">
        <v>316</v>
      </c>
    </row>
    <row r="19" spans="2:2" x14ac:dyDescent="0.25">
      <c r="B19" s="108" t="s">
        <v>317</v>
      </c>
    </row>
    <row r="21" spans="2:2" x14ac:dyDescent="0.25">
      <c r="B21" t="s">
        <v>318</v>
      </c>
    </row>
    <row r="22" spans="2:2" x14ac:dyDescent="0.25">
      <c r="B22" s="108" t="s">
        <v>317</v>
      </c>
    </row>
    <row r="23" spans="2:2" x14ac:dyDescent="0.25">
      <c r="B23" t="s">
        <v>319</v>
      </c>
    </row>
  </sheetData>
  <hyperlinks>
    <hyperlink ref="B3" r:id="rId1" xr:uid="{CA129BBB-8908-4211-B8D2-6E6FB87D3B15}"/>
    <hyperlink ref="B6" r:id="rId2" xr:uid="{9F85BB30-B902-45F6-87C0-2FC10C746439}"/>
    <hyperlink ref="B9" r:id="rId3" xr:uid="{B9820C97-5B7C-42ED-B1F6-E4267EB5FEE1}"/>
    <hyperlink ref="B12" r:id="rId4" xr:uid="{D2B523BC-B5E4-4B5F-9291-958197EC074C}"/>
    <hyperlink ref="B15" r:id="rId5" xr:uid="{339E887D-05E9-4E31-A6A3-B22F0E893A64}"/>
    <hyperlink ref="B16" r:id="rId6" xr:uid="{B6AB90B6-001D-4468-B0D5-27C6D94EDEC0}"/>
    <hyperlink ref="B19" r:id="rId7" xr:uid="{860A373C-BA4A-41D8-BB34-F7622D0B63CC}"/>
    <hyperlink ref="B22" r:id="rId8" xr:uid="{2725E6B7-BA8E-4147-8C1E-5A1AA24EA4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5094-7DD7-4FA2-AD40-99092214B869}">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F297A-8282-4D7C-AB55-BEE2B7CF3BFF}">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AAEB7-E7D4-4CB1-8FAF-C8A9EE2A5222}">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E1B3-79AA-4A05-8882-207D63834AE7}">
  <dimension ref="B2:J15"/>
  <sheetViews>
    <sheetView zoomScale="96" zoomScaleNormal="70" workbookViewId="0">
      <selection activeCell="A13" sqref="A13"/>
    </sheetView>
  </sheetViews>
  <sheetFormatPr baseColWidth="10" defaultRowHeight="15" x14ac:dyDescent="0.25"/>
  <cols>
    <col min="6" max="6" width="15.85546875" bestFit="1" customWidth="1"/>
    <col min="7" max="7" width="11.85546875" bestFit="1" customWidth="1"/>
  </cols>
  <sheetData>
    <row r="2" spans="2:10" x14ac:dyDescent="0.25">
      <c r="C2" s="6" t="s">
        <v>14</v>
      </c>
    </row>
    <row r="3" spans="2:10" x14ac:dyDescent="0.25">
      <c r="C3">
        <v>2019</v>
      </c>
      <c r="D3">
        <v>2020</v>
      </c>
      <c r="E3">
        <v>2021</v>
      </c>
      <c r="F3">
        <v>2022</v>
      </c>
      <c r="I3" t="s">
        <v>15</v>
      </c>
    </row>
    <row r="4" spans="2:10" x14ac:dyDescent="0.25">
      <c r="B4" s="8" t="s">
        <v>1</v>
      </c>
      <c r="C4">
        <v>39512223</v>
      </c>
      <c r="D4">
        <v>39538223</v>
      </c>
      <c r="E4">
        <v>39237836</v>
      </c>
      <c r="F4">
        <v>39029342</v>
      </c>
      <c r="H4">
        <f>D4-C4</f>
        <v>26000</v>
      </c>
      <c r="I4">
        <f>E4-D4</f>
        <v>-300387</v>
      </c>
      <c r="J4">
        <f>F4-E4</f>
        <v>-208494</v>
      </c>
    </row>
    <row r="5" spans="2:10" x14ac:dyDescent="0.25">
      <c r="B5" s="8" t="s">
        <v>10</v>
      </c>
      <c r="C5">
        <v>28995881</v>
      </c>
      <c r="D5">
        <v>29145505</v>
      </c>
      <c r="E5">
        <v>29527941</v>
      </c>
      <c r="F5">
        <v>30029572</v>
      </c>
      <c r="H5">
        <f t="shared" ref="H5:H13" si="0">D5-C5</f>
        <v>149624</v>
      </c>
      <c r="I5">
        <f t="shared" ref="I5:I13" si="1">E5-D5</f>
        <v>382436</v>
      </c>
      <c r="J5">
        <f t="shared" ref="J5:J13" si="2">F5-E5</f>
        <v>501631</v>
      </c>
    </row>
    <row r="6" spans="2:10" x14ac:dyDescent="0.25">
      <c r="B6" s="8" t="s">
        <v>2</v>
      </c>
      <c r="C6">
        <v>21477737</v>
      </c>
      <c r="D6">
        <v>21538187</v>
      </c>
      <c r="E6">
        <v>21781128</v>
      </c>
      <c r="F6">
        <v>22244823</v>
      </c>
      <c r="H6">
        <f t="shared" si="0"/>
        <v>60450</v>
      </c>
      <c r="I6">
        <f t="shared" si="1"/>
        <v>242941</v>
      </c>
      <c r="J6">
        <f t="shared" si="2"/>
        <v>463695</v>
      </c>
    </row>
    <row r="7" spans="2:10" x14ac:dyDescent="0.25">
      <c r="B7" s="8" t="s">
        <v>6</v>
      </c>
      <c r="C7">
        <v>19453561</v>
      </c>
      <c r="D7">
        <v>20201249</v>
      </c>
      <c r="E7">
        <v>19835913</v>
      </c>
      <c r="F7">
        <v>19677151</v>
      </c>
      <c r="H7">
        <f t="shared" si="0"/>
        <v>747688</v>
      </c>
      <c r="I7">
        <f t="shared" si="1"/>
        <v>-365336</v>
      </c>
      <c r="J7">
        <f t="shared" si="2"/>
        <v>-158762</v>
      </c>
    </row>
    <row r="8" spans="2:10" x14ac:dyDescent="0.25">
      <c r="B8" s="8" t="s">
        <v>9</v>
      </c>
      <c r="C8">
        <v>12801989</v>
      </c>
      <c r="D8">
        <v>13002700</v>
      </c>
      <c r="E8">
        <v>12964056</v>
      </c>
      <c r="F8">
        <v>12972008</v>
      </c>
      <c r="H8">
        <f t="shared" si="0"/>
        <v>200711</v>
      </c>
      <c r="I8">
        <f t="shared" si="1"/>
        <v>-38644</v>
      </c>
      <c r="J8">
        <f t="shared" si="2"/>
        <v>7952</v>
      </c>
    </row>
    <row r="9" spans="2:10" x14ac:dyDescent="0.25">
      <c r="B9" s="8" t="s">
        <v>4</v>
      </c>
      <c r="C9">
        <v>12671821</v>
      </c>
      <c r="D9">
        <v>12812508</v>
      </c>
      <c r="E9">
        <v>12671469</v>
      </c>
      <c r="F9">
        <v>12582032</v>
      </c>
      <c r="H9">
        <f t="shared" si="0"/>
        <v>140687</v>
      </c>
      <c r="I9">
        <f t="shared" si="1"/>
        <v>-141039</v>
      </c>
      <c r="J9">
        <f t="shared" si="2"/>
        <v>-89437</v>
      </c>
    </row>
    <row r="10" spans="2:10" x14ac:dyDescent="0.25">
      <c r="B10" s="8" t="s">
        <v>8</v>
      </c>
      <c r="C10">
        <v>11689100</v>
      </c>
      <c r="D10">
        <v>11799448</v>
      </c>
      <c r="E10">
        <v>11780017</v>
      </c>
      <c r="F10">
        <v>11756058</v>
      </c>
      <c r="H10">
        <f t="shared" si="0"/>
        <v>110348</v>
      </c>
      <c r="I10">
        <f t="shared" si="1"/>
        <v>-19431</v>
      </c>
      <c r="J10">
        <f t="shared" si="2"/>
        <v>-23959</v>
      </c>
    </row>
    <row r="11" spans="2:10" x14ac:dyDescent="0.25">
      <c r="B11" s="8" t="s">
        <v>3</v>
      </c>
      <c r="C11">
        <v>10617423</v>
      </c>
      <c r="D11">
        <v>10711908</v>
      </c>
      <c r="E11">
        <v>10799566</v>
      </c>
      <c r="F11">
        <v>10912876</v>
      </c>
      <c r="H11">
        <f t="shared" si="0"/>
        <v>94485</v>
      </c>
      <c r="I11">
        <f t="shared" si="1"/>
        <v>87658</v>
      </c>
      <c r="J11">
        <f t="shared" si="2"/>
        <v>113310</v>
      </c>
    </row>
    <row r="12" spans="2:10" x14ac:dyDescent="0.25">
      <c r="B12" s="8" t="s">
        <v>7</v>
      </c>
      <c r="C12">
        <v>10488084</v>
      </c>
      <c r="D12">
        <v>10439388</v>
      </c>
      <c r="E12">
        <v>10551162</v>
      </c>
      <c r="F12">
        <v>10698973</v>
      </c>
      <c r="H12">
        <f t="shared" si="0"/>
        <v>-48696</v>
      </c>
      <c r="I12">
        <f t="shared" si="1"/>
        <v>111774</v>
      </c>
      <c r="J12">
        <f t="shared" si="2"/>
        <v>147811</v>
      </c>
    </row>
    <row r="13" spans="2:10" x14ac:dyDescent="0.25">
      <c r="B13" s="8" t="s">
        <v>5</v>
      </c>
      <c r="C13">
        <v>9986857</v>
      </c>
      <c r="D13">
        <v>10077331</v>
      </c>
      <c r="E13">
        <v>10050811</v>
      </c>
      <c r="F13">
        <v>10034113</v>
      </c>
      <c r="H13">
        <f t="shared" si="0"/>
        <v>90474</v>
      </c>
      <c r="I13">
        <f t="shared" si="1"/>
        <v>-26520</v>
      </c>
      <c r="J13">
        <f t="shared" si="2"/>
        <v>-16698</v>
      </c>
    </row>
    <row r="15" spans="2:10" x14ac:dyDescent="0.25">
      <c r="F15" s="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9B18-C3A0-4B78-A49F-9A6987FED04C}">
  <dimension ref="A1:X24"/>
  <sheetViews>
    <sheetView zoomScale="75" workbookViewId="0">
      <selection activeCell="P15" sqref="P15:P16"/>
    </sheetView>
  </sheetViews>
  <sheetFormatPr baseColWidth="10" defaultRowHeight="15" x14ac:dyDescent="0.25"/>
  <cols>
    <col min="2" max="3" width="12.140625" bestFit="1" customWidth="1"/>
    <col min="7" max="7" width="12.140625" bestFit="1" customWidth="1"/>
    <col min="11" max="11" width="12.140625" bestFit="1" customWidth="1"/>
    <col min="15" max="24" width="13.28515625" bestFit="1" customWidth="1"/>
  </cols>
  <sheetData>
    <row r="1" spans="1:24" ht="30" x14ac:dyDescent="0.25">
      <c r="A1" s="2" t="s">
        <v>0</v>
      </c>
      <c r="B1" s="2" t="s">
        <v>1</v>
      </c>
      <c r="C1" s="2" t="s">
        <v>2</v>
      </c>
      <c r="D1" s="2" t="s">
        <v>3</v>
      </c>
      <c r="E1" s="2" t="s">
        <v>4</v>
      </c>
      <c r="F1" s="2" t="s">
        <v>5</v>
      </c>
      <c r="G1" s="2" t="s">
        <v>6</v>
      </c>
      <c r="H1" s="2" t="s">
        <v>7</v>
      </c>
      <c r="I1" s="2" t="s">
        <v>8</v>
      </c>
      <c r="J1" s="2" t="s">
        <v>9</v>
      </c>
      <c r="K1" s="2" t="s">
        <v>10</v>
      </c>
      <c r="N1" s="2" t="s">
        <v>0</v>
      </c>
      <c r="O1" s="2" t="s">
        <v>1</v>
      </c>
      <c r="P1" s="2" t="s">
        <v>2</v>
      </c>
      <c r="Q1" s="2" t="s">
        <v>3</v>
      </c>
      <c r="R1" s="2" t="s">
        <v>4</v>
      </c>
      <c r="S1" s="2" t="s">
        <v>5</v>
      </c>
      <c r="T1" s="2" t="s">
        <v>6</v>
      </c>
      <c r="U1" s="2" t="s">
        <v>7</v>
      </c>
      <c r="V1" s="2" t="s">
        <v>8</v>
      </c>
      <c r="W1" s="2" t="s">
        <v>9</v>
      </c>
      <c r="X1" s="2" t="s">
        <v>10</v>
      </c>
    </row>
    <row r="2" spans="1:24" ht="30" x14ac:dyDescent="0.25">
      <c r="A2" s="1" t="s">
        <v>13</v>
      </c>
      <c r="B2" s="1">
        <v>39237836</v>
      </c>
      <c r="C2" s="1">
        <v>21781128</v>
      </c>
      <c r="D2" s="1">
        <v>10799566</v>
      </c>
      <c r="E2" s="1">
        <v>12671469</v>
      </c>
      <c r="F2" s="1">
        <v>10050811</v>
      </c>
      <c r="G2" s="1">
        <v>19835913</v>
      </c>
      <c r="H2" s="1">
        <v>10551162</v>
      </c>
      <c r="I2" s="1">
        <v>11780017</v>
      </c>
      <c r="J2" s="1">
        <v>12964056</v>
      </c>
      <c r="K2" s="1">
        <v>29527941</v>
      </c>
      <c r="N2" s="1" t="s">
        <v>13</v>
      </c>
      <c r="O2" s="9">
        <v>39237836</v>
      </c>
      <c r="P2" s="9">
        <v>21781128</v>
      </c>
      <c r="Q2" s="9">
        <v>10799566</v>
      </c>
      <c r="R2" s="9">
        <v>12671469</v>
      </c>
      <c r="S2" s="9">
        <v>10050811</v>
      </c>
      <c r="T2" s="9">
        <v>19835913</v>
      </c>
      <c r="U2" s="9">
        <v>10551162</v>
      </c>
      <c r="V2" s="9">
        <v>11780017</v>
      </c>
      <c r="W2" s="9">
        <v>12964056</v>
      </c>
      <c r="X2" s="9">
        <v>29527941</v>
      </c>
    </row>
    <row r="3" spans="1:24" x14ac:dyDescent="0.25">
      <c r="A3" s="3" t="s">
        <v>17</v>
      </c>
      <c r="B3" s="1"/>
      <c r="C3" s="1"/>
      <c r="D3" s="1"/>
      <c r="E3" s="1"/>
      <c r="F3" s="1"/>
      <c r="G3" s="1"/>
      <c r="H3" s="1"/>
      <c r="I3" s="1"/>
      <c r="J3" s="1"/>
      <c r="K3" s="1"/>
      <c r="N3" s="3" t="s">
        <v>17</v>
      </c>
      <c r="O3" s="1"/>
      <c r="P3" s="1"/>
      <c r="Q3" s="1"/>
      <c r="R3" s="1"/>
      <c r="S3" s="1"/>
      <c r="T3" s="1"/>
      <c r="U3" s="1"/>
      <c r="V3" s="1"/>
      <c r="W3" s="1"/>
      <c r="X3" s="1"/>
    </row>
    <row r="4" spans="1:24" ht="30" x14ac:dyDescent="0.25">
      <c r="A4" s="4" t="s">
        <v>18</v>
      </c>
      <c r="B4" s="9">
        <v>2210235</v>
      </c>
      <c r="C4" s="9">
        <v>1091954</v>
      </c>
      <c r="D4" s="9">
        <v>625969</v>
      </c>
      <c r="E4" s="9">
        <v>703551</v>
      </c>
      <c r="F4" s="9">
        <v>545979</v>
      </c>
      <c r="G4" s="9">
        <v>1092698</v>
      </c>
      <c r="H4" s="9">
        <v>582801</v>
      </c>
      <c r="I4" s="9">
        <v>668935</v>
      </c>
      <c r="J4" s="9">
        <v>678078</v>
      </c>
      <c r="K4" s="9">
        <v>1891627</v>
      </c>
      <c r="N4" s="4" t="s">
        <v>18</v>
      </c>
      <c r="O4" s="9">
        <f>B4/O$2</f>
        <v>5.6329176767036797E-2</v>
      </c>
      <c r="P4" s="9">
        <f t="shared" ref="P4:X7" si="0">C4/P$2</f>
        <v>5.0133032595924325E-2</v>
      </c>
      <c r="Q4" s="9">
        <f t="shared" si="0"/>
        <v>5.7962421823247338E-2</v>
      </c>
      <c r="R4" s="9">
        <f t="shared" si="0"/>
        <v>5.5522449685983528E-2</v>
      </c>
      <c r="S4" s="9">
        <f t="shared" si="0"/>
        <v>5.432188506977198E-2</v>
      </c>
      <c r="T4" s="9">
        <f t="shared" si="0"/>
        <v>5.5086851812669271E-2</v>
      </c>
      <c r="U4" s="9">
        <f t="shared" si="0"/>
        <v>5.5235717165559584E-2</v>
      </c>
      <c r="V4" s="9">
        <f t="shared" si="0"/>
        <v>5.6785571701636763E-2</v>
      </c>
      <c r="W4" s="9">
        <f>J4/W$2</f>
        <v>5.2304463973312058E-2</v>
      </c>
      <c r="X4" s="9">
        <f>K4/X$2</f>
        <v>6.4062272408360613E-2</v>
      </c>
    </row>
    <row r="5" spans="1:24" ht="30" x14ac:dyDescent="0.25">
      <c r="A5" s="4" t="s">
        <v>19</v>
      </c>
      <c r="B5" s="9">
        <v>2358988</v>
      </c>
      <c r="C5" s="9">
        <v>1146199</v>
      </c>
      <c r="D5" s="9">
        <v>665082</v>
      </c>
      <c r="E5" s="9">
        <v>786184</v>
      </c>
      <c r="F5" s="9">
        <v>585574</v>
      </c>
      <c r="G5" s="9">
        <v>1107024</v>
      </c>
      <c r="H5" s="9">
        <v>617727</v>
      </c>
      <c r="I5" s="9">
        <v>716330</v>
      </c>
      <c r="J5" s="9">
        <v>723022</v>
      </c>
      <c r="K5" s="9">
        <v>2055807</v>
      </c>
      <c r="N5" s="4" t="s">
        <v>19</v>
      </c>
      <c r="O5" s="9">
        <f>B5/O$2</f>
        <v>6.0120237007973629E-2</v>
      </c>
      <c r="P5" s="9">
        <f t="shared" si="0"/>
        <v>5.2623491308622768E-2</v>
      </c>
      <c r="Q5" s="9">
        <f t="shared" si="0"/>
        <v>6.1584141436794776E-2</v>
      </c>
      <c r="R5" s="9">
        <f t="shared" si="0"/>
        <v>6.2043635193362347E-2</v>
      </c>
      <c r="S5" s="9">
        <f t="shared" si="0"/>
        <v>5.8261368162230889E-2</v>
      </c>
      <c r="T5" s="9">
        <f t="shared" si="0"/>
        <v>5.5809077202546714E-2</v>
      </c>
      <c r="U5" s="9">
        <f t="shared" si="0"/>
        <v>5.8545873904694096E-2</v>
      </c>
      <c r="V5" s="9">
        <f t="shared" si="0"/>
        <v>6.0808910547412623E-2</v>
      </c>
      <c r="W5" s="9">
        <f t="shared" ref="W5:X7" si="1">J5/W$2</f>
        <v>5.577128022279447E-2</v>
      </c>
      <c r="X5" s="9">
        <f t="shared" si="1"/>
        <v>6.9622429819945791E-2</v>
      </c>
    </row>
    <row r="6" spans="1:24" ht="30" x14ac:dyDescent="0.25">
      <c r="A6" s="4" t="s">
        <v>20</v>
      </c>
      <c r="B6" s="9">
        <v>2647372</v>
      </c>
      <c r="C6" s="9">
        <v>1291404</v>
      </c>
      <c r="D6" s="9">
        <v>777105</v>
      </c>
      <c r="E6" s="9">
        <v>805013</v>
      </c>
      <c r="F6" s="9">
        <v>632071</v>
      </c>
      <c r="G6" s="9">
        <v>1192942</v>
      </c>
      <c r="H6" s="9">
        <v>689760</v>
      </c>
      <c r="I6" s="9">
        <v>758004</v>
      </c>
      <c r="J6" s="9">
        <v>796302</v>
      </c>
      <c r="K6" s="9">
        <v>2206526</v>
      </c>
      <c r="N6" s="4" t="s">
        <v>20</v>
      </c>
      <c r="O6" s="9">
        <f t="shared" ref="O5:O21" si="2">B6/O$2</f>
        <v>6.7469877798561576E-2</v>
      </c>
      <c r="P6" s="9">
        <f t="shared" si="0"/>
        <v>5.9290042278802087E-2</v>
      </c>
      <c r="Q6" s="9">
        <f t="shared" si="0"/>
        <v>7.1957058274378802E-2</v>
      </c>
      <c r="R6" s="9">
        <f t="shared" si="0"/>
        <v>6.3529571827859899E-2</v>
      </c>
      <c r="S6" s="9">
        <f t="shared" si="0"/>
        <v>6.2887562008677705E-2</v>
      </c>
      <c r="T6" s="9">
        <f t="shared" si="0"/>
        <v>6.0140513824596828E-2</v>
      </c>
      <c r="U6" s="9">
        <f t="shared" si="0"/>
        <v>6.5372894473613427E-2</v>
      </c>
      <c r="V6" s="9">
        <f t="shared" si="0"/>
        <v>6.4346596443791204E-2</v>
      </c>
      <c r="W6" s="9">
        <f t="shared" si="1"/>
        <v>6.1423832171042768E-2</v>
      </c>
      <c r="X6" s="9">
        <f t="shared" si="1"/>
        <v>7.4726713928343333E-2</v>
      </c>
    </row>
    <row r="7" spans="1:24" ht="30" x14ac:dyDescent="0.25">
      <c r="A7" s="4" t="s">
        <v>21</v>
      </c>
      <c r="B7" s="9">
        <v>2579680</v>
      </c>
      <c r="C7" s="9">
        <v>1245029</v>
      </c>
      <c r="D7" s="9">
        <v>771330</v>
      </c>
      <c r="E7" s="9">
        <v>843352</v>
      </c>
      <c r="F7" s="9">
        <v>656015</v>
      </c>
      <c r="G7" s="9">
        <v>1216068</v>
      </c>
      <c r="H7" s="9">
        <v>709711</v>
      </c>
      <c r="I7" s="9">
        <v>771242</v>
      </c>
      <c r="J7" s="9">
        <v>819892</v>
      </c>
      <c r="K7" s="9">
        <v>2136373</v>
      </c>
      <c r="N7" s="4" t="s">
        <v>21</v>
      </c>
      <c r="O7" s="9">
        <f t="shared" si="2"/>
        <v>6.5744706206529835E-2</v>
      </c>
      <c r="P7" s="9">
        <f t="shared" si="0"/>
        <v>5.7160905532532565E-2</v>
      </c>
      <c r="Q7" s="9">
        <f t="shared" si="0"/>
        <v>7.1422314563381523E-2</v>
      </c>
      <c r="R7" s="9">
        <f t="shared" si="0"/>
        <v>6.6555187879163813E-2</v>
      </c>
      <c r="S7" s="9">
        <f t="shared" si="0"/>
        <v>6.5269857327931044E-2</v>
      </c>
      <c r="T7" s="9">
        <f t="shared" si="0"/>
        <v>6.1306378990470464E-2</v>
      </c>
      <c r="U7" s="9">
        <f t="shared" si="0"/>
        <v>6.7263776255165067E-2</v>
      </c>
      <c r="V7" s="9">
        <f t="shared" si="0"/>
        <v>6.5470363922225244E-2</v>
      </c>
      <c r="W7" s="9">
        <f t="shared" si="1"/>
        <v>6.32434787384442E-2</v>
      </c>
      <c r="X7" s="9">
        <f t="shared" si="1"/>
        <v>7.2350896393351641E-2</v>
      </c>
    </row>
    <row r="8" spans="1:24" ht="30" x14ac:dyDescent="0.25">
      <c r="A8" s="4" t="s">
        <v>22</v>
      </c>
      <c r="B8" s="9">
        <v>2531692</v>
      </c>
      <c r="C8" s="9">
        <v>1244420</v>
      </c>
      <c r="D8" s="9">
        <v>725809</v>
      </c>
      <c r="E8" s="9">
        <v>802672</v>
      </c>
      <c r="F8" s="9">
        <v>659277</v>
      </c>
      <c r="G8" s="9">
        <v>1240087</v>
      </c>
      <c r="H8" s="9">
        <v>705531</v>
      </c>
      <c r="I8" s="9">
        <v>747533</v>
      </c>
      <c r="J8" s="9">
        <v>784817</v>
      </c>
      <c r="K8" s="9">
        <v>2012920</v>
      </c>
      <c r="N8" s="4" t="s">
        <v>22</v>
      </c>
      <c r="O8" s="9">
        <f t="shared" ref="O8:O21" si="3">B8/O$2</f>
        <v>6.4521702980765816E-2</v>
      </c>
      <c r="P8" s="9">
        <f t="shared" ref="P8:P21" si="4">C8/P$2</f>
        <v>5.7132945548090987E-2</v>
      </c>
      <c r="Q8" s="9">
        <f t="shared" ref="Q8:Q21" si="5">D8/Q$2</f>
        <v>6.7207237772332701E-2</v>
      </c>
      <c r="R8" s="9">
        <f t="shared" ref="R8:R21" si="6">E8/R$2</f>
        <v>6.3344826081332795E-2</v>
      </c>
      <c r="S8" s="9">
        <f t="shared" ref="S8:S21" si="7">F8/S$2</f>
        <v>6.5594408252229591E-2</v>
      </c>
      <c r="T8" s="9">
        <f t="shared" ref="T8:T21" si="8">G8/T$2</f>
        <v>6.2517263510885532E-2</v>
      </c>
      <c r="U8" s="9">
        <f t="shared" ref="U8:U21" si="9">H8/U$2</f>
        <v>6.6867611358824741E-2</v>
      </c>
      <c r="V8" s="9">
        <f t="shared" ref="V8:V21" si="10">I8/V$2</f>
        <v>6.3457718269846294E-2</v>
      </c>
      <c r="W8" s="9">
        <f t="shared" ref="W8:W21" si="11">J8/W$2</f>
        <v>6.0537921156773776E-2</v>
      </c>
      <c r="X8" s="9">
        <f t="shared" ref="X8:X21" si="12">K8/X$2</f>
        <v>6.8170008873967874E-2</v>
      </c>
    </row>
    <row r="9" spans="1:24" ht="30" x14ac:dyDescent="0.25">
      <c r="A9" s="4" t="s">
        <v>23</v>
      </c>
      <c r="B9" s="9">
        <v>2825980</v>
      </c>
      <c r="C9" s="9">
        <v>1312400</v>
      </c>
      <c r="D9" s="9">
        <v>726782</v>
      </c>
      <c r="E9" s="9">
        <v>846637</v>
      </c>
      <c r="F9" s="9">
        <v>657608</v>
      </c>
      <c r="G9" s="9">
        <v>1367720</v>
      </c>
      <c r="H9" s="9">
        <v>674087</v>
      </c>
      <c r="I9" s="9">
        <v>762174</v>
      </c>
      <c r="J9" s="9">
        <v>822657</v>
      </c>
      <c r="K9" s="9">
        <v>2081721</v>
      </c>
      <c r="N9" s="4" t="s">
        <v>23</v>
      </c>
      <c r="O9" s="9">
        <f t="shared" si="3"/>
        <v>7.2021810784876114E-2</v>
      </c>
      <c r="P9" s="9">
        <f t="shared" si="4"/>
        <v>6.0253996028121225E-2</v>
      </c>
      <c r="Q9" s="9">
        <f t="shared" si="5"/>
        <v>6.7297333985458299E-2</v>
      </c>
      <c r="R9" s="9">
        <f t="shared" si="6"/>
        <v>6.681443169690901E-2</v>
      </c>
      <c r="S9" s="9">
        <f t="shared" si="7"/>
        <v>6.5428352000649503E-2</v>
      </c>
      <c r="T9" s="9">
        <f t="shared" si="8"/>
        <v>6.8951703911990334E-2</v>
      </c>
      <c r="U9" s="9">
        <f t="shared" si="9"/>
        <v>6.388746566491918E-2</v>
      </c>
      <c r="V9" s="9">
        <f t="shared" si="10"/>
        <v>6.4700585746183564E-2</v>
      </c>
      <c r="W9" s="9">
        <f t="shared" si="11"/>
        <v>6.3456760754504613E-2</v>
      </c>
      <c r="X9" s="9">
        <f t="shared" si="12"/>
        <v>7.0500039267892056E-2</v>
      </c>
    </row>
    <row r="10" spans="1:24" ht="30" x14ac:dyDescent="0.25">
      <c r="A10" s="4" t="s">
        <v>24</v>
      </c>
      <c r="B10" s="9">
        <v>3001889</v>
      </c>
      <c r="C10" s="9">
        <v>1426141</v>
      </c>
      <c r="D10" s="9">
        <v>738064</v>
      </c>
      <c r="E10" s="9">
        <v>858792</v>
      </c>
      <c r="F10" s="9">
        <v>656746</v>
      </c>
      <c r="G10" s="9">
        <v>1426241</v>
      </c>
      <c r="H10" s="9">
        <v>702577</v>
      </c>
      <c r="I10" s="9">
        <v>777809</v>
      </c>
      <c r="J10" s="9">
        <v>872241</v>
      </c>
      <c r="K10" s="9">
        <v>2158231</v>
      </c>
      <c r="N10" s="4" t="s">
        <v>24</v>
      </c>
      <c r="O10" s="9">
        <f t="shared" si="3"/>
        <v>7.6504958122563124E-2</v>
      </c>
      <c r="P10" s="9">
        <f t="shared" si="4"/>
        <v>6.5475993713456901E-2</v>
      </c>
      <c r="Q10" s="9">
        <f t="shared" si="5"/>
        <v>6.8342005595410038E-2</v>
      </c>
      <c r="R10" s="9">
        <f t="shared" si="6"/>
        <v>6.7773673281290428E-2</v>
      </c>
      <c r="S10" s="9">
        <f t="shared" si="7"/>
        <v>6.534258777724504E-2</v>
      </c>
      <c r="T10" s="9">
        <f t="shared" si="8"/>
        <v>7.1901958835975943E-2</v>
      </c>
      <c r="U10" s="9">
        <f t="shared" si="9"/>
        <v>6.6587642195238786E-2</v>
      </c>
      <c r="V10" s="9">
        <f t="shared" si="10"/>
        <v>6.6027833406352474E-2</v>
      </c>
      <c r="W10" s="9">
        <f t="shared" si="11"/>
        <v>6.7281489681932871E-2</v>
      </c>
      <c r="X10" s="9">
        <f t="shared" si="12"/>
        <v>7.3091144418095388E-2</v>
      </c>
    </row>
    <row r="11" spans="1:24" ht="30" x14ac:dyDescent="0.25">
      <c r="A11" s="4" t="s">
        <v>25</v>
      </c>
      <c r="B11" s="9">
        <v>2792703</v>
      </c>
      <c r="C11" s="9">
        <v>1358417</v>
      </c>
      <c r="D11" s="9">
        <v>733823</v>
      </c>
      <c r="E11" s="9">
        <v>864721</v>
      </c>
      <c r="F11" s="9">
        <v>607560</v>
      </c>
      <c r="G11" s="9">
        <v>1317980</v>
      </c>
      <c r="H11" s="9">
        <v>670328</v>
      </c>
      <c r="I11" s="9">
        <v>745352</v>
      </c>
      <c r="J11" s="9">
        <v>837480</v>
      </c>
      <c r="K11" s="9">
        <v>2127969</v>
      </c>
      <c r="N11" s="4" t="s">
        <v>25</v>
      </c>
      <c r="O11" s="9">
        <f t="shared" si="3"/>
        <v>7.1173726298259674E-2</v>
      </c>
      <c r="P11" s="9">
        <f t="shared" si="4"/>
        <v>6.2366696527379112E-2</v>
      </c>
      <c r="Q11" s="9">
        <f t="shared" si="5"/>
        <v>6.7949304629463816E-2</v>
      </c>
      <c r="R11" s="9">
        <f t="shared" si="6"/>
        <v>6.8241574832404991E-2</v>
      </c>
      <c r="S11" s="9">
        <f t="shared" si="7"/>
        <v>6.0448853331338134E-2</v>
      </c>
      <c r="T11" s="9">
        <f t="shared" si="8"/>
        <v>6.6444130905393667E-2</v>
      </c>
      <c r="U11" s="9">
        <f t="shared" si="9"/>
        <v>6.3531201587085862E-2</v>
      </c>
      <c r="V11" s="9">
        <f t="shared" si="10"/>
        <v>6.3272574224638209E-2</v>
      </c>
      <c r="W11" s="9">
        <f t="shared" si="11"/>
        <v>6.4600152915106193E-2</v>
      </c>
      <c r="X11" s="9">
        <f t="shared" si="12"/>
        <v>7.2066284608195336E-2</v>
      </c>
    </row>
    <row r="12" spans="1:24" ht="30" x14ac:dyDescent="0.25">
      <c r="A12" s="4" t="s">
        <v>26</v>
      </c>
      <c r="B12" s="9">
        <v>2621983</v>
      </c>
      <c r="C12" s="9">
        <v>1370445</v>
      </c>
      <c r="D12" s="9">
        <v>714545</v>
      </c>
      <c r="E12" s="9">
        <v>819718</v>
      </c>
      <c r="F12" s="9">
        <v>607014</v>
      </c>
      <c r="G12" s="9">
        <v>1238871</v>
      </c>
      <c r="H12" s="9">
        <v>680609</v>
      </c>
      <c r="I12" s="9">
        <v>715384</v>
      </c>
      <c r="J12" s="9">
        <v>776171</v>
      </c>
      <c r="K12" s="9">
        <v>2014742</v>
      </c>
      <c r="N12" s="4" t="s">
        <v>26</v>
      </c>
      <c r="O12" s="9">
        <f t="shared" si="3"/>
        <v>6.6822823766325951E-2</v>
      </c>
      <c r="P12" s="9">
        <f t="shared" si="4"/>
        <v>6.2918917697926388E-2</v>
      </c>
      <c r="Q12" s="9">
        <f t="shared" si="5"/>
        <v>6.6164232896025632E-2</v>
      </c>
      <c r="R12" s="9">
        <f t="shared" si="6"/>
        <v>6.4690052905468184E-2</v>
      </c>
      <c r="S12" s="9">
        <f t="shared" si="7"/>
        <v>6.0394529356884732E-2</v>
      </c>
      <c r="T12" s="9">
        <f t="shared" si="8"/>
        <v>6.2455960560020604E-2</v>
      </c>
      <c r="U12" s="9">
        <f t="shared" si="9"/>
        <v>6.4505596634759285E-2</v>
      </c>
      <c r="V12" s="9">
        <f t="shared" si="10"/>
        <v>6.0728605060586922E-2</v>
      </c>
      <c r="W12" s="9">
        <f t="shared" si="11"/>
        <v>5.9871000248687599E-2</v>
      </c>
      <c r="X12" s="9">
        <f t="shared" si="12"/>
        <v>6.8231713142477488E-2</v>
      </c>
    </row>
    <row r="13" spans="1:24" ht="30" x14ac:dyDescent="0.25">
      <c r="A13" s="4" t="s">
        <v>27</v>
      </c>
      <c r="B13" s="9">
        <v>2430082</v>
      </c>
      <c r="C13" s="9">
        <v>1312755</v>
      </c>
      <c r="D13" s="9">
        <v>687681</v>
      </c>
      <c r="E13" s="9">
        <v>773218</v>
      </c>
      <c r="F13" s="9">
        <v>574058</v>
      </c>
      <c r="G13" s="9">
        <v>1164154</v>
      </c>
      <c r="H13" s="9">
        <v>654581</v>
      </c>
      <c r="I13" s="9">
        <v>679516</v>
      </c>
      <c r="J13" s="9">
        <v>734928</v>
      </c>
      <c r="K13" s="9">
        <v>1839793</v>
      </c>
      <c r="N13" s="4" t="s">
        <v>27</v>
      </c>
      <c r="O13" s="9">
        <f t="shared" si="3"/>
        <v>6.193211062913867E-2</v>
      </c>
      <c r="P13" s="9">
        <f t="shared" si="4"/>
        <v>6.0270294541219356E-2</v>
      </c>
      <c r="Q13" s="9">
        <f t="shared" si="5"/>
        <v>6.3676725527673977E-2</v>
      </c>
      <c r="R13" s="9">
        <f t="shared" si="6"/>
        <v>6.1020391558389953E-2</v>
      </c>
      <c r="S13" s="9">
        <f t="shared" si="7"/>
        <v>5.7115589975774095E-2</v>
      </c>
      <c r="T13" s="9">
        <f t="shared" si="8"/>
        <v>5.8689206793758372E-2</v>
      </c>
      <c r="U13" s="9">
        <f t="shared" si="9"/>
        <v>6.2038759332858316E-2</v>
      </c>
      <c r="V13" s="9">
        <f t="shared" si="10"/>
        <v>5.7683787722886987E-2</v>
      </c>
      <c r="W13" s="9">
        <f t="shared" si="11"/>
        <v>5.6689665641678808E-2</v>
      </c>
      <c r="X13" s="9">
        <f t="shared" si="12"/>
        <v>6.2306850315096474E-2</v>
      </c>
    </row>
    <row r="14" spans="1:24" ht="30" x14ac:dyDescent="0.25">
      <c r="A14" s="4" t="s">
        <v>28</v>
      </c>
      <c r="B14" s="9">
        <v>2498846</v>
      </c>
      <c r="C14" s="9">
        <v>1404353</v>
      </c>
      <c r="D14" s="9">
        <v>711163</v>
      </c>
      <c r="E14" s="9">
        <v>812897</v>
      </c>
      <c r="F14" s="9">
        <v>648462</v>
      </c>
      <c r="G14" s="9">
        <v>1300037</v>
      </c>
      <c r="H14" s="9">
        <v>698866</v>
      </c>
      <c r="I14" s="9">
        <v>745436</v>
      </c>
      <c r="J14" s="9">
        <v>839835</v>
      </c>
      <c r="K14" s="9">
        <v>1787723</v>
      </c>
      <c r="N14" s="4" t="s">
        <v>28</v>
      </c>
      <c r="O14" s="9">
        <f t="shared" si="3"/>
        <v>6.3684602790021347E-2</v>
      </c>
      <c r="P14" s="9">
        <f t="shared" si="4"/>
        <v>6.4475678210972359E-2</v>
      </c>
      <c r="Q14" s="9">
        <f t="shared" si="5"/>
        <v>6.5851072163455454E-2</v>
      </c>
      <c r="R14" s="9">
        <f t="shared" si="6"/>
        <v>6.415175699044838E-2</v>
      </c>
      <c r="S14" s="9">
        <f t="shared" si="7"/>
        <v>6.451837568132561E-2</v>
      </c>
      <c r="T14" s="9">
        <f t="shared" si="8"/>
        <v>6.5539559484859608E-2</v>
      </c>
      <c r="U14" s="9">
        <f t="shared" si="9"/>
        <v>6.6235927379373005E-2</v>
      </c>
      <c r="V14" s="9">
        <f t="shared" si="10"/>
        <v>6.3279704944398635E-2</v>
      </c>
      <c r="W14" s="9">
        <f t="shared" si="11"/>
        <v>6.4781809026434323E-2</v>
      </c>
      <c r="X14" s="9">
        <f t="shared" si="12"/>
        <v>6.0543435791882677E-2</v>
      </c>
    </row>
    <row r="15" spans="1:24" ht="30" x14ac:dyDescent="0.25">
      <c r="A15" s="4" t="s">
        <v>29</v>
      </c>
      <c r="B15" s="9">
        <v>2446661</v>
      </c>
      <c r="C15" s="9">
        <v>1468809</v>
      </c>
      <c r="D15" s="9">
        <v>679360</v>
      </c>
      <c r="E15" s="9">
        <v>820153</v>
      </c>
      <c r="F15" s="9">
        <v>673468</v>
      </c>
      <c r="G15" s="9">
        <v>1328662</v>
      </c>
      <c r="H15" s="9">
        <v>675797</v>
      </c>
      <c r="I15" s="9">
        <v>766138</v>
      </c>
      <c r="J15" s="9">
        <v>874553</v>
      </c>
      <c r="K15" s="9">
        <v>1694061</v>
      </c>
      <c r="N15" s="4" t="s">
        <v>29</v>
      </c>
      <c r="O15" s="9">
        <f t="shared" si="3"/>
        <v>6.2354636478933245E-2</v>
      </c>
      <c r="P15" s="9">
        <f t="shared" si="4"/>
        <v>6.7434937253938357E-2</v>
      </c>
      <c r="Q15" s="9">
        <f t="shared" si="5"/>
        <v>6.2906231602269949E-2</v>
      </c>
      <c r="R15" s="9">
        <f t="shared" si="6"/>
        <v>6.472438199548923E-2</v>
      </c>
      <c r="S15" s="9">
        <f t="shared" si="7"/>
        <v>6.7006334115724597E-2</v>
      </c>
      <c r="T15" s="9">
        <f t="shared" si="8"/>
        <v>6.6982649097119956E-2</v>
      </c>
      <c r="U15" s="9">
        <f t="shared" si="9"/>
        <v>6.404953312251295E-2</v>
      </c>
      <c r="V15" s="9">
        <f t="shared" si="10"/>
        <v>6.5037087807258684E-2</v>
      </c>
      <c r="W15" s="9">
        <f t="shared" si="11"/>
        <v>6.7459828930081761E-2</v>
      </c>
      <c r="X15" s="9">
        <f t="shared" si="12"/>
        <v>5.7371457088728268E-2</v>
      </c>
    </row>
    <row r="16" spans="1:24" ht="30" x14ac:dyDescent="0.25">
      <c r="A16" s="4" t="s">
        <v>30</v>
      </c>
      <c r="B16" s="9">
        <v>2327199</v>
      </c>
      <c r="C16" s="9">
        <v>1509806</v>
      </c>
      <c r="D16" s="9">
        <v>657166</v>
      </c>
      <c r="E16" s="9">
        <v>831252</v>
      </c>
      <c r="F16" s="9">
        <v>723695</v>
      </c>
      <c r="G16" s="9">
        <v>1366092</v>
      </c>
      <c r="H16" s="9">
        <v>692418</v>
      </c>
      <c r="I16" s="9">
        <v>823595</v>
      </c>
      <c r="J16" s="9">
        <v>939177</v>
      </c>
      <c r="K16" s="9">
        <v>1628037</v>
      </c>
      <c r="N16" s="4" t="s">
        <v>30</v>
      </c>
      <c r="O16" s="9">
        <f t="shared" si="3"/>
        <v>5.9310075102001036E-2</v>
      </c>
      <c r="P16" s="9">
        <f t="shared" si="4"/>
        <v>6.9317163004597379E-2</v>
      </c>
      <c r="Q16" s="9">
        <f t="shared" si="5"/>
        <v>6.0851149018395737E-2</v>
      </c>
      <c r="R16" s="9">
        <f t="shared" si="6"/>
        <v>6.5600286754440226E-2</v>
      </c>
      <c r="S16" s="9">
        <f t="shared" si="7"/>
        <v>7.2003642293144307E-2</v>
      </c>
      <c r="T16" s="9">
        <f t="shared" si="8"/>
        <v>6.8869630553431038E-2</v>
      </c>
      <c r="U16" s="9">
        <f t="shared" si="9"/>
        <v>6.5624809855066205E-2</v>
      </c>
      <c r="V16" s="9">
        <f t="shared" si="10"/>
        <v>6.9914585012907871E-2</v>
      </c>
      <c r="W16" s="9">
        <f t="shared" si="11"/>
        <v>7.2444688606713825E-2</v>
      </c>
      <c r="X16" s="9">
        <f t="shared" si="12"/>
        <v>5.5135473211626915E-2</v>
      </c>
    </row>
    <row r="17" spans="1:24" ht="30" x14ac:dyDescent="0.25">
      <c r="A17" s="4" t="s">
        <v>31</v>
      </c>
      <c r="B17" s="9">
        <v>1952796</v>
      </c>
      <c r="C17" s="9">
        <v>1351351</v>
      </c>
      <c r="D17" s="9">
        <v>543530</v>
      </c>
      <c r="E17" s="9">
        <v>690107</v>
      </c>
      <c r="F17" s="9">
        <v>612137</v>
      </c>
      <c r="G17" s="9">
        <v>1106303</v>
      </c>
      <c r="H17" s="9">
        <v>590526</v>
      </c>
      <c r="I17" s="9">
        <v>700380</v>
      </c>
      <c r="J17" s="9">
        <v>804764</v>
      </c>
      <c r="K17" s="9">
        <v>1331526</v>
      </c>
      <c r="N17" s="4" t="s">
        <v>31</v>
      </c>
      <c r="O17" s="9">
        <f t="shared" si="3"/>
        <v>4.9768188031572382E-2</v>
      </c>
      <c r="P17" s="9">
        <f t="shared" si="4"/>
        <v>6.2042287249769616E-2</v>
      </c>
      <c r="Q17" s="9">
        <f t="shared" si="5"/>
        <v>5.0328874326986843E-2</v>
      </c>
      <c r="R17" s="9">
        <f t="shared" si="6"/>
        <v>5.4461483510712137E-2</v>
      </c>
      <c r="S17" s="9">
        <f t="shared" si="7"/>
        <v>6.09042394688349E-2</v>
      </c>
      <c r="T17" s="9">
        <f t="shared" si="8"/>
        <v>5.5772728989081574E-2</v>
      </c>
      <c r="U17" s="9">
        <f t="shared" si="9"/>
        <v>5.5967864013461266E-2</v>
      </c>
      <c r="V17" s="9">
        <f t="shared" si="10"/>
        <v>5.9454922688142134E-2</v>
      </c>
      <c r="W17" s="9">
        <f t="shared" si="11"/>
        <v>6.2076559990175917E-2</v>
      </c>
      <c r="X17" s="9">
        <f t="shared" si="12"/>
        <v>4.5093763903145158E-2</v>
      </c>
    </row>
    <row r="18" spans="1:24" ht="30" x14ac:dyDescent="0.25">
      <c r="A18" s="4" t="s">
        <v>32</v>
      </c>
      <c r="B18" s="9">
        <v>1616408</v>
      </c>
      <c r="C18" s="9">
        <v>1241909</v>
      </c>
      <c r="D18" s="9">
        <v>453411</v>
      </c>
      <c r="E18" s="9">
        <v>572936</v>
      </c>
      <c r="F18" s="9">
        <v>506121</v>
      </c>
      <c r="G18" s="9">
        <v>936473</v>
      </c>
      <c r="H18" s="9">
        <v>516446</v>
      </c>
      <c r="I18" s="9">
        <v>582773</v>
      </c>
      <c r="J18" s="9">
        <v>663024</v>
      </c>
      <c r="K18" s="9">
        <v>1093505</v>
      </c>
      <c r="N18" s="4" t="s">
        <v>32</v>
      </c>
      <c r="O18" s="9">
        <f t="shared" si="3"/>
        <v>4.1195136245536071E-2</v>
      </c>
      <c r="P18" s="9">
        <f t="shared" si="4"/>
        <v>5.701766226248705E-2</v>
      </c>
      <c r="Q18" s="9">
        <f t="shared" si="5"/>
        <v>4.1984187142335164E-2</v>
      </c>
      <c r="R18" s="9">
        <f t="shared" si="6"/>
        <v>4.5214647173109919E-2</v>
      </c>
      <c r="S18" s="9">
        <f t="shared" si="7"/>
        <v>5.0356234934673429E-2</v>
      </c>
      <c r="T18" s="9">
        <f t="shared" si="8"/>
        <v>4.7210985448464103E-2</v>
      </c>
      <c r="U18" s="9">
        <f t="shared" si="9"/>
        <v>4.8946836376884365E-2</v>
      </c>
      <c r="V18" s="9">
        <f t="shared" si="10"/>
        <v>4.9471320796905471E-2</v>
      </c>
      <c r="W18" s="9">
        <f t="shared" si="11"/>
        <v>5.1143253315166178E-2</v>
      </c>
      <c r="X18" s="9">
        <f t="shared" si="12"/>
        <v>3.7032890305490652E-2</v>
      </c>
    </row>
    <row r="19" spans="1:24" ht="30" x14ac:dyDescent="0.25">
      <c r="A19" s="4" t="s">
        <v>33</v>
      </c>
      <c r="B19" s="9">
        <v>1036547</v>
      </c>
      <c r="C19" s="9">
        <v>900486</v>
      </c>
      <c r="D19" s="9">
        <v>279012</v>
      </c>
      <c r="E19" s="9">
        <v>369334</v>
      </c>
      <c r="F19" s="9">
        <v>318950</v>
      </c>
      <c r="G19" s="9">
        <v>616839</v>
      </c>
      <c r="H19" s="9">
        <v>326449</v>
      </c>
      <c r="I19" s="9">
        <v>355568</v>
      </c>
      <c r="J19" s="9">
        <v>423957</v>
      </c>
      <c r="K19" s="9">
        <v>678928</v>
      </c>
      <c r="N19" s="4" t="s">
        <v>33</v>
      </c>
      <c r="O19" s="9">
        <f t="shared" si="3"/>
        <v>2.6417027687255741E-2</v>
      </c>
      <c r="P19" s="9">
        <f t="shared" si="4"/>
        <v>4.1342486945579675E-2</v>
      </c>
      <c r="Q19" s="9">
        <f t="shared" si="5"/>
        <v>2.5835482648099008E-2</v>
      </c>
      <c r="R19" s="9">
        <f t="shared" si="6"/>
        <v>2.9146896859393336E-2</v>
      </c>
      <c r="S19" s="9">
        <f t="shared" si="7"/>
        <v>3.1733757604237113E-2</v>
      </c>
      <c r="T19" s="9">
        <f t="shared" si="8"/>
        <v>3.1097081339285969E-2</v>
      </c>
      <c r="U19" s="9">
        <f t="shared" si="9"/>
        <v>3.0939625417560644E-2</v>
      </c>
      <c r="V19" s="9">
        <f t="shared" si="10"/>
        <v>3.0183997187779948E-2</v>
      </c>
      <c r="W19" s="9">
        <f t="shared" si="11"/>
        <v>3.2702496811183167E-2</v>
      </c>
      <c r="X19" s="9">
        <f t="shared" si="12"/>
        <v>2.2992730851094562E-2</v>
      </c>
    </row>
    <row r="20" spans="1:24" ht="30" x14ac:dyDescent="0.25">
      <c r="A20" s="4" t="s">
        <v>34</v>
      </c>
      <c r="B20" s="9">
        <v>680328</v>
      </c>
      <c r="C20" s="9">
        <v>572496</v>
      </c>
      <c r="D20" s="9">
        <v>170344</v>
      </c>
      <c r="E20" s="9">
        <v>241987</v>
      </c>
      <c r="F20" s="9">
        <v>194535</v>
      </c>
      <c r="G20" s="9">
        <v>402998</v>
      </c>
      <c r="H20" s="9">
        <v>192693</v>
      </c>
      <c r="I20" s="9">
        <v>236635</v>
      </c>
      <c r="J20" s="9">
        <v>280718</v>
      </c>
      <c r="K20" s="9">
        <v>420578</v>
      </c>
      <c r="N20" s="4" t="s">
        <v>34</v>
      </c>
      <c r="O20" s="9">
        <f t="shared" si="3"/>
        <v>1.7338570863082256E-2</v>
      </c>
      <c r="P20" s="9">
        <f t="shared" si="4"/>
        <v>2.6284038182044566E-2</v>
      </c>
      <c r="Q20" s="9">
        <f t="shared" si="5"/>
        <v>1.5773226442618159E-2</v>
      </c>
      <c r="R20" s="9">
        <f t="shared" si="6"/>
        <v>1.909699656764342E-2</v>
      </c>
      <c r="S20" s="9">
        <f t="shared" si="7"/>
        <v>1.9355154524346344E-2</v>
      </c>
      <c r="T20" s="9">
        <f t="shared" si="8"/>
        <v>2.0316584368967539E-2</v>
      </c>
      <c r="U20" s="9">
        <f t="shared" si="9"/>
        <v>1.8262727839834132E-2</v>
      </c>
      <c r="V20" s="9">
        <f t="shared" si="10"/>
        <v>2.0087831791753781E-2</v>
      </c>
      <c r="W20" s="9">
        <f t="shared" si="11"/>
        <v>2.1653562743018079E-2</v>
      </c>
      <c r="X20" s="9">
        <f t="shared" si="12"/>
        <v>1.4243390692226051E-2</v>
      </c>
    </row>
    <row r="21" spans="1:24" ht="30" x14ac:dyDescent="0.25">
      <c r="A21" s="4" t="s">
        <v>35</v>
      </c>
      <c r="B21" s="9">
        <v>678447</v>
      </c>
      <c r="C21" s="9">
        <v>532754</v>
      </c>
      <c r="D21" s="9">
        <v>139390</v>
      </c>
      <c r="E21" s="9">
        <v>228945</v>
      </c>
      <c r="F21" s="9">
        <v>191541</v>
      </c>
      <c r="G21" s="9">
        <v>414724</v>
      </c>
      <c r="H21" s="9">
        <v>170255</v>
      </c>
      <c r="I21" s="9">
        <v>227213</v>
      </c>
      <c r="J21" s="9">
        <v>292440</v>
      </c>
      <c r="K21" s="9">
        <v>367874</v>
      </c>
      <c r="N21" s="4" t="s">
        <v>35</v>
      </c>
      <c r="O21" s="9">
        <f t="shared" si="3"/>
        <v>1.7290632439566748E-2</v>
      </c>
      <c r="P21" s="9">
        <f t="shared" si="4"/>
        <v>2.4459431118535276E-2</v>
      </c>
      <c r="Q21" s="9">
        <f t="shared" si="5"/>
        <v>1.2907000151672761E-2</v>
      </c>
      <c r="R21" s="9">
        <f t="shared" si="6"/>
        <v>1.8067755206598382E-2</v>
      </c>
      <c r="S21" s="9">
        <f t="shared" si="7"/>
        <v>1.9057268114980971E-2</v>
      </c>
      <c r="T21" s="9">
        <f t="shared" si="8"/>
        <v>2.0907734370482468E-2</v>
      </c>
      <c r="U21" s="9">
        <f t="shared" si="9"/>
        <v>1.6136137422589094E-2</v>
      </c>
      <c r="V21" s="9">
        <f t="shared" si="10"/>
        <v>1.9288002725293182E-2</v>
      </c>
      <c r="W21" s="9">
        <f t="shared" si="11"/>
        <v>2.2557755072949392E-2</v>
      </c>
      <c r="X21" s="9">
        <f>K21/X$2</f>
        <v>1.2458504980079716E-2</v>
      </c>
    </row>
    <row r="22" spans="1:24" x14ac:dyDescent="0.25">
      <c r="O22" s="5"/>
    </row>
    <row r="24" spans="1:24" x14ac:dyDescent="0.25">
      <c r="N24" s="11" t="s">
        <v>36</v>
      </c>
      <c r="O24" s="11"/>
      <c r="P24" s="11"/>
      <c r="Q24" s="11"/>
      <c r="R24" s="11"/>
      <c r="S24" s="11"/>
      <c r="T24" s="11"/>
      <c r="U24" s="11"/>
      <c r="V24" s="11"/>
      <c r="W24" s="11"/>
      <c r="X24" s="11"/>
    </row>
  </sheetData>
  <mergeCells count="1">
    <mergeCell ref="N24:X24"/>
  </mergeCells>
  <conditionalFormatting sqref="O4:X21">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EED96-95EB-4244-A1B7-568F6C45A672}">
  <dimension ref="A1:W19"/>
  <sheetViews>
    <sheetView zoomScale="81" workbookViewId="0">
      <selection activeCell="C19" sqref="C19"/>
    </sheetView>
  </sheetViews>
  <sheetFormatPr baseColWidth="10" defaultRowHeight="15" x14ac:dyDescent="0.25"/>
  <sheetData>
    <row r="1" spans="1:23" ht="26.25" x14ac:dyDescent="0.4">
      <c r="A1" s="15" t="s">
        <v>57</v>
      </c>
      <c r="B1" s="15"/>
      <c r="C1" s="15"/>
      <c r="D1" s="15"/>
      <c r="E1" s="15"/>
      <c r="F1" s="15"/>
      <c r="G1" s="15"/>
      <c r="H1" s="15"/>
      <c r="I1" s="15"/>
      <c r="J1" s="15"/>
      <c r="K1" s="15"/>
      <c r="M1" s="15" t="s">
        <v>59</v>
      </c>
      <c r="N1" s="15"/>
      <c r="O1" s="15"/>
      <c r="P1" s="15"/>
      <c r="Q1" s="15"/>
      <c r="R1" s="15"/>
      <c r="S1" s="15"/>
      <c r="T1" s="15"/>
      <c r="U1" s="15"/>
      <c r="V1" s="15"/>
      <c r="W1" s="15"/>
    </row>
    <row r="2" spans="1:23" ht="30" x14ac:dyDescent="0.25">
      <c r="A2" s="2" t="s">
        <v>0</v>
      </c>
      <c r="B2" s="2" t="s">
        <v>1</v>
      </c>
      <c r="C2" s="2" t="s">
        <v>2</v>
      </c>
      <c r="D2" s="2" t="s">
        <v>3</v>
      </c>
      <c r="E2" s="2" t="s">
        <v>4</v>
      </c>
      <c r="F2" s="2" t="s">
        <v>5</v>
      </c>
      <c r="G2" s="2" t="s">
        <v>6</v>
      </c>
      <c r="H2" s="2" t="s">
        <v>7</v>
      </c>
      <c r="I2" s="2" t="s">
        <v>8</v>
      </c>
      <c r="J2" s="2" t="s">
        <v>9</v>
      </c>
      <c r="K2" s="2" t="s">
        <v>10</v>
      </c>
      <c r="M2" s="2" t="s">
        <v>0</v>
      </c>
      <c r="N2" s="2" t="s">
        <v>1</v>
      </c>
      <c r="O2" s="2" t="s">
        <v>2</v>
      </c>
      <c r="P2" s="2" t="s">
        <v>3</v>
      </c>
      <c r="Q2" s="2" t="s">
        <v>4</v>
      </c>
      <c r="R2" s="2" t="s">
        <v>5</v>
      </c>
      <c r="S2" s="2" t="s">
        <v>6</v>
      </c>
      <c r="T2" s="2" t="s">
        <v>7</v>
      </c>
      <c r="U2" s="2" t="s">
        <v>8</v>
      </c>
      <c r="V2" s="2" t="s">
        <v>9</v>
      </c>
      <c r="W2" s="2" t="s">
        <v>10</v>
      </c>
    </row>
    <row r="3" spans="1:23" x14ac:dyDescent="0.25">
      <c r="A3" s="2" t="s">
        <v>11</v>
      </c>
      <c r="B3" s="2" t="s">
        <v>12</v>
      </c>
      <c r="C3" s="2" t="s">
        <v>12</v>
      </c>
      <c r="D3" s="2" t="s">
        <v>12</v>
      </c>
      <c r="E3" s="2" t="s">
        <v>12</v>
      </c>
      <c r="F3" s="2" t="s">
        <v>12</v>
      </c>
      <c r="G3" s="2" t="s">
        <v>12</v>
      </c>
      <c r="H3" s="2" t="s">
        <v>12</v>
      </c>
      <c r="I3" s="2" t="s">
        <v>12</v>
      </c>
      <c r="J3" s="2" t="s">
        <v>12</v>
      </c>
      <c r="K3" s="2" t="s">
        <v>12</v>
      </c>
      <c r="M3" s="2" t="s">
        <v>11</v>
      </c>
      <c r="N3" s="2" t="s">
        <v>12</v>
      </c>
      <c r="O3" s="2" t="s">
        <v>12</v>
      </c>
      <c r="P3" s="2" t="s">
        <v>12</v>
      </c>
      <c r="Q3" s="2" t="s">
        <v>12</v>
      </c>
      <c r="R3" s="2" t="s">
        <v>12</v>
      </c>
      <c r="S3" s="2" t="s">
        <v>12</v>
      </c>
      <c r="T3" s="2" t="s">
        <v>12</v>
      </c>
      <c r="U3" s="2" t="s">
        <v>12</v>
      </c>
      <c r="V3" s="2" t="s">
        <v>12</v>
      </c>
      <c r="W3" s="2" t="s">
        <v>12</v>
      </c>
    </row>
    <row r="4" spans="1:23" x14ac:dyDescent="0.25">
      <c r="A4" s="1" t="s">
        <v>16</v>
      </c>
      <c r="B4" s="1" t="s">
        <v>37</v>
      </c>
      <c r="C4" s="1" t="s">
        <v>38</v>
      </c>
      <c r="D4" s="1" t="s">
        <v>39</v>
      </c>
      <c r="E4" s="1" t="s">
        <v>40</v>
      </c>
      <c r="F4" s="1" t="s">
        <v>41</v>
      </c>
      <c r="G4" s="1" t="s">
        <v>42</v>
      </c>
      <c r="H4" s="1" t="s">
        <v>43</v>
      </c>
      <c r="I4" s="1" t="s">
        <v>44</v>
      </c>
      <c r="J4" s="1" t="s">
        <v>45</v>
      </c>
      <c r="K4" s="1" t="s">
        <v>46</v>
      </c>
      <c r="M4" s="1" t="s">
        <v>16</v>
      </c>
      <c r="N4" s="1" t="s">
        <v>60</v>
      </c>
      <c r="O4" s="1" t="s">
        <v>61</v>
      </c>
      <c r="P4" s="1" t="s">
        <v>62</v>
      </c>
      <c r="Q4" s="1" t="s">
        <v>63</v>
      </c>
      <c r="R4" s="1" t="s">
        <v>64</v>
      </c>
      <c r="S4" s="1" t="s">
        <v>65</v>
      </c>
      <c r="T4" s="1" t="s">
        <v>66</v>
      </c>
      <c r="U4" s="1" t="s">
        <v>67</v>
      </c>
      <c r="V4" s="1" t="s">
        <v>68</v>
      </c>
      <c r="W4" s="1" t="s">
        <v>69</v>
      </c>
    </row>
    <row r="5" spans="1:23" ht="30" x14ac:dyDescent="0.25">
      <c r="A5" s="3" t="s">
        <v>47</v>
      </c>
      <c r="B5" s="12">
        <v>5.2999999999999999E-2</v>
      </c>
      <c r="C5" s="12">
        <v>6.3E-2</v>
      </c>
      <c r="D5" s="12">
        <v>6.3E-2</v>
      </c>
      <c r="E5" s="12">
        <v>6.4000000000000001E-2</v>
      </c>
      <c r="F5" s="12">
        <v>6.3E-2</v>
      </c>
      <c r="G5" s="12">
        <v>7.0000000000000007E-2</v>
      </c>
      <c r="H5" s="12">
        <v>6.4000000000000001E-2</v>
      </c>
      <c r="I5" s="12">
        <v>6.6000000000000003E-2</v>
      </c>
      <c r="J5" s="12">
        <v>5.8999999999999997E-2</v>
      </c>
      <c r="K5" s="12">
        <v>6.0999999999999999E-2</v>
      </c>
      <c r="M5" s="3" t="s">
        <v>47</v>
      </c>
      <c r="N5" s="12">
        <v>3.5999999999999997E-2</v>
      </c>
      <c r="O5" s="12">
        <v>3.7999999999999999E-2</v>
      </c>
      <c r="P5" s="12">
        <v>4.3999999999999997E-2</v>
      </c>
      <c r="Q5" s="12">
        <v>3.5999999999999997E-2</v>
      </c>
      <c r="R5" s="12">
        <v>3.7999999999999999E-2</v>
      </c>
      <c r="S5" s="12">
        <v>4.2000000000000003E-2</v>
      </c>
      <c r="T5" s="12">
        <v>0.04</v>
      </c>
      <c r="U5" s="12">
        <v>0.04</v>
      </c>
      <c r="V5" s="12">
        <v>3.5000000000000003E-2</v>
      </c>
      <c r="W5" s="12">
        <v>4.1000000000000002E-2</v>
      </c>
    </row>
    <row r="6" spans="1:23" ht="30" x14ac:dyDescent="0.25">
      <c r="A6" s="3" t="s">
        <v>48</v>
      </c>
      <c r="B6" s="12">
        <v>3.5000000000000003E-2</v>
      </c>
      <c r="C6" s="12">
        <v>3.7999999999999999E-2</v>
      </c>
      <c r="D6" s="12">
        <v>3.6999999999999998E-2</v>
      </c>
      <c r="E6" s="12">
        <v>3.4000000000000002E-2</v>
      </c>
      <c r="F6" s="12">
        <v>3.9E-2</v>
      </c>
      <c r="G6" s="12">
        <v>4.2999999999999997E-2</v>
      </c>
      <c r="H6" s="12">
        <v>4.3999999999999997E-2</v>
      </c>
      <c r="I6" s="12">
        <v>4.2999999999999997E-2</v>
      </c>
      <c r="J6" s="12">
        <v>4.1000000000000002E-2</v>
      </c>
      <c r="K6" s="12">
        <v>3.6999999999999998E-2</v>
      </c>
      <c r="M6" s="3" t="s">
        <v>48</v>
      </c>
      <c r="N6" s="12">
        <v>1.7999999999999999E-2</v>
      </c>
      <c r="O6" s="12">
        <v>2.1000000000000001E-2</v>
      </c>
      <c r="P6" s="12">
        <v>2.1999999999999999E-2</v>
      </c>
      <c r="Q6" s="12">
        <v>1.7999999999999999E-2</v>
      </c>
      <c r="R6" s="12">
        <v>1.9E-2</v>
      </c>
      <c r="S6" s="12">
        <v>2.1999999999999999E-2</v>
      </c>
      <c r="T6" s="12">
        <v>2.1999999999999999E-2</v>
      </c>
      <c r="U6" s="12">
        <v>2.3E-2</v>
      </c>
      <c r="V6" s="12">
        <v>2.1000000000000001E-2</v>
      </c>
      <c r="W6" s="12">
        <v>2.4E-2</v>
      </c>
    </row>
    <row r="7" spans="1:23" ht="30" x14ac:dyDescent="0.25">
      <c r="A7" s="3" t="s">
        <v>49</v>
      </c>
      <c r="B7" s="12">
        <v>0.06</v>
      </c>
      <c r="C7" s="12">
        <v>8.3000000000000004E-2</v>
      </c>
      <c r="D7" s="12">
        <v>7.9000000000000001E-2</v>
      </c>
      <c r="E7" s="12">
        <v>7.2999999999999995E-2</v>
      </c>
      <c r="F7" s="12">
        <v>8.1000000000000003E-2</v>
      </c>
      <c r="G7" s="12">
        <v>7.2999999999999995E-2</v>
      </c>
      <c r="H7" s="12">
        <v>8.5999999999999993E-2</v>
      </c>
      <c r="I7" s="12">
        <v>8.3000000000000004E-2</v>
      </c>
      <c r="J7" s="12">
        <v>7.8E-2</v>
      </c>
      <c r="K7" s="12">
        <v>7.8E-2</v>
      </c>
      <c r="M7" s="3" t="s">
        <v>49</v>
      </c>
      <c r="N7" s="12">
        <v>4.7E-2</v>
      </c>
      <c r="O7" s="12">
        <v>5.8000000000000003E-2</v>
      </c>
      <c r="P7" s="12">
        <v>5.7000000000000002E-2</v>
      </c>
      <c r="Q7" s="12">
        <v>4.3999999999999997E-2</v>
      </c>
      <c r="R7" s="12">
        <v>5.0999999999999997E-2</v>
      </c>
      <c r="S7" s="12">
        <v>5.0999999999999997E-2</v>
      </c>
      <c r="T7" s="12">
        <v>5.6000000000000001E-2</v>
      </c>
      <c r="U7" s="12">
        <v>4.9000000000000002E-2</v>
      </c>
      <c r="V7" s="12">
        <v>4.3999999999999997E-2</v>
      </c>
      <c r="W7" s="12">
        <v>5.7000000000000002E-2</v>
      </c>
    </row>
    <row r="8" spans="1:23" ht="30" x14ac:dyDescent="0.25">
      <c r="A8" s="3" t="s">
        <v>50</v>
      </c>
      <c r="B8" s="12">
        <v>6.2E-2</v>
      </c>
      <c r="C8" s="12">
        <v>8.8999999999999996E-2</v>
      </c>
      <c r="D8" s="12">
        <v>8.5000000000000006E-2</v>
      </c>
      <c r="E8" s="12">
        <v>7.3999999999999996E-2</v>
      </c>
      <c r="F8" s="12">
        <v>8.5999999999999993E-2</v>
      </c>
      <c r="G8" s="12">
        <v>7.0000000000000007E-2</v>
      </c>
      <c r="H8" s="12">
        <v>8.8999999999999996E-2</v>
      </c>
      <c r="I8" s="12">
        <v>8.6999999999999994E-2</v>
      </c>
      <c r="J8" s="12">
        <v>7.8E-2</v>
      </c>
      <c r="K8" s="12">
        <v>8.3000000000000004E-2</v>
      </c>
      <c r="M8" s="3" t="s">
        <v>50</v>
      </c>
      <c r="N8" s="12">
        <v>5.5E-2</v>
      </c>
      <c r="O8" s="12">
        <v>7.5999999999999998E-2</v>
      </c>
      <c r="P8" s="12">
        <v>7.0999999999999994E-2</v>
      </c>
      <c r="Q8" s="12">
        <v>5.8000000000000003E-2</v>
      </c>
      <c r="R8" s="12">
        <v>6.3E-2</v>
      </c>
      <c r="S8" s="12">
        <v>5.7000000000000002E-2</v>
      </c>
      <c r="T8" s="12">
        <v>7.1999999999999995E-2</v>
      </c>
      <c r="U8" s="12">
        <v>6.2E-2</v>
      </c>
      <c r="V8" s="12">
        <v>5.8000000000000003E-2</v>
      </c>
      <c r="W8" s="12">
        <v>7.0000000000000007E-2</v>
      </c>
    </row>
    <row r="9" spans="1:23" ht="30" x14ac:dyDescent="0.25">
      <c r="A9" s="3" t="s">
        <v>51</v>
      </c>
      <c r="B9" s="12">
        <v>0.09</v>
      </c>
      <c r="C9" s="12">
        <v>0.124</v>
      </c>
      <c r="D9" s="12">
        <v>0.114</v>
      </c>
      <c r="E9" s="12">
        <v>0.107</v>
      </c>
      <c r="F9" s="12">
        <v>0.127</v>
      </c>
      <c r="G9" s="12">
        <v>9.8000000000000004E-2</v>
      </c>
      <c r="H9" s="12">
        <v>0.125</v>
      </c>
      <c r="I9" s="12">
        <v>0.128</v>
      </c>
      <c r="J9" s="12">
        <v>0.115</v>
      </c>
      <c r="K9" s="12">
        <v>0.11799999999999999</v>
      </c>
      <c r="M9" s="3" t="s">
        <v>51</v>
      </c>
      <c r="N9" s="12">
        <v>8.5000000000000006E-2</v>
      </c>
      <c r="O9" s="12">
        <v>0.115</v>
      </c>
      <c r="P9" s="12">
        <v>0.10199999999999999</v>
      </c>
      <c r="Q9" s="12">
        <v>9.4E-2</v>
      </c>
      <c r="R9" s="12">
        <v>0.108</v>
      </c>
      <c r="S9" s="12">
        <v>8.8999999999999996E-2</v>
      </c>
      <c r="T9" s="12">
        <v>0.111</v>
      </c>
      <c r="U9" s="12">
        <v>0.109</v>
      </c>
      <c r="V9" s="12">
        <v>0.1</v>
      </c>
      <c r="W9" s="12">
        <v>0.108</v>
      </c>
    </row>
    <row r="10" spans="1:23" ht="30" x14ac:dyDescent="0.25">
      <c r="A10" s="3" t="s">
        <v>52</v>
      </c>
      <c r="B10" s="12">
        <v>0.14699999999999999</v>
      </c>
      <c r="C10" s="12">
        <v>0.182</v>
      </c>
      <c r="D10" s="12">
        <v>0.17399999999999999</v>
      </c>
      <c r="E10" s="12">
        <v>0.16400000000000001</v>
      </c>
      <c r="F10" s="12">
        <v>0.18099999999999999</v>
      </c>
      <c r="G10" s="12">
        <v>0.15</v>
      </c>
      <c r="H10" s="12">
        <v>0.17799999999999999</v>
      </c>
      <c r="I10" s="12">
        <v>0.17899999999999999</v>
      </c>
      <c r="J10" s="12">
        <v>0.16800000000000001</v>
      </c>
      <c r="K10" s="12">
        <v>0.17399999999999999</v>
      </c>
      <c r="M10" s="3" t="s">
        <v>52</v>
      </c>
      <c r="N10" s="12">
        <v>0.14499999999999999</v>
      </c>
      <c r="O10" s="12">
        <v>0.184</v>
      </c>
      <c r="P10" s="12">
        <v>0.17</v>
      </c>
      <c r="Q10" s="12">
        <v>0.158</v>
      </c>
      <c r="R10" s="12">
        <v>0.184</v>
      </c>
      <c r="S10" s="12">
        <v>0.14699999999999999</v>
      </c>
      <c r="T10" s="12">
        <v>0.18099999999999999</v>
      </c>
      <c r="U10" s="12">
        <v>0.17799999999999999</v>
      </c>
      <c r="V10" s="12">
        <v>0.16500000000000001</v>
      </c>
      <c r="W10" s="12">
        <v>0.16900000000000001</v>
      </c>
    </row>
    <row r="11" spans="1:23" ht="30" x14ac:dyDescent="0.25">
      <c r="A11" s="3" t="s">
        <v>53</v>
      </c>
      <c r="B11" s="12">
        <v>0.122</v>
      </c>
      <c r="C11" s="12">
        <v>0.129</v>
      </c>
      <c r="D11" s="12">
        <v>0.13300000000000001</v>
      </c>
      <c r="E11" s="12">
        <v>0.128</v>
      </c>
      <c r="F11" s="12">
        <v>0.13200000000000001</v>
      </c>
      <c r="G11" s="12">
        <v>0.12</v>
      </c>
      <c r="H11" s="12">
        <v>0.127</v>
      </c>
      <c r="I11" s="12">
        <v>0.13200000000000001</v>
      </c>
      <c r="J11" s="12">
        <v>0.13200000000000001</v>
      </c>
      <c r="K11" s="12">
        <v>0.125</v>
      </c>
      <c r="M11" s="3" t="s">
        <v>53</v>
      </c>
      <c r="N11" s="12">
        <v>0.125</v>
      </c>
      <c r="O11" s="12">
        <v>0.14599999999999999</v>
      </c>
      <c r="P11" s="12">
        <v>0.14399999999999999</v>
      </c>
      <c r="Q11" s="12">
        <v>0.13800000000000001</v>
      </c>
      <c r="R11" s="12">
        <v>0.152</v>
      </c>
      <c r="S11" s="12">
        <v>0.127</v>
      </c>
      <c r="T11" s="12">
        <v>0.14499999999999999</v>
      </c>
      <c r="U11" s="12">
        <v>0.157</v>
      </c>
      <c r="V11" s="12">
        <v>0.14799999999999999</v>
      </c>
      <c r="W11" s="12">
        <v>0.13500000000000001</v>
      </c>
    </row>
    <row r="12" spans="1:23" ht="45" x14ac:dyDescent="0.25">
      <c r="A12" s="3" t="s">
        <v>54</v>
      </c>
      <c r="B12" s="12">
        <v>0.17599999999999999</v>
      </c>
      <c r="C12" s="12">
        <v>0.151</v>
      </c>
      <c r="D12" s="12">
        <v>0.157</v>
      </c>
      <c r="E12" s="12">
        <v>0.17100000000000001</v>
      </c>
      <c r="F12" s="12">
        <v>0.155</v>
      </c>
      <c r="G12" s="12">
        <v>0.16</v>
      </c>
      <c r="H12" s="12">
        <v>0.14699999999999999</v>
      </c>
      <c r="I12" s="12">
        <v>0.154</v>
      </c>
      <c r="J12" s="12">
        <v>0.16500000000000001</v>
      </c>
      <c r="K12" s="12">
        <v>0.16</v>
      </c>
      <c r="M12" s="3" t="s">
        <v>54</v>
      </c>
      <c r="N12" s="12">
        <v>0.191</v>
      </c>
      <c r="O12" s="12">
        <v>0.18</v>
      </c>
      <c r="P12" s="12">
        <v>0.187</v>
      </c>
      <c r="Q12" s="12">
        <v>0.21</v>
      </c>
      <c r="R12" s="12">
        <v>0.19800000000000001</v>
      </c>
      <c r="S12" s="12">
        <v>0.189</v>
      </c>
      <c r="T12" s="12">
        <v>0.186</v>
      </c>
      <c r="U12" s="12">
        <v>0.20200000000000001</v>
      </c>
      <c r="V12" s="12">
        <v>0.20599999999999999</v>
      </c>
      <c r="W12" s="12">
        <v>0.188</v>
      </c>
    </row>
    <row r="13" spans="1:23" ht="45" x14ac:dyDescent="0.25">
      <c r="A13" s="3" t="s">
        <v>55</v>
      </c>
      <c r="B13" s="12">
        <v>0.1</v>
      </c>
      <c r="C13" s="12">
        <v>6.4000000000000001E-2</v>
      </c>
      <c r="D13" s="12">
        <v>7.2999999999999995E-2</v>
      </c>
      <c r="E13" s="12">
        <v>8.3000000000000004E-2</v>
      </c>
      <c r="F13" s="12">
        <v>6.9000000000000006E-2</v>
      </c>
      <c r="G13" s="12">
        <v>8.7999999999999995E-2</v>
      </c>
      <c r="H13" s="12">
        <v>6.5000000000000002E-2</v>
      </c>
      <c r="I13" s="12">
        <v>6.4000000000000001E-2</v>
      </c>
      <c r="J13" s="12">
        <v>7.9000000000000001E-2</v>
      </c>
      <c r="K13" s="12">
        <v>7.5999999999999998E-2</v>
      </c>
      <c r="M13" s="3" t="s">
        <v>55</v>
      </c>
      <c r="N13" s="12">
        <v>0.113</v>
      </c>
      <c r="O13" s="12">
        <v>8.1000000000000003E-2</v>
      </c>
      <c r="P13" s="12">
        <v>9.2999999999999999E-2</v>
      </c>
      <c r="Q13" s="12">
        <v>0.107</v>
      </c>
      <c r="R13" s="12">
        <v>9.1999999999999998E-2</v>
      </c>
      <c r="S13" s="12">
        <v>0.109</v>
      </c>
      <c r="T13" s="12">
        <v>8.5999999999999993E-2</v>
      </c>
      <c r="U13" s="12">
        <v>8.8999999999999996E-2</v>
      </c>
      <c r="V13" s="12">
        <v>0.105</v>
      </c>
      <c r="W13" s="12">
        <v>9.5000000000000001E-2</v>
      </c>
    </row>
    <row r="14" spans="1:23" ht="30" x14ac:dyDescent="0.25">
      <c r="A14" s="3" t="s">
        <v>56</v>
      </c>
      <c r="B14" s="12">
        <v>0.155</v>
      </c>
      <c r="C14" s="12">
        <v>7.8E-2</v>
      </c>
      <c r="D14" s="12">
        <v>8.4000000000000005E-2</v>
      </c>
      <c r="E14" s="12">
        <v>0.10100000000000001</v>
      </c>
      <c r="F14" s="12">
        <v>6.7000000000000004E-2</v>
      </c>
      <c r="G14" s="12">
        <v>0.129</v>
      </c>
      <c r="H14" s="12">
        <v>7.3999999999999996E-2</v>
      </c>
      <c r="I14" s="12">
        <v>6.5000000000000002E-2</v>
      </c>
      <c r="J14" s="12">
        <v>8.6999999999999994E-2</v>
      </c>
      <c r="K14" s="12">
        <v>8.8999999999999996E-2</v>
      </c>
      <c r="M14" s="3" t="s">
        <v>56</v>
      </c>
      <c r="N14" s="12">
        <v>0.185</v>
      </c>
      <c r="O14" s="12">
        <v>0.10100000000000001</v>
      </c>
      <c r="P14" s="12">
        <v>0.11</v>
      </c>
      <c r="Q14" s="12">
        <v>0.13700000000000001</v>
      </c>
      <c r="R14" s="12">
        <v>9.4E-2</v>
      </c>
      <c r="S14" s="12">
        <v>0.16600000000000001</v>
      </c>
      <c r="T14" s="12">
        <v>0.10100000000000001</v>
      </c>
      <c r="U14" s="12">
        <v>9.1999999999999998E-2</v>
      </c>
      <c r="V14" s="12">
        <v>0.12</v>
      </c>
      <c r="W14" s="12">
        <v>0.113</v>
      </c>
    </row>
    <row r="15" spans="1:23" x14ac:dyDescent="0.25">
      <c r="M15" s="1"/>
      <c r="N15" s="1"/>
      <c r="O15" s="1"/>
      <c r="P15" s="1"/>
      <c r="Q15" s="1"/>
      <c r="R15" s="1"/>
      <c r="S15" s="1"/>
      <c r="T15" s="1"/>
      <c r="U15" s="1"/>
      <c r="V15" s="1"/>
      <c r="W15" s="1"/>
    </row>
    <row r="16" spans="1:23" x14ac:dyDescent="0.25">
      <c r="M16" s="1"/>
      <c r="N16" s="1"/>
      <c r="O16" s="1"/>
      <c r="P16" s="1"/>
      <c r="Q16" s="1"/>
      <c r="R16" s="1"/>
      <c r="S16" s="1"/>
      <c r="T16" s="1"/>
      <c r="U16" s="1"/>
      <c r="V16" s="1"/>
      <c r="W16" s="1"/>
    </row>
    <row r="17" spans="2:3" x14ac:dyDescent="0.25">
      <c r="B17" t="s">
        <v>70</v>
      </c>
    </row>
    <row r="19" spans="2:3" x14ac:dyDescent="0.25">
      <c r="C19">
        <f>B12*B4</f>
        <v>2363515.088</v>
      </c>
    </row>
  </sheetData>
  <mergeCells count="2">
    <mergeCell ref="A1:K1"/>
    <mergeCell ref="M1:W1"/>
  </mergeCells>
  <conditionalFormatting sqref="B5:K14">
    <cfRule type="colorScale" priority="2">
      <colorScale>
        <cfvo type="min"/>
        <cfvo type="percentile" val="50"/>
        <cfvo type="max"/>
        <color rgb="FF5A8AC6"/>
        <color rgb="FFFCFCFF"/>
        <color rgb="FFF8696B"/>
      </colorScale>
    </cfRule>
  </conditionalFormatting>
  <conditionalFormatting sqref="N5:W14">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1BA0-D5DD-498D-922B-AEE733332417}">
  <dimension ref="A1:X9"/>
  <sheetViews>
    <sheetView workbookViewId="0">
      <selection activeCell="B7" sqref="B7"/>
    </sheetView>
  </sheetViews>
  <sheetFormatPr baseColWidth="10" defaultRowHeight="15" x14ac:dyDescent="0.25"/>
  <cols>
    <col min="1" max="1" width="22.7109375" customWidth="1"/>
    <col min="13" max="13" width="17.28515625" bestFit="1" customWidth="1"/>
  </cols>
  <sheetData>
    <row r="1" spans="1:24" ht="30" x14ac:dyDescent="0.25">
      <c r="A1" s="2" t="s">
        <v>0</v>
      </c>
      <c r="B1" s="2" t="s">
        <v>1</v>
      </c>
      <c r="C1" s="2" t="s">
        <v>2</v>
      </c>
      <c r="D1" s="2" t="s">
        <v>3</v>
      </c>
      <c r="E1" s="2" t="s">
        <v>4</v>
      </c>
      <c r="F1" s="2" t="s">
        <v>5</v>
      </c>
      <c r="G1" s="2" t="s">
        <v>6</v>
      </c>
      <c r="H1" s="2" t="s">
        <v>7</v>
      </c>
      <c r="I1" s="2" t="s">
        <v>8</v>
      </c>
      <c r="J1" s="2" t="s">
        <v>9</v>
      </c>
      <c r="K1" s="2" t="s">
        <v>10</v>
      </c>
      <c r="M1" s="2" t="s">
        <v>0</v>
      </c>
      <c r="N1" s="2" t="s">
        <v>1</v>
      </c>
      <c r="O1" s="2" t="s">
        <v>2</v>
      </c>
      <c r="P1" s="2" t="s">
        <v>3</v>
      </c>
      <c r="Q1" s="2" t="s">
        <v>4</v>
      </c>
      <c r="R1" s="2" t="s">
        <v>5</v>
      </c>
      <c r="S1" s="2" t="s">
        <v>6</v>
      </c>
      <c r="T1" s="2" t="s">
        <v>7</v>
      </c>
      <c r="U1" s="2" t="s">
        <v>8</v>
      </c>
      <c r="V1" s="2" t="s">
        <v>9</v>
      </c>
      <c r="W1" s="2" t="s">
        <v>10</v>
      </c>
    </row>
    <row r="2" spans="1:24" ht="30" x14ac:dyDescent="0.25">
      <c r="A2" s="1" t="s">
        <v>71</v>
      </c>
      <c r="B2" s="1">
        <v>13429063</v>
      </c>
      <c r="C2" s="1">
        <v>8565329</v>
      </c>
      <c r="D2" s="1">
        <v>4001109</v>
      </c>
      <c r="E2" s="1">
        <v>4991641</v>
      </c>
      <c r="F2" s="1">
        <v>4051798</v>
      </c>
      <c r="G2" s="1">
        <v>7652666</v>
      </c>
      <c r="H2" s="1">
        <v>4179632</v>
      </c>
      <c r="I2" s="1">
        <v>4832922</v>
      </c>
      <c r="J2" s="1">
        <v>5228956</v>
      </c>
      <c r="K2" s="1">
        <v>10796247</v>
      </c>
      <c r="M2" s="1" t="s">
        <v>71</v>
      </c>
      <c r="N2" s="1">
        <v>13429063</v>
      </c>
      <c r="O2" s="1">
        <v>8565329</v>
      </c>
      <c r="P2" s="1">
        <v>4001109</v>
      </c>
      <c r="Q2" s="1">
        <v>4991641</v>
      </c>
      <c r="R2" s="1">
        <v>4051798</v>
      </c>
      <c r="S2" s="1">
        <v>7652666</v>
      </c>
      <c r="T2" s="1">
        <v>4179632</v>
      </c>
      <c r="U2" s="1">
        <v>4832922</v>
      </c>
      <c r="V2" s="1">
        <v>5228956</v>
      </c>
      <c r="W2" s="1">
        <v>10796247</v>
      </c>
    </row>
    <row r="3" spans="1:24" ht="18.75" customHeight="1" x14ac:dyDescent="0.25">
      <c r="A3" s="3" t="s">
        <v>72</v>
      </c>
      <c r="B3" s="1"/>
      <c r="C3" s="1"/>
      <c r="D3" s="1"/>
      <c r="E3" s="1"/>
      <c r="F3" s="1"/>
      <c r="G3" s="1"/>
      <c r="H3" s="1"/>
      <c r="I3" s="1"/>
      <c r="J3" s="1"/>
      <c r="K3" s="1"/>
      <c r="M3" s="3" t="s">
        <v>72</v>
      </c>
      <c r="N3" s="1"/>
      <c r="O3" s="1"/>
      <c r="P3" s="1"/>
      <c r="Q3" s="1"/>
      <c r="R3" s="1"/>
      <c r="S3" s="1"/>
      <c r="T3" s="1"/>
      <c r="U3" s="1"/>
      <c r="V3" s="1"/>
      <c r="W3" s="1"/>
    </row>
    <row r="4" spans="1:24" ht="30" x14ac:dyDescent="0.25">
      <c r="A4" s="4" t="s">
        <v>73</v>
      </c>
      <c r="B4" s="1">
        <v>3218519</v>
      </c>
      <c r="C4" s="1">
        <v>2435836</v>
      </c>
      <c r="D4" s="1">
        <v>1073419</v>
      </c>
      <c r="E4" s="1">
        <v>1528037</v>
      </c>
      <c r="F4" s="1">
        <v>1221831</v>
      </c>
      <c r="G4" s="1">
        <v>2365770</v>
      </c>
      <c r="H4" s="1">
        <v>1228467</v>
      </c>
      <c r="I4" s="1">
        <v>1504931</v>
      </c>
      <c r="J4" s="1">
        <v>1580153</v>
      </c>
      <c r="K4" s="1">
        <v>2768892</v>
      </c>
      <c r="M4" s="4" t="s">
        <v>73</v>
      </c>
      <c r="N4" s="17">
        <f>B4/N$2</f>
        <v>0.23966817342356647</v>
      </c>
      <c r="O4" s="17">
        <f t="shared" ref="O4:W4" si="0">C4/O$2</f>
        <v>0.28438323851891739</v>
      </c>
      <c r="P4" s="17">
        <f t="shared" si="0"/>
        <v>0.26828036926762056</v>
      </c>
      <c r="Q4" s="17">
        <f t="shared" si="0"/>
        <v>0.30611917002845357</v>
      </c>
      <c r="R4" s="17">
        <f t="shared" si="0"/>
        <v>0.30155279211846198</v>
      </c>
      <c r="S4" s="17">
        <f t="shared" si="0"/>
        <v>0.30914324498155282</v>
      </c>
      <c r="T4" s="17">
        <f t="shared" si="0"/>
        <v>0.29391750278493417</v>
      </c>
      <c r="U4" s="17">
        <f t="shared" si="0"/>
        <v>0.31139153497614902</v>
      </c>
      <c r="V4" s="17">
        <f t="shared" si="0"/>
        <v>0.3021928277843608</v>
      </c>
      <c r="W4" s="17">
        <f t="shared" si="0"/>
        <v>0.25646801152289311</v>
      </c>
    </row>
    <row r="5" spans="1:24" ht="30" x14ac:dyDescent="0.25">
      <c r="A5" s="4" t="s">
        <v>74</v>
      </c>
      <c r="B5" s="1">
        <v>4120942</v>
      </c>
      <c r="C5" s="1">
        <v>3165461</v>
      </c>
      <c r="D5" s="1">
        <v>1356203</v>
      </c>
      <c r="E5" s="1">
        <v>1631138</v>
      </c>
      <c r="F5" s="1">
        <v>1441559</v>
      </c>
      <c r="G5" s="1">
        <v>2435020</v>
      </c>
      <c r="H5" s="1">
        <v>1506964</v>
      </c>
      <c r="I5" s="1">
        <v>1709618</v>
      </c>
      <c r="J5" s="1">
        <v>1825453</v>
      </c>
      <c r="K5" s="1">
        <v>3438950</v>
      </c>
      <c r="M5" s="4" t="s">
        <v>74</v>
      </c>
      <c r="N5" s="17">
        <f t="shared" ref="N5:N7" si="1">B5/N$2</f>
        <v>0.30686742626793845</v>
      </c>
      <c r="O5" s="17">
        <f t="shared" ref="O5:O7" si="2">C5/O$2</f>
        <v>0.36956677320859477</v>
      </c>
      <c r="P5" s="17">
        <f t="shared" ref="P5:P7" si="3">D5/P$2</f>
        <v>0.33895677423434351</v>
      </c>
      <c r="Q5" s="17">
        <f t="shared" ref="Q5:Q7" si="4">E5/Q$2</f>
        <v>0.32677390060703482</v>
      </c>
      <c r="R5" s="17">
        <f t="shared" ref="R5:R7" si="5">F5/R$2</f>
        <v>0.3557825439471563</v>
      </c>
      <c r="S5" s="17">
        <f t="shared" ref="S5:S7" si="6">G5/S$2</f>
        <v>0.31819237896962965</v>
      </c>
      <c r="T5" s="17">
        <f t="shared" ref="T5:T7" si="7">H5/T$2</f>
        <v>0.36054944550142215</v>
      </c>
      <c r="U5" s="17">
        <f t="shared" ref="U5:U7" si="8">I5/U$2</f>
        <v>0.35374417381451634</v>
      </c>
      <c r="V5" s="17">
        <f t="shared" ref="V5:V7" si="9">J5/V$2</f>
        <v>0.3491046778745126</v>
      </c>
      <c r="W5" s="17">
        <f t="shared" ref="W5:W7" si="10">K5/W$2</f>
        <v>0.31853198616148742</v>
      </c>
    </row>
    <row r="6" spans="1:24" ht="30" x14ac:dyDescent="0.25">
      <c r="A6" s="4" t="s">
        <v>75</v>
      </c>
      <c r="B6" s="1">
        <v>2223799</v>
      </c>
      <c r="C6" s="1">
        <v>1303632</v>
      </c>
      <c r="D6" s="1">
        <v>673753</v>
      </c>
      <c r="E6" s="1">
        <v>734732</v>
      </c>
      <c r="F6" s="1">
        <v>585114</v>
      </c>
      <c r="G6" s="1">
        <v>1192414</v>
      </c>
      <c r="H6" s="1">
        <v>643854</v>
      </c>
      <c r="I6" s="1">
        <v>676322</v>
      </c>
      <c r="J6" s="1">
        <v>795346</v>
      </c>
      <c r="K6" s="1">
        <v>1777361</v>
      </c>
      <c r="M6" s="4" t="s">
        <v>75</v>
      </c>
      <c r="N6" s="17">
        <f t="shared" si="1"/>
        <v>0.16559599132121131</v>
      </c>
      <c r="O6" s="17">
        <f t="shared" si="2"/>
        <v>0.15219870713664355</v>
      </c>
      <c r="P6" s="17">
        <f t="shared" si="3"/>
        <v>0.16839156343903652</v>
      </c>
      <c r="Q6" s="17">
        <f t="shared" si="4"/>
        <v>0.14719247638201546</v>
      </c>
      <c r="R6" s="17">
        <f t="shared" si="5"/>
        <v>0.14440848235770884</v>
      </c>
      <c r="S6" s="17">
        <f t="shared" si="6"/>
        <v>0.15581680946221879</v>
      </c>
      <c r="T6" s="17">
        <f t="shared" si="7"/>
        <v>0.15404561932725178</v>
      </c>
      <c r="U6" s="17">
        <f t="shared" si="8"/>
        <v>0.13994059908270814</v>
      </c>
      <c r="V6" s="17">
        <f t="shared" si="9"/>
        <v>0.15210416763881737</v>
      </c>
      <c r="W6" s="17">
        <f t="shared" si="10"/>
        <v>0.1646276710786628</v>
      </c>
    </row>
    <row r="7" spans="1:24" ht="45" x14ac:dyDescent="0.25">
      <c r="A7" s="4" t="s">
        <v>76</v>
      </c>
      <c r="B7" s="1">
        <v>3865803</v>
      </c>
      <c r="C7" s="1">
        <v>1660400</v>
      </c>
      <c r="D7" s="1">
        <v>897734</v>
      </c>
      <c r="E7" s="1">
        <v>1097734</v>
      </c>
      <c r="F7" s="1">
        <v>803294</v>
      </c>
      <c r="G7" s="1">
        <v>1659462</v>
      </c>
      <c r="H7" s="1">
        <v>800347</v>
      </c>
      <c r="I7" s="1">
        <v>942051</v>
      </c>
      <c r="J7" s="1">
        <v>1028004</v>
      </c>
      <c r="K7" s="1">
        <v>2811044</v>
      </c>
      <c r="M7" s="4" t="s">
        <v>76</v>
      </c>
      <c r="N7" s="17">
        <f>B7/N$2</f>
        <v>0.28786840898728377</v>
      </c>
      <c r="O7" s="17">
        <f t="shared" si="2"/>
        <v>0.19385128113584429</v>
      </c>
      <c r="P7" s="17">
        <f t="shared" si="3"/>
        <v>0.22437129305899939</v>
      </c>
      <c r="Q7" s="17">
        <f t="shared" si="4"/>
        <v>0.21991445298249615</v>
      </c>
      <c r="R7" s="17">
        <f t="shared" si="5"/>
        <v>0.19825618157667288</v>
      </c>
      <c r="S7" s="17">
        <f t="shared" si="6"/>
        <v>0.21684756658659871</v>
      </c>
      <c r="T7" s="17">
        <f t="shared" si="7"/>
        <v>0.1914874323863919</v>
      </c>
      <c r="U7" s="17">
        <f t="shared" si="8"/>
        <v>0.1949236921266265</v>
      </c>
      <c r="V7" s="17">
        <f>J7/V$2</f>
        <v>0.19659832670230923</v>
      </c>
      <c r="W7" s="17">
        <f>K7/W$2</f>
        <v>0.26037233123695669</v>
      </c>
    </row>
    <row r="9" spans="1:24" x14ac:dyDescent="0.25">
      <c r="M9" s="10" t="s">
        <v>77</v>
      </c>
      <c r="N9" s="10"/>
      <c r="O9" s="10"/>
      <c r="P9" s="10"/>
      <c r="Q9" s="10"/>
      <c r="R9" s="10"/>
      <c r="S9" s="10"/>
      <c r="T9" s="10"/>
      <c r="U9" s="10"/>
      <c r="V9" s="10"/>
      <c r="W9" s="10"/>
      <c r="X9" s="10"/>
    </row>
  </sheetData>
  <mergeCells count="1">
    <mergeCell ref="M9:X9"/>
  </mergeCells>
  <conditionalFormatting sqref="N4:W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420E-8725-47EA-905C-EAC7D7F30578}">
  <dimension ref="A1:W10"/>
  <sheetViews>
    <sheetView workbookViewId="0">
      <selection activeCell="A3" sqref="A3"/>
    </sheetView>
  </sheetViews>
  <sheetFormatPr baseColWidth="10" defaultRowHeight="15" x14ac:dyDescent="0.25"/>
  <sheetData>
    <row r="1" spans="1:23" ht="30" x14ac:dyDescent="0.25">
      <c r="A1" s="2" t="s">
        <v>0</v>
      </c>
      <c r="B1" s="2" t="s">
        <v>1</v>
      </c>
      <c r="C1" s="2" t="s">
        <v>2</v>
      </c>
      <c r="D1" s="2" t="s">
        <v>3</v>
      </c>
      <c r="E1" s="2" t="s">
        <v>4</v>
      </c>
      <c r="F1" s="2" t="s">
        <v>5</v>
      </c>
      <c r="G1" s="2" t="s">
        <v>6</v>
      </c>
      <c r="H1" s="2" t="s">
        <v>7</v>
      </c>
      <c r="I1" s="2" t="s">
        <v>8</v>
      </c>
      <c r="J1" s="2" t="s">
        <v>9</v>
      </c>
      <c r="K1" s="2" t="s">
        <v>10</v>
      </c>
      <c r="M1" s="2" t="s">
        <v>0</v>
      </c>
      <c r="N1" s="2" t="s">
        <v>1</v>
      </c>
      <c r="O1" s="2" t="s">
        <v>2</v>
      </c>
      <c r="P1" s="2" t="s">
        <v>3</v>
      </c>
      <c r="Q1" s="2" t="s">
        <v>4</v>
      </c>
      <c r="R1" s="2" t="s">
        <v>5</v>
      </c>
      <c r="S1" s="2" t="s">
        <v>6</v>
      </c>
      <c r="T1" s="2" t="s">
        <v>7</v>
      </c>
      <c r="U1" s="2" t="s">
        <v>8</v>
      </c>
      <c r="V1" s="2" t="s">
        <v>9</v>
      </c>
      <c r="W1" s="2" t="s">
        <v>10</v>
      </c>
    </row>
    <row r="2" spans="1:23" x14ac:dyDescent="0.25">
      <c r="A2" s="1" t="s">
        <v>78</v>
      </c>
      <c r="B2" s="1">
        <f>SUM(B3:B7)</f>
        <v>24260349</v>
      </c>
      <c r="C2" s="1">
        <f t="shared" ref="C2:K2" si="0">SUM(C3:C7)</f>
        <v>16192610</v>
      </c>
      <c r="D2" s="1">
        <f t="shared" si="0"/>
        <v>9451203</v>
      </c>
      <c r="E2" s="1">
        <f t="shared" si="0"/>
        <v>10312590</v>
      </c>
      <c r="F2" s="1">
        <f t="shared" si="0"/>
        <v>9159018</v>
      </c>
      <c r="G2" s="1">
        <f t="shared" si="0"/>
        <v>15692533</v>
      </c>
      <c r="H2" s="1">
        <f t="shared" si="0"/>
        <v>9153454</v>
      </c>
      <c r="I2" s="1">
        <f t="shared" si="0"/>
        <v>10827612</v>
      </c>
      <c r="J2" s="1">
        <f t="shared" si="0"/>
        <v>11554008</v>
      </c>
      <c r="K2" s="1">
        <f t="shared" si="0"/>
        <v>19456894</v>
      </c>
      <c r="M2" s="1" t="s">
        <v>78</v>
      </c>
      <c r="N2" s="1">
        <f>SUM(N3:N7)</f>
        <v>0.99999999999999989</v>
      </c>
      <c r="O2" s="1">
        <f t="shared" ref="O2" si="1">SUM(O3:O7)</f>
        <v>1</v>
      </c>
      <c r="P2" s="1">
        <f t="shared" ref="P2" si="2">SUM(P3:P7)</f>
        <v>1.0000000000000002</v>
      </c>
      <c r="Q2" s="1">
        <f t="shared" ref="Q2" si="3">SUM(Q3:Q7)</f>
        <v>0.99999999999999989</v>
      </c>
      <c r="R2" s="1">
        <f t="shared" ref="R2" si="4">SUM(R3:R7)</f>
        <v>0.99999999999999989</v>
      </c>
      <c r="S2" s="1">
        <f t="shared" ref="S2" si="5">SUM(S3:S7)</f>
        <v>1</v>
      </c>
      <c r="T2" s="1">
        <f t="shared" ref="T2" si="6">SUM(T3:T7)</f>
        <v>1</v>
      </c>
      <c r="U2" s="1">
        <f t="shared" ref="U2" si="7">SUM(U3:U7)</f>
        <v>1</v>
      </c>
      <c r="V2" s="1">
        <f t="shared" ref="V2" si="8">SUM(V3:V7)</f>
        <v>1</v>
      </c>
      <c r="W2" s="1">
        <f t="shared" ref="W2" si="9">SUM(W3:W7)</f>
        <v>1</v>
      </c>
    </row>
    <row r="3" spans="1:23" ht="30" x14ac:dyDescent="0.25">
      <c r="A3" s="3" t="s">
        <v>79</v>
      </c>
      <c r="B3" s="1">
        <v>15443776</v>
      </c>
      <c r="C3" s="1">
        <v>12210739</v>
      </c>
      <c r="D3" s="1">
        <v>5602328</v>
      </c>
      <c r="E3" s="1">
        <v>7770962</v>
      </c>
      <c r="F3" s="1">
        <v>7438013</v>
      </c>
      <c r="G3" s="1">
        <v>11022836</v>
      </c>
      <c r="H3" s="1">
        <v>6587453</v>
      </c>
      <c r="I3" s="1">
        <v>9110505</v>
      </c>
      <c r="J3" s="1">
        <v>9704692</v>
      </c>
      <c r="K3" s="1">
        <v>14129750</v>
      </c>
      <c r="M3" s="3" t="s">
        <v>79</v>
      </c>
      <c r="N3" s="16">
        <f>B3/B$2</f>
        <v>0.63658507138541165</v>
      </c>
      <c r="O3" s="16">
        <f t="shared" ref="O3:W3" si="10">C3/C$2</f>
        <v>0.75409331787772327</v>
      </c>
      <c r="P3" s="16">
        <f t="shared" si="10"/>
        <v>0.59276348206678031</v>
      </c>
      <c r="Q3" s="16">
        <f t="shared" si="10"/>
        <v>0.75354125394299587</v>
      </c>
      <c r="R3" s="16">
        <f t="shared" si="10"/>
        <v>0.81209721391529088</v>
      </c>
      <c r="S3" s="16">
        <f t="shared" si="10"/>
        <v>0.70242554213523078</v>
      </c>
      <c r="T3" s="16">
        <f t="shared" si="10"/>
        <v>0.71966855353181436</v>
      </c>
      <c r="U3" s="16">
        <f t="shared" si="10"/>
        <v>0.84141406249134154</v>
      </c>
      <c r="V3" s="16">
        <f t="shared" si="10"/>
        <v>0.83994160294851794</v>
      </c>
      <c r="W3" s="16">
        <f t="shared" si="10"/>
        <v>0.72620789320227574</v>
      </c>
    </row>
    <row r="4" spans="1:23" ht="60" x14ac:dyDescent="0.25">
      <c r="A4" s="3" t="s">
        <v>80</v>
      </c>
      <c r="B4" s="1">
        <v>2161485</v>
      </c>
      <c r="C4" s="1">
        <v>3285618</v>
      </c>
      <c r="D4" s="1">
        <v>3323900</v>
      </c>
      <c r="E4" s="1">
        <v>1722604</v>
      </c>
      <c r="F4" s="1">
        <v>1345050</v>
      </c>
      <c r="G4" s="1">
        <v>2812364</v>
      </c>
      <c r="H4" s="1">
        <v>2118333</v>
      </c>
      <c r="I4" s="1">
        <v>1406378</v>
      </c>
      <c r="J4" s="1">
        <v>1351852</v>
      </c>
      <c r="K4" s="1">
        <v>3525415</v>
      </c>
      <c r="M4" s="3" t="s">
        <v>80</v>
      </c>
      <c r="N4" s="16">
        <f t="shared" ref="N4:N7" si="11">B4/B$2</f>
        <v>8.9095379460534557E-2</v>
      </c>
      <c r="O4" s="16">
        <f t="shared" ref="O4:O7" si="12">C4/C$2</f>
        <v>0.20290848726672228</v>
      </c>
      <c r="P4" s="16">
        <f t="shared" ref="P4:P7" si="13">D4/D$2</f>
        <v>0.35169067895377976</v>
      </c>
      <c r="Q4" s="16">
        <f t="shared" ref="Q4:Q7" si="14">E4/E$2</f>
        <v>0.16703893008448895</v>
      </c>
      <c r="R4" s="16">
        <f t="shared" ref="R4:R7" si="15">F4/F$2</f>
        <v>0.1468552633044285</v>
      </c>
      <c r="S4" s="16">
        <f t="shared" ref="S4:S7" si="16">G4/G$2</f>
        <v>0.17921670134451845</v>
      </c>
      <c r="T4" s="16">
        <f t="shared" ref="T4:T7" si="17">H4/H$2</f>
        <v>0.23142444371272308</v>
      </c>
      <c r="U4" s="16">
        <f t="shared" ref="U4:U7" si="18">I4/I$2</f>
        <v>0.12988810459776357</v>
      </c>
      <c r="V4" s="16">
        <f t="shared" ref="V4:V7" si="19">J4/J$2</f>
        <v>0.11700286169093876</v>
      </c>
      <c r="W4" s="16">
        <f t="shared" ref="W4:W7" si="20">K4/K$2</f>
        <v>0.1811910472452592</v>
      </c>
    </row>
    <row r="5" spans="1:23" ht="90" x14ac:dyDescent="0.25">
      <c r="A5" s="3" t="s">
        <v>81</v>
      </c>
      <c r="B5" s="1">
        <v>535468</v>
      </c>
      <c r="C5" s="1">
        <v>63540</v>
      </c>
      <c r="D5" s="1">
        <v>53642</v>
      </c>
      <c r="E5" s="1">
        <v>84713</v>
      </c>
      <c r="F5" s="1">
        <v>51188</v>
      </c>
      <c r="G5" s="1">
        <v>119692</v>
      </c>
      <c r="H5" s="1">
        <v>116742</v>
      </c>
      <c r="I5" s="1">
        <v>20594</v>
      </c>
      <c r="J5" s="1">
        <v>22765</v>
      </c>
      <c r="K5" s="1">
        <v>227815</v>
      </c>
      <c r="M5" s="3" t="s">
        <v>81</v>
      </c>
      <c r="N5" s="16">
        <f t="shared" si="11"/>
        <v>2.2071735241731272E-2</v>
      </c>
      <c r="O5" s="16">
        <f t="shared" si="12"/>
        <v>3.9240122500325764E-3</v>
      </c>
      <c r="P5" s="16">
        <f t="shared" si="13"/>
        <v>5.6756795933808639E-3</v>
      </c>
      <c r="Q5" s="16">
        <f t="shared" si="14"/>
        <v>8.2145222490179488E-3</v>
      </c>
      <c r="R5" s="16">
        <f t="shared" si="15"/>
        <v>5.5888087565719386E-3</v>
      </c>
      <c r="S5" s="16">
        <f t="shared" si="16"/>
        <v>7.6273218606581874E-3</v>
      </c>
      <c r="T5" s="16">
        <f t="shared" si="17"/>
        <v>1.2753874111346384E-2</v>
      </c>
      <c r="U5" s="16">
        <f t="shared" si="18"/>
        <v>1.9019890997202338E-3</v>
      </c>
      <c r="V5" s="16">
        <f t="shared" si="19"/>
        <v>1.9703119471615391E-3</v>
      </c>
      <c r="W5" s="16">
        <f t="shared" si="20"/>
        <v>1.1708703352138321E-2</v>
      </c>
    </row>
    <row r="6" spans="1:23" ht="30" x14ac:dyDescent="0.25">
      <c r="A6" s="3" t="s">
        <v>82</v>
      </c>
      <c r="B6" s="1">
        <v>5967495</v>
      </c>
      <c r="C6" s="1">
        <v>620260</v>
      </c>
      <c r="D6" s="1">
        <v>465880</v>
      </c>
      <c r="E6" s="1">
        <v>728531</v>
      </c>
      <c r="F6" s="1">
        <v>322255</v>
      </c>
      <c r="G6" s="1">
        <v>1727826</v>
      </c>
      <c r="H6" s="1">
        <v>325011</v>
      </c>
      <c r="I6" s="1">
        <v>283555</v>
      </c>
      <c r="J6" s="1">
        <v>470184</v>
      </c>
      <c r="K6" s="1">
        <v>1550868</v>
      </c>
      <c r="M6" s="3" t="s">
        <v>82</v>
      </c>
      <c r="N6" s="16">
        <f t="shared" si="11"/>
        <v>0.24597729406118601</v>
      </c>
      <c r="O6" s="16">
        <f t="shared" si="12"/>
        <v>3.8305128080031572E-2</v>
      </c>
      <c r="P6" s="16">
        <f t="shared" si="13"/>
        <v>4.9293195797402725E-2</v>
      </c>
      <c r="Q6" s="16">
        <f t="shared" si="14"/>
        <v>7.0644813766473802E-2</v>
      </c>
      <c r="R6" s="16">
        <f t="shared" si="15"/>
        <v>3.5184448813180627E-2</v>
      </c>
      <c r="S6" s="16">
        <f t="shared" si="16"/>
        <v>0.11010497795352732</v>
      </c>
      <c r="T6" s="16">
        <f t="shared" si="17"/>
        <v>3.5506924489924784E-2</v>
      </c>
      <c r="U6" s="16">
        <f t="shared" si="18"/>
        <v>2.6188138252460469E-2</v>
      </c>
      <c r="V6" s="16">
        <f t="shared" si="19"/>
        <v>4.0694449925947777E-2</v>
      </c>
      <c r="W6" s="16">
        <f t="shared" si="20"/>
        <v>7.9707891711801482E-2</v>
      </c>
    </row>
    <row r="7" spans="1:23" ht="90" x14ac:dyDescent="0.25">
      <c r="A7" s="3" t="s">
        <v>83</v>
      </c>
      <c r="B7" s="1">
        <v>152125</v>
      </c>
      <c r="C7" s="1">
        <v>12453</v>
      </c>
      <c r="D7" s="1">
        <v>5453</v>
      </c>
      <c r="E7" s="1">
        <v>5780</v>
      </c>
      <c r="F7" s="1">
        <v>2512</v>
      </c>
      <c r="G7" s="1">
        <v>9815</v>
      </c>
      <c r="H7" s="1">
        <v>5915</v>
      </c>
      <c r="I7" s="1">
        <v>6580</v>
      </c>
      <c r="J7" s="1">
        <v>4515</v>
      </c>
      <c r="K7" s="1">
        <v>23046</v>
      </c>
      <c r="M7" s="3" t="s">
        <v>83</v>
      </c>
      <c r="N7" s="16">
        <f t="shared" si="11"/>
        <v>6.2705198511365193E-3</v>
      </c>
      <c r="O7" s="16">
        <f t="shared" si="12"/>
        <v>7.6905452549033172E-4</v>
      </c>
      <c r="P7" s="16">
        <f t="shared" si="13"/>
        <v>5.769635886563859E-4</v>
      </c>
      <c r="Q7" s="16">
        <f t="shared" si="14"/>
        <v>5.6047995702340541E-4</v>
      </c>
      <c r="R7" s="16">
        <f t="shared" si="15"/>
        <v>2.7426521052802822E-4</v>
      </c>
      <c r="S7" s="16">
        <f t="shared" si="16"/>
        <v>6.2545670606523496E-4</v>
      </c>
      <c r="T7" s="16">
        <f t="shared" si="17"/>
        <v>6.4620415419141229E-4</v>
      </c>
      <c r="U7" s="16">
        <f t="shared" si="18"/>
        <v>6.0770555871414672E-4</v>
      </c>
      <c r="V7" s="16">
        <f t="shared" si="19"/>
        <v>3.9077348743397097E-4</v>
      </c>
      <c r="W7" s="16">
        <f t="shared" si="20"/>
        <v>1.1844644885252496E-3</v>
      </c>
    </row>
    <row r="10" spans="1:23" x14ac:dyDescent="0.25">
      <c r="M10" s="10" t="s">
        <v>85</v>
      </c>
      <c r="N10" s="10"/>
      <c r="O10" s="10"/>
      <c r="P10" s="10"/>
      <c r="Q10" s="10"/>
      <c r="R10" s="10"/>
      <c r="S10" s="10"/>
      <c r="T10" s="10"/>
      <c r="U10" s="10"/>
      <c r="V10" s="10"/>
    </row>
  </sheetData>
  <mergeCells count="1">
    <mergeCell ref="M10:V10"/>
  </mergeCells>
  <conditionalFormatting sqref="N3:W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Preguntas</vt:lpstr>
      <vt:lpstr>Hoja16</vt:lpstr>
      <vt:lpstr>Hoja17</vt:lpstr>
      <vt:lpstr>Hoja18</vt:lpstr>
      <vt:lpstr>Top 10 estados</vt:lpstr>
      <vt:lpstr>Age</vt:lpstr>
      <vt:lpstr>Average Income</vt:lpstr>
      <vt:lpstr>Household size</vt:lpstr>
      <vt:lpstr>Ethnicity race </vt:lpstr>
      <vt:lpstr>Education level</vt:lpstr>
      <vt:lpstr>Marital status </vt:lpstr>
      <vt:lpstr>Tobacco use</vt:lpstr>
      <vt:lpstr>Modelo Censo</vt:lpstr>
      <vt:lpstr>Modelo seguros</vt:lpstr>
      <vt:lpstr>PlanType</vt:lpstr>
      <vt:lpstr>Metal_level</vt:lpstr>
      <vt:lpstr>Modelo General</vt:lpstr>
      <vt:lpstr>Hoja19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2023-04-11T17:44:12Z</dcterms:created>
  <dcterms:modified xsi:type="dcterms:W3CDTF">2023-04-16T03:58:21Z</dcterms:modified>
</cp:coreProperties>
</file>