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000" windowHeight="14655"/>
  </bookViews>
  <sheets>
    <sheet name="déroulé" sheetId="1" r:id="rId1"/>
  </sheets>
  <definedNames>
    <definedName name="_xlnm._FilterDatabase" localSheetId="0" hidden="1">déroulé!$A$1:$G$62</definedName>
  </definedNames>
  <calcPr calcId="145621"/>
</workbook>
</file>

<file path=xl/calcChain.xml><?xml version="1.0" encoding="utf-8"?>
<calcChain xmlns="http://schemas.openxmlformats.org/spreadsheetml/2006/main">
  <c r="E3" i="1" l="1"/>
  <c r="F4" i="1" l="1"/>
  <c r="E4" i="1"/>
  <c r="F3" i="1"/>
  <c r="E5" i="1" l="1"/>
  <c r="F5" i="1"/>
  <c r="G2" i="1"/>
  <c r="E6" i="1" l="1"/>
  <c r="F6" i="1"/>
  <c r="E7" i="1" l="1"/>
  <c r="F7" i="1"/>
  <c r="F8" i="1" l="1"/>
  <c r="E8" i="1"/>
  <c r="F9" i="1" l="1"/>
  <c r="E9" i="1"/>
  <c r="E10" i="1" l="1"/>
  <c r="F10" i="1"/>
  <c r="E11" i="1" l="1"/>
  <c r="F11" i="1"/>
  <c r="E12" i="1" l="1"/>
  <c r="F12" i="1"/>
  <c r="E13" i="1" l="1"/>
  <c r="F13" i="1"/>
  <c r="G5" i="1" l="1"/>
  <c r="F14" i="1"/>
  <c r="E14" i="1"/>
  <c r="E15" i="1" l="1"/>
  <c r="F15" i="1"/>
  <c r="E16" i="1" l="1"/>
  <c r="F16" i="1"/>
  <c r="E17" i="1" l="1"/>
  <c r="F17" i="1"/>
  <c r="E18" i="1" l="1"/>
  <c r="F18" i="1"/>
  <c r="G15" i="1"/>
  <c r="E19" i="1" l="1"/>
  <c r="F19" i="1"/>
  <c r="E20" i="1" l="1"/>
  <c r="F20" i="1"/>
  <c r="F21" i="1" l="1"/>
  <c r="E21" i="1"/>
  <c r="F22" i="1" l="1"/>
  <c r="E22" i="1"/>
  <c r="E23" i="1" l="1"/>
  <c r="F23" i="1"/>
  <c r="E24" i="1" l="1"/>
  <c r="F24" i="1"/>
  <c r="F25" i="1" l="1"/>
  <c r="G19" i="1"/>
  <c r="E25" i="1"/>
  <c r="F26" i="1" l="1"/>
  <c r="E26" i="1"/>
  <c r="E27" i="1" l="1"/>
  <c r="F27" i="1"/>
  <c r="E28" i="1" l="1"/>
  <c r="F28" i="1"/>
  <c r="G25" i="1" l="1"/>
  <c r="F29" i="1"/>
  <c r="E29" i="1"/>
  <c r="E30" i="1" l="1"/>
  <c r="F30" i="1"/>
  <c r="E31" i="1" l="1"/>
  <c r="F31" i="1"/>
  <c r="E32" i="1" l="1"/>
  <c r="F32" i="1"/>
  <c r="F33" i="1" l="1"/>
  <c r="E33" i="1"/>
  <c r="E34" i="1" l="1"/>
  <c r="F34" i="1"/>
  <c r="E35" i="1" l="1"/>
  <c r="F35" i="1"/>
  <c r="E36" i="1" l="1"/>
  <c r="F36" i="1"/>
  <c r="F37" i="1" l="1"/>
  <c r="E37" i="1"/>
  <c r="F38" i="1" l="1"/>
  <c r="E38" i="1"/>
  <c r="E39" i="1" l="1"/>
  <c r="F39" i="1"/>
  <c r="E40" i="1" l="1"/>
  <c r="F40" i="1"/>
  <c r="G29" i="1" l="1"/>
  <c r="F41" i="1"/>
  <c r="E41" i="1"/>
  <c r="E42" i="1" l="1"/>
  <c r="F42" i="1"/>
  <c r="G41" i="1"/>
  <c r="G42" i="1" l="1"/>
  <c r="E43" i="1"/>
  <c r="F43" i="1"/>
  <c r="F44" i="1" l="1"/>
  <c r="E44" i="1"/>
  <c r="E45" i="1" l="1"/>
  <c r="F45" i="1"/>
  <c r="F46" i="1" l="1"/>
  <c r="E46" i="1"/>
  <c r="F47" i="1" l="1"/>
  <c r="E47" i="1"/>
  <c r="G44" i="1"/>
  <c r="F48" i="1" l="1"/>
  <c r="G47" i="1"/>
  <c r="G14" i="1" s="1"/>
  <c r="E48" i="1"/>
  <c r="F49" i="1" l="1"/>
  <c r="E49" i="1"/>
  <c r="E50" i="1" l="1"/>
  <c r="F50" i="1"/>
  <c r="E51" i="1" l="1"/>
  <c r="F51" i="1"/>
  <c r="E52" i="1" l="1"/>
  <c r="F52" i="1"/>
  <c r="F53" i="1" l="1"/>
  <c r="E53" i="1"/>
  <c r="E54" i="1" l="1"/>
  <c r="F54" i="1"/>
  <c r="E55" i="1" l="1"/>
  <c r="F58" i="1"/>
  <c r="F55" i="1"/>
  <c r="F56" i="1" l="1"/>
  <c r="E56" i="1"/>
  <c r="F57" i="1" l="1"/>
  <c r="E57" i="1"/>
  <c r="G48" i="1" l="1"/>
  <c r="E58" i="1"/>
  <c r="E59" i="1" l="1"/>
  <c r="F59" i="1"/>
  <c r="F60" i="1" l="1"/>
  <c r="E60" i="1"/>
  <c r="E61" i="1" l="1"/>
  <c r="F61" i="1"/>
  <c r="F62" i="1" l="1"/>
  <c r="G58" i="1"/>
</calcChain>
</file>

<file path=xl/sharedStrings.xml><?xml version="1.0" encoding="utf-8"?>
<sst xmlns="http://schemas.openxmlformats.org/spreadsheetml/2006/main" count="116" uniqueCount="65">
  <si>
    <t>Pourquoi une approche Agile ?</t>
  </si>
  <si>
    <t xml:space="preserve">Indicateurs Agile </t>
  </si>
  <si>
    <t>Pause café</t>
  </si>
  <si>
    <t>Pause Déjeuner</t>
  </si>
  <si>
    <t xml:space="preserve">Tests dans un cadre Agile </t>
  </si>
  <si>
    <t>C'est quoi l'Agile?</t>
  </si>
  <si>
    <t>Thème</t>
  </si>
  <si>
    <t xml:space="preserve">Sujet </t>
  </si>
  <si>
    <t xml:space="preserve">Durée (minutes) </t>
  </si>
  <si>
    <t xml:space="preserve">Conclusion </t>
  </si>
  <si>
    <t>Pratiques d'ingénierie Logicielle</t>
  </si>
  <si>
    <t>Heure de début</t>
  </si>
  <si>
    <t>Introduction</t>
  </si>
  <si>
    <t>Objectifs de la formation et sommaire</t>
  </si>
  <si>
    <t>Généralités Agile</t>
  </si>
  <si>
    <t>Durée cumulée (minutes)</t>
  </si>
  <si>
    <t>Durée (sous-totaux en minutes)</t>
  </si>
  <si>
    <t>12 principes Agile</t>
  </si>
  <si>
    <t>approche itérative et incrémentale, empirique et orientée valeur</t>
  </si>
  <si>
    <t>exemples de méthodes Agile</t>
  </si>
  <si>
    <t>Quand choisir l'approche Agile ?</t>
  </si>
  <si>
    <t>Rôles, rituels artefacts Agile</t>
  </si>
  <si>
    <t>introduction</t>
  </si>
  <si>
    <t>User stories (dont mise en pratique)</t>
  </si>
  <si>
    <t>DoR et DoD + exigences non fonctionnelles</t>
  </si>
  <si>
    <t xml:space="preserve">Mise en pratique : Mise en place d'un Product Backlog </t>
  </si>
  <si>
    <t>Présentation</t>
  </si>
  <si>
    <t>Mise en pratique</t>
  </si>
  <si>
    <t>Management visuel</t>
  </si>
  <si>
    <t>Agile au sein de la filière SI</t>
  </si>
  <si>
    <t>Contexte et enjeux</t>
  </si>
  <si>
    <t>Outillage : Agile Manager</t>
  </si>
  <si>
    <t>Auto-évaluation</t>
  </si>
  <si>
    <t>Mise en pratique rétrospective : jeu Speed Boat</t>
  </si>
  <si>
    <t>Présentation du kit méthodologique</t>
  </si>
  <si>
    <t>Vérification de la réponse aux attentes</t>
  </si>
  <si>
    <t>Manifeste Agile et 4 valeurs Agile</t>
  </si>
  <si>
    <t>Product Backlog</t>
  </si>
  <si>
    <t>Sélectionné ?</t>
  </si>
  <si>
    <t>oui</t>
  </si>
  <si>
    <t>non</t>
  </si>
  <si>
    <t>Description des rôles Scrum</t>
  </si>
  <si>
    <t>Quiz équipe Scrum</t>
  </si>
  <si>
    <t>Rôles Allianz</t>
  </si>
  <si>
    <t>Cycle de vie</t>
  </si>
  <si>
    <r>
      <t xml:space="preserve">Le </t>
    </r>
    <r>
      <rPr>
        <b/>
        <i/>
        <sz val="11"/>
        <color theme="1"/>
        <rFont val="Calibri"/>
        <family val="2"/>
        <scheme val="minor"/>
      </rPr>
      <t>Product Backlog</t>
    </r>
    <r>
      <rPr>
        <b/>
        <sz val="11"/>
        <color theme="1"/>
        <rFont val="Calibri"/>
        <family val="2"/>
        <scheme val="minor"/>
      </rPr>
      <t xml:space="preserve"> et les </t>
    </r>
    <r>
      <rPr>
        <b/>
        <i/>
        <sz val="11"/>
        <color theme="1"/>
        <rFont val="Calibri"/>
        <family val="2"/>
        <scheme val="minor"/>
      </rPr>
      <t>User Stories</t>
    </r>
  </si>
  <si>
    <t xml:space="preserve">Estimation Agile </t>
  </si>
  <si>
    <t>formation Agile Manager</t>
  </si>
  <si>
    <t>Les rôles Scrum</t>
  </si>
  <si>
    <t>Rituels Scrum</t>
  </si>
  <si>
    <t>Pourquoi le management visuel ?</t>
  </si>
  <si>
    <t>exemples</t>
  </si>
  <si>
    <t>Synoptique</t>
  </si>
  <si>
    <t>Qu'est-ce qu'un sprint ?</t>
  </si>
  <si>
    <t>la planification de sprint</t>
  </si>
  <si>
    <t>mise en pratique</t>
  </si>
  <si>
    <t>la mêlée quotidienne</t>
  </si>
  <si>
    <t>la revue de sprint</t>
  </si>
  <si>
    <t>la rétrospective de sprint</t>
  </si>
  <si>
    <t>Quiz rituels Scrum</t>
  </si>
  <si>
    <t>La transformation Agile chez Allianz</t>
  </si>
  <si>
    <t>Le mode plateau</t>
  </si>
  <si>
    <t>Références DEFFI</t>
  </si>
  <si>
    <r>
      <t>ice breaker</t>
    </r>
    <r>
      <rPr>
        <sz val="11"/>
        <color theme="1"/>
        <rFont val="Calibri"/>
        <family val="2"/>
        <scheme val="minor"/>
      </rPr>
      <t xml:space="preserve"> + questions abordées et non abordées</t>
    </r>
  </si>
  <si>
    <t>Les enjeux Agile chez Allianz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</si>
</sst>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/>
    <xf numFmtId="0" fontId="1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49" fontId="1" fillId="2" borderId="0" xfId="0" applyNumberFormat="1" applyFont="1" applyFill="1" applyAlignment="1">
      <alignment wrapText="1"/>
    </xf>
    <xf numFmtId="49" fontId="0" fillId="0" borderId="0" xfId="0" applyNumberFormat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G62"/>
  <sheetViews>
    <sheetView tabSelected="1" workbookViewId="0">
      <pane ySplit="1" topLeftCell="A2" activePane="bottomLeft" state="frozen"/>
      <selection pane="bottomLeft" activeCell="D27" sqref="D27"/>
    </sheetView>
  </sheetViews>
  <sheetFormatPr baseColWidth="10" defaultColWidth="11.42578125" defaultRowHeight="15" x14ac:dyDescent="0.25"/>
  <cols>
    <col min="1" max="1" width="10.7109375" customWidth="1"/>
    <col min="2" max="2" width="45.7109375" customWidth="1"/>
    <col min="3" max="3" width="10.7109375" customWidth="1"/>
    <col min="4" max="4" width="8.7109375" customWidth="1"/>
    <col min="5" max="5" width="12.7109375" customWidth="1"/>
    <col min="6" max="7" width="10.7109375" customWidth="1"/>
  </cols>
  <sheetData>
    <row r="1" spans="1:7" ht="60" x14ac:dyDescent="0.25">
      <c r="A1" s="15" t="s">
        <v>6</v>
      </c>
      <c r="B1" s="16" t="s">
        <v>7</v>
      </c>
      <c r="C1" s="17" t="s">
        <v>8</v>
      </c>
      <c r="D1" s="18" t="s">
        <v>38</v>
      </c>
      <c r="E1" s="18" t="s">
        <v>15</v>
      </c>
      <c r="F1" s="18" t="s">
        <v>11</v>
      </c>
      <c r="G1" s="18" t="s">
        <v>16</v>
      </c>
    </row>
    <row r="2" spans="1:7" x14ac:dyDescent="0.25">
      <c r="A2" s="1" t="s">
        <v>12</v>
      </c>
      <c r="B2" s="7"/>
      <c r="C2" s="1"/>
      <c r="D2" s="23"/>
      <c r="E2" s="1">
        <v>0</v>
      </c>
      <c r="F2" s="26">
        <v>14</v>
      </c>
      <c r="G2" s="1">
        <f>E4-E2</f>
        <v>0</v>
      </c>
    </row>
    <row r="3" spans="1:7" x14ac:dyDescent="0.25">
      <c r="A3" s="2"/>
      <c r="B3" s="8" t="s">
        <v>13</v>
      </c>
      <c r="C3" s="21">
        <v>15</v>
      </c>
      <c r="D3" s="24" t="s">
        <v>40</v>
      </c>
      <c r="E3" s="14">
        <f>IF(D3="non",0,C3)+E2</f>
        <v>0</v>
      </c>
      <c r="F3" s="27">
        <f t="shared" ref="F3:F62" si="0">TIME($F$2,E2,0)</f>
        <v>0.58333333333333337</v>
      </c>
      <c r="G3" s="2"/>
    </row>
    <row r="4" spans="1:7" x14ac:dyDescent="0.25">
      <c r="A4" s="2"/>
      <c r="B4" s="13" t="s">
        <v>63</v>
      </c>
      <c r="C4" s="21">
        <v>25</v>
      </c>
      <c r="D4" s="24" t="s">
        <v>40</v>
      </c>
      <c r="E4" s="14">
        <f t="shared" ref="E4:E61" si="1">IF(D4="non",0,C4)+E3</f>
        <v>0</v>
      </c>
      <c r="F4" s="27">
        <f t="shared" si="0"/>
        <v>0.58333333333333337</v>
      </c>
      <c r="G4" s="2"/>
    </row>
    <row r="5" spans="1:7" ht="16.5" customHeight="1" x14ac:dyDescent="0.25">
      <c r="A5" s="3" t="s">
        <v>14</v>
      </c>
      <c r="B5" s="9"/>
      <c r="C5" s="20"/>
      <c r="D5" s="23"/>
      <c r="E5" s="3">
        <f t="shared" si="1"/>
        <v>0</v>
      </c>
      <c r="F5" s="28">
        <f t="shared" si="0"/>
        <v>0.58333333333333337</v>
      </c>
      <c r="G5" s="3">
        <f>E13-E5</f>
        <v>0</v>
      </c>
    </row>
    <row r="6" spans="1:7" x14ac:dyDescent="0.25">
      <c r="A6" s="2"/>
      <c r="B6" s="10" t="s">
        <v>0</v>
      </c>
      <c r="C6" s="30">
        <v>10</v>
      </c>
      <c r="D6" s="24" t="s">
        <v>40</v>
      </c>
      <c r="E6" s="14">
        <f t="shared" si="1"/>
        <v>0</v>
      </c>
      <c r="F6" s="27">
        <f t="shared" si="0"/>
        <v>0.58333333333333337</v>
      </c>
      <c r="G6" s="6"/>
    </row>
    <row r="7" spans="1:7" x14ac:dyDescent="0.25">
      <c r="A7" s="2"/>
      <c r="B7" s="10" t="s">
        <v>64</v>
      </c>
      <c r="C7" s="30">
        <v>5</v>
      </c>
      <c r="D7" s="24" t="s">
        <v>40</v>
      </c>
      <c r="E7" s="14">
        <f t="shared" si="1"/>
        <v>0</v>
      </c>
      <c r="F7" s="27">
        <f t="shared" si="0"/>
        <v>0.58333333333333337</v>
      </c>
      <c r="G7" s="6"/>
    </row>
    <row r="8" spans="1:7" x14ac:dyDescent="0.25">
      <c r="A8" s="2"/>
      <c r="B8" s="10" t="s">
        <v>5</v>
      </c>
      <c r="C8" s="31"/>
      <c r="D8" s="24"/>
      <c r="E8" s="14">
        <f>IF(D8="non",0,C8)+E7</f>
        <v>0</v>
      </c>
      <c r="F8" s="27">
        <f>TIME($F$2,E7,0)</f>
        <v>0.58333333333333337</v>
      </c>
      <c r="G8" s="6"/>
    </row>
    <row r="9" spans="1:7" x14ac:dyDescent="0.25">
      <c r="A9" s="2"/>
      <c r="B9" s="19" t="s">
        <v>36</v>
      </c>
      <c r="C9" s="30">
        <v>5</v>
      </c>
      <c r="D9" s="24" t="s">
        <v>40</v>
      </c>
      <c r="E9" s="14">
        <f t="shared" si="1"/>
        <v>0</v>
      </c>
      <c r="F9" s="27">
        <f t="shared" si="0"/>
        <v>0.58333333333333337</v>
      </c>
      <c r="G9" s="6"/>
    </row>
    <row r="10" spans="1:7" x14ac:dyDescent="0.25">
      <c r="A10" s="2"/>
      <c r="B10" s="19" t="s">
        <v>17</v>
      </c>
      <c r="C10" s="30">
        <v>10</v>
      </c>
      <c r="D10" s="24" t="s">
        <v>40</v>
      </c>
      <c r="E10" s="14">
        <f t="shared" si="1"/>
        <v>0</v>
      </c>
      <c r="F10" s="27">
        <f t="shared" si="0"/>
        <v>0.58333333333333337</v>
      </c>
      <c r="G10" s="6"/>
    </row>
    <row r="11" spans="1:7" ht="30" x14ac:dyDescent="0.25">
      <c r="A11" s="2"/>
      <c r="B11" s="19" t="s">
        <v>18</v>
      </c>
      <c r="C11" s="30">
        <v>5</v>
      </c>
      <c r="D11" s="24" t="s">
        <v>40</v>
      </c>
      <c r="E11" s="14">
        <f t="shared" si="1"/>
        <v>0</v>
      </c>
      <c r="F11" s="27">
        <f t="shared" si="0"/>
        <v>0.58333333333333337</v>
      </c>
      <c r="G11" s="6"/>
    </row>
    <row r="12" spans="1:7" x14ac:dyDescent="0.25">
      <c r="A12" s="2"/>
      <c r="B12" s="19" t="s">
        <v>19</v>
      </c>
      <c r="C12" s="30">
        <v>5</v>
      </c>
      <c r="D12" s="24" t="s">
        <v>40</v>
      </c>
      <c r="E12" s="14">
        <f t="shared" si="1"/>
        <v>0</v>
      </c>
      <c r="F12" s="27">
        <f t="shared" si="0"/>
        <v>0.58333333333333337</v>
      </c>
      <c r="G12" s="6"/>
    </row>
    <row r="13" spans="1:7" x14ac:dyDescent="0.25">
      <c r="A13" s="2"/>
      <c r="B13" s="19" t="s">
        <v>20</v>
      </c>
      <c r="C13" s="30">
        <v>20</v>
      </c>
      <c r="D13" s="24" t="s">
        <v>40</v>
      </c>
      <c r="E13" s="14">
        <f t="shared" si="1"/>
        <v>0</v>
      </c>
      <c r="F13" s="27">
        <f t="shared" si="0"/>
        <v>0.58333333333333337</v>
      </c>
      <c r="G13" s="6"/>
    </row>
    <row r="14" spans="1:7" x14ac:dyDescent="0.25">
      <c r="A14" s="3" t="s">
        <v>21</v>
      </c>
      <c r="B14" s="9"/>
      <c r="C14" s="20"/>
      <c r="D14" s="23"/>
      <c r="E14" s="3">
        <f t="shared" si="1"/>
        <v>0</v>
      </c>
      <c r="F14" s="28">
        <f t="shared" si="0"/>
        <v>0.58333333333333337</v>
      </c>
      <c r="G14" s="3">
        <f>G15+G19+G25+G29+G41+G42+G44+G47</f>
        <v>200</v>
      </c>
    </row>
    <row r="15" spans="1:7" x14ac:dyDescent="0.25">
      <c r="A15" s="2"/>
      <c r="B15" s="10" t="s">
        <v>48</v>
      </c>
      <c r="C15" s="30"/>
      <c r="D15" s="24"/>
      <c r="E15" s="14">
        <f t="shared" si="1"/>
        <v>0</v>
      </c>
      <c r="F15" s="27">
        <f t="shared" si="0"/>
        <v>0.58333333333333337</v>
      </c>
      <c r="G15" s="6">
        <f>E17-E14</f>
        <v>25</v>
      </c>
    </row>
    <row r="16" spans="1:7" x14ac:dyDescent="0.25">
      <c r="A16" s="2"/>
      <c r="B16" s="19" t="s">
        <v>41</v>
      </c>
      <c r="C16" s="30">
        <v>25</v>
      </c>
      <c r="D16" s="24" t="s">
        <v>39</v>
      </c>
      <c r="E16" s="14">
        <f t="shared" si="1"/>
        <v>25</v>
      </c>
      <c r="F16" s="27">
        <f t="shared" si="0"/>
        <v>0.58333333333333337</v>
      </c>
      <c r="G16" s="6"/>
    </row>
    <row r="17" spans="1:7" x14ac:dyDescent="0.25">
      <c r="A17" s="2"/>
      <c r="B17" s="8" t="s">
        <v>42</v>
      </c>
      <c r="C17" s="32">
        <v>10</v>
      </c>
      <c r="D17" s="24" t="s">
        <v>40</v>
      </c>
      <c r="E17" s="14">
        <f t="shared" si="1"/>
        <v>25</v>
      </c>
      <c r="F17" s="27">
        <f t="shared" si="0"/>
        <v>0.60069444444444442</v>
      </c>
      <c r="G17" s="2"/>
    </row>
    <row r="18" spans="1:7" x14ac:dyDescent="0.25">
      <c r="A18" s="5" t="s">
        <v>2</v>
      </c>
      <c r="B18" s="11"/>
      <c r="C18" s="22">
        <v>15</v>
      </c>
      <c r="D18" s="25" t="s">
        <v>40</v>
      </c>
      <c r="E18" s="5">
        <f t="shared" si="1"/>
        <v>25</v>
      </c>
      <c r="F18" s="29">
        <f t="shared" si="0"/>
        <v>0.60069444444444442</v>
      </c>
      <c r="G18" s="5"/>
    </row>
    <row r="19" spans="1:7" x14ac:dyDescent="0.25">
      <c r="A19" s="2"/>
      <c r="B19" s="10" t="s">
        <v>45</v>
      </c>
      <c r="C19" s="30"/>
      <c r="D19" s="24"/>
      <c r="E19" s="14">
        <f t="shared" si="1"/>
        <v>25</v>
      </c>
      <c r="F19" s="27">
        <f t="shared" si="0"/>
        <v>0.60069444444444442</v>
      </c>
      <c r="G19" s="6">
        <f>E24-E18</f>
        <v>65</v>
      </c>
    </row>
    <row r="20" spans="1:7" x14ac:dyDescent="0.25">
      <c r="A20" s="2"/>
      <c r="B20" s="19" t="s">
        <v>22</v>
      </c>
      <c r="C20" s="30">
        <v>5</v>
      </c>
      <c r="D20" s="24" t="s">
        <v>39</v>
      </c>
      <c r="E20" s="14">
        <f t="shared" si="1"/>
        <v>30</v>
      </c>
      <c r="F20" s="27">
        <f t="shared" si="0"/>
        <v>0.60069444444444442</v>
      </c>
      <c r="G20" s="6"/>
    </row>
    <row r="21" spans="1:7" x14ac:dyDescent="0.25">
      <c r="A21" s="2"/>
      <c r="B21" s="8" t="s">
        <v>37</v>
      </c>
      <c r="C21" s="32">
        <v>5</v>
      </c>
      <c r="D21" s="24" t="s">
        <v>39</v>
      </c>
      <c r="E21" s="14">
        <f t="shared" si="1"/>
        <v>35</v>
      </c>
      <c r="F21" s="27">
        <f t="shared" si="0"/>
        <v>0.60416666666666663</v>
      </c>
      <c r="G21" s="2"/>
    </row>
    <row r="22" spans="1:7" x14ac:dyDescent="0.25">
      <c r="A22" s="2"/>
      <c r="B22" s="8" t="s">
        <v>23</v>
      </c>
      <c r="C22" s="32">
        <v>20</v>
      </c>
      <c r="D22" s="24" t="s">
        <v>39</v>
      </c>
      <c r="E22" s="14">
        <f t="shared" si="1"/>
        <v>55</v>
      </c>
      <c r="F22" s="27">
        <f t="shared" si="0"/>
        <v>0.60763888888888895</v>
      </c>
      <c r="G22" s="2"/>
    </row>
    <row r="23" spans="1:7" x14ac:dyDescent="0.25">
      <c r="A23" s="2"/>
      <c r="B23" s="8" t="s">
        <v>24</v>
      </c>
      <c r="C23" s="32">
        <v>10</v>
      </c>
      <c r="D23" s="24" t="s">
        <v>39</v>
      </c>
      <c r="E23" s="14">
        <f t="shared" si="1"/>
        <v>65</v>
      </c>
      <c r="F23" s="27">
        <f t="shared" si="0"/>
        <v>0.62152777777777779</v>
      </c>
      <c r="G23" s="2"/>
    </row>
    <row r="24" spans="1:7" ht="30" x14ac:dyDescent="0.25">
      <c r="A24" s="2"/>
      <c r="B24" s="8" t="s">
        <v>25</v>
      </c>
      <c r="C24" s="32">
        <v>25</v>
      </c>
      <c r="D24" s="24" t="s">
        <v>39</v>
      </c>
      <c r="E24" s="14">
        <f t="shared" si="1"/>
        <v>90</v>
      </c>
      <c r="F24" s="27">
        <f t="shared" si="0"/>
        <v>0.62847222222222221</v>
      </c>
      <c r="G24" s="2"/>
    </row>
    <row r="25" spans="1:7" x14ac:dyDescent="0.25">
      <c r="A25" s="2"/>
      <c r="B25" s="10" t="s">
        <v>46</v>
      </c>
      <c r="C25" s="30"/>
      <c r="D25" s="24"/>
      <c r="E25" s="14">
        <f t="shared" si="1"/>
        <v>90</v>
      </c>
      <c r="F25" s="27">
        <f t="shared" si="0"/>
        <v>0.64583333333333337</v>
      </c>
      <c r="G25" s="6">
        <f>E28-E24-C27</f>
        <v>-45</v>
      </c>
    </row>
    <row r="26" spans="1:7" x14ac:dyDescent="0.25">
      <c r="A26" s="2"/>
      <c r="B26" s="8" t="s">
        <v>26</v>
      </c>
      <c r="C26" s="32">
        <v>15</v>
      </c>
      <c r="D26" s="24" t="s">
        <v>39</v>
      </c>
      <c r="E26" s="14">
        <f t="shared" si="1"/>
        <v>105</v>
      </c>
      <c r="F26" s="27">
        <f t="shared" si="0"/>
        <v>0.64583333333333337</v>
      </c>
      <c r="G26" s="2"/>
    </row>
    <row r="27" spans="1:7" x14ac:dyDescent="0.25">
      <c r="A27" s="5" t="s">
        <v>3</v>
      </c>
      <c r="B27" s="11"/>
      <c r="C27" s="22">
        <v>60</v>
      </c>
      <c r="D27" s="25" t="s">
        <v>40</v>
      </c>
      <c r="E27" s="5">
        <f t="shared" si="1"/>
        <v>105</v>
      </c>
      <c r="F27" s="29">
        <f t="shared" si="0"/>
        <v>0.65625</v>
      </c>
      <c r="G27" s="5"/>
    </row>
    <row r="28" spans="1:7" ht="16.5" customHeight="1" x14ac:dyDescent="0.25">
      <c r="A28" s="2"/>
      <c r="B28" s="8" t="s">
        <v>27</v>
      </c>
      <c r="C28" s="32">
        <v>15</v>
      </c>
      <c r="D28" s="24" t="s">
        <v>40</v>
      </c>
      <c r="E28" s="14">
        <f t="shared" si="1"/>
        <v>105</v>
      </c>
      <c r="F28" s="27">
        <f t="shared" si="0"/>
        <v>0.65625</v>
      </c>
      <c r="G28" s="2"/>
    </row>
    <row r="29" spans="1:7" x14ac:dyDescent="0.25">
      <c r="A29" s="2"/>
      <c r="B29" s="10" t="s">
        <v>49</v>
      </c>
      <c r="C29" s="30"/>
      <c r="D29" s="24"/>
      <c r="E29" s="14">
        <f t="shared" si="1"/>
        <v>105</v>
      </c>
      <c r="F29" s="27">
        <f t="shared" si="0"/>
        <v>0.65625</v>
      </c>
      <c r="G29" s="6">
        <f>E40-E28</f>
        <v>110</v>
      </c>
    </row>
    <row r="30" spans="1:7" hidden="1" x14ac:dyDescent="0.25">
      <c r="A30" s="2"/>
      <c r="B30" s="8" t="s">
        <v>26</v>
      </c>
      <c r="C30" s="32">
        <v>25</v>
      </c>
      <c r="D30" s="24" t="s">
        <v>40</v>
      </c>
      <c r="E30" s="14">
        <f t="shared" si="1"/>
        <v>105</v>
      </c>
      <c r="F30" s="27">
        <f t="shared" si="0"/>
        <v>0.65625</v>
      </c>
      <c r="G30" s="2"/>
    </row>
    <row r="31" spans="1:7" x14ac:dyDescent="0.25">
      <c r="A31" s="2"/>
      <c r="B31" s="8" t="s">
        <v>52</v>
      </c>
      <c r="C31" s="32">
        <v>10</v>
      </c>
      <c r="D31" s="24" t="s">
        <v>39</v>
      </c>
      <c r="E31" s="14">
        <f t="shared" si="1"/>
        <v>115</v>
      </c>
      <c r="F31" s="27">
        <f t="shared" si="0"/>
        <v>0.65625</v>
      </c>
      <c r="G31" s="2"/>
    </row>
    <row r="32" spans="1:7" x14ac:dyDescent="0.25">
      <c r="A32" s="2"/>
      <c r="B32" s="8" t="s">
        <v>53</v>
      </c>
      <c r="C32" s="32">
        <v>10</v>
      </c>
      <c r="D32" s="24" t="s">
        <v>39</v>
      </c>
      <c r="E32" s="14">
        <f t="shared" si="1"/>
        <v>125</v>
      </c>
      <c r="F32" s="27">
        <f t="shared" si="0"/>
        <v>0.66319444444444442</v>
      </c>
      <c r="G32" s="2"/>
    </row>
    <row r="33" spans="1:7" x14ac:dyDescent="0.25">
      <c r="A33" s="2"/>
      <c r="B33" s="8" t="s">
        <v>54</v>
      </c>
      <c r="C33" s="32">
        <v>5</v>
      </c>
      <c r="D33" s="24" t="s">
        <v>39</v>
      </c>
      <c r="E33" s="14">
        <f t="shared" si="1"/>
        <v>130</v>
      </c>
      <c r="F33" s="27">
        <f t="shared" si="0"/>
        <v>0.67013888888888884</v>
      </c>
      <c r="G33" s="2"/>
    </row>
    <row r="34" spans="1:7" x14ac:dyDescent="0.25">
      <c r="A34" s="2"/>
      <c r="B34" s="8" t="s">
        <v>55</v>
      </c>
      <c r="C34" s="32">
        <v>30</v>
      </c>
      <c r="D34" s="24" t="s">
        <v>39</v>
      </c>
      <c r="E34" s="14">
        <f t="shared" si="1"/>
        <v>160</v>
      </c>
      <c r="F34" s="27">
        <f t="shared" si="0"/>
        <v>0.67361111111111116</v>
      </c>
      <c r="G34" s="2"/>
    </row>
    <row r="35" spans="1:7" x14ac:dyDescent="0.25">
      <c r="A35" s="2"/>
      <c r="B35" s="8" t="s">
        <v>56</v>
      </c>
      <c r="C35" s="32">
        <v>5</v>
      </c>
      <c r="D35" s="24" t="s">
        <v>39</v>
      </c>
      <c r="E35" s="14">
        <f t="shared" si="1"/>
        <v>165</v>
      </c>
      <c r="F35" s="27">
        <f t="shared" si="0"/>
        <v>0.69444444444444453</v>
      </c>
      <c r="G35" s="2"/>
    </row>
    <row r="36" spans="1:7" x14ac:dyDescent="0.25">
      <c r="A36" s="2"/>
      <c r="B36" s="8" t="s">
        <v>55</v>
      </c>
      <c r="C36" s="32">
        <v>30</v>
      </c>
      <c r="D36" s="24" t="s">
        <v>39</v>
      </c>
      <c r="E36" s="14">
        <f t="shared" si="1"/>
        <v>195</v>
      </c>
      <c r="F36" s="27">
        <f t="shared" si="0"/>
        <v>0.69791666666666663</v>
      </c>
      <c r="G36" s="2"/>
    </row>
    <row r="37" spans="1:7" x14ac:dyDescent="0.25">
      <c r="A37" s="2"/>
      <c r="B37" s="8" t="s">
        <v>57</v>
      </c>
      <c r="C37" s="32">
        <v>5</v>
      </c>
      <c r="D37" s="24" t="s">
        <v>39</v>
      </c>
      <c r="E37" s="14">
        <f t="shared" si="1"/>
        <v>200</v>
      </c>
      <c r="F37" s="27">
        <f t="shared" si="0"/>
        <v>0.71875</v>
      </c>
      <c r="G37" s="2"/>
    </row>
    <row r="38" spans="1:7" x14ac:dyDescent="0.25">
      <c r="A38" s="2"/>
      <c r="B38" s="8" t="s">
        <v>55</v>
      </c>
      <c r="C38" s="32">
        <v>10</v>
      </c>
      <c r="D38" s="24" t="s">
        <v>39</v>
      </c>
      <c r="E38" s="14">
        <f t="shared" si="1"/>
        <v>210</v>
      </c>
      <c r="F38" s="27">
        <f t="shared" si="0"/>
        <v>0.72222222222222221</v>
      </c>
      <c r="G38" s="2"/>
    </row>
    <row r="39" spans="1:7" x14ac:dyDescent="0.25">
      <c r="A39" s="2"/>
      <c r="B39" s="8" t="s">
        <v>58</v>
      </c>
      <c r="C39" s="32">
        <v>5</v>
      </c>
      <c r="D39" s="24" t="s">
        <v>39</v>
      </c>
      <c r="E39" s="14">
        <f t="shared" si="1"/>
        <v>215</v>
      </c>
      <c r="F39" s="27">
        <f t="shared" si="0"/>
        <v>0.72916666666666663</v>
      </c>
      <c r="G39" s="2"/>
    </row>
    <row r="40" spans="1:7" x14ac:dyDescent="0.25">
      <c r="A40" s="2"/>
      <c r="B40" s="8" t="s">
        <v>59</v>
      </c>
      <c r="C40" s="32">
        <v>10</v>
      </c>
      <c r="D40" s="24" t="s">
        <v>40</v>
      </c>
      <c r="E40" s="14">
        <f t="shared" si="1"/>
        <v>215</v>
      </c>
      <c r="F40" s="27">
        <f t="shared" si="0"/>
        <v>0.73263888888888884</v>
      </c>
      <c r="G40" s="2"/>
    </row>
    <row r="41" spans="1:7" x14ac:dyDescent="0.25">
      <c r="A41" s="2"/>
      <c r="B41" s="10" t="s">
        <v>4</v>
      </c>
      <c r="C41" s="30">
        <v>15</v>
      </c>
      <c r="D41" s="24" t="s">
        <v>39</v>
      </c>
      <c r="E41" s="14">
        <f t="shared" si="1"/>
        <v>230</v>
      </c>
      <c r="F41" s="27">
        <f t="shared" si="0"/>
        <v>0.73263888888888884</v>
      </c>
      <c r="G41" s="6">
        <f>E41-E40</f>
        <v>15</v>
      </c>
    </row>
    <row r="42" spans="1:7" x14ac:dyDescent="0.25">
      <c r="A42" s="2"/>
      <c r="B42" s="10" t="s">
        <v>1</v>
      </c>
      <c r="C42" s="30">
        <v>30</v>
      </c>
      <c r="D42" s="24" t="s">
        <v>39</v>
      </c>
      <c r="E42" s="14">
        <f t="shared" si="1"/>
        <v>260</v>
      </c>
      <c r="F42" s="27">
        <f t="shared" si="0"/>
        <v>0.74305555555555547</v>
      </c>
      <c r="G42" s="6">
        <f>E42-E41</f>
        <v>30</v>
      </c>
    </row>
    <row r="43" spans="1:7" x14ac:dyDescent="0.25">
      <c r="A43" s="5" t="s">
        <v>2</v>
      </c>
      <c r="B43" s="11"/>
      <c r="C43" s="22">
        <v>15</v>
      </c>
      <c r="D43" s="25" t="s">
        <v>40</v>
      </c>
      <c r="E43" s="5">
        <f t="shared" si="1"/>
        <v>260</v>
      </c>
      <c r="F43" s="29">
        <f t="shared" si="0"/>
        <v>0.76388888888888884</v>
      </c>
      <c r="G43" s="5"/>
    </row>
    <row r="44" spans="1:7" x14ac:dyDescent="0.25">
      <c r="A44" s="2"/>
      <c r="B44" s="10" t="s">
        <v>28</v>
      </c>
      <c r="C44" s="30"/>
      <c r="D44" s="24"/>
      <c r="E44" s="14">
        <f t="shared" si="1"/>
        <v>260</v>
      </c>
      <c r="F44" s="27">
        <f t="shared" si="0"/>
        <v>0.76388888888888884</v>
      </c>
      <c r="G44" s="6">
        <f>E46-E43</f>
        <v>0</v>
      </c>
    </row>
    <row r="45" spans="1:7" x14ac:dyDescent="0.25">
      <c r="A45" s="2"/>
      <c r="B45" s="19" t="s">
        <v>50</v>
      </c>
      <c r="C45" s="30">
        <v>5</v>
      </c>
      <c r="D45" s="24" t="s">
        <v>40</v>
      </c>
      <c r="E45" s="14">
        <f t="shared" si="1"/>
        <v>260</v>
      </c>
      <c r="F45" s="27">
        <f t="shared" si="0"/>
        <v>0.76388888888888884</v>
      </c>
      <c r="G45" s="6"/>
    </row>
    <row r="46" spans="1:7" x14ac:dyDescent="0.25">
      <c r="A46" s="2"/>
      <c r="B46" s="19" t="s">
        <v>51</v>
      </c>
      <c r="C46" s="30">
        <v>5</v>
      </c>
      <c r="D46" s="24" t="s">
        <v>40</v>
      </c>
      <c r="E46" s="14">
        <f t="shared" si="1"/>
        <v>260</v>
      </c>
      <c r="F46" s="27">
        <f t="shared" si="0"/>
        <v>0.76388888888888884</v>
      </c>
      <c r="G46" s="6"/>
    </row>
    <row r="47" spans="1:7" hidden="1" x14ac:dyDescent="0.25">
      <c r="A47" s="4"/>
      <c r="B47" s="12" t="s">
        <v>10</v>
      </c>
      <c r="C47" s="30">
        <v>15</v>
      </c>
      <c r="D47" s="24" t="s">
        <v>40</v>
      </c>
      <c r="E47" s="14">
        <f t="shared" si="1"/>
        <v>260</v>
      </c>
      <c r="F47" s="27">
        <f t="shared" si="0"/>
        <v>0.76388888888888884</v>
      </c>
      <c r="G47" s="6">
        <f>E47-E46</f>
        <v>0</v>
      </c>
    </row>
    <row r="48" spans="1:7" x14ac:dyDescent="0.25">
      <c r="A48" s="3" t="s">
        <v>29</v>
      </c>
      <c r="B48" s="9"/>
      <c r="C48" s="20"/>
      <c r="D48" s="23"/>
      <c r="E48" s="3">
        <f t="shared" si="1"/>
        <v>260</v>
      </c>
      <c r="F48" s="28">
        <f t="shared" si="0"/>
        <v>0.76388888888888884</v>
      </c>
      <c r="G48" s="3">
        <f>E57-E47</f>
        <v>0</v>
      </c>
    </row>
    <row r="49" spans="1:7" hidden="1" x14ac:dyDescent="0.25">
      <c r="A49" s="2"/>
      <c r="B49" s="8" t="s">
        <v>30</v>
      </c>
      <c r="C49" s="32">
        <v>10</v>
      </c>
      <c r="D49" s="24" t="s">
        <v>40</v>
      </c>
      <c r="E49" s="14">
        <f t="shared" si="1"/>
        <v>260</v>
      </c>
      <c r="F49" s="27">
        <f t="shared" si="0"/>
        <v>0.76388888888888884</v>
      </c>
      <c r="G49" s="2"/>
    </row>
    <row r="50" spans="1:7" x14ac:dyDescent="0.25">
      <c r="A50" s="2"/>
      <c r="B50" s="8" t="s">
        <v>34</v>
      </c>
      <c r="C50" s="32">
        <v>5</v>
      </c>
      <c r="D50" s="24" t="s">
        <v>40</v>
      </c>
      <c r="E50" s="14">
        <f t="shared" si="1"/>
        <v>260</v>
      </c>
      <c r="F50" s="27">
        <f t="shared" si="0"/>
        <v>0.76388888888888884</v>
      </c>
      <c r="G50" s="2"/>
    </row>
    <row r="51" spans="1:7" x14ac:dyDescent="0.25">
      <c r="A51" s="2"/>
      <c r="B51" s="8" t="s">
        <v>43</v>
      </c>
      <c r="C51" s="32">
        <v>5</v>
      </c>
      <c r="D51" s="24" t="s">
        <v>40</v>
      </c>
      <c r="E51" s="14">
        <f t="shared" si="1"/>
        <v>260</v>
      </c>
      <c r="F51" s="27">
        <f t="shared" si="0"/>
        <v>0.76388888888888884</v>
      </c>
      <c r="G51" s="2"/>
    </row>
    <row r="52" spans="1:7" hidden="1" x14ac:dyDescent="0.25">
      <c r="A52" s="2"/>
      <c r="B52" s="8" t="s">
        <v>44</v>
      </c>
      <c r="C52" s="32">
        <v>10</v>
      </c>
      <c r="D52" s="24" t="s">
        <v>40</v>
      </c>
      <c r="E52" s="14">
        <f t="shared" si="1"/>
        <v>260</v>
      </c>
      <c r="F52" s="27">
        <f t="shared" si="0"/>
        <v>0.76388888888888884</v>
      </c>
      <c r="G52" s="2"/>
    </row>
    <row r="53" spans="1:7" hidden="1" x14ac:dyDescent="0.25">
      <c r="A53" s="2"/>
      <c r="B53" s="8" t="s">
        <v>47</v>
      </c>
      <c r="C53" s="32">
        <v>150</v>
      </c>
      <c r="D53" s="24" t="s">
        <v>40</v>
      </c>
      <c r="E53" s="14">
        <f t="shared" si="1"/>
        <v>260</v>
      </c>
      <c r="F53" s="27">
        <f t="shared" si="0"/>
        <v>0.76388888888888884</v>
      </c>
      <c r="G53" s="2"/>
    </row>
    <row r="54" spans="1:7" x14ac:dyDescent="0.25">
      <c r="A54" s="2"/>
      <c r="B54" s="8" t="s">
        <v>31</v>
      </c>
      <c r="C54" s="32">
        <v>25</v>
      </c>
      <c r="D54" s="24" t="s">
        <v>40</v>
      </c>
      <c r="E54" s="14">
        <f t="shared" si="1"/>
        <v>260</v>
      </c>
      <c r="F54" s="27">
        <f t="shared" si="0"/>
        <v>0.76388888888888884</v>
      </c>
      <c r="G54" s="2"/>
    </row>
    <row r="55" spans="1:7" x14ac:dyDescent="0.25">
      <c r="A55" s="2"/>
      <c r="B55" s="8" t="s">
        <v>60</v>
      </c>
      <c r="C55" s="32">
        <v>5</v>
      </c>
      <c r="D55" s="24" t="s">
        <v>40</v>
      </c>
      <c r="E55" s="14">
        <f t="shared" si="1"/>
        <v>260</v>
      </c>
      <c r="F55" s="27">
        <f t="shared" si="0"/>
        <v>0.76388888888888884</v>
      </c>
      <c r="G55" s="2"/>
    </row>
    <row r="56" spans="1:7" x14ac:dyDescent="0.25">
      <c r="A56" s="2"/>
      <c r="B56" s="8" t="s">
        <v>61</v>
      </c>
      <c r="C56" s="32">
        <v>5</v>
      </c>
      <c r="D56" s="24" t="s">
        <v>40</v>
      </c>
      <c r="E56" s="14">
        <f t="shared" si="1"/>
        <v>260</v>
      </c>
      <c r="F56" s="27">
        <f t="shared" si="0"/>
        <v>0.76388888888888884</v>
      </c>
      <c r="G56" s="2"/>
    </row>
    <row r="57" spans="1:7" x14ac:dyDescent="0.25">
      <c r="A57" s="2"/>
      <c r="B57" s="8" t="s">
        <v>62</v>
      </c>
      <c r="C57" s="32">
        <v>20</v>
      </c>
      <c r="D57" s="24" t="s">
        <v>40</v>
      </c>
      <c r="E57" s="14">
        <f t="shared" si="1"/>
        <v>260</v>
      </c>
      <c r="F57" s="27">
        <f t="shared" si="0"/>
        <v>0.76388888888888884</v>
      </c>
      <c r="G57" s="2"/>
    </row>
    <row r="58" spans="1:7" x14ac:dyDescent="0.25">
      <c r="A58" s="3" t="s">
        <v>9</v>
      </c>
      <c r="B58" s="9"/>
      <c r="C58" s="20"/>
      <c r="D58" s="23"/>
      <c r="E58" s="3">
        <f>IF(D58="non",0,C58)+E57</f>
        <v>260</v>
      </c>
      <c r="F58" s="28">
        <f>TIME($F$2,E54,0)</f>
        <v>0.76388888888888884</v>
      </c>
      <c r="G58" s="3">
        <f>E61-E57</f>
        <v>0</v>
      </c>
    </row>
    <row r="59" spans="1:7" hidden="1" x14ac:dyDescent="0.25">
      <c r="A59" s="2"/>
      <c r="B59" s="8" t="s">
        <v>32</v>
      </c>
      <c r="C59" s="32">
        <v>35</v>
      </c>
      <c r="D59" s="24" t="s">
        <v>40</v>
      </c>
      <c r="E59" s="14">
        <f t="shared" si="1"/>
        <v>260</v>
      </c>
      <c r="F59" s="27">
        <f t="shared" si="0"/>
        <v>0.76388888888888884</v>
      </c>
      <c r="G59" s="2"/>
    </row>
    <row r="60" spans="1:7" x14ac:dyDescent="0.25">
      <c r="A60" s="2"/>
      <c r="B60" s="13" t="s">
        <v>35</v>
      </c>
      <c r="C60" s="32">
        <v>10</v>
      </c>
      <c r="D60" s="24" t="s">
        <v>40</v>
      </c>
      <c r="E60" s="14">
        <f t="shared" si="1"/>
        <v>260</v>
      </c>
      <c r="F60" s="27">
        <f t="shared" si="0"/>
        <v>0.76388888888888884</v>
      </c>
      <c r="G60" s="2"/>
    </row>
    <row r="61" spans="1:7" x14ac:dyDescent="0.25">
      <c r="A61" s="2"/>
      <c r="B61" s="8" t="s">
        <v>33</v>
      </c>
      <c r="C61" s="32">
        <v>20</v>
      </c>
      <c r="D61" s="24" t="s">
        <v>40</v>
      </c>
      <c r="E61" s="14">
        <f t="shared" si="1"/>
        <v>260</v>
      </c>
      <c r="F61" s="27">
        <f t="shared" si="0"/>
        <v>0.76388888888888884</v>
      </c>
      <c r="G61" s="2"/>
    </row>
    <row r="62" spans="1:7" x14ac:dyDescent="0.25">
      <c r="F62" s="27">
        <f t="shared" si="0"/>
        <v>0.76388888888888884</v>
      </c>
    </row>
  </sheetData>
  <autoFilter ref="A1:G62">
    <filterColumn colId="3">
      <filters>
        <filter val="oui"/>
      </filters>
    </filterColumn>
  </autoFilter>
  <conditionalFormatting sqref="D2:D61">
    <cfRule type="cellIs" dxfId="0" priority="1" operator="equal">
      <formula>"non"</formula>
    </cfRule>
  </conditionalFormatting>
  <dataValidations count="1">
    <dataValidation type="list" showInputMessage="1" showErrorMessage="1" sqref="D2:D61">
      <formula1>"oui,non"</formula1>
    </dataValidation>
  </dataValidations>
  <printOptions horizontalCentered="1" gridLines="1"/>
  <pageMargins left="0.23622047244094491" right="0.23622047244094491" top="0.74803149606299213" bottom="0.74803149606299213" header="0.31496062992125984" footer="0.31496062992125984"/>
  <pageSetup paperSize="9" scale="83" orientation="portrait" r:id="rId1"/>
  <headerFooter>
    <oddHeader>&amp;F</oddHeader>
    <oddFooter>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déroulé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AMIOUR Mahfoud</dc:creator>
  <cp:lastModifiedBy>Grégory Chardon</cp:lastModifiedBy>
  <cp:lastPrinted>2017-08-28T09:53:32Z</cp:lastPrinted>
  <dcterms:created xsi:type="dcterms:W3CDTF">2017-03-10T10:13:37Z</dcterms:created>
  <dcterms:modified xsi:type="dcterms:W3CDTF">2017-10-13T15:50:06Z</dcterms:modified>
</cp:coreProperties>
</file>