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defaultThemeVersion="124226"/>
  <bookViews>
    <workbookView xWindow="12060" yWindow="1305" windowWidth="14430" windowHeight="11280"/>
  </bookViews>
  <sheets>
    <sheet name="Feuil1" sheetId="1" r:id="rId1"/>
    <sheet name="Feuil2" sheetId="4" r:id="rId2"/>
  </sheets>
  <definedNames>
    <definedName name="_xlnm._FilterDatabase" localSheetId="0" hidden="1">Feuil1!$A$1:$M$545</definedName>
    <definedName name="_xlnm.Print_Titles" localSheetId="0">Feuil1!$1:$1</definedName>
  </definedNames>
  <calcPr calcId="145621"/>
  <pivotCaches>
    <pivotCache cacheId="0" r:id="rId3"/>
  </pivotCaches>
</workbook>
</file>

<file path=xl/calcChain.xml><?xml version="1.0" encoding="utf-8"?>
<calcChain xmlns="http://schemas.openxmlformats.org/spreadsheetml/2006/main">
  <c r="L594" i="1" l="1"/>
  <c r="M594" i="1"/>
  <c r="L595" i="1"/>
  <c r="M595" i="1" s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A593" i="1"/>
  <c r="A594" i="1"/>
  <c r="A595" i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L596" i="1" l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L597" i="1" l="1"/>
  <c r="M596" i="1"/>
  <c r="J575" i="1"/>
  <c r="J576" i="1"/>
  <c r="J577" i="1"/>
  <c r="J578" i="1"/>
  <c r="J579" i="1"/>
  <c r="M597" i="1" l="1"/>
  <c r="L598" i="1"/>
  <c r="J566" i="1"/>
  <c r="J567" i="1"/>
  <c r="J568" i="1"/>
  <c r="J569" i="1"/>
  <c r="J570" i="1"/>
  <c r="J571" i="1"/>
  <c r="J572" i="1"/>
  <c r="J573" i="1"/>
  <c r="J574" i="1"/>
  <c r="M598" i="1" l="1"/>
  <c r="L599" i="1"/>
  <c r="J559" i="1"/>
  <c r="J560" i="1"/>
  <c r="J561" i="1"/>
  <c r="J562" i="1"/>
  <c r="J563" i="1"/>
  <c r="J564" i="1"/>
  <c r="J565" i="1"/>
  <c r="M599" i="1" l="1"/>
  <c r="L600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L601" i="1" l="1"/>
  <c r="M600" i="1"/>
  <c r="J540" i="1"/>
  <c r="J541" i="1"/>
  <c r="J542" i="1"/>
  <c r="J543" i="1"/>
  <c r="J544" i="1"/>
  <c r="J545" i="1"/>
  <c r="M601" i="1" l="1"/>
  <c r="L602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L603" i="1" l="1"/>
  <c r="M602" i="1"/>
  <c r="J518" i="1"/>
  <c r="J519" i="1"/>
  <c r="J520" i="1"/>
  <c r="J521" i="1"/>
  <c r="J522" i="1"/>
  <c r="J523" i="1"/>
  <c r="J524" i="1"/>
  <c r="J525" i="1"/>
  <c r="M603" i="1" l="1"/>
  <c r="L604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L605" i="1" l="1"/>
  <c r="M604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M605" i="1" l="1"/>
  <c r="L606" i="1"/>
  <c r="A460" i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L607" i="1" l="1"/>
  <c r="M606" i="1"/>
  <c r="J451" i="1"/>
  <c r="J452" i="1"/>
  <c r="J453" i="1"/>
  <c r="J454" i="1"/>
  <c r="J455" i="1"/>
  <c r="J456" i="1"/>
  <c r="J457" i="1"/>
  <c r="J458" i="1"/>
  <c r="J459" i="1"/>
  <c r="M607" i="1" l="1"/>
  <c r="L608" i="1"/>
  <c r="G10" i="4"/>
  <c r="G11" i="4"/>
  <c r="L609" i="1" l="1"/>
  <c r="M608" i="1"/>
  <c r="G12" i="4"/>
  <c r="J442" i="1"/>
  <c r="J443" i="1"/>
  <c r="J444" i="1"/>
  <c r="J445" i="1"/>
  <c r="J446" i="1"/>
  <c r="J447" i="1"/>
  <c r="J448" i="1"/>
  <c r="J449" i="1"/>
  <c r="J450" i="1"/>
  <c r="M609" i="1" l="1"/>
  <c r="L610" i="1"/>
  <c r="J435" i="1"/>
  <c r="J436" i="1"/>
  <c r="J437" i="1"/>
  <c r="J438" i="1"/>
  <c r="J439" i="1"/>
  <c r="J440" i="1"/>
  <c r="J441" i="1"/>
  <c r="L611" i="1" l="1"/>
  <c r="M610" i="1"/>
  <c r="J433" i="1"/>
  <c r="J434" i="1"/>
  <c r="M611" i="1" l="1"/>
  <c r="L612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M612" i="1" l="1"/>
  <c r="L613" i="1"/>
  <c r="M613" i="1" s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393" i="1" l="1"/>
  <c r="J394" i="1"/>
  <c r="J395" i="1"/>
  <c r="J396" i="1"/>
  <c r="J397" i="1"/>
  <c r="J398" i="1"/>
  <c r="J399" i="1"/>
  <c r="J400" i="1"/>
  <c r="J388" i="1" l="1"/>
  <c r="J389" i="1"/>
  <c r="J390" i="1"/>
  <c r="J391" i="1"/>
  <c r="J392" i="1"/>
  <c r="J378" i="1" l="1"/>
  <c r="J379" i="1"/>
  <c r="J380" i="1"/>
  <c r="J381" i="1"/>
  <c r="J382" i="1"/>
  <c r="J383" i="1"/>
  <c r="J384" i="1"/>
  <c r="J385" i="1"/>
  <c r="J386" i="1"/>
  <c r="J387" i="1"/>
  <c r="J365" i="1" l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54" i="1" l="1"/>
  <c r="J355" i="1"/>
  <c r="J356" i="1"/>
  <c r="J357" i="1"/>
  <c r="J358" i="1"/>
  <c r="J359" i="1"/>
  <c r="J360" i="1"/>
  <c r="J361" i="1"/>
  <c r="J362" i="1"/>
  <c r="J363" i="1"/>
  <c r="J364" i="1"/>
  <c r="J343" i="1" l="1"/>
  <c r="J344" i="1"/>
  <c r="J345" i="1"/>
  <c r="J346" i="1"/>
  <c r="J347" i="1"/>
  <c r="J348" i="1"/>
  <c r="J349" i="1"/>
  <c r="J350" i="1"/>
  <c r="J351" i="1"/>
  <c r="J352" i="1"/>
  <c r="J353" i="1"/>
  <c r="J340" i="1" l="1"/>
  <c r="J304" i="1" l="1"/>
  <c r="J305" i="1"/>
  <c r="J306" i="1"/>
  <c r="L232" i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1" i="1"/>
  <c r="J342" i="1"/>
  <c r="L263" i="1" l="1"/>
  <c r="M262" i="1"/>
  <c r="M26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L264" i="1" l="1"/>
  <c r="M263" i="1"/>
  <c r="J310" i="1"/>
  <c r="J311" i="1"/>
  <c r="L265" i="1" l="1"/>
  <c r="M264" i="1"/>
  <c r="J308" i="1"/>
  <c r="J307" i="1"/>
  <c r="J309" i="1"/>
  <c r="L266" i="1" l="1"/>
  <c r="M265" i="1"/>
  <c r="J299" i="1"/>
  <c r="J300" i="1"/>
  <c r="J301" i="1"/>
  <c r="J302" i="1"/>
  <c r="J303" i="1"/>
  <c r="L267" i="1" l="1"/>
  <c r="M266" i="1"/>
  <c r="J288" i="1"/>
  <c r="J289" i="1"/>
  <c r="J290" i="1"/>
  <c r="J291" i="1"/>
  <c r="J292" i="1"/>
  <c r="J293" i="1"/>
  <c r="J294" i="1"/>
  <c r="J295" i="1"/>
  <c r="J296" i="1"/>
  <c r="J297" i="1"/>
  <c r="J298" i="1"/>
  <c r="L268" i="1" l="1"/>
  <c r="M267" i="1"/>
  <c r="J261" i="1"/>
  <c r="J280" i="1"/>
  <c r="J281" i="1"/>
  <c r="J282" i="1"/>
  <c r="J283" i="1"/>
  <c r="J284" i="1"/>
  <c r="J286" i="1"/>
  <c r="J287" i="1"/>
  <c r="J279" i="1"/>
  <c r="L269" i="1" l="1"/>
  <c r="M268" i="1"/>
  <c r="J265" i="1"/>
  <c r="J275" i="1"/>
  <c r="J269" i="1"/>
  <c r="J268" i="1"/>
  <c r="J266" i="1"/>
  <c r="L270" i="1" l="1"/>
  <c r="M269" i="1"/>
  <c r="J264" i="1"/>
  <c r="J258" i="1"/>
  <c r="L271" i="1" l="1"/>
  <c r="M270" i="1"/>
  <c r="J274" i="1"/>
  <c r="J276" i="1"/>
  <c r="J278" i="1"/>
  <c r="J277" i="1"/>
  <c r="J273" i="1"/>
  <c r="J272" i="1"/>
  <c r="J271" i="1"/>
  <c r="J270" i="1"/>
  <c r="L272" i="1" l="1"/>
  <c r="M271" i="1"/>
  <c r="J263" i="1"/>
  <c r="J262" i="1"/>
  <c r="J260" i="1"/>
  <c r="J259" i="1"/>
  <c r="L273" i="1" l="1"/>
  <c r="M272" i="1"/>
  <c r="J251" i="1"/>
  <c r="J252" i="1"/>
  <c r="J253" i="1"/>
  <c r="J254" i="1"/>
  <c r="L274" i="1" l="1"/>
  <c r="M273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L275" i="1" l="1"/>
  <c r="M274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" i="1"/>
  <c r="L276" i="1" l="1"/>
  <c r="M275" i="1"/>
  <c r="H2" i="1"/>
  <c r="H3" i="1" s="1"/>
  <c r="H4" i="1" s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198" i="1" s="1"/>
  <c r="H199" i="1" s="1"/>
  <c r="H200" i="1" s="1"/>
  <c r="H201" i="1" s="1"/>
  <c r="H202" i="1" s="1"/>
  <c r="H203" i="1" s="1"/>
  <c r="H204" i="1" s="1"/>
  <c r="H205" i="1" s="1"/>
  <c r="H206" i="1" s="1"/>
  <c r="H207" i="1" s="1"/>
  <c r="H208" i="1" s="1"/>
  <c r="H209" i="1" s="1"/>
  <c r="H210" i="1" s="1"/>
  <c r="H211" i="1" s="1"/>
  <c r="H212" i="1" s="1"/>
  <c r="H213" i="1" s="1"/>
  <c r="H214" i="1" s="1"/>
  <c r="H215" i="1" s="1"/>
  <c r="H216" i="1" s="1"/>
  <c r="H217" i="1" s="1"/>
  <c r="H218" i="1" s="1"/>
  <c r="H219" i="1" s="1"/>
  <c r="H220" i="1" s="1"/>
  <c r="H221" i="1" s="1"/>
  <c r="H222" i="1" s="1"/>
  <c r="H223" i="1" s="1"/>
  <c r="H224" i="1" s="1"/>
  <c r="H225" i="1" s="1"/>
  <c r="H226" i="1" s="1"/>
  <c r="H227" i="1" s="1"/>
  <c r="H228" i="1" s="1"/>
  <c r="L277" i="1" l="1"/>
  <c r="M276" i="1"/>
  <c r="L278" i="1" l="1"/>
  <c r="M277" i="1"/>
  <c r="L279" i="1" l="1"/>
  <c r="M278" i="1"/>
  <c r="L280" i="1" l="1"/>
  <c r="M279" i="1"/>
  <c r="L281" i="1" l="1"/>
  <c r="M280" i="1"/>
  <c r="L282" i="1" l="1"/>
  <c r="M281" i="1"/>
  <c r="L283" i="1" l="1"/>
  <c r="M282" i="1"/>
  <c r="L284" i="1" l="1"/>
  <c r="M283" i="1"/>
  <c r="L285" i="1" l="1"/>
  <c r="M284" i="1"/>
  <c r="L286" i="1" l="1"/>
  <c r="M285" i="1"/>
  <c r="L287" i="1" l="1"/>
  <c r="M286" i="1"/>
  <c r="L288" i="1" l="1"/>
  <c r="M287" i="1"/>
  <c r="L289" i="1" l="1"/>
  <c r="M288" i="1"/>
  <c r="L290" i="1" l="1"/>
  <c r="M289" i="1"/>
  <c r="L291" i="1" l="1"/>
  <c r="M290" i="1"/>
  <c r="L292" i="1" l="1"/>
  <c r="M291" i="1"/>
  <c r="L293" i="1" l="1"/>
  <c r="M292" i="1"/>
  <c r="L294" i="1" l="1"/>
  <c r="M293" i="1"/>
  <c r="L295" i="1" l="1"/>
  <c r="M294" i="1"/>
  <c r="L296" i="1" l="1"/>
  <c r="M295" i="1"/>
  <c r="L297" i="1" l="1"/>
  <c r="M296" i="1"/>
  <c r="L298" i="1" l="1"/>
  <c r="M297" i="1"/>
  <c r="L299" i="1" l="1"/>
  <c r="M298" i="1"/>
  <c r="L300" i="1" l="1"/>
  <c r="M299" i="1"/>
  <c r="L301" i="1" l="1"/>
  <c r="M300" i="1"/>
  <c r="L302" i="1" l="1"/>
  <c r="M302" i="1" s="1"/>
  <c r="M301" i="1"/>
  <c r="L303" i="1" l="1"/>
  <c r="M303" i="1" l="1"/>
  <c r="L304" i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l="1"/>
  <c r="M343" i="1"/>
  <c r="M304" i="1"/>
  <c r="M306" i="1"/>
  <c r="L345" i="1" l="1"/>
  <c r="M344" i="1"/>
  <c r="M308" i="1"/>
  <c r="L346" i="1" l="1"/>
  <c r="M345" i="1"/>
  <c r="M307" i="1"/>
  <c r="L347" i="1" l="1"/>
  <c r="M346" i="1"/>
  <c r="M309" i="1"/>
  <c r="L348" i="1" l="1"/>
  <c r="M347" i="1"/>
  <c r="M310" i="1"/>
  <c r="L349" i="1" l="1"/>
  <c r="M348" i="1"/>
  <c r="M311" i="1"/>
  <c r="L350" i="1" l="1"/>
  <c r="M349" i="1"/>
  <c r="M312" i="1"/>
  <c r="L351" i="1" l="1"/>
  <c r="M350" i="1"/>
  <c r="M313" i="1"/>
  <c r="L352" i="1" l="1"/>
  <c r="M352" i="1" s="1"/>
  <c r="M351" i="1"/>
  <c r="M314" i="1"/>
  <c r="L353" i="1" l="1"/>
  <c r="M353" i="1" s="1"/>
  <c r="M315" i="1"/>
  <c r="L354" i="1" l="1"/>
  <c r="M354" i="1" s="1"/>
  <c r="M316" i="1"/>
  <c r="L355" i="1" l="1"/>
  <c r="M355" i="1" s="1"/>
  <c r="M317" i="1"/>
  <c r="L356" i="1" l="1"/>
  <c r="M356" i="1" s="1"/>
  <c r="M318" i="1"/>
  <c r="L357" i="1" l="1"/>
  <c r="M357" i="1" s="1"/>
  <c r="M319" i="1"/>
  <c r="L358" i="1" l="1"/>
  <c r="M358" i="1" s="1"/>
  <c r="M320" i="1"/>
  <c r="L359" i="1" l="1"/>
  <c r="M359" i="1" s="1"/>
  <c r="M321" i="1"/>
  <c r="L360" i="1" l="1"/>
  <c r="M360" i="1" s="1"/>
  <c r="M322" i="1"/>
  <c r="L361" i="1" l="1"/>
  <c r="M361" i="1" s="1"/>
  <c r="M323" i="1"/>
  <c r="L362" i="1" l="1"/>
  <c r="M362" i="1" s="1"/>
  <c r="M324" i="1"/>
  <c r="L363" i="1" l="1"/>
  <c r="M363" i="1" s="1"/>
  <c r="M325" i="1"/>
  <c r="L364" i="1" l="1"/>
  <c r="M326" i="1"/>
  <c r="M364" i="1" l="1"/>
  <c r="L365" i="1"/>
  <c r="M327" i="1"/>
  <c r="M365" i="1" l="1"/>
  <c r="L366" i="1"/>
  <c r="M328" i="1"/>
  <c r="L367" i="1" l="1"/>
  <c r="M366" i="1"/>
  <c r="M329" i="1"/>
  <c r="L368" i="1" l="1"/>
  <c r="M367" i="1"/>
  <c r="M330" i="1"/>
  <c r="L369" i="1" l="1"/>
  <c r="M368" i="1"/>
  <c r="M331" i="1"/>
  <c r="L370" i="1" l="1"/>
  <c r="M369" i="1"/>
  <c r="M332" i="1"/>
  <c r="L371" i="1" l="1"/>
  <c r="M370" i="1"/>
  <c r="M333" i="1"/>
  <c r="L372" i="1" l="1"/>
  <c r="M371" i="1"/>
  <c r="M334" i="1"/>
  <c r="L373" i="1" l="1"/>
  <c r="M372" i="1"/>
  <c r="M335" i="1"/>
  <c r="L374" i="1" l="1"/>
  <c r="M373" i="1"/>
  <c r="M336" i="1"/>
  <c r="L375" i="1" l="1"/>
  <c r="M374" i="1"/>
  <c r="M337" i="1"/>
  <c r="L376" i="1" l="1"/>
  <c r="M375" i="1"/>
  <c r="M338" i="1"/>
  <c r="L377" i="1" l="1"/>
  <c r="M376" i="1"/>
  <c r="M339" i="1"/>
  <c r="M377" i="1" l="1"/>
  <c r="L378" i="1"/>
  <c r="M340" i="1"/>
  <c r="M378" i="1" l="1"/>
  <c r="L379" i="1"/>
  <c r="M341" i="1"/>
  <c r="M379" i="1" l="1"/>
  <c r="L380" i="1"/>
  <c r="M342" i="1"/>
  <c r="M380" i="1" l="1"/>
  <c r="L381" i="1"/>
  <c r="M381" i="1" l="1"/>
  <c r="L382" i="1"/>
  <c r="M382" i="1" l="1"/>
  <c r="L383" i="1"/>
  <c r="M383" i="1" l="1"/>
  <c r="L384" i="1"/>
  <c r="L385" i="1" l="1"/>
  <c r="M384" i="1"/>
  <c r="M385" i="1" l="1"/>
  <c r="L386" i="1"/>
  <c r="M386" i="1" l="1"/>
  <c r="L387" i="1"/>
  <c r="L388" i="1" s="1"/>
  <c r="M388" i="1" l="1"/>
  <c r="L389" i="1"/>
  <c r="M387" i="1"/>
  <c r="L390" i="1" l="1"/>
  <c r="M389" i="1"/>
  <c r="L391" i="1" l="1"/>
  <c r="M390" i="1"/>
  <c r="L392" i="1" l="1"/>
  <c r="M391" i="1"/>
  <c r="L393" i="1" l="1"/>
  <c r="M393" i="1" s="1"/>
  <c r="M392" i="1"/>
  <c r="L394" i="1" l="1"/>
  <c r="M394" i="1" s="1"/>
  <c r="L395" i="1" l="1"/>
  <c r="M395" i="1" s="1"/>
  <c r="L396" i="1" l="1"/>
  <c r="M396" i="1" s="1"/>
  <c r="L397" i="1" l="1"/>
  <c r="M397" i="1" s="1"/>
  <c r="L398" i="1" l="1"/>
  <c r="M398" i="1" s="1"/>
  <c r="L399" i="1" l="1"/>
  <c r="M399" i="1" s="1"/>
  <c r="L400" i="1" l="1"/>
  <c r="M400" i="1" s="1"/>
  <c r="L401" i="1" l="1"/>
  <c r="M401" i="1" l="1"/>
  <c r="L402" i="1"/>
  <c r="M402" i="1" l="1"/>
  <c r="L403" i="1"/>
  <c r="L404" i="1" l="1"/>
  <c r="M403" i="1"/>
  <c r="L405" i="1" l="1"/>
  <c r="M404" i="1"/>
  <c r="L406" i="1" l="1"/>
  <c r="M405" i="1"/>
  <c r="L407" i="1" l="1"/>
  <c r="M406" i="1"/>
  <c r="L408" i="1" l="1"/>
  <c r="M408" i="1" s="1"/>
  <c r="M407" i="1"/>
  <c r="L409" i="1" l="1"/>
  <c r="M409" i="1" l="1"/>
  <c r="L410" i="1"/>
  <c r="L411" i="1" l="1"/>
  <c r="M410" i="1"/>
  <c r="L412" i="1" l="1"/>
  <c r="M411" i="1"/>
  <c r="M412" i="1" l="1"/>
  <c r="L413" i="1"/>
  <c r="L414" i="1" l="1"/>
  <c r="M413" i="1"/>
  <c r="M414" i="1" l="1"/>
  <c r="L415" i="1"/>
  <c r="L416" i="1" l="1"/>
  <c r="L417" i="1" s="1"/>
  <c r="M415" i="1"/>
  <c r="M417" i="1" l="1"/>
  <c r="L418" i="1"/>
  <c r="M416" i="1"/>
  <c r="L419" i="1" l="1"/>
  <c r="M418" i="1"/>
  <c r="L420" i="1" l="1"/>
  <c r="M419" i="1"/>
  <c r="L421" i="1" l="1"/>
  <c r="M420" i="1"/>
  <c r="L422" i="1" l="1"/>
  <c r="M421" i="1"/>
  <c r="L423" i="1" l="1"/>
  <c r="M422" i="1"/>
  <c r="L424" i="1" l="1"/>
  <c r="M423" i="1"/>
  <c r="L425" i="1" l="1"/>
  <c r="M424" i="1"/>
  <c r="L426" i="1" l="1"/>
  <c r="M425" i="1"/>
  <c r="L427" i="1" l="1"/>
  <c r="M426" i="1"/>
  <c r="L428" i="1" l="1"/>
  <c r="M427" i="1"/>
  <c r="L429" i="1" l="1"/>
  <c r="M428" i="1"/>
  <c r="L430" i="1" l="1"/>
  <c r="M429" i="1"/>
  <c r="L431" i="1" l="1"/>
  <c r="M430" i="1"/>
  <c r="L432" i="1" l="1"/>
  <c r="M431" i="1"/>
  <c r="L433" i="1" l="1"/>
  <c r="M432" i="1"/>
  <c r="L434" i="1" l="1"/>
  <c r="M433" i="1"/>
  <c r="L435" i="1" l="1"/>
  <c r="M434" i="1"/>
  <c r="L436" i="1" l="1"/>
  <c r="M435" i="1"/>
  <c r="L437" i="1" l="1"/>
  <c r="M436" i="1"/>
  <c r="L438" i="1" l="1"/>
  <c r="M437" i="1"/>
  <c r="L439" i="1" l="1"/>
  <c r="M438" i="1"/>
  <c r="L440" i="1" l="1"/>
  <c r="M439" i="1"/>
  <c r="L441" i="1" l="1"/>
  <c r="L442" i="1" s="1"/>
  <c r="M440" i="1"/>
  <c r="L443" i="1" l="1"/>
  <c r="M442" i="1"/>
  <c r="M441" i="1"/>
  <c r="M443" i="1" l="1"/>
  <c r="L444" i="1"/>
  <c r="L445" i="1" l="1"/>
  <c r="M444" i="1"/>
  <c r="M445" i="1" l="1"/>
  <c r="L446" i="1"/>
  <c r="M446" i="1" l="1"/>
  <c r="L447" i="1"/>
  <c r="M447" i="1" l="1"/>
  <c r="L448" i="1"/>
  <c r="L449" i="1" l="1"/>
  <c r="M448" i="1"/>
  <c r="M449" i="1" l="1"/>
  <c r="L450" i="1"/>
  <c r="M450" i="1" l="1"/>
  <c r="L451" i="1"/>
  <c r="M451" i="1" l="1"/>
  <c r="L452" i="1"/>
  <c r="L453" i="1" l="1"/>
  <c r="M452" i="1"/>
  <c r="M453" i="1" l="1"/>
  <c r="L454" i="1"/>
  <c r="L455" i="1" l="1"/>
  <c r="M454" i="1"/>
  <c r="L456" i="1" l="1"/>
  <c r="M455" i="1"/>
  <c r="M456" i="1" l="1"/>
  <c r="L457" i="1"/>
  <c r="L458" i="1" s="1"/>
  <c r="L459" i="1" l="1"/>
  <c r="M458" i="1"/>
  <c r="M457" i="1"/>
  <c r="L460" i="1" l="1"/>
  <c r="M459" i="1"/>
  <c r="M460" i="1" l="1"/>
  <c r="L461" i="1"/>
  <c r="L462" i="1" l="1"/>
  <c r="M461" i="1"/>
  <c r="M462" i="1" l="1"/>
  <c r="L463" i="1"/>
  <c r="L464" i="1" l="1"/>
  <c r="M463" i="1"/>
  <c r="M464" i="1" l="1"/>
  <c r="L465" i="1"/>
  <c r="L466" i="1" l="1"/>
  <c r="M465" i="1"/>
  <c r="M466" i="1" l="1"/>
  <c r="L467" i="1"/>
  <c r="L468" i="1" l="1"/>
  <c r="M467" i="1"/>
  <c r="M468" i="1" l="1"/>
  <c r="L469" i="1"/>
  <c r="L470" i="1" l="1"/>
  <c r="M469" i="1"/>
  <c r="M470" i="1" l="1"/>
  <c r="L471" i="1"/>
  <c r="L472" i="1" l="1"/>
  <c r="M471" i="1"/>
  <c r="M472" i="1" l="1"/>
  <c r="L473" i="1"/>
  <c r="L474" i="1" l="1"/>
  <c r="M473" i="1"/>
  <c r="M474" i="1" l="1"/>
  <c r="L475" i="1"/>
  <c r="L476" i="1" l="1"/>
  <c r="M475" i="1"/>
  <c r="M476" i="1" l="1"/>
  <c r="L477" i="1"/>
  <c r="L478" i="1" l="1"/>
  <c r="M477" i="1"/>
  <c r="M478" i="1" l="1"/>
  <c r="L479" i="1"/>
  <c r="L480" i="1" l="1"/>
  <c r="M479" i="1"/>
  <c r="L481" i="1" l="1"/>
  <c r="M480" i="1"/>
  <c r="L482" i="1" l="1"/>
  <c r="M481" i="1"/>
  <c r="M482" i="1" l="1"/>
  <c r="L483" i="1"/>
  <c r="M483" i="1" l="1"/>
  <c r="L484" i="1"/>
  <c r="L485" i="1" l="1"/>
  <c r="M484" i="1"/>
  <c r="M485" i="1" l="1"/>
  <c r="L486" i="1"/>
  <c r="L487" i="1" l="1"/>
  <c r="M486" i="1"/>
  <c r="M487" i="1" l="1"/>
  <c r="L488" i="1"/>
  <c r="L489" i="1" l="1"/>
  <c r="M488" i="1"/>
  <c r="M489" i="1" l="1"/>
  <c r="L490" i="1"/>
  <c r="L491" i="1" l="1"/>
  <c r="M490" i="1"/>
  <c r="M491" i="1" l="1"/>
  <c r="L492" i="1"/>
  <c r="L493" i="1" l="1"/>
  <c r="M492" i="1"/>
  <c r="M493" i="1" l="1"/>
  <c r="L494" i="1"/>
  <c r="L495" i="1" l="1"/>
  <c r="M494" i="1"/>
  <c r="M495" i="1" l="1"/>
  <c r="L496" i="1"/>
  <c r="L497" i="1" l="1"/>
  <c r="L498" i="1" s="1"/>
  <c r="M496" i="1"/>
  <c r="M498" i="1" l="1"/>
  <c r="L499" i="1"/>
  <c r="M497" i="1"/>
  <c r="M499" i="1" l="1"/>
  <c r="L500" i="1"/>
  <c r="M500" i="1" l="1"/>
  <c r="L501" i="1"/>
  <c r="M501" i="1" l="1"/>
  <c r="L502" i="1"/>
  <c r="M502" i="1" l="1"/>
  <c r="L503" i="1"/>
  <c r="M503" i="1" l="1"/>
  <c r="L504" i="1"/>
  <c r="M504" i="1" l="1"/>
  <c r="L505" i="1"/>
  <c r="M505" i="1" l="1"/>
  <c r="L506" i="1"/>
  <c r="M506" i="1" l="1"/>
  <c r="L507" i="1"/>
  <c r="M507" i="1" l="1"/>
  <c r="L508" i="1"/>
  <c r="M508" i="1" l="1"/>
  <c r="L509" i="1"/>
  <c r="M509" i="1" l="1"/>
  <c r="L510" i="1"/>
  <c r="M510" i="1" l="1"/>
  <c r="L511" i="1"/>
  <c r="M511" i="1" l="1"/>
  <c r="L512" i="1"/>
  <c r="M512" i="1" l="1"/>
  <c r="L513" i="1"/>
  <c r="M513" i="1" l="1"/>
  <c r="L514" i="1"/>
  <c r="M514" i="1" l="1"/>
  <c r="L515" i="1"/>
  <c r="M515" i="1" s="1"/>
  <c r="L516" i="1" l="1"/>
  <c r="M516" i="1" s="1"/>
  <c r="L517" i="1" l="1"/>
  <c r="M517" i="1" l="1"/>
  <c r="L518" i="1"/>
  <c r="M518" i="1" l="1"/>
  <c r="L519" i="1"/>
  <c r="L520" i="1" s="1"/>
  <c r="M520" i="1" l="1"/>
  <c r="L521" i="1"/>
  <c r="M519" i="1"/>
  <c r="M521" i="1" l="1"/>
  <c r="L522" i="1"/>
  <c r="M522" i="1" l="1"/>
  <c r="L523" i="1"/>
  <c r="M523" i="1" l="1"/>
  <c r="L524" i="1"/>
  <c r="L525" i="1" l="1"/>
  <c r="M524" i="1"/>
  <c r="L526" i="1" l="1"/>
  <c r="M525" i="1"/>
  <c r="M526" i="1" l="1"/>
  <c r="L527" i="1"/>
  <c r="M527" i="1" l="1"/>
  <c r="L528" i="1"/>
  <c r="M528" i="1" l="1"/>
  <c r="L529" i="1"/>
  <c r="M529" i="1" l="1"/>
  <c r="L530" i="1"/>
  <c r="M530" i="1" l="1"/>
  <c r="L531" i="1"/>
  <c r="M531" i="1" l="1"/>
  <c r="L532" i="1"/>
  <c r="M532" i="1" l="1"/>
  <c r="L533" i="1"/>
  <c r="M533" i="1" l="1"/>
  <c r="L534" i="1"/>
  <c r="M534" i="1" l="1"/>
  <c r="L535" i="1"/>
  <c r="M535" i="1" l="1"/>
  <c r="L536" i="1"/>
  <c r="M536" i="1" l="1"/>
  <c r="L537" i="1"/>
  <c r="M537" i="1" l="1"/>
  <c r="L538" i="1"/>
  <c r="M538" i="1" l="1"/>
  <c r="L539" i="1"/>
  <c r="M539" i="1" l="1"/>
  <c r="L540" i="1"/>
  <c r="M540" i="1" l="1"/>
  <c r="L541" i="1"/>
  <c r="L542" i="1" l="1"/>
  <c r="M541" i="1"/>
  <c r="M542" i="1" l="1"/>
  <c r="L543" i="1"/>
  <c r="M543" i="1" l="1"/>
  <c r="L544" i="1"/>
  <c r="L545" i="1" s="1"/>
  <c r="M545" i="1" l="1"/>
  <c r="L546" i="1"/>
  <c r="M544" i="1"/>
  <c r="M546" i="1" l="1"/>
  <c r="L547" i="1"/>
  <c r="M547" i="1" l="1"/>
  <c r="L548" i="1"/>
  <c r="M548" i="1" l="1"/>
  <c r="L549" i="1"/>
  <c r="M549" i="1" l="1"/>
  <c r="L550" i="1"/>
  <c r="M550" i="1" l="1"/>
  <c r="L551" i="1"/>
  <c r="M551" i="1" l="1"/>
  <c r="L552" i="1"/>
  <c r="M552" i="1" l="1"/>
  <c r="L553" i="1"/>
  <c r="M553" i="1" l="1"/>
  <c r="L554" i="1"/>
  <c r="M554" i="1" l="1"/>
  <c r="L555" i="1"/>
  <c r="M555" i="1" l="1"/>
  <c r="L556" i="1"/>
  <c r="M556" i="1" l="1"/>
  <c r="L557" i="1"/>
  <c r="M557" i="1" l="1"/>
  <c r="L558" i="1"/>
  <c r="M558" i="1" l="1"/>
  <c r="L559" i="1"/>
  <c r="M559" i="1" l="1"/>
  <c r="L560" i="1"/>
  <c r="M560" i="1" l="1"/>
  <c r="L561" i="1"/>
  <c r="M561" i="1" l="1"/>
  <c r="L562" i="1"/>
  <c r="M562" i="1" l="1"/>
  <c r="L563" i="1"/>
  <c r="L564" i="1" l="1"/>
  <c r="M563" i="1"/>
  <c r="L565" i="1" l="1"/>
  <c r="M564" i="1"/>
  <c r="M565" i="1" l="1"/>
  <c r="L566" i="1"/>
  <c r="M566" i="1" l="1"/>
  <c r="L567" i="1"/>
  <c r="M567" i="1" l="1"/>
  <c r="L568" i="1"/>
  <c r="M568" i="1" l="1"/>
  <c r="L569" i="1"/>
  <c r="M569" i="1" l="1"/>
  <c r="L570" i="1"/>
  <c r="M570" i="1" l="1"/>
  <c r="L571" i="1"/>
  <c r="M571" i="1" l="1"/>
  <c r="L572" i="1"/>
  <c r="M572" i="1" l="1"/>
  <c r="L573" i="1"/>
  <c r="M573" i="1" l="1"/>
  <c r="L574" i="1"/>
  <c r="M574" i="1" l="1"/>
  <c r="L575" i="1"/>
  <c r="M575" i="1" l="1"/>
  <c r="L576" i="1"/>
  <c r="M576" i="1" l="1"/>
  <c r="L577" i="1"/>
  <c r="M577" i="1" l="1"/>
  <c r="L578" i="1"/>
  <c r="L579" i="1" s="1"/>
  <c r="M579" i="1" l="1"/>
  <c r="L580" i="1"/>
  <c r="M578" i="1"/>
  <c r="L581" i="1" l="1"/>
  <c r="M580" i="1"/>
  <c r="M581" i="1" l="1"/>
  <c r="L582" i="1"/>
  <c r="L583" i="1" l="1"/>
  <c r="M582" i="1"/>
  <c r="M583" i="1" l="1"/>
  <c r="L584" i="1"/>
  <c r="L585" i="1" l="1"/>
  <c r="M584" i="1"/>
  <c r="M585" i="1" l="1"/>
  <c r="L586" i="1"/>
  <c r="L587" i="1" l="1"/>
  <c r="M586" i="1"/>
  <c r="M587" i="1" l="1"/>
  <c r="L588" i="1"/>
  <c r="L589" i="1" l="1"/>
  <c r="M588" i="1"/>
  <c r="M589" i="1" l="1"/>
  <c r="L590" i="1"/>
  <c r="L591" i="1" l="1"/>
  <c r="M590" i="1"/>
  <c r="M591" i="1" l="1"/>
  <c r="L592" i="1"/>
  <c r="L593" i="1" l="1"/>
  <c r="M593" i="1" s="1"/>
  <c r="M592" i="1"/>
</calcChain>
</file>

<file path=xl/sharedStrings.xml><?xml version="1.0" encoding="utf-8"?>
<sst xmlns="http://schemas.openxmlformats.org/spreadsheetml/2006/main" count="2430" uniqueCount="628">
  <si>
    <t>Date</t>
  </si>
  <si>
    <t>Nature de l'opération</t>
  </si>
  <si>
    <t>Débit</t>
  </si>
  <si>
    <t>Crédit</t>
  </si>
  <si>
    <t>Monnaie</t>
  </si>
  <si>
    <t>Date de valeur</t>
  </si>
  <si>
    <t xml:space="preserve">CARTE X5992 24/02 ARPEGE43912TOUZE        </t>
  </si>
  <si>
    <t>EUR</t>
  </si>
  <si>
    <t xml:space="preserve">CARTE X5992 25/02 ARPEGE43912TOUZE        </t>
  </si>
  <si>
    <t xml:space="preserve">CARTE X5992 26/02 ARPEGE43912TOUZE        </t>
  </si>
  <si>
    <t xml:space="preserve">CARTE X5992 27/02 ARPEGE43912TOUZE        </t>
  </si>
  <si>
    <t xml:space="preserve">CARTE X5992 28/02 ARPEGE43912TOUZE        </t>
  </si>
  <si>
    <t xml:space="preserve">CARTE X5992 01/03 LA POSTE 911350         </t>
  </si>
  <si>
    <t xml:space="preserve">CARTE X5992 03/03 ARPEGE43912TOUZE        </t>
  </si>
  <si>
    <t xml:space="preserve">CARTE X5992 04/03 ARPEGE43912TOUZE        </t>
  </si>
  <si>
    <t xml:space="preserve">CARTE X5992 05/03 ARPEGE43912TOUZE        </t>
  </si>
  <si>
    <t xml:space="preserve">CARTE X5992 10/03 ARPEGE43912TOUZE        </t>
  </si>
  <si>
    <t xml:space="preserve">CARTE X5992 11/03 ARPEGE43912TOUZE        </t>
  </si>
  <si>
    <t xml:space="preserve">CARTE X5992 12/03 GRILL TIME S            </t>
  </si>
  <si>
    <t xml:space="preserve">CARTE X5992 13/03 ARPEGE43912TOUZE        </t>
  </si>
  <si>
    <t xml:space="preserve">CARTE X5992 14/03 ARPEGE43912TOUZE        </t>
  </si>
  <si>
    <t xml:space="preserve">CARTE X5992 17/03 ARPEGE43912TOUZE        </t>
  </si>
  <si>
    <t xml:space="preserve">COTISATION MENSUELLE JAZZ PRO     
MONTANT NT  :    26,67 EUR     
MONTANT HT  :     9,33 EUR     
TVA A 20,00%:     1,87 EUR          </t>
  </si>
  <si>
    <t xml:space="preserve">CARTE X5992 19/03 ARPEGE43912TOUZE        </t>
  </si>
  <si>
    <t xml:space="preserve">CARTE X5992 20/03 ARPEGE43912TOUZE        </t>
  </si>
  <si>
    <t xml:space="preserve">CARTE X5992 21/03 ARPEGE43912TOUZE        </t>
  </si>
  <si>
    <t xml:space="preserve">CARTE X5992 24/03 ARPEGE43912TOUZE        </t>
  </si>
  <si>
    <t xml:space="preserve">CARTE X5992 25/03 ARPEGE43912TOUZE        </t>
  </si>
  <si>
    <t xml:space="preserve">CARTE X5992 26/03 ARPEGE43912TOUZE        </t>
  </si>
  <si>
    <t xml:space="preserve">CARTE X5992 27/03 ARPEGE43912TOUZE        </t>
  </si>
  <si>
    <t xml:space="preserve">CARTE X5992 28/03 CARREFDAC LVDB          </t>
  </si>
  <si>
    <t xml:space="preserve">CARTE X5992 31/03 ARPEGE43912TOUZE        </t>
  </si>
  <si>
    <t>CARTE X5992 21/02 ARPEGE43912TOUZE</t>
  </si>
  <si>
    <t>CARTE X5992 20/02 ARPEGE43912TOUZE</t>
  </si>
  <si>
    <t>CARTE X5992 19/02 TOKYO</t>
  </si>
  <si>
    <t>CHEQUE 1</t>
  </si>
  <si>
    <t>PRELEVEMENT EUROPEEN 4302408348
DE: ALPHA REVISION
ID: FR75ZZZ535167
MANDAT XXZZZ401228310052365</t>
  </si>
  <si>
    <t>CARTE X5992 18/02 BUFFALO GRILL</t>
  </si>
  <si>
    <t>CARTE X5992 18/02 ARPEGE43912TOUZE</t>
  </si>
  <si>
    <t>CARTE X5992 17/02 ARPEGE43912TOUZE</t>
  </si>
  <si>
    <t>COTISATION MENSUELLE JAZZ PRO
MONTANT NT : 25,78 EUR
TVA A 20,00%: 1,64 EUR</t>
  </si>
  <si>
    <t>CARTE X5992 14/02 ARPEGE43912TOUZE</t>
  </si>
  <si>
    <t>CARTE X5992 13/02 ARPEGE43912TOUZE</t>
  </si>
  <si>
    <t>CARTE X5992 12/02 ARPEGE43912TOUZE</t>
  </si>
  <si>
    <t>REGULARISATION DE COMMISSION
FACTURATION PROGELIANCE NET
TVA A 20,00 : 3,26 EUR
MONTANT HT : 16,30 EUR</t>
  </si>
  <si>
    <t>REGULARISATION DE COMMISSION COTIS REPRESENTATION CHQ IMPAYE</t>
  </si>
  <si>
    <t>CARTE X5992 11/02 ARPEGE43912TOUZE</t>
  </si>
  <si>
    <t>CARTE X5992 10/02 ARPEGE43912TOUZE</t>
  </si>
  <si>
    <t>CARTE X5992 08/02 LA POSTE 917000</t>
  </si>
  <si>
    <t>FACTURATION PROGELIANCE NET
REF ABONNEMENT MENSUEL
TVA A 20,00 : 3,26 EUR
MONTANT HT : 16,30 EUR</t>
  </si>
  <si>
    <t>COTIS REPRESENTATION CHQ IMPAYE DU MOIS DE JANVIER 2014</t>
  </si>
  <si>
    <t>CARTE X5992 30/01 LA POSTE 929460</t>
  </si>
  <si>
    <t>CARTE X5992 29/01 AUCHAN LA DEFENS</t>
  </si>
  <si>
    <t>CARTE X5992 29/01 POINT D'ENCRE</t>
  </si>
  <si>
    <t>VIR RECU 2780302518S
DE: JUNGES MANAGEMEN
MOTIF: junges management
REF: ZZ0U4GAA71UVVET3I</t>
  </si>
  <si>
    <t>CARTE X5992 RETRAIT DAB SG 25/01 16H15 CHILLY MAZARIN JARDIN 00905586</t>
  </si>
  <si>
    <t>VERSEMENT EXPRESS 4011945920</t>
  </si>
  <si>
    <t>COTIS JAZZPRO REDUC JAZZ-20%
MONTANT NT : 20,65 EUR
MONTANT HT : 6,55 EUR
TVA A 20,00%: 1,31 EUR</t>
  </si>
  <si>
    <t>QUIETIS PRO REDUC JAZZPRO-25% RENOUV. DU 01/01/14 AU 31/12/14
MONTANT NT : 40,50 EUR</t>
  </si>
  <si>
    <t>CARTE X1990 20/12 CARREFOUR LVDB</t>
  </si>
  <si>
    <t>COTIS GOLD BUSINESS JAZZPRO-25%
Visa Gold Business X1990</t>
  </si>
  <si>
    <t>CARTE X1990 16/12 LA POSTE 929460</t>
  </si>
  <si>
    <t>COTIS JAZZPRO REDUC JAZZ-20%
MONTANT NT : 20,65 EUR
MONTANT HT : 6,55 EUR
TVA A 19,60%: 1,28 EUR</t>
  </si>
  <si>
    <t>CARTE X1990 RETRAIT DAB SG 14/12 11H17 CHILLY MAZARIN JARDIN 00905586</t>
  </si>
  <si>
    <t>VERSEMENT EXPRESS 4010950508</t>
  </si>
  <si>
    <t>DEBLOCAGE CAPITAL</t>
  </si>
  <si>
    <t>QUIETIS PRO REDUC JAZZPRO-25%
ADHES. DU 10/12/13 AU 31/12/13
MONTANT NT : 3,37 EUR</t>
  </si>
  <si>
    <t>Index</t>
  </si>
  <si>
    <t>Cumul</t>
  </si>
  <si>
    <t xml:space="preserve">CARTE X5992 01/04 MIRANO                  </t>
  </si>
  <si>
    <t xml:space="preserve">CARTE X5992 02/04 ARPEGE43912TOUZE        </t>
  </si>
  <si>
    <t xml:space="preserve">CARTE X5992 03/04 ARPEGE43912TOUZE        </t>
  </si>
  <si>
    <t xml:space="preserve">CARTE X5992 04/04 ARPEGE43912TOUZE        </t>
  </si>
  <si>
    <t xml:space="preserve">CARTE X5992 07/04 ARPEGE43912TOUZE        </t>
  </si>
  <si>
    <t xml:space="preserve">CARTE X5992 08/04 ARPEGE43912TOUZE        </t>
  </si>
  <si>
    <t xml:space="preserve">CARTE X5992 09/04 ARPEGE43912TOUZE        </t>
  </si>
  <si>
    <t xml:space="preserve">CARTE X5992 10/04 ARPEGE43912TOUZE        </t>
  </si>
  <si>
    <t xml:space="preserve">CARTE X5992 11/04 ARPEGE43912TOUZE        </t>
  </si>
  <si>
    <t xml:space="preserve">VIR RECU    0893744203S             
DE: JUNGES MANAGEMEN           
REF: ZZ0UK21Y0ADF8BSL9         </t>
  </si>
  <si>
    <t xml:space="preserve">CARTE X5992 10/04 IDTGV       COMMERCE ELECTRONIQUE                  </t>
  </si>
  <si>
    <t>CARTE X5992 16/04 ARPEGE43912TOUZE</t>
  </si>
  <si>
    <t>CARTE X5992 17/04 COURTEPAILLE</t>
  </si>
  <si>
    <t>CARTE X5992 28/04 ARPEGE43912TOUZE</t>
  </si>
  <si>
    <t>CARTE X5992 29/04 ARPEGE43912TOUZE</t>
  </si>
  <si>
    <t>CARTE X5992 30/04 ARPEGE43912TOUZE</t>
  </si>
  <si>
    <t>CARTE X5992 05/05 ARPEGE43912TOUZE</t>
  </si>
  <si>
    <t>CARTE X5992 06/05 ARPEGE43912TOUZE</t>
  </si>
  <si>
    <t>CARTE X5992 07/05 ARPEGE43912TOUZE</t>
  </si>
  <si>
    <t>CARTE X5992 09/05 NEW TOKYO</t>
  </si>
  <si>
    <t>CARTE X5992 12/05 ARPEGE43912TOUZE</t>
  </si>
  <si>
    <t>CARTE X5992 13/05 ARPEGE43912TOUZE</t>
  </si>
  <si>
    <t>CARTE X5992 14/05 ARPEGE43912TOUZE</t>
  </si>
  <si>
    <t>CARTE X5992 15/05 ARPEGE43912TOUZE</t>
  </si>
  <si>
    <t>CARTE X5992 16/05 ARPEGE43912TOUZE</t>
  </si>
  <si>
    <t>CARTE X5992 19/05 ARPEGE43912TOUZE</t>
  </si>
  <si>
    <t>CARTE X5992 21/05 ARPEGE43912TOUZE</t>
  </si>
  <si>
    <t>CHEQUE 2</t>
  </si>
  <si>
    <t>CARTE X5992 22/05 ARPEGE43912TOUZE</t>
  </si>
  <si>
    <t>CARTE X5992 23/05 ARPEGE43912TOUZE</t>
  </si>
  <si>
    <t>CARTE X5992 26/05 ARPEGE43912TOUZE</t>
  </si>
  <si>
    <t>CARTE X5992 27/05 ARPEGE43912TOUZE</t>
  </si>
  <si>
    <t>CARTE X5992 28/05 ARPEGE43912TOUZE</t>
  </si>
  <si>
    <t>CARTE X5992 02/06 ARPEGE43912TOUZE</t>
  </si>
  <si>
    <t>CARTE X5992 04/06 ARPEGE43912TOUZE</t>
  </si>
  <si>
    <t>CARTE X5992 05/06 ARPEGE43912TOUZE</t>
  </si>
  <si>
    <t>CARTE X5992 06/06 ARPEGE43912TOUZE</t>
  </si>
  <si>
    <t>CARTE X5992 06/06 L ARC DE TRIOMPHE 3</t>
  </si>
  <si>
    <t>CARTE X5992 10/06 ARPEGE43912TOUZE</t>
  </si>
  <si>
    <t>CARTE X5992 11/06 ARPEGE43912TOUZE</t>
  </si>
  <si>
    <t>CARTE X5992 12/06 LA POSTE L921380</t>
  </si>
  <si>
    <t>CARTE X5992 12/06 ARPEGE43912TOUZE</t>
  </si>
  <si>
    <t>CARTE X5992 13/06 ARPEGE43912TOUZE</t>
  </si>
  <si>
    <t>CARTE X5992 16/06 ARPEGE43912TOUZE</t>
  </si>
  <si>
    <t>CARTE X5992 17/06 ARPEGE43912TOUZE</t>
  </si>
  <si>
    <t>CARTE X5992 18/06 ARPEGE43912TOUZE</t>
  </si>
  <si>
    <t>CARTE X5992 18/06 BUFFAPONT SA</t>
  </si>
  <si>
    <t>CARTE X5992 19/06 ARPEGE43912TOUZE</t>
  </si>
  <si>
    <t>CARTE X5992 20/06 ARPEGE43912TOUZE</t>
  </si>
  <si>
    <t>CARTE X5992 23/06 ARPEGE43912TOUZE</t>
  </si>
  <si>
    <t>CARTE X5992 24/06 ARPEGE43912TOUZE</t>
  </si>
  <si>
    <t>CARTE X5992 25/06 ARPEGE43912TOUZE</t>
  </si>
  <si>
    <t>CARTE X5992 26/06 ARPEGE43912TOUZE</t>
  </si>
  <si>
    <t>CARTE X5992 27/06 ARPEGE43912TOUZE</t>
  </si>
  <si>
    <t>CARTE X5992 30/06 ARPEGE43912TOUZE</t>
  </si>
  <si>
    <t>CARTE X5992 02/07 ARPEGE43912TOUZE</t>
  </si>
  <si>
    <t>CARTE X5992 03/07 ARPEGE43912TOUZE</t>
  </si>
  <si>
    <t>CARTE X5992 04/07 ARPEGE43912TOUZE</t>
  </si>
  <si>
    <t>CARTE X5992 07/07 ARPEGE43912TOUZE</t>
  </si>
  <si>
    <t>CARTE X5992 08/07 ARPEGE43912TOUZE</t>
  </si>
  <si>
    <t>CARTE X5992 10/07 ARPEGE43912TOUZE</t>
  </si>
  <si>
    <t>CARTE X5992 11/07 SNCF</t>
  </si>
  <si>
    <t>CARTE X5992 17/07 ARPEGE43912TOUZE</t>
  </si>
  <si>
    <t>CARTE X5992 18/07 ARPEGE43912TOUZE</t>
  </si>
  <si>
    <t>CARTE X5992 18/07 CHARLIE BIRDY</t>
  </si>
  <si>
    <t>CARTE X5992 22/07 ARPEGE43912TOUZE</t>
  </si>
  <si>
    <t>CARTE X5992 23/07 ARPEGE43912TOUZE</t>
  </si>
  <si>
    <t>CHEQUE 3</t>
  </si>
  <si>
    <t>CARTE X5992 24/07 ARPEGE43912TOUZE</t>
  </si>
  <si>
    <t>CARTE X5992 25/07 ARPEGE43912TOUZE</t>
  </si>
  <si>
    <t>CARTE X5992 28/07 ARPEGE43912TOUZE</t>
  </si>
  <si>
    <t>CARTE X5992 29/07 ARPEGE43912TOUZE</t>
  </si>
  <si>
    <t>CARTE X5992 30/07 ARPEGE43912TOUZE</t>
  </si>
  <si>
    <t>CARTE X5992 01/08 ARPEGE43912TOUZE</t>
  </si>
  <si>
    <t>CARTE X5992 04/08 ARPEGE43912TOUZE</t>
  </si>
  <si>
    <t>CARTE X5992 05/08 ARPEGE43912TOUZE</t>
  </si>
  <si>
    <t>CARTE X5992 06/08 ARPEGE43912TOUZE</t>
  </si>
  <si>
    <t>CARTE X5992 07/08 ARPEGE43912TOUZE</t>
  </si>
  <si>
    <t>CARTE X5992 08/08 BUFFALO GRILL</t>
  </si>
  <si>
    <t>CARTE X5992 09/08 LA POSTE L913450</t>
  </si>
  <si>
    <t>CARTE X5992 09/08 CARREFOUR LVDB</t>
  </si>
  <si>
    <t>CARTE X5992 01/09 ARPEGE43912TOUZE</t>
  </si>
  <si>
    <t>CARTE X5992 02/09 ARPEGE43912TOUZE</t>
  </si>
  <si>
    <t>CARTE X5992 04/09 BOULANG V. HUGO</t>
  </si>
  <si>
    <t>CARTE X5992 08/09 ARPEGE43912TOUZE</t>
  </si>
  <si>
    <t>CARTE X5992 09/09 ARPEGE43912TOUZE</t>
  </si>
  <si>
    <t>CARTE X5992 10/09 ARPEGE43912TOUZE</t>
  </si>
  <si>
    <t>CARTE X5992 11/09 NEW TOKYO</t>
  </si>
  <si>
    <t>CARTE X5992 12/09 ROYAL BALLAINVIL</t>
  </si>
  <si>
    <t>CARTE X5992 15/09 ARPEGE43912TOUZE</t>
  </si>
  <si>
    <t>CARTE X5992 16/09 ARPEGE43912TOUZE</t>
  </si>
  <si>
    <t>CARTE X5992 17/09 ARPEGE43912TOUZE</t>
  </si>
  <si>
    <t>CARTE X5992 18/09 FLOREAL</t>
  </si>
  <si>
    <t>CARTE X5992 18/09 ARPEGE43912TOUZE</t>
  </si>
  <si>
    <t>CARTE X5992 19/09 ARPEGE43912TOUZE</t>
  </si>
  <si>
    <t>CARTE X5992 06/10 ARPEGE43912TOUZE</t>
  </si>
  <si>
    <t>CARTE X5992 07/10 ARPEGE43912TOUZE</t>
  </si>
  <si>
    <t>CARTE X5992 14/10 ARPEGE43912TOUZE</t>
  </si>
  <si>
    <t>CARTE X5992 15/10 ARPEGE43912TOUZE</t>
  </si>
  <si>
    <t>CARTE X5992 16/10 VSDB</t>
  </si>
  <si>
    <t>CARTE X5992 17/10 MASSY SUD</t>
  </si>
  <si>
    <t>CARTE X5992 21/11 MIRANO</t>
  </si>
  <si>
    <t>CARTE X5992 17/11 ROYAL BALLAINVIL</t>
  </si>
  <si>
    <t>COTISATION MENSUELLE JAZZ PRO
MONTANT NT : 26,67 EUR
MONTANT HT : 9,33 EUR
TVA A 20,00%: 1,87 EUR</t>
  </si>
  <si>
    <t>PRELEVEMENT EUROPEEN 0917949708
DE: ALPHA REVISION
ID: FR75ZZZ535167
MOTIF: FACTURE AD VALOREM
REF: 10052365 08042014-112513</t>
  </si>
  <si>
    <t>VIR RECU 2340373766
DE: SARL ADHERENCE CONSULT
MOTIF: CTLM12014</t>
  </si>
  <si>
    <t>VIR RECU 4984084651S
DE: SARL ADHERENCE CONSULTING
MOTIF: Facture n CTLM-M03A2014</t>
  </si>
  <si>
    <t>PRELEVEMENT EUROPEEN 4605544472
DE: ALPHA REVISION
ID: FR75ZZZ535167
MOTIF: Ad VALOREM 04/2014
REF: HONORAIRES AVRIL AD VALOREM</t>
  </si>
  <si>
    <t>000001 VIR EUROPEEN EMIS NET
POUR: JUNGES MANAGEMENT SASU
REF: 9414302655004
REMISE: JUNGES MANAGEMENT 2014-04-LPA-01
MOTIF: JUNGES MANAGEMENT 2014-04-LPA-01</t>
  </si>
  <si>
    <t>000001 VIR EUROPEEN EMIS NET
POUR: JUNGES MANAGEMENT SASU
REF: 9415302824792
REMISE: JUNGES MANAGEMENT 2014-05-LPA-01
MOTIF: JUNGES MANAGEMENT 2014-05-LPA-01</t>
  </si>
  <si>
    <t>000001 VIR EUROPEEN EMIS NET
POUR: LAURENT PASTEAU CPT CUR
REF: 9415302825019
REMISE: NOTE DE FRAIS Q3-2013
MOTIF: NOTE DE FRAIS Q3-2013</t>
  </si>
  <si>
    <t>VIR RECU 7983792402S
DE: SARL ADHERENCE CONSULTING
MOTIF: facture 4</t>
  </si>
  <si>
    <t>PRELEVEMENT EUROPEEN 7905808550
DE: ALPHA REVISION
ID: FR75ZZZ535167
MOTIF: Honoraires 05/2014
REF: ALPHA REVISION - Ad VALOREM</t>
  </si>
  <si>
    <t>TELEREGLT 7960301282 IS1 201406A1798 800012107532TLR798488623IS</t>
  </si>
  <si>
    <t>000001 VIR EUROPEEN EMIS NET
POUR: JUNGES MANAGEMENT SASU
REF: 9418403674546
REMISE: JUNGES MANAGEMENT 201406LPA01
MOTIF: JUNGES MANAGEMENT 201406LPA01</t>
  </si>
  <si>
    <t>PRELEVEMENT EUROPEEN 1603041275
DE: ALPHA REVISION
ID: FR75ZZZ535167
MOTIF: HONORAIRES AD VALOREM 06/2014
REF: ALPHA REVISION - Ad VALOREM</t>
  </si>
  <si>
    <t>VIR RECU 2184035730S
DE: SARL ADHERENCE CONSULTING
MOTIF: FACT 5 MAI</t>
  </si>
  <si>
    <t>CIONS TENUE DE COMPTE
AU 31/07/14 :
-CION MOUVEMENT
AU DELA DU SEUIL JAZZ PRO</t>
  </si>
  <si>
    <t>000001 VIR EUROPEEN EMIS NET
POUR: JUNGES MANAGEMENT SASU
REF: 9421704600953
REMISE: JUNGES MANAGEMENT 201407LPA01
MOTIF: JUNGES MANAGEMENT 201407LPA01</t>
  </si>
  <si>
    <t>CARTE X5992 08/08 PROMOVACANCES
COMMERCE ELECTRONIQUE</t>
  </si>
  <si>
    <t>PRELEVEMENT EUROPEEN 5102000018
DE: ALPHA REVISION
ID: FR75ZZZ535167
MOTIF: HONORAIRES AD VALOREM 07/2014
REF: ALPHA REVISION - Ad VALOREM</t>
  </si>
  <si>
    <t>VIR RECU 5683825554S
DE: SARL ADHERENCE CONSULTING
MOTIF: FACTURE ECHEANCE AOUT M06</t>
  </si>
  <si>
    <t>000001 VIR EUROPEEN EMIS NET
POUR: JUNGES MANAGEMENT SASU
REF: 9424505142146
REMISE: JUNGES MANAGEMENT 201408LPA01
MOTIF: JUNGES MANAGEMENT 201408LPA01</t>
  </si>
  <si>
    <t>000001 VIR EUROPEEN EMIS NET
POUR: LAURENT PASTEAU CPT CUR
REF: 9424505142474
REMISE: NOTE DE FRAIS SEM1-2014 v0.82
MOTIF: NOTE DE FRAIS SEM1-2014 v0.82</t>
  </si>
  <si>
    <t>VIR RECU 1214246092100
DE: LAURENT PASTEAU
MOTIF: REGULARISATION PROMOVACANCES</t>
  </si>
  <si>
    <t>PRELEVEMENT EUROPEEN 7702784855
DE: ALPHA REVISION
ID: FR75ZZZ535167
MOTIF: HONORAIRES AD VALOREM 07/2014
REF: 10052365 12092014-094301</t>
  </si>
  <si>
    <t>TELEREGLT 7960468245 IS1 201409A1798
800013676200TLR798488623IS
"101138035249"</t>
  </si>
  <si>
    <t>VIR RECU 8183567724S
DE: SARL ADHERENCE CONSULTING
MOTIF: Facture CTLM07</t>
  </si>
  <si>
    <t>000001 VIR EUROPEEN EMIS NET
POUR: JUNGES MANAGEMENT SASU
REF: 9427906139636
REMISE: 9427906139HO
MOTIF: JUNGES MANAGEMENT 201409LPA01</t>
  </si>
  <si>
    <t>VIR RECU 0785353544S
DE: SARL ADHERENCE CONSULTING
MOTIF: Facture 08</t>
  </si>
  <si>
    <t>PRELEVEMENT EUROPEEN 1703130110
DE: ALPHA REVISION
ID: FR75ZZZ535167
MOTIF: HONORAIRES AD VALOREM 07/2014
REF: 10052365 12092014-094301</t>
  </si>
  <si>
    <t>VIR RECU 9432507406024
DE: SARL INNOVEN
MOTIF: Fac AL-M01-A2014</t>
  </si>
  <si>
    <t>VIR RECU 4885359364S
DE: SARL ADHERENCE CONSULTING
MOTIF: facture M09</t>
  </si>
  <si>
    <t>PRELEVEMENT EUROPEEN 4114240814
DE: ALPHA REVISION
ID: FR75ZZZ535167
MOTIF: HONORAIRES 10-2014
REF: 10052365 24102014-122214</t>
  </si>
  <si>
    <t>000001 VIR EUROPEEN EMIS NET
POUR: JUNGES MANAGEMENT SASU
REF: 9431007011623
REMISE: JUNGES MANAGEMENT 201410LPA01
MOTIF: JUNGES MANAGEMENT 201410LPA01</t>
  </si>
  <si>
    <t>Type1</t>
  </si>
  <si>
    <t>Restauration</t>
  </si>
  <si>
    <t>FraisBancaire</t>
  </si>
  <si>
    <t>Comptable</t>
  </si>
  <si>
    <t>ADHERENCE</t>
  </si>
  <si>
    <t>JUNGES</t>
  </si>
  <si>
    <t>Note2Frais</t>
  </si>
  <si>
    <t>INNOVEN</t>
  </si>
  <si>
    <t>LaPoste/Courrier</t>
  </si>
  <si>
    <t>FraisPerso</t>
  </si>
  <si>
    <t>Déplacement</t>
  </si>
  <si>
    <t>Pressing</t>
  </si>
  <si>
    <t>Téléphone</t>
  </si>
  <si>
    <t>Fournitures</t>
  </si>
  <si>
    <t>RCPro</t>
  </si>
  <si>
    <t>Impôt</t>
  </si>
  <si>
    <t>Facture</t>
  </si>
  <si>
    <t>o</t>
  </si>
  <si>
    <t>Étiquettes de lignes</t>
  </si>
  <si>
    <t>Total général</t>
  </si>
  <si>
    <t>Somme de Débit</t>
  </si>
  <si>
    <t>Somme de Crédit</t>
  </si>
  <si>
    <t>Somme de Crédit2</t>
  </si>
  <si>
    <t>Somme de Débit2</t>
  </si>
  <si>
    <t>CARTE X5992 26/11 MIRANO</t>
  </si>
  <si>
    <t>CARTE X5992 27/11 KANEDA</t>
  </si>
  <si>
    <t>000001 VIR EUROPEEN EMIS NET
POUR: JUNGES MANAGEMENT SASU
REF: 9433607758566
REMISE: JUNGES MANAGEMENT 201411LPA01
MOTIF: JUNGES MANAGEMENT 201411LPA01</t>
  </si>
  <si>
    <t>VIR RECU 7284808863S
DE: SARL ADHERENCE CONSULTING
MOTIF: FACT M10</t>
  </si>
  <si>
    <t>CARTE X5992 11/12 BUFFALO GRILL</t>
  </si>
  <si>
    <t>PRELEVEMENT EUROPEEN 6604093795
DE: ALPHA REVISION
ID: FR75ZZZ535167
MOTIF: HONORAIRES ADVALOREM
MANDAT XXZZZ401228310052365</t>
  </si>
  <si>
    <t>CARTE X5992 15/12 ROYAL BALLAINVIL</t>
  </si>
  <si>
    <t>COTIS GOLD BUSINESS JAZZPRO-25%
Visa Gold Business X5992
MR LAURENT PASTEAU</t>
  </si>
  <si>
    <t>CARTE X5992 16/12 MIRANO</t>
  </si>
  <si>
    <t>CHEQUE 5</t>
  </si>
  <si>
    <t>TELEREGLT 7960580364 REGLEMENT IMPOT CF
600048511434TLR1491047880267
79848862300017</t>
  </si>
  <si>
    <t xml:space="preserve">TELEREGLT 7961256819 IS1 201412A1798
800015387385TLR798488623IS
101138035249 </t>
  </si>
  <si>
    <t>CHEQUE 4</t>
  </si>
  <si>
    <t>CARTE X5992 18/12 KANEDA</t>
  </si>
  <si>
    <t>CARTE X5992 24/12 KYOTO</t>
  </si>
  <si>
    <t>CARTE X5992 26/12 ROYAL BALLAINVIL</t>
  </si>
  <si>
    <t>CIONS TENUE DE COMPTE AU 31/12/14 :
-CION MOUVEMENT EUR 2,39 AU DELA DU SEUIL JAZZ PRO</t>
  </si>
  <si>
    <t>QUIETIS PRO REDUC JAZZPRO-25%
RENOUV. DU 01/01/15 AU 31/12/15
MONTANT NT : 40,88 EUR</t>
  </si>
  <si>
    <t>000001 VIR EUROPEEN EMIS NET
POUR: JUNGES MANAGEMENT SASU
REF: 9500708765154
REMISE: JUNGES MANAGEMENT 201412LPA01
MOTIF: JUNGES MANAGEMENT 201412LPA01</t>
  </si>
  <si>
    <t>REMISE CHEQUE 0000099 012 DE 1 CHQ 01066</t>
  </si>
  <si>
    <t>CARTE X5992 10/01 LA POSTE 917000</t>
  </si>
  <si>
    <t>PRELEVEMENT EUROPEEN 0832343269
DE: ALPHA REVISION
ID: FR75ZZZ535167
MOTIF: HONORAIIRES ADVALOREM
MANDAT XXZZZ401228310052365</t>
  </si>
  <si>
    <t>VIR RECU 1484581546S
DE: SARL ADHERENCE CONSULTING
MOTIF: Facture M11</t>
  </si>
  <si>
    <t>Agipi</t>
  </si>
  <si>
    <t>Annéee</t>
  </si>
  <si>
    <t>Capital</t>
  </si>
  <si>
    <t>Retrait</t>
  </si>
  <si>
    <t>x</t>
  </si>
  <si>
    <t>CHEQUE 7</t>
  </si>
  <si>
    <t>000001 VIR EUROPEEN EMIS NET
POUR: ASLP CONSULT CIC SECURITIES
REF: 9502609253875
REMISE: VIR MONTBLEU
MOTIF: VIR MONTBLEU</t>
  </si>
  <si>
    <t>CHEQUE 6</t>
  </si>
  <si>
    <t>000001 VIR EUROPEEN EMIS NET
POUR: JUNGES MANAGEMENT SASU
REF: 9503509603011
REMISE: JUNGES MANAGEMENT 201501LPA01
MOTIF: JUNGES MANAGEMENT 201501LPA01</t>
  </si>
  <si>
    <t>CHEQUE 8</t>
  </si>
  <si>
    <t>CARTE X5992 12/02 ROYAL BALLAINVIL</t>
  </si>
  <si>
    <t>CARTE X5992 13/02 MIRANO</t>
  </si>
  <si>
    <t>PRELEVEMENT EUROPEEN 4400111541
DE: ALPHA REVISION
ID: FR75ZZZ535167
MOTIF: HONORAIRES AD VALOREM
MANDAT XXZZZ401228310052365</t>
  </si>
  <si>
    <t>CARTE X5992 19/02 ELIOR43912TOUZE1</t>
  </si>
  <si>
    <t>CARTE X5992 24/02 KANEDA</t>
  </si>
  <si>
    <t>CARTE X5992 25/02 PIZZA PAI</t>
  </si>
  <si>
    <t>CARTE X5992 01/03 ROYAL BALLAINVIL</t>
  </si>
  <si>
    <t>CARTE X5992 07/03 BUFFALO GRILL</t>
  </si>
  <si>
    <t>CARTE X5992 06/03 ELIOR43912TOUZE1</t>
  </si>
  <si>
    <t>CARTE X5992 09/03 ROYAL BALLAINVIL</t>
  </si>
  <si>
    <t>PRELEVEMENT EUROPEEN 6306557163
DE: ALPHA REVISION
ID: FR75ZZZ535167
MOTIF: HONORAIRES FEVRIER 2015
REF: 10052365 27022015-122129</t>
  </si>
  <si>
    <t>COTISATION MENSUELLE JAZZ PRO
MONTANT NT : 26,90 EUR
MONTANT HT : 9,40 EUR
TVA A 20,00%: 1,88 EUR</t>
  </si>
  <si>
    <t>VIR RECU 7785213841S
DE: SARL ADHERENCE CONSULTING
MOTIF: Facture decembre ref CTLM-M12-A2014</t>
  </si>
  <si>
    <t>TELEREGLT 7760272584 IS1 201503A1798
800016801782TLR798488623IS
101138035249</t>
  </si>
  <si>
    <t>CARTE X5992 23/03 ELIOR43912TOUZE1</t>
  </si>
  <si>
    <t>Avocat</t>
  </si>
  <si>
    <t>AssuranceRCPro</t>
  </si>
  <si>
    <t>Placement MontBleu</t>
  </si>
  <si>
    <t>VIR RECU 8988399033S
DE: SARL ADHERENCE CONSULTING
MOTIF: accompte facture CTLM-M01-A2015</t>
  </si>
  <si>
    <t xml:space="preserve">CARTE X5992 31/03 ELIOR43912TOUZE1
</t>
  </si>
  <si>
    <t>CARTE X5992 10/04 MIRANO</t>
  </si>
  <si>
    <t>CARTE X5992 13/04 ELIOR43912TOUZE1</t>
  </si>
  <si>
    <t>000001 VIR EUROPEEN EMIS NET
POUR: JUNGES MANAGEMENT SASU
REF: 9510711777245
MOTIF: JUNGES MANAGEMENT 201502LPA01
REMISE: JUNGES MANAGEMENT 201502LPA01</t>
  </si>
  <si>
    <t>000001 VIR EUROPEEN EMIS NET
POUR: JUNGES MANAGEMENT SASU
REF: 9510711777325
REMISE: JUNGES MANAGEMENT 201503LPA01
MOTIF: JUNGES MANAGEMENT 201503LPA01</t>
  </si>
  <si>
    <t>PRELEVEMENT EUROPEEN 1500014415
DE: ALPHA REVISION
ID: FR75ZZZ535167
MOTIF: HONORAIRES AD VALOREM
REF: PRELEVEMENT AD VALOREM MARS</t>
  </si>
  <si>
    <t>VIR RECU 1783646259S
DE: SARL ADHERENCE CONSULTING
MOTIF: complement facture CTLM-M01-A2015</t>
  </si>
  <si>
    <t>CARTE X5992 16/04 BOULANGERIE V H</t>
  </si>
  <si>
    <t>CARTE X5992 17/04 BUFFALO GRILL</t>
  </si>
  <si>
    <t>CARTE X5992 21/04 ELIOR43912TOUZE1</t>
  </si>
  <si>
    <t>CARTE X5992 24/04 RESTAURANT NINO</t>
  </si>
  <si>
    <t>VIR RECU 2887402760S
DE: SARL ADHERENCE CONSULTING
MOTIF: CTLM-M02-A2015 Prestation Fevrier</t>
  </si>
  <si>
    <t>TELEREGLT 3760350002 TVA1 2014A1201798
800017983403TLR798488623TVA
101138035248</t>
  </si>
  <si>
    <t>PRELEVEMENT EUROPEEN 4203672705
REF: PRELEVEMENT AD VALOREM MARS
REF: PRELEVEMENT AD VALOREM MARS
DE: ALPHA REVISION
ID: FR75ZZZ535167
MOTIF: AD VALOREM 04/2015</t>
  </si>
  <si>
    <t>CHEQUE 9</t>
  </si>
  <si>
    <t>TELEREGLT 4560376960 IS1 201505S1798
800018074810TLR798488623IS
101138035249</t>
  </si>
  <si>
    <t>CARTE X5992 18/05 ELIOR43912TOUZE1</t>
  </si>
  <si>
    <t>CARTE X5992 25/05 INDIANA BASTILLE 03</t>
  </si>
  <si>
    <t>CARTE X5992 26/05 ELIOR43912TOUZE1</t>
  </si>
  <si>
    <t>CARTE X5992 28/05 ELIOR43912TOUZE1</t>
  </si>
  <si>
    <t>000001 VIR EUROPEEN EMIS NET
POUR: JUNGES MANAGEMENT SASU
REF: 9514912964980
REMISE: JUNGES MANAGEMENT 201504LPA01
MOTIF: JUNGES MANAGEMENT 201504LPA01</t>
  </si>
  <si>
    <t>CIONS TENUE DE COMPTE
AU 31/05/15 :
-CION MOUVEMENT EUR 33,12
AU DELA DU SEUIL JAZZ PRO</t>
  </si>
  <si>
    <t>VIR RECU 6485884525S
DE: SARL ADHERENCE CONSULTING
MOTIF: Facture CTLM-M03-A2015</t>
  </si>
  <si>
    <t>CARTE X5992 10/06 ELIOR43912TOUZE1</t>
  </si>
  <si>
    <t>CARTE X5992 11/06 KANEDA</t>
  </si>
  <si>
    <t>CARTE X5992 16/06 LA POSTE L921380</t>
  </si>
  <si>
    <t>TELEREGLT 7960295011 IS1 201506A1798
800018713767TLR798488623IS
101138035249</t>
  </si>
  <si>
    <t>CARTE X5992 22/06 ELIOR43912TOUZE1</t>
  </si>
  <si>
    <t>PRELEVEMENT EUROPEEN 8300001360
DE: ALPHA REVISION
ID: FR75ZZZ535167
MOTIF: HONORAIRES AD VALOREM
REF: HONORAIRES AD VALOREM 05/2015</t>
  </si>
  <si>
    <t>TELEREGLT 9060205696 TVA1 2015M0501798
800019019297TLR798488623TVA
101138035248</t>
  </si>
  <si>
    <t>000001 VIR EUROPEEN EMIS NET
POUR: LAURENT PASTEAU CPT CUR
REF: 9518113974182
REMISE: NOTE DE FRAIS SEM2-2014 v0.82
MOTIF: NOTE DE FRAIS SEM2-2014 v0.82</t>
  </si>
  <si>
    <t>000001 VIR EUROPEEN EMIS NET</t>
  </si>
  <si>
    <t>CIONS TENUE DE COMPTE
AU 30/06/15 :
-CION MOUVEMENT EUR 18,25
AU DELA DU SEUIL JAZZ PRO</t>
  </si>
  <si>
    <t>VIR RECU 0692476955S
DE: SARL ADHERENCE CONSULTING
MOTIF: Facture CTLM-M04-A2015</t>
  </si>
  <si>
    <t>PRELEVEMENT EUROPEEN 1304701235
DE: ALPHA REVISION
ID: FR75ZZZ535167
MOTIF: AD VALOREM 06/2015
REF: AD VALOREM</t>
  </si>
  <si>
    <t>CARTE X5992 15/07 MIRANO</t>
  </si>
  <si>
    <t>CARTE X5992 21/07 ELIOR43912TOUZE1</t>
  </si>
  <si>
    <t>CARTE X5992 22/07 ELIOR43912TOUZE1</t>
  </si>
  <si>
    <t>TELEREGLT 2460368901 TVA1 2015M0601798
800019578165TLR798488623TVA
101138035248</t>
  </si>
  <si>
    <t>CARTE X5992 28/07 L EGLANTINE 01</t>
  </si>
  <si>
    <t>CARTE X5992 30/07 BUFFALO GRILL</t>
  </si>
  <si>
    <t>VIR RECU 3691275555S
DE: SARL ADHERENCE CONSULTING
MOTIF: CTLM-M05-A2015 et CTLM-M06-A2015</t>
  </si>
  <si>
    <t>CARTE X5992 17/08 ELIOR43912TOUZE1</t>
  </si>
  <si>
    <t>PRELEVEMENT EUROPEEN 4502202309
DE: ALPHA REVISION
ID: FR75ZZZ535167
MOTIF: AD VALOREM 07/15
REF: AD VALOREM</t>
  </si>
  <si>
    <t xml:space="preserve">TELEREGLT 5760213613 TVA1 2015M0701798
800020163597TLR798488623TVA
101138035248
</t>
  </si>
  <si>
    <t>000001 VIR EUROPEEN EMIS NET
POUR: ASLP CONSULT CIC SECURITIES
REF: 9524015634613
REMISE: ASLP MONTBLEU
MOTIF: ASLP MONTBLEU</t>
  </si>
  <si>
    <t>CARTE X5992 04/09 ELIOR43912TOUZE1</t>
  </si>
  <si>
    <t>TELEREGLT 8060272757 IS1 201509A1798
800020465940TLR798488623IS
101138035249</t>
  </si>
  <si>
    <t>PRELEVEMENT EUROPEEN 7805820576
DE: ALPHA REVISION
ID: FR75ZZZ535167
MOTIF: AD VALOREM 06/2015
REF: AD VALOREM</t>
  </si>
  <si>
    <t>CARTE X5992 21/09 KANEDA</t>
  </si>
  <si>
    <t>CARTE X5992 06/10 ELIOR43912TOUZE1</t>
  </si>
  <si>
    <t>CARTE X5992 28/09 LA POSTE L921380</t>
  </si>
  <si>
    <t>PRELEVEMENT EUROPEEN 1612028225
DE: ALPHA REVISION
ID: FR75ZZZ535167
MOTIF: AD VALOREM 06/2015
REF: AD VALOREM</t>
  </si>
  <si>
    <t>CARTE X5992 26/10 HIPPOPOTAMUS</t>
  </si>
  <si>
    <t>VIR RECU 2786205595S
DE: SARL ADHERENCE CONSULTING
MOTIF: Factu CTLM07-ASLP 2015</t>
  </si>
  <si>
    <t>CARTE X5992 27/10 ELIOR43912TOUZE1</t>
  </si>
  <si>
    <t>CARTE X5992 28/10 LA POSTE L921380</t>
  </si>
  <si>
    <t>TELEREGLT 2960214265 TVA1 2015M0901798
800021286880TLR798488623TVA
101138035248</t>
  </si>
  <si>
    <t>VIR RECU 4281563528S
DE: SARL ADHERENCE CONSULTING
MOTIF: Facture Aout CTLM M008 A2015</t>
  </si>
  <si>
    <t>CARTE X5992 12/11 ELIOR43912TOUZE1</t>
  </si>
  <si>
    <t>CARTE X5992 18/11 LA POSTE L921380</t>
  </si>
  <si>
    <t>TELEREGLT 5660296107 TVA1-112015-3310CA
800021626134TLR798488623TVA
101138035248</t>
  </si>
  <si>
    <t>CHEQUE 10</t>
  </si>
  <si>
    <t>VIR RECU 6388012427S
DE: SARL ADHERENCE CONSULTING
MOTIF: Facture num CTLM-M009-A2015</t>
  </si>
  <si>
    <t>CARTE X5992 03/12 ELIOR43912TOUZE1</t>
  </si>
  <si>
    <t>Greffe</t>
  </si>
  <si>
    <t>PRLV EUROP PONCTUEL 6934703943
POUR CPTE DE:D.G.F.I.P IMPOT 91045
ID: FR46ZZZ005002
MOTIF: 600059638106TLR1591045983189 TLR
SEPA DGFIP IMPOT CFE</t>
  </si>
  <si>
    <t>PRLV EUROPEEN B2B 7504755133
POUR CPTE DE:DGFIP IMPOT
ID: FR46ZZZ005002
MOTIF: RCM1-122015-2777D
REF: 220910450800021517768</t>
  </si>
  <si>
    <t>COTIS GOLD BUSINESS JAZZPRO-25%
Visa Gold Business X6994
MR LAURENT PASTEAU</t>
  </si>
  <si>
    <t>CARTE X5992 16/12 ELIOR43912TOUZE1</t>
  </si>
  <si>
    <t>PRLV EUROPEEN B2B 7605638834
POUR CPTE DE:DGFIP IMPOT
ID: FR46ZZZ005002
MOTIF: IS1-122015-2571
REF: 220910450800021905524</t>
  </si>
  <si>
    <t>CARTE X5992 17/12 MIRANO</t>
  </si>
  <si>
    <t>CARTE X5992 22/12 FLOREAL</t>
  </si>
  <si>
    <t>CARTE X5992 22/12 ELIOR43912TOUZE1</t>
  </si>
  <si>
    <t>PRELEVEMENT EUROPEEN 8303433473
DE: ALPHA REVISION
ID: FR75ZZZ535167
MOTIF: HONORAIRES AD VALOREM 10/2015
REF: AD VALOREM</t>
  </si>
  <si>
    <t>PRLV EUROPEEN B2B 8504552570
POUR CPTE DE:DGFIP IMPOT
ID: FR46ZZZ005002
MOTIF: TVA1-122015-3310CA3
REF: 220910450800022406074</t>
  </si>
  <si>
    <t>CARTE X5992 29/12 ELIOR43912TOUZE1</t>
  </si>
  <si>
    <t>CARTE X5992 30/12 ROYAL DES ULIS</t>
  </si>
  <si>
    <t>CIONS TENUE DE COMPTE
AU 31/12/15 :
-CION MOUVEMENT EUR 5,84
AU DELA DU SEUIL JAZZ PRO</t>
  </si>
  <si>
    <t>QUIETIS PRO REDUC JAZZPRO-25%
RENOUV. DU 01/01/16 AU 31/12/16
MONTANT NT : 40,88 EUR</t>
  </si>
  <si>
    <t>VIR RECU 0894944860S
DE: SARL ADHERENCE CONSULTING
MOTIF: Facture num CTLM-M010-A2015</t>
  </si>
  <si>
    <t>PRELEVEMENT EUROPEEN 0811085358
DE: ALPHA REVISION
ID: FR75ZZZ535167
MOTIF: AD VALOREM 06/2015
REF: HONORAIRES AD VALOREM 11/2015</t>
  </si>
  <si>
    <t>CARTE X5992 17/09 ELIOR43912TOUZE1</t>
  </si>
  <si>
    <t>p</t>
  </si>
  <si>
    <t>PRELEVEMENT EUROPEEN 1411206860
DE: ALPHA REVISION
ID: FR75ZZZ535167
MOTIF: AD VALOREM 06/2015
REF: HONORAIRES AD VALOREM 12/2015</t>
  </si>
  <si>
    <t>CARTE X5992 18/01 ARPEGE43912TOUZE</t>
  </si>
  <si>
    <t>CHEQUE 11</t>
  </si>
  <si>
    <t>PRLV EUROPEEN B2B 2604431789
POUR CPTE DE:DGFIP IMPOT
ID: FR46ZZZ005002
MOTIF: TVA1-012016-3310CA3
REF: 220910450800022971630</t>
  </si>
  <si>
    <t>000001 VIR EUROPEEN EMIS NET
POUR: LAURENT PASTEAU CPT CUR
REF: 9602920541300
REMISE: NOTE DE FRAIS SEM2-2015 PARTIEL1
MOTIF: NOTE DE FRAIS SEM2-2015 PARTIEL1</t>
  </si>
  <si>
    <t>VIR RECU 3695212062S
DE: SARL ADHERENCE CONSULTING
MOTIF: CTLM-M011-A2015</t>
  </si>
  <si>
    <t>CHEQUE 12</t>
  </si>
  <si>
    <t>CARTE X6994 16/02 ELIOR43912TOUZE1</t>
  </si>
  <si>
    <t>URSAFF</t>
  </si>
  <si>
    <t xml:space="preserve">PRLV EUROPEEN B2B 5306035037
POUR CPTE DE:DGFIP IMPOT
ID: FR46ZZZ005002
MOTIF: TVA1-022016-3310CA3
REF: 220910450800023379393
</t>
  </si>
  <si>
    <t>PRELEVEMENT EUROPEEN 5502031631
DE: ALPHA REVISION
ID: FR75ZZZ535167
MOTIF: HONORAIRES AD VALOREM 01/2016
REF: HONORAIRES AD VALOREM 01/2016</t>
  </si>
  <si>
    <t>VIR RECU 6288574804S
DE: SARL ADHERENCE CONSULTING
MOTIF: CTLM-M012-A2015</t>
  </si>
  <si>
    <t>CARTE X6994 04/03 ELIOR43912TOUZE1</t>
  </si>
  <si>
    <t>CARTE X6994 10/03 POLETTE</t>
  </si>
  <si>
    <t>PRELEVEMENT EUROPEEN 7503632204
DE: ALPHA REVISION
ID: FR75ZZZ535167
MOTIF: HONORAIRES AD VALOREM 02/16
REF: HONORAIRES AD VALOREM 02/16</t>
  </si>
  <si>
    <t>PRLV EUROPEEN B2B 7605869871
POUR CPTE DE:DGFIP IMPOT
ID: FR46ZZZ005002
MOTIF: IS1-032016-2571
REF: 220910450800023731112</t>
  </si>
  <si>
    <t>COTISATION MENSUELLE JAZZ PRO
MONTANT NT : 27,01 EUR
MONTANT HT : 9,59 EUR
TVA A 20,00%: 1,92 EUR</t>
  </si>
  <si>
    <t>PRLV EUROPEEN B2B 8204634408
POUR CPTE DE:DGFIP IMPOT
ID: FR46ZZZ005002
MOTIF: TVA1-032016-3310CA3
REF: 220910450800023730624</t>
  </si>
  <si>
    <t>CARTE X6994 29/03 ELIOR43912TOUZE1</t>
  </si>
  <si>
    <t>000001 VIR EUROPEEN EMIS NET
POUR: LAURENT PASTEAU CPT CUR
REF: 9609122625193
REMISE: NOTE DE FRAIS SEM2-2015 PARTIE2
MOTIF: NOTE DE FRAIS SEM2-2015 PARTIE2</t>
  </si>
  <si>
    <t>CARTE X6994 05/04 ELIOR43912TOUZE1</t>
  </si>
  <si>
    <t>VIR RECU 1189038568S
DE: SARL ADHERENCE CONSULTING
MOTIF: Fact CTLM-M001-A2016</t>
  </si>
  <si>
    <t>CHEQUE 13</t>
  </si>
  <si>
    <t>CHEQUE 15</t>
  </si>
  <si>
    <t>CHEQUE 14</t>
  </si>
  <si>
    <t>CARTE X6994 14/04 POLETTE</t>
  </si>
  <si>
    <t>PRELEVEMENT EUROPEEN 1502093278
DE: ALPHA REVISION
ID: FR75ZZZ535167
MOTIF: HONORAIRES AD VALOREM
REF: AD VALOREM</t>
  </si>
  <si>
    <t>CHEQUE 16</t>
  </si>
  <si>
    <t>CARTE X6994 22/04 JARDIN D'ITALIE</t>
  </si>
  <si>
    <t>000001 VIR EUROPEEN EMIS NET
POUR: LAURENT PASTEAU CPT CUR
REF: 9611823509588
REMISE: NOTE DE FRAIS SEM1-2016 PART1 v0.8
MOTIF: NOTE DE FRAIS SEM1-2016 PART1 v0.82</t>
  </si>
  <si>
    <t>PRLV EUROPEEN B2B 2606142076
POUR CPTE DE:DGFIP IMPOT
ID: FR46ZZZ005002
MOTIF: TVA1-042016-3310CA3
REF: 220910450800024758489</t>
  </si>
  <si>
    <t>CARTE X6994 28/04 ELIOR43912TOUZE1</t>
  </si>
  <si>
    <t>TaxeApprentisage2015</t>
  </si>
  <si>
    <t>Salaire</t>
  </si>
  <si>
    <t>CHEQUE 17</t>
  </si>
  <si>
    <t>VIR RECU 3996384387S
DE: SARL ADHERENCE CONSULTING
MOTIF: Fact CTLM-M002-A2016</t>
  </si>
  <si>
    <t>PRELEVEMENT EUROPEEN 3907148504
DE: ALPHA REVISION
ID: FR75ZZZ535167
MOTIF: HONORAIRES AD VALOREM
REF: HONORAIRES AD VALOREM 04/2016</t>
  </si>
  <si>
    <t>PRLV EUROPEEN B2B 4709483783
POUR CPTE DE:DGFIP IMPOT
ID: FR46ZZZ005002
MOTIF: IS1-052016-2572
REF: 220910450800025128656</t>
  </si>
  <si>
    <t>000001 VIR EUROPEEN EMIS NET
POUR: LAURENT PASTEAU CPT CUR
REF: 9614524444383
REMISE: DIVIDENDES 2015-PART1
MOTIF: DIVIDENDES 2015-PART1</t>
  </si>
  <si>
    <t>CHEQUE 18</t>
  </si>
  <si>
    <t>CARTE X6994 24/05 ELIOR43912TOUZE1</t>
  </si>
  <si>
    <t>PRLV EUROPEEN B2B 5308439202
POUR CPTE DE:DGFIP IMPOT
ID: FR46ZZZ005002
MOTIF: TVA1-052016-3310CA3
REF: 220910450800025365357</t>
  </si>
  <si>
    <t>CARTE X6994 25/05 LEON DE BRUXELL</t>
  </si>
  <si>
    <t>Dividendes 2014</t>
  </si>
  <si>
    <t>Humanis</t>
  </si>
  <si>
    <t>CARTE X6994 31/05 ELIOR43912TOUZE1</t>
  </si>
  <si>
    <t>CIONS TENUE DE COMPTE
AU 31/05/16 :
-CION MOUVEMENT EUR 17,55
AU DELA DU SEUIL JAZZ PRO</t>
  </si>
  <si>
    <t>VIR RECU 6488162522S
DE: SARL ADHERENCE CONSULTING
MOTIF: CTLM-M003-A2016</t>
  </si>
  <si>
    <t>CHEQUE 19</t>
  </si>
  <si>
    <t>CARTE X6994 10/06 ELIOR43912TOUZE1</t>
  </si>
  <si>
    <t>CARTE X6994 15/06 ELIOR43912TOUZE1</t>
  </si>
  <si>
    <t>CARTE X6994 20/06 BOULANGERIE V H</t>
  </si>
  <si>
    <t>CARTE X6994 21/06 ARPEGE08782EURO4</t>
  </si>
  <si>
    <t>CARTE X6994 22/06 BOULANGERIE V H</t>
  </si>
  <si>
    <t>CARTE X6994 23/06 POLETTE</t>
  </si>
  <si>
    <t>CARTE X6994 27/06 BOULANGERIE V H</t>
  </si>
  <si>
    <t>PRELEVEMENT EUROPEEN 8308818654
DE: ALPHA REVISION
ID: FR75ZZZ535167
MOTIF: AD VALOREM 06/2015
REF: HONORAIRES AD VALOREM 05/2016</t>
  </si>
  <si>
    <t>PRLV EUROPEEN B2B 8806115272
POUR CPTE DE:DGFIP IMPOT
ID: FR46ZZZ005002
MOTIF: TVA1-062016-3310CA3
REF: 220910450800026060731</t>
  </si>
  <si>
    <t>CARTE X6994 28/06 ARPEGE08782EURO4</t>
  </si>
  <si>
    <t>CARTE X6994 29/06 AU SOIR DE MIRAN</t>
  </si>
  <si>
    <t>CARTE X6994 30/06 ARPEGE08782EURO4</t>
  </si>
  <si>
    <t>CARTE X6994 01/07 ARPEGE08782EURO4</t>
  </si>
  <si>
    <t>CARTE X6994 04/07 BOULANGERIE V H</t>
  </si>
  <si>
    <t>CARTE X6994 05/07 REST BASILICO</t>
  </si>
  <si>
    <t>PRELEVEMENT EUROPEEN 0502758625
DE: ALPHA REVISION
ID: FR75ZZZ535167
MOTIF: HONORAIRES AD VALOREM 06/2016
REF: AD VALOREM</t>
  </si>
  <si>
    <t>CARTE X6994 06/07 BOULANGERIE V H</t>
  </si>
  <si>
    <t>CARTE X6994 07/07 ARPEGE08782EURO4</t>
  </si>
  <si>
    <t>VIR RECU 0896499722S
DE: SARL ADHERENCE CONSULTING
MOTIF: Factu CTLM04-ASLP 2016</t>
  </si>
  <si>
    <t>CARTE X6994 11/07 ARPEGE08782EURO4</t>
  </si>
  <si>
    <t>CHEQUE 21</t>
  </si>
  <si>
    <t>CARTE X6994 12/07 BOULANGERIE V H</t>
  </si>
  <si>
    <t>CARTE X6994 13/07 BOULANGERIE V H</t>
  </si>
  <si>
    <t>CumulTest</t>
  </si>
  <si>
    <t>CHEQUE 20</t>
  </si>
  <si>
    <t>CARTE X6994 18/07 BOULANGERIE V H</t>
  </si>
  <si>
    <t>CARTE X6994 19/07 LA TERRASSE</t>
  </si>
  <si>
    <t>CARTE X6994 20/07 BOULANGERIE V H</t>
  </si>
  <si>
    <t>CARTE X6994 21/07 BOULANGERIE V H</t>
  </si>
  <si>
    <t>PRLV EUROPEEN B2B 2503882779
POUR CPTE DE:DGFIP IMPOT
ID: FR46ZZZ005002
MOTIF: TVA1-072016-3310CA3
REF: 220910450800026660674</t>
  </si>
  <si>
    <t>VIR RECU 3387899314S
DE: SARL ADHERENCE CONSULTING
MOTIF: fact CTLM M005 A2016</t>
  </si>
  <si>
    <t>CARTE X6994 04/08 SASU2B UNICITY</t>
  </si>
  <si>
    <t>CARTE X6994 05/08 SARL GIGITALIA</t>
  </si>
  <si>
    <t>CARTE X6994 08/08 BAGELSTEIN</t>
  </si>
  <si>
    <t>CARTE X6994 09/08 AMBIANCE D A COT</t>
  </si>
  <si>
    <t>CARTE X6994 10/08 LE NARVAL</t>
  </si>
  <si>
    <t>PRELEVEMENT EUROPEEN 4711180119
DE: ALPHA REVISION
ID: FR75ZZZ535167
MOTIF: PRELEVEMENT AD VALOREM 0716
REF: PRELEVEMENT AD VALOREM 0716</t>
  </si>
  <si>
    <t>PRLV EUROPEEN B2B 5304940586
POUR CPTE DE:DGFIP IMPOT
ID: FR46ZZZ005002
MOTIF: TVA1-082016-3310CA3
REF: 220910450800027229622</t>
  </si>
  <si>
    <t>000001 VIR EUROPEEN EMIS NET
POUR: LAURENT PASTEAU CPT CUR
REF: 9624227621651
REMISE: NOTE DE FRAIS SEM2-2016 PART1 v0.8
MOTIF: NOTE DE FRAIS SEM2-2016 PART1 v0.82</t>
  </si>
  <si>
    <t>CARTE X6994 01/09 SASU2B UNICITY</t>
  </si>
  <si>
    <t>VIR RECU 6886576705S
DE: SARL ADHERENCE CONSULTING
MOTIF: Facture CTLM M006 A2016</t>
  </si>
  <si>
    <t>CHEQUE 23</t>
  </si>
  <si>
    <t>CHEQUE 22</t>
  </si>
  <si>
    <t>PRELEVEMENT EUROPEEN 7115097891
DE: ALPHA REVISION
ID: FR75ZZZ535167
MOTIF: HONORAIRES AD VALOREM
REF: HONORAIRES AD VALOREM</t>
  </si>
  <si>
    <t>CARTE X6994 15/09 HOKKAIDO</t>
  </si>
  <si>
    <t>PRLV EUROPEEN B2B 7603926474
POUR CPTE DE:DGFIP IMPOT
ID: FR46ZZZ005002
MOTIF: IS1-092016-2571
REF: 220910450800027499811</t>
  </si>
  <si>
    <t xml:space="preserve">COTISATION MENSUELLE JAZZ PRO
MONTANT NT : 27,01 EUR
MONTANT HT : 9,59 EUR
TVA A 20,00%: 1,92 EUR
</t>
  </si>
  <si>
    <t>CARTE X6994 16/09 BIGDEV LEVALLOIS</t>
  </si>
  <si>
    <t>PRLV EUROPEEN B2B 8805548892
POUR CPTE DE:DGFIP IMPOT
ID: FR46ZZZ005002
MOTIF: TVA1-092016-3310CA3
REF: 220910450800027858328</t>
  </si>
  <si>
    <t>CHEQUE 24</t>
  </si>
  <si>
    <t>CARTE X6994 27/09 FERME LEVALLOIS</t>
  </si>
  <si>
    <t>CARTE X6994 28/09 LES DELICES DE K</t>
  </si>
  <si>
    <t>CIONS TENUE DE COMPTE
AU 30/09/16 :
-CION MOUVEMENT EUR 4,62
AU DELA DU SEUIL JAZZ PRO</t>
  </si>
  <si>
    <t>CARTE X6994 30/09 LE NARVAL</t>
  </si>
  <si>
    <t>CHEQUE 25</t>
  </si>
  <si>
    <t>PRELEVEMENT EUROPEEN 0518880560
DE: ALPHA REVISION
ID: FR75ZZZ535167
MOTIF: HONORAIRES AD VALOREM
MANDAT XXZZZ401228310052365</t>
  </si>
  <si>
    <t>CARTE X6994 10/10 ETOILES DE CHINE</t>
  </si>
  <si>
    <t>Dividendes</t>
  </si>
  <si>
    <t>CARTE X6994 11/10 EASYLIFE</t>
  </si>
  <si>
    <t>000001 VIR EUROPEEN EMIS NET
POUR: LAURENT PASTEAU CPT CUR
REF: 9628829368419
REMISE: DIVIDENDES 2015-PART2
MOTIF: DIVIDENDES 2015-PART2</t>
  </si>
  <si>
    <t>CARTE X6994 13/10 LE NARVAL</t>
  </si>
  <si>
    <t>CARTE X6994 14/10 COTE SEINE</t>
  </si>
  <si>
    <t>VIR RECU 1787928544S
DE: SARL ADHERENCE CONSULTING
MOTIF: fact CTLM M007 A2016</t>
  </si>
  <si>
    <t>CARTE X6994 18/10 LE NARVAL</t>
  </si>
  <si>
    <t>CHEQUE 26</t>
  </si>
  <si>
    <t>CARTE X6994 20/10 BUFFALO GRILL</t>
  </si>
  <si>
    <t>Fournitures (KF)</t>
  </si>
  <si>
    <t>PRLV EUROPEEN B2B 2504764672
POUR CPTE DE:DGFIP IMPOT
ID: FR46ZZZ005002
MOTIF: TVA1-102016-3310CA3
REF: 220910450800028424828</t>
  </si>
  <si>
    <t>CARTE X6994 27/10 MASSY FOOD</t>
  </si>
  <si>
    <t>CARTE X6994 28/10 LE NARVAL</t>
  </si>
  <si>
    <t>CIONS TENUE DE COMPTE
AU 31/10/16 :
-CION MOUVEMENT EUR 11,02
AU DELA DU SEUIL JAZZ PRO</t>
  </si>
  <si>
    <t>VIR RECU 3488307637S
DE: SARL ADHERENCE CONSULTING
MOTIF: fact CTLM M008 A2016</t>
  </si>
  <si>
    <t>CHEQUE 27</t>
  </si>
  <si>
    <t>PRELEVEMENT EUROPEEN 3802769588
DE: ALPHA REVISION
ID: FR75ZZZ535167
MOTIF: HONORAIRES AD VALOREM
REF: HONORAIRES AD VALOREM</t>
  </si>
  <si>
    <t>CHEQUE 28</t>
  </si>
  <si>
    <t>CHEQUE 29</t>
  </si>
  <si>
    <t>CARTE X6994 21/11 BUFFALO GRILL</t>
  </si>
  <si>
    <t>CARTE X6994 23/11 CROISSANTS D OR</t>
  </si>
  <si>
    <t>CARTE X6994 24/10 LA POSTE L920440</t>
  </si>
  <si>
    <t>CARTE X6994 24/10 EASYLIFE</t>
  </si>
  <si>
    <t>CARTE X6994 21/10 LE NARVAL</t>
  </si>
  <si>
    <t>CARTE X6994 22/10 METRO EVRY 51</t>
  </si>
  <si>
    <t>PRLV EUROPEEN B2B 5508927222
POUR CPTE DE:DGFIP IMPOT
ID: FR46ZZZ005002
MOTIF: TVA1-112016-3310CA3
REF: 220910450800028889175</t>
  </si>
  <si>
    <t>000001 VIR EUROPEEN EMIS NET
POUR: LAURENT PASTEAU CPT CUR
REF: 9633530948926
REMISE: DIVIDENDES 2015-PART3
MOTIF: DIVIDENDES 2015-PART3</t>
  </si>
  <si>
    <t>000001 VIR EUROPEEN EMIS NET
POUR: LAURENT PASTEAU CPT CUR
REF: 9633530993370
REMISE: DIVIDENDES 2015-PART4
MOTIF: DIVIDENDES 2015-PART4</t>
  </si>
  <si>
    <t>CIONS TENUE DE COMPTE
AU 30/11/16 :
-CION MOUVEMENT EUR 27,77
AU DELA DU SEUIL JAZZ PRO</t>
  </si>
  <si>
    <t>PRELEVEMENT EUROPEEN 6710431753
DE: ALPHA REVISION
ID: FR75ZZZ535167
MOTIF: HONORAIRE AD VALOREM
REF: HONORAIRE AD VALOREM</t>
  </si>
  <si>
    <t>VIR RECU 7095530225S
DE: SARL ADHERENCE CONSULTING
MOTIF: CTLM M009 A2016</t>
  </si>
  <si>
    <t>CARTE X6994 09/12 BAROCHE CAFE</t>
  </si>
  <si>
    <t>PRLV EUROPEEN B2B 7405489903
POUR CPTE DE:DGFIP IMPOT
ID: FR46ZZZ005002
MOTIF: IS1-122016-2571
REF: 220910450800029077220</t>
  </si>
  <si>
    <t>PRLV EUROP PONCTUEL 7516166577
POUR CPTE DE:D.G.F.I.P IMPOT 91045
ID: FR46ZZZ005002
MOTIF: 600073464147TLR1691044033257 TLR
SEPA DGFIP IMPOT CFE</t>
  </si>
  <si>
    <t>COTCOTISATION MENSUELLE JAZZ PRO
MONTANT NT : 27,01 EUR
MONTANT HT : 9,59 EUR
TVA A 20,00%: 1,92 EUR</t>
  </si>
  <si>
    <t>000001 VIR EUROPEEN EMIS NET
POUR: LAURENT PASTEAU CPT CUR
REF: 9635731916450
REMISE: DIVIDENDES 2015-PART5
MOTIF: DIVIDENDES 2015-PART5</t>
  </si>
  <si>
    <t>QUIETIS PRO REDUC JAZZPRO-25%
RENOUV. DU 01/01/17 AU 31/12/17
MONTANT NT : 42,75 EUR</t>
  </si>
  <si>
    <t>PRELEVEMENT EUROPEEN 0503455308
DE: ALPHA REVISION
ID: FR75ZZZ535167
MOTIF: HONORAIRES AD VALOREM
REF: HONORAIRES AD VALOREM</t>
  </si>
  <si>
    <t>VIR RECU 0997785632S
DE: SARL ADHERENCE CONSULTING
MOTIF: CTLM M010 A2016</t>
  </si>
  <si>
    <t>000001 VIR EUROPEEN EMIS NET
POUR: URSAFF
REF: 9701332726606
REMISE: 99S120161279848862300017
MOTIF: 99S120161279848862300017</t>
  </si>
  <si>
    <t>000001 VIR EUROPEEN EMIS NET
POUR: HUMANIS
REF: 9701332727202
REMISE: ASLP CONSULT 79848862300017
MOTIF: ASLP CONSULT 79848862300017</t>
  </si>
  <si>
    <t>CARTE X6994 16/01 CHAUSSURES ANDRE</t>
  </si>
  <si>
    <t>CARTE X6994 23/01 LE NARVAL</t>
  </si>
  <si>
    <t xml:space="preserve">PRELEVEMENT EUROPEEN 3310345836
DE: ALPHA REVISION
ID: FR75ZZZ535167
MOTIF: HONORAIRES EXTEND PARIS
REF: HONORAIRES EXTEND PARIS
</t>
  </si>
  <si>
    <t>CHEQUE 30</t>
  </si>
  <si>
    <t>Conciergerie</t>
  </si>
  <si>
    <t>000001 VIR EUROPEEN EMIS NET
POUR: LAURENT PASTEAU CPT CUR
REF: 9705834270058
REMISE: DIVIDENDES 2015-PART6
MOTIF: DIVIDENDES 2015-PART6</t>
  </si>
  <si>
    <t>CHEQUE 36</t>
  </si>
  <si>
    <t>CHEQUE 32</t>
  </si>
  <si>
    <t>PRLV EUROPEEN B2B 5513010432
POUR CPTE DE:DGFIP IMPOT
ID: FR46ZZZ005002
MOTIF: TVA1-022017-3310CA3
REF: 220910450800030754208</t>
  </si>
  <si>
    <t xml:space="preserve">CIONS TENUE DE COMPTE
AU 28/02/17 :
-CION MOUVEMENT EUR 6,13
AU DELA DU SEUIL JAZZ PRO
</t>
  </si>
  <si>
    <t>CARTE X6994 02/03 YFAL COMPTOIR</t>
  </si>
  <si>
    <t>CHEQUE 37</t>
  </si>
  <si>
    <t>CARTE X6994 03/03 YSLM</t>
  </si>
  <si>
    <t>CHEQUE 34</t>
  </si>
  <si>
    <t>CARTE X6994 04/03 LA POSTE 917000</t>
  </si>
  <si>
    <t>CARTE X6994 08/03 ARPEGE48338LIBE1</t>
  </si>
  <si>
    <t>CHEQUE 33</t>
  </si>
  <si>
    <t>CARTE X6994 10/03 YSLM</t>
  </si>
  <si>
    <t>CARTE X6994 13/03 ARPEGE48338LIBE1</t>
  </si>
  <si>
    <t xml:space="preserve">COTISATION MENSUELLE JAZZ PROCOTISATION MENSUELLE JAZZ PRO
MONTANT NT : 27,09 EUR
MONTANT HT : 9,81 EUR
TVA A 20,00%: 1,96 EUR
</t>
  </si>
  <si>
    <t>CARTE X6994 16/03 BRIOCHE DOREE</t>
  </si>
  <si>
    <t>CHEQUE 35</t>
  </si>
  <si>
    <t>CARTE X6994 17/03 PARADIS DU FRUIT</t>
  </si>
  <si>
    <t>CARTE X6994 22/03 ARPEGE48338LIBE2</t>
  </si>
  <si>
    <t>Agefos</t>
  </si>
  <si>
    <t>Fafiec</t>
  </si>
  <si>
    <t>Adessat</t>
  </si>
  <si>
    <t>Vêtement</t>
  </si>
  <si>
    <t>CARTE X6994 29/03 ARPEGE48338LIBE1</t>
  </si>
  <si>
    <t>000001 VIR EUROPEEN EMIS NET
POUR: LAURENT PASTEAU CPT CUR
REF: 9709035615515
REMISE: NOTE DE FRAIS SEM2-2016 PART2
MOTIF: NOTE DE FRAIS SEM2-2016 PART2</t>
  </si>
  <si>
    <t>000001 VIR EUROPEEN EMIS NET
POUR: LAURENT PASTEAU CPT CUR
REF: 9709035615527
REMISE: NOTE DE FRAIS SEM1-2017 PART1
MOTIF: NOTE DE FRAIS SEM1-2017 PART1</t>
  </si>
  <si>
    <t>CARTE X6994 07/04 ARPEGE48338LIBE2</t>
  </si>
  <si>
    <t>CARTE X6994 11/04 BUFFALO GRILL</t>
  </si>
  <si>
    <t>CHEQUE 40</t>
  </si>
  <si>
    <t>CARTE X6994 13/04 ARPEGE48338LIBE2</t>
  </si>
  <si>
    <t>CHEQUE 38</t>
  </si>
  <si>
    <t>CHEQUE 41</t>
  </si>
  <si>
    <t>CHEQUE 43</t>
  </si>
  <si>
    <t>CHEQUE 42</t>
  </si>
  <si>
    <t>CHEQUE 39</t>
  </si>
  <si>
    <t>CARTE X6994 26/04 ARPEGE48338LIBE1</t>
  </si>
  <si>
    <t>VIR RECU 2792085972S
DE: CELAD
MOTIF: VIRT
REF: 20170427:BPO:44873:11</t>
  </si>
  <si>
    <t>PRELEVEMENT EUROPEEN 3324075106
DE: ALPHA REVISION
ID: FR75ZZZ535167
MOTIF: AD VALOREM - HONORAIRES
REF: AD VALOREM - HONORAIRES</t>
  </si>
  <si>
    <t>PRELEVEMENT EUROPEEN 3435427070
DE: AD VALOREM
ID: FR95ZZZ675651
MOTIF: F-20170000028
REF: F-20170000028</t>
  </si>
  <si>
    <t>PRELEVEMENT EUROPEEN 3435427061
DE: EXTEND PARIS
ID: FR95ZZZ675651
MOTIF: F-20170400185
REF: F-20170400185</t>
  </si>
  <si>
    <t>CHEQUE 44</t>
  </si>
  <si>
    <t>CARTE X6994 04/05 ARPEGE48338LIBE1</t>
  </si>
  <si>
    <t>VIR RECU 1217128117553
DE: LAURENT PASTEAU
MOTIF: CHEQUE 44 - VIREMENT ANNULATION</t>
  </si>
  <si>
    <t>CARTE X6994 10/05 YSLM</t>
  </si>
  <si>
    <t>COTISATION MENSUELLE JAZZ PRO
MONTANT NT : 27,09 EUR
MONTANT HT : 9,81 EUR
TVA A 20,00%: 1,96 EUR</t>
  </si>
  <si>
    <t>Celad</t>
  </si>
  <si>
    <t>PRELEVEMENT EUROPEEN 4702687522
DE: EXTEND PARIS
ID: FR95ZZZ675651
MOTIF: REGUL
REF: REGUL</t>
  </si>
  <si>
    <t>PRELEVEMENT EUROPEEN 4702687513
DE: EXTEND PARIS
ID: FR95ZZZ675651
MOTIF: F-20170500045
REF: F-20170500045</t>
  </si>
  <si>
    <t xml:space="preserve">PRLV EUROPEEN B2B 5304857711
POUR CPTE DE:DGFIP IMPOT
ID: FR46ZZZ005002
MOTIF: TVA1-052017-3310CA3
REF: 220910450800032844217
</t>
  </si>
  <si>
    <t>VIR RECU 5988820169S
DE: CELAD
MOTIF: VIRT
REF: 20170529:BPO:45507:16</t>
  </si>
  <si>
    <t>PRELEVEMENT EUROPEEN 6313763002
DE: EXTEND PARIS
ID: FR95ZZZ675651
MOTIF: F-20170500113
REF: F-20170500113</t>
  </si>
  <si>
    <t>VIR RECU 6888135955S
DE: SIE MASSY
MOTIF: REMB. EXCEDENT D'IS - 20160101-2016
1231/
REF: 120910450DAC765-2017</t>
  </si>
  <si>
    <t>000001 VIR EUROPEEN EMIS NET
POUR: LAURENT PASTEAU CPT CUR
REF: 9716338443845
REMISE: NOTE DE FRAIS SEM1-2017 PART2
MOTIF: NOTE DE FRAIS SEM1-2017 PART2</t>
  </si>
  <si>
    <t>000001 VIR EUROPEEN EMIS NET
POUR: LAURENT PASTEAU CPT CUR
REF: 9716338443834
REMISE: NOTE DE FRAIS SEM2-2016 END
MOTIF: NOTE DE FRAIS SEM2-2016 END</t>
  </si>
  <si>
    <t>CARTE X6994 09/06 ARPEGE48338LIBE1</t>
  </si>
  <si>
    <t>PRLV EUROPEEN B2B 7514441929
POUR CPTE DE:DGFIP IMPOT
ID: FR46ZZZ005002
MOTIF: IS1-062017-2571
REF: 220910450800033168587</t>
  </si>
  <si>
    <t>CARTE X6994 16/06 ARPEGE48338LIBE1</t>
  </si>
  <si>
    <t>PRELEVEMENT EUROPEEN 8012675533
DE: EXTEND PARIS
ID: FR95ZZZ675651
MOTIF: F-20170600015
REF: F-20170600015</t>
  </si>
  <si>
    <t>CHEQUE 45</t>
  </si>
  <si>
    <t>CHEQUE 46</t>
  </si>
  <si>
    <t>CARTE X6994 26/06 ARPEGE48338LIBE2</t>
  </si>
  <si>
    <t>PRLV EUROPEEN B2B 8706573931
POUR CPTE DE:DGFIP IMPOT
ID: FR46ZZZ005002
MOTIF: TVA1-062017-3310CA3
REF: 220910450800033494504</t>
  </si>
  <si>
    <t>VIR RECU 9091157911S
DE: CELAD
MOTIF: VIRT
REF: 20170629:BPO:46150:12
PRLV EUROPEEN B2B 8706573931
POUR CPTE DE:DGFIP IMPOT</t>
  </si>
  <si>
    <t>CIONS TENUE DE COMPTE
AU 30/06/17 :
-CION MOUVEMENT EUR 3,06
AU DELA DU SEUIL JAZZ PRO</t>
  </si>
  <si>
    <t>PRELEVEMENT EUROPEEN 0438976399
DE: EXTEND PARIS
ID: FR95ZZZ675651
MOTIF: F-20170600122
REF: F-20170600122</t>
  </si>
  <si>
    <t>CARTE X6994 04/07 ARPEGE48338LIBE1</t>
  </si>
  <si>
    <t>CARTE X6994 11/07 RAKUTEN PRICEMIN
COMMERCE ELECTRONIQUE</t>
  </si>
  <si>
    <t>CHEQUE 48</t>
  </si>
  <si>
    <t>PRELEVEMENT EUROPEEN 1803464772
DE: EXTEND PARIS
ID: FR95ZZZ675651
MOTIF: F-20170700051
REF: F-20170700051</t>
  </si>
  <si>
    <t>CARTE X6994 19/07 ARPEGE48338LIBE1</t>
  </si>
  <si>
    <t>CARTE X6994 22/07 GROSBILL AUTOMAT</t>
  </si>
  <si>
    <t>PRLV EUROPEEN B2B 2405408696
POUR CPTE DE:DGFIP IMPOT
ID: FR46ZZZ005002
MOTIF: TVA1-072017-3310CA3
REF: 220910450800034223902</t>
  </si>
  <si>
    <t>000001 VIR EUROPEEN EMIS NET
POUR: LAURENT PASTEAU CPT CUR
REF: 9721240428317
REMISE: NOTE DE FRAIS SEM2-2017 PART3
MOTIF: NOTE DE FRAIS SEM2-2017 PART3</t>
  </si>
  <si>
    <t>CHEQUE 47</t>
  </si>
  <si>
    <t>CARTE X6994 28/07 ARPEGE48338LIBE2</t>
  </si>
  <si>
    <t>VIR RECU 3281095483S
DE: CELAD
MOTIF: VIRT
REF: 20170728:BPO:46774:14</t>
  </si>
  <si>
    <t>PRELEVEMENT EUROPEEN 3415344406
DE: EXTEND PARIS
ID: FR95ZZZ675651
MOTIF: F-20170700117
REF: F-20170700117</t>
  </si>
  <si>
    <t>CARTE X6994 07/08 ARPEGE48338LIBE1</t>
  </si>
  <si>
    <t>Materiel</t>
  </si>
  <si>
    <t>CHEQUE 49</t>
  </si>
  <si>
    <t>CHEQUE 50</t>
  </si>
  <si>
    <t>PRELEVEMENT EUROPEEN 4912806086
DE: EXTEND PARIS
ID: FR95ZZZ675651
MOTIF: F-20170800048
REF: F-20170800048</t>
  </si>
  <si>
    <t>PRLV EUROPEEN B2B 5305570953
POUR CPTE DE:DGFIP IMPOT
ID: FR46ZZZ005002
MOTIF: TVA1-082017-3310CA3
REF: 220910450800034621141</t>
  </si>
  <si>
    <t>VIR RECU 6086659855S
DE: CELAD
MOTIF: VIRT
REF: 20170829:BPO:47281:16</t>
  </si>
  <si>
    <t>CARTE X6994 29/08 ARPEGE48338LIBE2</t>
  </si>
  <si>
    <t>PRELEVEMENT EUROPEEN 6604626977
DE: EXTEND PARIS
ID: FR95ZZZ675651
MOTIF: F-20170800110
REF: F-20170800110</t>
  </si>
  <si>
    <t>CHEQUE 51</t>
  </si>
  <si>
    <t>CARTE X6994 15/09 ARPEGE48338LIBE1</t>
  </si>
  <si>
    <t>PRLV EUROPEEN B2B 7617135470
POUR CPTE DE:DGFIP IMPOT
ID: FR46ZZZ005002
MOTIF: IS1-092017-2571
REF: 220910450800035085765</t>
  </si>
  <si>
    <t>PRELEVEMENT EUROPEEN 8112134044
DE: EXTEND PARIS
ID: FR95ZZZ675651
MOTIF: F-20170900046
REF: F-20170900046</t>
  </si>
  <si>
    <t>CARTE X6994 25/09 ARPEGE48338LIBE1</t>
  </si>
  <si>
    <t>PRLV EUROPEEN B2B 8705042999
POUR CPTE DE:DGFIP IMPOT
ID: FR46ZZZ005002
MOTIF: TVA1-092017-3310CA3
REF: 220910450800035293987</t>
  </si>
  <si>
    <t>VIR RECU 9087091669S
DE: CELAD
MOTIF: VIRT
REF: 20170928:BPO:47855:12</t>
  </si>
  <si>
    <t>CARTE X6994 04/10 ARPEGE48338LIBE1</t>
  </si>
  <si>
    <t>PRELEVEMENT EUROPEEN 0437935836
DE: EXTEND PARIS
ID: FR95ZZZ675651
MOTIF: F-20170900107
REF: F-20170900107</t>
  </si>
  <si>
    <t>CHEQUE 53</t>
  </si>
  <si>
    <t>CHEQUE 54</t>
  </si>
  <si>
    <t xml:space="preserve">PRELEVEMENT EUROPEEN 1912865377
DE: EXTEND PARIS
ID: FR95ZZZ675651
MOTIF: F-20171000052
REF: F-20171000052
</t>
  </si>
  <si>
    <t>000001 VIR EUROPEEN EMIS NET
POUR: LAURENT PASTEAU CPT CUR
REF: 9729643586597
REMISE: NOTE DE FRAIS SEM2-2017 PART4
MOTIF: NOTE DE FRAIS SEM2-2017 PART4</t>
  </si>
  <si>
    <t>PRLV EUROPEEN B2B 2305590807
POUR CPTE DE:DGFIP IMPOT
ID: FR46ZZZ005002
MOTIF: TVA1-102017-3310CA3
REF: 220910450800035923135</t>
  </si>
  <si>
    <t>CARTE X6994 24/10 ARPEGE48338LIBE2</t>
  </si>
  <si>
    <t>VIR RECU 3191195197S
DE: CELAD
MOTIF: VIRT
REF: 20171030:BPO:48484:16</t>
  </si>
  <si>
    <t>CHEQUE 55</t>
  </si>
  <si>
    <t>CHEQUE 56</t>
  </si>
  <si>
    <t>PRELEVEMENT EUROPEEN 3416382388
DE: EXTEND PARIS
ID: FR95ZZZ675651
MOTIF: F-20171000120
REF: F-20171000120</t>
  </si>
  <si>
    <t>CARTE X6994 08/11 ARPEGE48338LIBE1</t>
  </si>
  <si>
    <t>CARTE X6994 15/11 ARPEGE48338LIBE1</t>
  </si>
  <si>
    <t>PRELEVEMENT EUROPEEN 4815998827
DE: EXTEND PARIS
ID: FR95ZZZ675651
MOTIF: F-20171100058
REF: F-20171100058</t>
  </si>
  <si>
    <t>PRLV EUROPEEN B2B 5305199517
POUR CPTE DE:DGFIP IMPOT
ID: FR46ZZZ005002
MOTIF: TVA1-112017-3310CA3
REF: 220910450800036228114</t>
  </si>
  <si>
    <t>CHEQUE 57</t>
  </si>
  <si>
    <t>CARTE X6994 24/11 ARPEGE48338LIBE2</t>
  </si>
  <si>
    <t>VIR RECU 5992975155S
DE: CELAD
MOTIF: VIRT
REF: 20171127:BPO:48961:10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</si>
</sst>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\ &quot;€&quot;"/>
    <numFmt numFmtId="165" formatCode="#,##0.00\ _€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sz val="11"/>
      <color theme="9" tint="-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14" fontId="0" fillId="0" borderId="1" xfId="0" applyNumberFormat="1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vertical="center"/>
    </xf>
    <xf numFmtId="14" fontId="0" fillId="0" borderId="1" xfId="0" applyNumberFormat="1" applyBorder="1"/>
    <xf numFmtId="14" fontId="0" fillId="0" borderId="1" xfId="0" applyNumberFormat="1" applyFill="1" applyBorder="1" applyAlignment="1">
      <alignment vertical="center"/>
    </xf>
    <xf numFmtId="0" fontId="0" fillId="0" borderId="1" xfId="0" applyFill="1" applyBorder="1" applyAlignment="1">
      <alignment vertical="center"/>
    </xf>
    <xf numFmtId="4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14" fontId="0" fillId="0" borderId="3" xfId="0" applyNumberFormat="1" applyBorder="1" applyAlignment="1">
      <alignment vertical="center"/>
    </xf>
    <xf numFmtId="0" fontId="0" fillId="0" borderId="3" xfId="0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14" fontId="0" fillId="0" borderId="2" xfId="0" applyNumberFormat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14" fontId="0" fillId="0" borderId="1" xfId="0" applyNumberFormat="1" applyBorder="1" applyAlignment="1">
      <alignment vertical="center" wrapText="1"/>
    </xf>
    <xf numFmtId="164" fontId="0" fillId="3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4" fontId="0" fillId="0" borderId="1" xfId="0" applyNumberFormat="1" applyBorder="1" applyAlignment="1">
      <alignment horizontal="center" vertical="center" wrapText="1"/>
    </xf>
    <xf numFmtId="14" fontId="0" fillId="0" borderId="3" xfId="0" applyNumberFormat="1" applyBorder="1" applyAlignment="1">
      <alignment vertical="center" wrapText="1"/>
    </xf>
    <xf numFmtId="14" fontId="0" fillId="0" borderId="2" xfId="0" applyNumberFormat="1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2" xfId="0" applyNumberFormat="1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0" fontId="0" fillId="0" borderId="3" xfId="0" applyBorder="1" applyAlignment="1">
      <alignment vertical="center"/>
    </xf>
    <xf numFmtId="0" fontId="0" fillId="0" borderId="1" xfId="0" applyBorder="1" applyAlignment="1"/>
    <xf numFmtId="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 wrapText="1"/>
    </xf>
    <xf numFmtId="165" fontId="0" fillId="0" borderId="2" xfId="0" applyNumberFormat="1" applyBorder="1" applyAlignment="1">
      <alignment horizontal="center" vertical="center" wrapText="1"/>
    </xf>
    <xf numFmtId="165" fontId="0" fillId="0" borderId="3" xfId="0" applyNumberFormat="1" applyBorder="1" applyAlignment="1">
      <alignment horizontal="center" vertical="center" wrapText="1"/>
    </xf>
    <xf numFmtId="165" fontId="0" fillId="0" borderId="1" xfId="0" applyNumberFormat="1" applyBorder="1" applyAlignment="1">
      <alignment horizontal="center"/>
    </xf>
    <xf numFmtId="164" fontId="0" fillId="0" borderId="0" xfId="0" applyNumberFormat="1"/>
    <xf numFmtId="14" fontId="0" fillId="0" borderId="3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/>
    </xf>
    <xf numFmtId="4" fontId="0" fillId="0" borderId="1" xfId="0" applyNumberFormat="1" applyBorder="1" applyAlignment="1">
      <alignment vertical="center" wrapText="1"/>
    </xf>
    <xf numFmtId="4" fontId="0" fillId="3" borderId="1" xfId="0" applyNumberFormat="1" applyFill="1" applyBorder="1" applyAlignment="1">
      <alignment horizontal="center" vertical="center" wrapText="1"/>
    </xf>
    <xf numFmtId="4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4" fontId="3" fillId="0" borderId="0" xfId="0" applyNumberFormat="1" applyFont="1" applyAlignment="1">
      <alignment vertical="center"/>
    </xf>
    <xf numFmtId="4" fontId="3" fillId="0" borderId="0" xfId="0" applyNumberFormat="1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2" fillId="0" borderId="0" xfId="0" applyFont="1" applyBorder="1" applyAlignment="1">
      <alignment vertical="center"/>
    </xf>
    <xf numFmtId="4" fontId="2" fillId="0" borderId="0" xfId="0" applyNumberFormat="1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4" fontId="2" fillId="0" borderId="0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3" fillId="3" borderId="0" xfId="0" applyFont="1" applyFill="1" applyAlignment="1">
      <alignment vertical="center"/>
    </xf>
    <xf numFmtId="4" fontId="0" fillId="0" borderId="0" xfId="0" applyNumberFormat="1" applyAlignment="1">
      <alignment vertical="center"/>
    </xf>
    <xf numFmtId="4" fontId="0" fillId="0" borderId="1" xfId="0" applyNumberFormat="1" applyBorder="1" applyAlignment="1">
      <alignment vertical="center"/>
    </xf>
    <xf numFmtId="4" fontId="0" fillId="0" borderId="3" xfId="0" applyNumberFormat="1" applyBorder="1" applyAlignment="1">
      <alignment vertical="center"/>
    </xf>
    <xf numFmtId="4" fontId="0" fillId="0" borderId="2" xfId="0" applyNumberFormat="1" applyBorder="1" applyAlignment="1">
      <alignment vertical="center"/>
    </xf>
  </cellXfs>
  <cellStyles count="1">
    <cellStyle name="Normal" xfId="0" builtinId="0"/>
  </cellStyles>
  <dxfs count="1">
    <dxf>
      <numFmt numFmtId="164" formatCode="#,##0.00\ &quot;€&quot;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Evolution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Feuil1!$L$1</c:f>
              <c:strCache>
                <c:ptCount val="1"/>
                <c:pt idx="0">
                  <c:v>CumulTest</c:v>
                </c:pt>
              </c:strCache>
            </c:strRef>
          </c:tx>
          <c:marker>
            <c:symbol val="none"/>
          </c:marker>
          <c:trendline>
            <c:trendlineType val="poly"/>
            <c:order val="6"/>
            <c:dispRSqr val="0"/>
            <c:dispEq val="0"/>
          </c:trendline>
          <c:cat>
            <c:numRef>
              <c:f>Feuil1!$B$2:$B$593</c:f>
              <c:numCache>
                <c:formatCode>m/d/yyyy</c:formatCode>
                <c:ptCount val="106"/>
                <c:pt idx="0">
                  <c:v>42740</c:v>
                </c:pt>
                <c:pt idx="1">
                  <c:v>42741</c:v>
                </c:pt>
                <c:pt idx="2">
                  <c:v>42744</c:v>
                </c:pt>
                <c:pt idx="3">
                  <c:v>42748</c:v>
                </c:pt>
                <c:pt idx="4">
                  <c:v>42748</c:v>
                </c:pt>
                <c:pt idx="5">
                  <c:v>42752</c:v>
                </c:pt>
                <c:pt idx="6">
                  <c:v>42754</c:v>
                </c:pt>
                <c:pt idx="7">
                  <c:v>42761</c:v>
                </c:pt>
                <c:pt idx="8">
                  <c:v>42769</c:v>
                </c:pt>
                <c:pt idx="9">
                  <c:v>42774</c:v>
                </c:pt>
                <c:pt idx="10">
                  <c:v>42783</c:v>
                </c:pt>
                <c:pt idx="11">
                  <c:v>42793</c:v>
                </c:pt>
                <c:pt idx="12">
                  <c:v>42793</c:v>
                </c:pt>
                <c:pt idx="13">
                  <c:v>42793</c:v>
                </c:pt>
                <c:pt idx="14">
                  <c:v>42794</c:v>
                </c:pt>
                <c:pt idx="15">
                  <c:v>42796</c:v>
                </c:pt>
                <c:pt idx="16">
                  <c:v>42797</c:v>
                </c:pt>
                <c:pt idx="17">
                  <c:v>42800</c:v>
                </c:pt>
                <c:pt idx="18">
                  <c:v>42800</c:v>
                </c:pt>
                <c:pt idx="19">
                  <c:v>42800</c:v>
                </c:pt>
                <c:pt idx="20">
                  <c:v>42800</c:v>
                </c:pt>
                <c:pt idx="21">
                  <c:v>42803</c:v>
                </c:pt>
                <c:pt idx="22">
                  <c:v>42807</c:v>
                </c:pt>
                <c:pt idx="23">
                  <c:v>42807</c:v>
                </c:pt>
                <c:pt idx="24">
                  <c:v>42808</c:v>
                </c:pt>
                <c:pt idx="25">
                  <c:v>42811</c:v>
                </c:pt>
                <c:pt idx="26">
                  <c:v>42811</c:v>
                </c:pt>
                <c:pt idx="27">
                  <c:v>42814</c:v>
                </c:pt>
                <c:pt idx="28">
                  <c:v>42814</c:v>
                </c:pt>
                <c:pt idx="29">
                  <c:v>42817</c:v>
                </c:pt>
                <c:pt idx="30">
                  <c:v>42824</c:v>
                </c:pt>
                <c:pt idx="31">
                  <c:v>42825</c:v>
                </c:pt>
                <c:pt idx="32">
                  <c:v>42825</c:v>
                </c:pt>
                <c:pt idx="33">
                  <c:v>42835</c:v>
                </c:pt>
                <c:pt idx="34">
                  <c:v>42837</c:v>
                </c:pt>
                <c:pt idx="35">
                  <c:v>42838</c:v>
                </c:pt>
                <c:pt idx="36">
                  <c:v>42839</c:v>
                </c:pt>
                <c:pt idx="37">
                  <c:v>42843</c:v>
                </c:pt>
                <c:pt idx="38">
                  <c:v>42844</c:v>
                </c:pt>
                <c:pt idx="39">
                  <c:v>42852</c:v>
                </c:pt>
                <c:pt idx="40">
                  <c:v>42852</c:v>
                </c:pt>
                <c:pt idx="41">
                  <c:v>42852</c:v>
                </c:pt>
                <c:pt idx="42">
                  <c:v>42852</c:v>
                </c:pt>
                <c:pt idx="43">
                  <c:v>42852</c:v>
                </c:pt>
                <c:pt idx="44">
                  <c:v>42853</c:v>
                </c:pt>
                <c:pt idx="45">
                  <c:v>42859</c:v>
                </c:pt>
                <c:pt idx="46">
                  <c:v>42860</c:v>
                </c:pt>
                <c:pt idx="47">
                  <c:v>42860</c:v>
                </c:pt>
                <c:pt idx="48">
                  <c:v>42860</c:v>
                </c:pt>
                <c:pt idx="49">
                  <c:v>42860</c:v>
                </c:pt>
                <c:pt idx="50">
                  <c:v>42864</c:v>
                </c:pt>
                <c:pt idx="51">
                  <c:v>42866</c:v>
                </c:pt>
                <c:pt idx="52">
                  <c:v>42872</c:v>
                </c:pt>
                <c:pt idx="53">
                  <c:v>42873</c:v>
                </c:pt>
                <c:pt idx="54">
                  <c:v>42873</c:v>
                </c:pt>
                <c:pt idx="55">
                  <c:v>42881</c:v>
                </c:pt>
                <c:pt idx="56">
                  <c:v>42885</c:v>
                </c:pt>
                <c:pt idx="57">
                  <c:v>42892</c:v>
                </c:pt>
                <c:pt idx="58">
                  <c:v>42894</c:v>
                </c:pt>
                <c:pt idx="59">
                  <c:v>42898</c:v>
                </c:pt>
                <c:pt idx="60">
                  <c:v>42898</c:v>
                </c:pt>
                <c:pt idx="61">
                  <c:v>42898</c:v>
                </c:pt>
                <c:pt idx="62">
                  <c:v>42902</c:v>
                </c:pt>
                <c:pt idx="63">
                  <c:v>42903</c:v>
                </c:pt>
                <c:pt idx="64">
                  <c:v>42905</c:v>
                </c:pt>
                <c:pt idx="65">
                  <c:v>42906</c:v>
                </c:pt>
                <c:pt idx="66">
                  <c:v>42912</c:v>
                </c:pt>
                <c:pt idx="67">
                  <c:v>42912</c:v>
                </c:pt>
                <c:pt idx="68">
                  <c:v>42913</c:v>
                </c:pt>
                <c:pt idx="69">
                  <c:v>42914</c:v>
                </c:pt>
                <c:pt idx="70">
                  <c:v>42916</c:v>
                </c:pt>
                <c:pt idx="71">
                  <c:v>42920</c:v>
                </c:pt>
                <c:pt idx="72">
                  <c:v>42921</c:v>
                </c:pt>
                <c:pt idx="73">
                  <c:v>42921</c:v>
                </c:pt>
                <c:pt idx="74">
                  <c:v>42929</c:v>
                </c:pt>
                <c:pt idx="75">
                  <c:v>42934</c:v>
                </c:pt>
                <c:pt idx="76">
                  <c:v>42934</c:v>
                </c:pt>
                <c:pt idx="77">
                  <c:v>42935</c:v>
                </c:pt>
                <c:pt idx="78">
                  <c:v>42936</c:v>
                </c:pt>
                <c:pt idx="79">
                  <c:v>42940</c:v>
                </c:pt>
                <c:pt idx="80">
                  <c:v>42942</c:v>
                </c:pt>
                <c:pt idx="81">
                  <c:v>42947</c:v>
                </c:pt>
                <c:pt idx="82">
                  <c:v>42947</c:v>
                </c:pt>
                <c:pt idx="83">
                  <c:v>42947</c:v>
                </c:pt>
                <c:pt idx="84">
                  <c:v>42949</c:v>
                </c:pt>
                <c:pt idx="85">
                  <c:v>42951</c:v>
                </c:pt>
                <c:pt idx="86">
                  <c:v>42955</c:v>
                </c:pt>
                <c:pt idx="87">
                  <c:v>42963</c:v>
                </c:pt>
                <c:pt idx="88">
                  <c:v>42963</c:v>
                </c:pt>
                <c:pt idx="89">
                  <c:v>42964</c:v>
                </c:pt>
                <c:pt idx="90">
                  <c:v>42968</c:v>
                </c:pt>
                <c:pt idx="91">
                  <c:v>42971</c:v>
                </c:pt>
                <c:pt idx="92">
                  <c:v>42976</c:v>
                </c:pt>
                <c:pt idx="93">
                  <c:v>42977</c:v>
                </c:pt>
                <c:pt idx="94">
                  <c:v>42983</c:v>
                </c:pt>
                <c:pt idx="95">
                  <c:v>42991</c:v>
                </c:pt>
                <c:pt idx="96">
                  <c:v>42996</c:v>
                </c:pt>
                <c:pt idx="97">
                  <c:v>42996</c:v>
                </c:pt>
                <c:pt idx="98">
                  <c:v>42997</c:v>
                </c:pt>
                <c:pt idx="99">
                  <c:v>42998</c:v>
                </c:pt>
                <c:pt idx="100">
                  <c:v>43004</c:v>
                </c:pt>
                <c:pt idx="101">
                  <c:v>43005</c:v>
                </c:pt>
                <c:pt idx="102">
                  <c:v>43006</c:v>
                </c:pt>
                <c:pt idx="103">
                  <c:v>43013</c:v>
                </c:pt>
                <c:pt idx="104">
                  <c:v>43013</c:v>
                </c:pt>
                <c:pt idx="105">
                  <c:v>43019</c:v>
                </c:pt>
              </c:numCache>
            </c:numRef>
          </c:cat>
          <c:val>
            <c:numRef>
              <c:f>Feuil1!$L$2:$L$593</c:f>
              <c:numCache>
                <c:formatCode>#,##0.00</c:formatCode>
                <c:ptCount val="106"/>
                <c:pt idx="0">
                  <c:v>53352.880000000026</c:v>
                </c:pt>
                <c:pt idx="1">
                  <c:v>53160.880000000026</c:v>
                </c:pt>
                <c:pt idx="2">
                  <c:v>66120.880000000034</c:v>
                </c:pt>
                <c:pt idx="3">
                  <c:v>61961.880000000034</c:v>
                </c:pt>
                <c:pt idx="4">
                  <c:v>60842.880000000034</c:v>
                </c:pt>
                <c:pt idx="5">
                  <c:v>60787.580000000031</c:v>
                </c:pt>
                <c:pt idx="6">
                  <c:v>60749.060000000034</c:v>
                </c:pt>
                <c:pt idx="7">
                  <c:v>60722.860000000037</c:v>
                </c:pt>
                <c:pt idx="8">
                  <c:v>60530.860000000037</c:v>
                </c:pt>
                <c:pt idx="9">
                  <c:v>60069.690000000039</c:v>
                </c:pt>
                <c:pt idx="10">
                  <c:v>60031.170000000042</c:v>
                </c:pt>
                <c:pt idx="11">
                  <c:v>50331.170000000042</c:v>
                </c:pt>
                <c:pt idx="12">
                  <c:v>47965.040000000045</c:v>
                </c:pt>
                <c:pt idx="13">
                  <c:v>47245.040000000045</c:v>
                </c:pt>
                <c:pt idx="14">
                  <c:v>45117.040000000045</c:v>
                </c:pt>
                <c:pt idx="15">
                  <c:v>45110.910000000047</c:v>
                </c:pt>
                <c:pt idx="16">
                  <c:v>45104.360000000044</c:v>
                </c:pt>
                <c:pt idx="17">
                  <c:v>42738.230000000047</c:v>
                </c:pt>
                <c:pt idx="18">
                  <c:v>42729.330000000045</c:v>
                </c:pt>
                <c:pt idx="19">
                  <c:v>42722.730000000047</c:v>
                </c:pt>
                <c:pt idx="20">
                  <c:v>42716.630000000048</c:v>
                </c:pt>
                <c:pt idx="21">
                  <c:v>42671.630000000048</c:v>
                </c:pt>
                <c:pt idx="22">
                  <c:v>42447.230000000047</c:v>
                </c:pt>
                <c:pt idx="23">
                  <c:v>42439.730000000047</c:v>
                </c:pt>
                <c:pt idx="24">
                  <c:v>42379.730000000047</c:v>
                </c:pt>
                <c:pt idx="25">
                  <c:v>42340.870000000046</c:v>
                </c:pt>
                <c:pt idx="26">
                  <c:v>42333.670000000049</c:v>
                </c:pt>
                <c:pt idx="27">
                  <c:v>42105.970000000052</c:v>
                </c:pt>
                <c:pt idx="28">
                  <c:v>42081.270000000055</c:v>
                </c:pt>
                <c:pt idx="29">
                  <c:v>42036.270000000055</c:v>
                </c:pt>
                <c:pt idx="30">
                  <c:v>41976.270000000055</c:v>
                </c:pt>
                <c:pt idx="31">
                  <c:v>35976.270000000055</c:v>
                </c:pt>
                <c:pt idx="32">
                  <c:v>31976.270000000055</c:v>
                </c:pt>
                <c:pt idx="33">
                  <c:v>31916.270000000055</c:v>
                </c:pt>
                <c:pt idx="34">
                  <c:v>31904.270000000055</c:v>
                </c:pt>
                <c:pt idx="35">
                  <c:v>29105.270000000055</c:v>
                </c:pt>
                <c:pt idx="36">
                  <c:v>29045.270000000055</c:v>
                </c:pt>
                <c:pt idx="37">
                  <c:v>28978.630000000056</c:v>
                </c:pt>
                <c:pt idx="38">
                  <c:v>28939.770000000055</c:v>
                </c:pt>
                <c:pt idx="39">
                  <c:v>27376.370000000054</c:v>
                </c:pt>
                <c:pt idx="40">
                  <c:v>25817.080000000053</c:v>
                </c:pt>
                <c:pt idx="41">
                  <c:v>24261.900000000052</c:v>
                </c:pt>
                <c:pt idx="42">
                  <c:v>23441.160000000051</c:v>
                </c:pt>
                <c:pt idx="43">
                  <c:v>23381.160000000051</c:v>
                </c:pt>
                <c:pt idx="44">
                  <c:v>37733.160000000047</c:v>
                </c:pt>
                <c:pt idx="45">
                  <c:v>37373.160000000047</c:v>
                </c:pt>
                <c:pt idx="46">
                  <c:v>37013.160000000047</c:v>
                </c:pt>
                <c:pt idx="47">
                  <c:v>36761.160000000047</c:v>
                </c:pt>
                <c:pt idx="48">
                  <c:v>36561.160000000047</c:v>
                </c:pt>
                <c:pt idx="49">
                  <c:v>36501.160000000047</c:v>
                </c:pt>
                <c:pt idx="50">
                  <c:v>36701.160000000047</c:v>
                </c:pt>
                <c:pt idx="51">
                  <c:v>36692.260000000046</c:v>
                </c:pt>
                <c:pt idx="52">
                  <c:v>36653.400000000045</c:v>
                </c:pt>
                <c:pt idx="53">
                  <c:v>36359.400000000045</c:v>
                </c:pt>
                <c:pt idx="54">
                  <c:v>36329.400000000045</c:v>
                </c:pt>
                <c:pt idx="55">
                  <c:v>34285.400000000045</c:v>
                </c:pt>
                <c:pt idx="56">
                  <c:v>46141.400000000045</c:v>
                </c:pt>
                <c:pt idx="57">
                  <c:v>45889.400000000045</c:v>
                </c:pt>
                <c:pt idx="58">
                  <c:v>59331.400000000045</c:v>
                </c:pt>
                <c:pt idx="59">
                  <c:v>55831.400000000045</c:v>
                </c:pt>
                <c:pt idx="60">
                  <c:v>55122.160000000047</c:v>
                </c:pt>
                <c:pt idx="61">
                  <c:v>55077.160000000047</c:v>
                </c:pt>
                <c:pt idx="62">
                  <c:v>53993.160000000047</c:v>
                </c:pt>
                <c:pt idx="63">
                  <c:v>53954.300000000047</c:v>
                </c:pt>
                <c:pt idx="64">
                  <c:v>53894.300000000047</c:v>
                </c:pt>
                <c:pt idx="65">
                  <c:v>53864.300000000047</c:v>
                </c:pt>
                <c:pt idx="66">
                  <c:v>52305.010000000046</c:v>
                </c:pt>
                <c:pt idx="67">
                  <c:v>50745.720000000045</c:v>
                </c:pt>
                <c:pt idx="68">
                  <c:v>50685.720000000045</c:v>
                </c:pt>
                <c:pt idx="69">
                  <c:v>45513.720000000045</c:v>
                </c:pt>
                <c:pt idx="70">
                  <c:v>57057.720000000045</c:v>
                </c:pt>
                <c:pt idx="71">
                  <c:v>57054.660000000047</c:v>
                </c:pt>
                <c:pt idx="72">
                  <c:v>56802.660000000047</c:v>
                </c:pt>
                <c:pt idx="73">
                  <c:v>56742.660000000047</c:v>
                </c:pt>
                <c:pt idx="74">
                  <c:v>56533.500000000044</c:v>
                </c:pt>
                <c:pt idx="75">
                  <c:v>53734.500000000044</c:v>
                </c:pt>
                <c:pt idx="76">
                  <c:v>53695.640000000043</c:v>
                </c:pt>
                <c:pt idx="77">
                  <c:v>53665.640000000043</c:v>
                </c:pt>
                <c:pt idx="78">
                  <c:v>53605.640000000043</c:v>
                </c:pt>
                <c:pt idx="79">
                  <c:v>52768.09000000004</c:v>
                </c:pt>
                <c:pt idx="80">
                  <c:v>50895.09000000004</c:v>
                </c:pt>
                <c:pt idx="81">
                  <c:v>48895.09000000004</c:v>
                </c:pt>
                <c:pt idx="82">
                  <c:v>48074.350000000042</c:v>
                </c:pt>
                <c:pt idx="83">
                  <c:v>48059.350000000042</c:v>
                </c:pt>
                <c:pt idx="84">
                  <c:v>61163.350000000042</c:v>
                </c:pt>
                <c:pt idx="85">
                  <c:v>60911.350000000042</c:v>
                </c:pt>
                <c:pt idx="86">
                  <c:v>60866.350000000042</c:v>
                </c:pt>
                <c:pt idx="87">
                  <c:v>59307.060000000041</c:v>
                </c:pt>
                <c:pt idx="88">
                  <c:v>57747.77000000004</c:v>
                </c:pt>
                <c:pt idx="89">
                  <c:v>57708.91000000004</c:v>
                </c:pt>
                <c:pt idx="90">
                  <c:v>57678.91000000004</c:v>
                </c:pt>
                <c:pt idx="91">
                  <c:v>56180.91000000004</c:v>
                </c:pt>
                <c:pt idx="92">
                  <c:v>68036.910000000033</c:v>
                </c:pt>
                <c:pt idx="93">
                  <c:v>67976.910000000033</c:v>
                </c:pt>
                <c:pt idx="94">
                  <c:v>67724.910000000033</c:v>
                </c:pt>
                <c:pt idx="95">
                  <c:v>66165.620000000039</c:v>
                </c:pt>
                <c:pt idx="96">
                  <c:v>66105.620000000039</c:v>
                </c:pt>
                <c:pt idx="97">
                  <c:v>65021.620000000039</c:v>
                </c:pt>
                <c:pt idx="98">
                  <c:v>64982.760000000038</c:v>
                </c:pt>
                <c:pt idx="99">
                  <c:v>64952.760000000038</c:v>
                </c:pt>
                <c:pt idx="100">
                  <c:v>64892.760000000038</c:v>
                </c:pt>
                <c:pt idx="101">
                  <c:v>62328.760000000038</c:v>
                </c:pt>
                <c:pt idx="102">
                  <c:v>67944.760000000038</c:v>
                </c:pt>
                <c:pt idx="103">
                  <c:v>67884.760000000038</c:v>
                </c:pt>
                <c:pt idx="104">
                  <c:v>67632.760000000038</c:v>
                </c:pt>
                <c:pt idx="105">
                  <c:v>64833.760000000038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94881664"/>
        <c:axId val="94892032"/>
      </c:lineChart>
      <c:dateAx>
        <c:axId val="94881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Date</a:t>
                </a:r>
              </a:p>
            </c:rich>
          </c:tx>
          <c:overlay val="0"/>
        </c:title>
        <c:numFmt formatCode="[$-40C]mmm\-yy;@" sourceLinked="0"/>
        <c:majorTickMark val="none"/>
        <c:minorTickMark val="none"/>
        <c:tickLblPos val="nextTo"/>
        <c:txPr>
          <a:bodyPr rot="-4200000"/>
          <a:lstStyle/>
          <a:p>
            <a:pPr>
              <a:defRPr/>
            </a:pPr>
            <a:endParaRPr lang="fr-FR"/>
          </a:p>
        </c:txPr>
        <c:crossAx val="94892032"/>
        <c:crosses val="autoZero"/>
        <c:auto val="1"/>
        <c:lblOffset val="100"/>
        <c:baseTimeUnit val="days"/>
      </c:dateAx>
      <c:valAx>
        <c:axId val="94892032"/>
        <c:scaling>
          <c:orientation val="minMax"/>
          <c:min val="1000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Compte en €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crossAx val="948816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31</xdr:row>
      <xdr:rowOff>9525</xdr:rowOff>
    </xdr:from>
    <xdr:to>
      <xdr:col>9</xdr:col>
      <xdr:colOff>9525</xdr:colOff>
      <xdr:row>58</xdr:row>
      <xdr:rowOff>28574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asteau Laurent (EXT)" refreshedDate="43021.712686458333" createdVersion="4" refreshedVersion="4" minRefreshableVersion="3" recordCount="596">
  <cacheSource type="worksheet">
    <worksheetSource ref="A1:K1048576" sheet="Feuil1"/>
  </cacheSource>
  <cacheFields count="11">
    <cacheField name="Index" numFmtId="0">
      <sharedItems containsString="0" containsBlank="1" containsNumber="1" containsInteger="1" minValue="1" maxValue="605"/>
    </cacheField>
    <cacheField name="Date" numFmtId="0">
      <sharedItems containsNonDate="0" containsDate="1" containsString="0" containsBlank="1" minDate="2013-12-13T00:00:00" maxDate="2017-10-12T00:00:00"/>
    </cacheField>
    <cacheField name="Nature de l'opération" numFmtId="0">
      <sharedItems containsBlank="1"/>
    </cacheField>
    <cacheField name="Débit" numFmtId="0">
      <sharedItems containsString="0" containsBlank="1" containsNumber="1" minValue="-50000" maxValue="-1.02"/>
    </cacheField>
    <cacheField name="Crédit" numFmtId="0">
      <sharedItems containsString="0" containsBlank="1" containsNumber="1" minValue="2.2000000000000002" maxValue="23712"/>
    </cacheField>
    <cacheField name="Monnaie" numFmtId="0">
      <sharedItems containsBlank="1"/>
    </cacheField>
    <cacheField name="Date de valeur" numFmtId="0">
      <sharedItems containsNonDate="0" containsDate="1" containsString="0" containsBlank="1" minDate="2013-12-12T00:00:00" maxDate="2017-10-11T00:00:00"/>
    </cacheField>
    <cacheField name="Cumul" numFmtId="0">
      <sharedItems containsString="0" containsBlank="1" containsNumber="1" minValue="-3.37" maxValue="96961.34"/>
    </cacheField>
    <cacheField name="Type1" numFmtId="0">
      <sharedItems containsBlank="1" count="38">
        <s v="FraisBancaire"/>
        <s v="Capital"/>
        <s v="FraisPerso"/>
        <s v="LaPoste/Courrier"/>
        <s v="Téléphone"/>
        <s v="Retrait"/>
        <s v="INNOVEN"/>
        <s v="Fournitures"/>
        <s v="Restauration"/>
        <s v="Comptable"/>
        <s v="RCPro"/>
        <s v="Déplacement"/>
        <s v="ADHERENCE"/>
        <s v="Impôt"/>
        <s v="JUNGES"/>
        <s v="Note2Frais"/>
        <s v="Placement MontBleu"/>
        <s v="Pressing"/>
        <s v="Agipi"/>
        <s v="Avocat"/>
        <s v="AssuranceRCPro"/>
        <s v="Greffe"/>
        <s v="URSAFF"/>
        <s v="TaxeApprentisage2015"/>
        <s v="Salaire"/>
        <s v="Humanis"/>
        <s v="Dividendes 2014"/>
        <s v="Fournitures (KF)"/>
        <s v="Conciergerie"/>
        <s v="Vêtement"/>
        <s v="Adessat"/>
        <s v="Agefos"/>
        <s v="Fafiec"/>
        <s v="Celad"/>
        <s v="Materiel"/>
        <m/>
        <s v="Entretien" u="1"/>
        <s v="Placement" u="1"/>
      </sharedItems>
    </cacheField>
    <cacheField name="Annéee" numFmtId="0">
      <sharedItems containsString="0" containsBlank="1" containsNumber="1" containsInteger="1" minValue="2013" maxValue="2017" count="6">
        <n v="2013"/>
        <n v="2014"/>
        <n v="2015"/>
        <n v="2016"/>
        <n v="2017"/>
        <m/>
      </sharedItems>
    </cacheField>
    <cacheField name="Facture" numFmtId="0">
      <sharedItems containsBlank="1" containsMixedTypes="1" containsNumber="1" containsInteger="1" minValue="14" maxValue="1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96">
  <r>
    <n v="1"/>
    <d v="2013-12-13T00:00:00"/>
    <s v="QUIETIS PRO REDUC JAZZPRO-25%_x000a_ADHES. DU 10/12/13 AU 31/12/13_x000a_MONTANT NT : 3,37 EUR"/>
    <n v="-3.37"/>
    <m/>
    <s v="EUR"/>
    <d v="2013-12-12T00:00:00"/>
    <n v="-3.37"/>
    <x v="0"/>
    <x v="0"/>
    <s v="o"/>
  </r>
  <r>
    <n v="2"/>
    <d v="2013-12-13T00:00:00"/>
    <s v="DEBLOCAGE CAPITAL"/>
    <m/>
    <n v="500"/>
    <s v="EUR"/>
    <d v="2013-12-13T00:00:00"/>
    <n v="496.63"/>
    <x v="1"/>
    <x v="0"/>
    <s v="o"/>
  </r>
  <r>
    <n v="3"/>
    <d v="2013-12-14T00:00:00"/>
    <s v="VERSEMENT EXPRESS 4010950508"/>
    <m/>
    <n v="10"/>
    <s v="EUR"/>
    <d v="2013-12-14T00:00:00"/>
    <n v="506.63"/>
    <x v="2"/>
    <x v="0"/>
    <s v="o"/>
  </r>
  <r>
    <n v="4"/>
    <d v="2013-12-16T00:00:00"/>
    <s v="CARTE X1990 RETRAIT DAB SG 14/12 11H17 CHILLY MAZARIN JARDIN 00905586"/>
    <n v="-10"/>
    <m/>
    <s v="EUR"/>
    <d v="2013-12-16T00:00:00"/>
    <n v="496.63"/>
    <x v="2"/>
    <x v="0"/>
    <s v="o"/>
  </r>
  <r>
    <n v="5"/>
    <d v="2013-12-17T00:00:00"/>
    <s v="COTIS JAZZPRO REDUC JAZZ-20%_x000a_MONTANT NT : 20,65 EUR_x000a_MONTANT HT : 6,55 EUR_x000a_TVA A 19,60%: 1,28 EUR"/>
    <n v="-28.48"/>
    <m/>
    <s v="EUR"/>
    <d v="2013-12-16T00:00:00"/>
    <n v="468.15"/>
    <x v="0"/>
    <x v="0"/>
    <s v="o"/>
  </r>
  <r>
    <n v="6"/>
    <d v="2013-12-17T00:00:00"/>
    <s v="CARTE X1990 16/12 LA POSTE 929460"/>
    <n v="-29.49"/>
    <m/>
    <s v="EUR"/>
    <d v="2013-12-17T00:00:00"/>
    <n v="438.65999999999997"/>
    <x v="3"/>
    <x v="0"/>
    <m/>
  </r>
  <r>
    <n v="7"/>
    <d v="2013-12-18T00:00:00"/>
    <s v="COTIS GOLD BUSINESS JAZZPRO-25%_x000a_Visa Gold Business X1990"/>
    <n v="-100.5"/>
    <m/>
    <s v="EUR"/>
    <d v="2013-12-17T00:00:00"/>
    <n v="338.15999999999997"/>
    <x v="0"/>
    <x v="0"/>
    <s v="o"/>
  </r>
  <r>
    <n v="8"/>
    <d v="2013-12-23T00:00:00"/>
    <s v="CARTE X1990 20/12 CARREFOUR LVDB"/>
    <n v="-119"/>
    <m/>
    <s v="EUR"/>
    <d v="2013-12-23T00:00:00"/>
    <n v="219.15999999999997"/>
    <x v="4"/>
    <x v="0"/>
    <m/>
  </r>
  <r>
    <n v="9"/>
    <d v="2014-01-07T00:00:00"/>
    <s v="QUIETIS PRO REDUC JAZZPRO-25% RENOUV. DU 01/01/14 AU 31/12/14_x000a_MONTANT NT : 40,50 EUR"/>
    <n v="-40.5"/>
    <m/>
    <s v="EUR"/>
    <d v="2014-01-07T00:00:00"/>
    <n v="178.65999999999997"/>
    <x v="0"/>
    <x v="1"/>
    <s v="o"/>
  </r>
  <r>
    <n v="10"/>
    <d v="2014-01-17T00:00:00"/>
    <s v="COTIS JAZZPRO REDUC JAZZ-20%_x000a_MONTANT NT : 20,65 EUR_x000a_MONTANT HT : 6,55 EUR_x000a_TVA A 20,00%: 1,31 EUR"/>
    <n v="-28.51"/>
    <m/>
    <s v="EUR"/>
    <d v="2014-01-16T00:00:00"/>
    <n v="150.14999999999998"/>
    <x v="0"/>
    <x v="1"/>
    <s v="o"/>
  </r>
  <r>
    <n v="11"/>
    <d v="2014-01-25T00:00:00"/>
    <s v="VERSEMENT EXPRESS 4011945920"/>
    <m/>
    <n v="10"/>
    <s v="EUR"/>
    <d v="2014-01-25T00:00:00"/>
    <n v="160.14999999999998"/>
    <x v="5"/>
    <x v="1"/>
    <s v="o"/>
  </r>
  <r>
    <n v="12"/>
    <d v="2014-01-27T00:00:00"/>
    <s v="CARTE X5992 RETRAIT DAB SG 25/01 16H15 CHILLY MAZARIN JARDIN 00905586"/>
    <n v="-10"/>
    <m/>
    <s v="EUR"/>
    <d v="2014-01-27T00:00:00"/>
    <n v="150.14999999999998"/>
    <x v="5"/>
    <x v="1"/>
    <s v="o"/>
  </r>
  <r>
    <n v="13"/>
    <d v="2014-01-27T00:00:00"/>
    <s v="VIR RECU 2780302518S_x000a_DE: JUNGES MANAGEMEN_x000a_MOTIF: junges management_x000a_REF: ZZ0U4GAA71UVVET3I"/>
    <m/>
    <n v="19376.900000000001"/>
    <s v="EUR"/>
    <d v="2014-01-27T00:00:00"/>
    <n v="19527.050000000003"/>
    <x v="6"/>
    <x v="1"/>
    <s v="o"/>
  </r>
  <r>
    <n v="14"/>
    <d v="2014-01-30T00:00:00"/>
    <s v="CARTE X5992 29/01 POINT D'ENCRE"/>
    <n v="-14.5"/>
    <m/>
    <s v="EUR"/>
    <d v="2014-01-30T00:00:00"/>
    <n v="19512.550000000003"/>
    <x v="7"/>
    <x v="1"/>
    <n v="14"/>
  </r>
  <r>
    <n v="15"/>
    <d v="2014-01-30T00:00:00"/>
    <s v="CARTE X5992 29/01 AUCHAN LA DEFENS"/>
    <n v="-22.74"/>
    <m/>
    <s v="EUR"/>
    <d v="2014-01-30T00:00:00"/>
    <n v="19489.810000000001"/>
    <x v="7"/>
    <x v="1"/>
    <n v="15"/>
  </r>
  <r>
    <n v="16"/>
    <d v="2014-01-31T00:00:00"/>
    <s v="CARTE X5992 30/01 LA POSTE 929460"/>
    <n v="-2.31"/>
    <m/>
    <s v="EUR"/>
    <d v="2014-01-31T00:00:00"/>
    <n v="19487.5"/>
    <x v="3"/>
    <x v="1"/>
    <n v="16"/>
  </r>
  <r>
    <n v="19"/>
    <d v="2014-02-05T00:00:00"/>
    <s v="COTIS REPRESENTATION CHQ IMPAYE DU MOIS DE JANVIER 2014"/>
    <n v="-2.2000000000000002"/>
    <m/>
    <s v="EUR"/>
    <d v="2014-02-03T00:00:00"/>
    <n v="19485.3"/>
    <x v="0"/>
    <x v="1"/>
    <s v="o"/>
  </r>
  <r>
    <n v="20"/>
    <d v="2014-02-05T00:00:00"/>
    <s v="FACTURATION PROGELIANCE NET_x000a_REF ABONNEMENT MENSUEL_x000a_TVA A 20,00 : 3,26 EUR_x000a_MONTANT HT : 16,30 EUR"/>
    <n v="-19.559999999999999"/>
    <m/>
    <s v="EUR"/>
    <d v="2014-02-03T00:00:00"/>
    <n v="19465.739999999998"/>
    <x v="0"/>
    <x v="1"/>
    <s v="o"/>
  </r>
  <r>
    <n v="21"/>
    <d v="2014-02-10T00:00:00"/>
    <s v="CARTE X5992 08/02 LA POSTE 917000"/>
    <n v="-3.06"/>
    <m/>
    <s v="EUR"/>
    <d v="2014-02-10T00:00:00"/>
    <n v="19462.679999999997"/>
    <x v="3"/>
    <x v="1"/>
    <m/>
  </r>
  <r>
    <n v="22"/>
    <d v="2014-02-11T00:00:00"/>
    <s v="CARTE X5992 10/02 ARPEGE43912TOUZE"/>
    <n v="-8.61"/>
    <m/>
    <s v="EUR"/>
    <d v="2014-02-11T00:00:00"/>
    <n v="19454.069999999996"/>
    <x v="8"/>
    <x v="1"/>
    <s v="x"/>
  </r>
  <r>
    <n v="23"/>
    <d v="2014-02-12T00:00:00"/>
    <s v="CARTE X5992 11/02 ARPEGE43912TOUZE"/>
    <n v="-10.050000000000001"/>
    <m/>
    <s v="EUR"/>
    <d v="2014-02-12T00:00:00"/>
    <n v="19444.019999999997"/>
    <x v="8"/>
    <x v="1"/>
    <s v="x"/>
  </r>
  <r>
    <n v="24"/>
    <d v="2014-02-12T00:00:00"/>
    <s v="REGULARISATION DE COMMISSION COTIS REPRESENTATION CHQ IMPAYE"/>
    <m/>
    <n v="2.2000000000000002"/>
    <s v="EUR"/>
    <d v="2014-02-03T00:00:00"/>
    <n v="19446.219999999998"/>
    <x v="0"/>
    <x v="1"/>
    <s v="o"/>
  </r>
  <r>
    <n v="25"/>
    <d v="2014-02-12T00:00:00"/>
    <s v="REGULARISATION DE COMMISSION_x000a_FACTURATION PROGELIANCE NET_x000a_TVA A 20,00 : 3,26 EUR_x000a_MONTANT HT : 16,30 EUR"/>
    <m/>
    <n v="19.559999999999999"/>
    <s v="EUR"/>
    <d v="2014-02-03T00:00:00"/>
    <n v="19465.78"/>
    <x v="0"/>
    <x v="1"/>
    <s v="o"/>
  </r>
  <r>
    <n v="26"/>
    <d v="2014-02-13T00:00:00"/>
    <s v="CARTE X5992 12/02 ARPEGE43912TOUZE"/>
    <n v="-8.77"/>
    <m/>
    <s v="EUR"/>
    <d v="2014-02-13T00:00:00"/>
    <n v="19457.009999999998"/>
    <x v="8"/>
    <x v="1"/>
    <s v="x"/>
  </r>
  <r>
    <n v="27"/>
    <d v="2014-02-14T00:00:00"/>
    <s v="CARTE X5992 13/02 ARPEGE43912TOUZE"/>
    <n v="-8.99"/>
    <m/>
    <s v="EUR"/>
    <d v="2014-02-14T00:00:00"/>
    <n v="19448.019999999997"/>
    <x v="8"/>
    <x v="1"/>
    <s v="x"/>
  </r>
  <r>
    <n v="28"/>
    <d v="2014-02-17T00:00:00"/>
    <s v="CARTE X5992 14/02 ARPEGE43912TOUZE"/>
    <n v="-9.6300000000000008"/>
    <m/>
    <s v="EUR"/>
    <d v="2014-02-17T00:00:00"/>
    <n v="19438.389999999996"/>
    <x v="8"/>
    <x v="1"/>
    <s v="x"/>
  </r>
  <r>
    <n v="29"/>
    <d v="2014-02-18T00:00:00"/>
    <s v="COTISATION MENSUELLE JAZZ PRO_x000a_MONTANT NT : 25,78 EUR_x000a_TVA A 20,00%: 1,64 EUR"/>
    <n v="-35.64"/>
    <m/>
    <s v="EUR"/>
    <d v="2014-02-17T00:00:00"/>
    <n v="19402.749999999996"/>
    <x v="0"/>
    <x v="1"/>
    <s v="o"/>
  </r>
  <r>
    <n v="30"/>
    <d v="2014-02-18T00:00:00"/>
    <s v="CARTE X5992 17/02 ARPEGE43912TOUZE"/>
    <n v="-8.9"/>
    <m/>
    <s v="EUR"/>
    <d v="2014-02-18T00:00:00"/>
    <n v="19393.849999999995"/>
    <x v="8"/>
    <x v="1"/>
    <s v="x"/>
  </r>
  <r>
    <n v="31"/>
    <d v="2014-02-19T00:00:00"/>
    <s v="CARTE X5992 18/02 ARPEGE43912TOUZE"/>
    <n v="-10.45"/>
    <m/>
    <s v="EUR"/>
    <d v="2014-02-19T00:00:00"/>
    <n v="19383.399999999994"/>
    <x v="8"/>
    <x v="1"/>
    <s v="x"/>
  </r>
  <r>
    <n v="32"/>
    <d v="2014-02-19T00:00:00"/>
    <s v="CARTE X5992 18/02 BUFFALO GRILL"/>
    <n v="-34.200000000000003"/>
    <m/>
    <s v="EUR"/>
    <d v="2014-02-19T00:00:00"/>
    <n v="19349.199999999993"/>
    <x v="8"/>
    <x v="1"/>
    <m/>
  </r>
  <r>
    <n v="33"/>
    <d v="2014-02-19T00:00:00"/>
    <s v="PRELEVEMENT EUROPEEN 4302408348_x000a_DE: ALPHA REVISION_x000a_ID: FR75ZZZ535167_x000a_MANDAT XXZZZ401228310052365"/>
    <n v="-718.8"/>
    <m/>
    <s v="EUR"/>
    <d v="2014-02-19T00:00:00"/>
    <n v="18630.399999999994"/>
    <x v="9"/>
    <x v="1"/>
    <s v="o"/>
  </r>
  <r>
    <n v="34"/>
    <d v="2014-02-19T00:00:00"/>
    <s v="CHEQUE 1"/>
    <n v="-445.49"/>
    <m/>
    <s v="EUR"/>
    <d v="2014-02-18T00:00:00"/>
    <n v="18184.909999999993"/>
    <x v="10"/>
    <x v="1"/>
    <s v="o"/>
  </r>
  <r>
    <n v="35"/>
    <d v="2014-02-20T00:00:00"/>
    <s v="CARTE X5992 19/02 TOKYO"/>
    <n v="-35.799999999999997"/>
    <m/>
    <s v="EUR"/>
    <d v="2014-02-20T00:00:00"/>
    <n v="18149.109999999993"/>
    <x v="8"/>
    <x v="1"/>
    <m/>
  </r>
  <r>
    <n v="36"/>
    <d v="2014-02-21T00:00:00"/>
    <s v="CARTE X5992 20/02 ARPEGE43912TOUZE"/>
    <n v="-10.220000000000001"/>
    <m/>
    <s v="EUR"/>
    <d v="2014-02-21T00:00:00"/>
    <n v="18138.889999999992"/>
    <x v="8"/>
    <x v="1"/>
    <s v="x"/>
  </r>
  <r>
    <n v="37"/>
    <d v="2014-02-24T00:00:00"/>
    <s v="CARTE X5992 21/02 ARPEGE43912TOUZE"/>
    <n v="-9.4700000000000006"/>
    <m/>
    <s v="EUR"/>
    <d v="2014-02-24T00:00:00"/>
    <n v="18129.419999999991"/>
    <x v="8"/>
    <x v="1"/>
    <s v="x"/>
  </r>
  <r>
    <n v="38"/>
    <d v="2014-02-25T00:00:00"/>
    <s v="CARTE X5992 24/02 ARPEGE43912TOUZE        "/>
    <n v="-10.06"/>
    <m/>
    <s v="EUR"/>
    <d v="2014-02-25T00:00:00"/>
    <n v="18119.35999999999"/>
    <x v="8"/>
    <x v="1"/>
    <s v="x"/>
  </r>
  <r>
    <n v="39"/>
    <d v="2014-02-26T00:00:00"/>
    <s v="CARTE X5992 25/02 ARPEGE43912TOUZE        "/>
    <n v="-9.41"/>
    <m/>
    <s v="EUR"/>
    <d v="2014-02-26T00:00:00"/>
    <n v="18109.94999999999"/>
    <x v="8"/>
    <x v="1"/>
    <s v="x"/>
  </r>
  <r>
    <n v="40"/>
    <d v="2014-02-27T00:00:00"/>
    <s v="CARTE X5992 26/02 ARPEGE43912TOUZE        "/>
    <n v="-17.14"/>
    <m/>
    <s v="EUR"/>
    <d v="2014-02-27T00:00:00"/>
    <n v="18092.80999999999"/>
    <x v="8"/>
    <x v="1"/>
    <s v="x"/>
  </r>
  <r>
    <n v="41"/>
    <d v="2014-02-28T00:00:00"/>
    <s v="CARTE X5992 27/02 ARPEGE43912TOUZE        "/>
    <n v="-9.17"/>
    <m/>
    <s v="EUR"/>
    <d v="2014-02-28T00:00:00"/>
    <n v="18083.639999999992"/>
    <x v="8"/>
    <x v="1"/>
    <s v="x"/>
  </r>
  <r>
    <n v="42"/>
    <d v="2014-03-03T00:00:00"/>
    <s v="CARTE X5992 28/02 ARPEGE43912TOUZE        "/>
    <n v="-9.17"/>
    <m/>
    <s v="EUR"/>
    <d v="2014-03-03T00:00:00"/>
    <n v="18074.469999999994"/>
    <x v="8"/>
    <x v="1"/>
    <s v="x"/>
  </r>
  <r>
    <n v="43"/>
    <d v="2014-03-03T00:00:00"/>
    <s v="CARTE X5992 01/03 LA POSTE 911350         "/>
    <n v="-1.02"/>
    <m/>
    <s v="EUR"/>
    <d v="2014-03-03T00:00:00"/>
    <n v="18073.449999999993"/>
    <x v="3"/>
    <x v="1"/>
    <m/>
  </r>
  <r>
    <n v="44"/>
    <d v="2014-03-04T00:00:00"/>
    <s v="CARTE X5992 03/03 ARPEGE43912TOUZE        "/>
    <n v="-9.2200000000000006"/>
    <m/>
    <s v="EUR"/>
    <d v="2014-03-04T00:00:00"/>
    <n v="18064.229999999992"/>
    <x v="8"/>
    <x v="1"/>
    <s v="x"/>
  </r>
  <r>
    <n v="45"/>
    <d v="2014-03-05T00:00:00"/>
    <s v="CARTE X5992 04/03 ARPEGE43912TOUZE        "/>
    <n v="-9.9700000000000006"/>
    <m/>
    <s v="EUR"/>
    <d v="2014-03-05T00:00:00"/>
    <n v="18054.259999999991"/>
    <x v="8"/>
    <x v="1"/>
    <s v="x"/>
  </r>
  <r>
    <n v="46"/>
    <d v="2014-03-06T00:00:00"/>
    <s v="CARTE X5992 05/03 ARPEGE43912TOUZE        "/>
    <n v="-10.01"/>
    <m/>
    <s v="EUR"/>
    <d v="2014-03-06T00:00:00"/>
    <n v="18044.249999999993"/>
    <x v="8"/>
    <x v="1"/>
    <s v="x"/>
  </r>
  <r>
    <n v="47"/>
    <d v="2014-03-11T00:00:00"/>
    <s v="CARTE X5992 10/03 ARPEGE43912TOUZE        "/>
    <n v="-9.4499999999999993"/>
    <m/>
    <s v="EUR"/>
    <d v="2014-03-11T00:00:00"/>
    <n v="18034.799999999992"/>
    <x v="8"/>
    <x v="1"/>
    <s v="x"/>
  </r>
  <r>
    <n v="48"/>
    <d v="2014-03-12T00:00:00"/>
    <s v="CARTE X5992 11/03 ARPEGE43912TOUZE        "/>
    <n v="-8.2899999999999991"/>
    <m/>
    <s v="EUR"/>
    <d v="2014-03-12T00:00:00"/>
    <n v="18026.509999999991"/>
    <x v="8"/>
    <x v="1"/>
    <s v="x"/>
  </r>
  <r>
    <n v="49"/>
    <d v="2014-03-13T00:00:00"/>
    <s v="CARTE X5992 12/03 GRILL TIME S            "/>
    <n v="-9"/>
    <m/>
    <s v="EUR"/>
    <d v="2014-03-13T00:00:00"/>
    <n v="18017.509999999991"/>
    <x v="8"/>
    <x v="1"/>
    <m/>
  </r>
  <r>
    <n v="50"/>
    <d v="2014-03-14T00:00:00"/>
    <s v="CARTE X5992 13/03 ARPEGE43912TOUZE        "/>
    <n v="-9.2200000000000006"/>
    <m/>
    <s v="EUR"/>
    <d v="2014-03-14T00:00:00"/>
    <n v="18008.28999999999"/>
    <x v="8"/>
    <x v="1"/>
    <s v="x"/>
  </r>
  <r>
    <n v="51"/>
    <d v="2014-03-17T00:00:00"/>
    <s v="CARTE X5992 14/03 ARPEGE43912TOUZE        "/>
    <n v="-8.99"/>
    <m/>
    <s v="EUR"/>
    <d v="2014-03-17T00:00:00"/>
    <n v="17999.299999999988"/>
    <x v="8"/>
    <x v="1"/>
    <s v="x"/>
  </r>
  <r>
    <n v="52"/>
    <d v="2014-03-18T00:00:00"/>
    <s v="CARTE X5992 17/03 ARPEGE43912TOUZE        "/>
    <n v="-9.56"/>
    <m/>
    <s v="EUR"/>
    <d v="2014-03-18T00:00:00"/>
    <n v="17989.739999999987"/>
    <x v="8"/>
    <x v="1"/>
    <s v="x"/>
  </r>
  <r>
    <n v="53"/>
    <d v="2014-03-18T00:00:00"/>
    <s v="COTISATION MENSUELLE JAZZ PRO     _x000a_MONTANT NT  :    26,67 EUR     _x000a_MONTANT HT  :     9,33 EUR     _x000a_TVA A 20,00%:     1,87 EUR          "/>
    <n v="-37.869999999999997"/>
    <m/>
    <s v="EUR"/>
    <d v="2014-03-17T00:00:00"/>
    <n v="17951.869999999988"/>
    <x v="0"/>
    <x v="1"/>
    <s v="o"/>
  </r>
  <r>
    <n v="54"/>
    <d v="2014-03-21T00:00:00"/>
    <s v="CARTE X5992 19/03 ARPEGE43912TOUZE        "/>
    <n v="-10.11"/>
    <m/>
    <s v="EUR"/>
    <d v="2014-03-21T00:00:00"/>
    <n v="17941.759999999987"/>
    <x v="8"/>
    <x v="1"/>
    <s v="x"/>
  </r>
  <r>
    <n v="55"/>
    <d v="2014-03-21T00:00:00"/>
    <s v="CARTE X5992 20/03 ARPEGE43912TOUZE        "/>
    <n v="-9.67"/>
    <m/>
    <s v="EUR"/>
    <d v="2014-03-21T00:00:00"/>
    <n v="17932.089999999989"/>
    <x v="8"/>
    <x v="1"/>
    <s v="x"/>
  </r>
  <r>
    <n v="56"/>
    <d v="2014-03-24T00:00:00"/>
    <s v="CARTE X5992 21/03 ARPEGE43912TOUZE        "/>
    <n v="-8.7799999999999994"/>
    <m/>
    <s v="EUR"/>
    <d v="2014-03-24T00:00:00"/>
    <n v="17923.30999999999"/>
    <x v="8"/>
    <x v="1"/>
    <s v="x"/>
  </r>
  <r>
    <n v="57"/>
    <d v="2014-03-25T00:00:00"/>
    <s v="CARTE X5992 24/03 ARPEGE43912TOUZE        "/>
    <n v="-8.9700000000000006"/>
    <m/>
    <s v="EUR"/>
    <d v="2014-03-25T00:00:00"/>
    <n v="17914.339999999989"/>
    <x v="8"/>
    <x v="1"/>
    <s v="x"/>
  </r>
  <r>
    <n v="58"/>
    <d v="2014-03-26T00:00:00"/>
    <s v="CARTE X5992 25/03 ARPEGE43912TOUZE        "/>
    <n v="-8.8800000000000008"/>
    <m/>
    <s v="EUR"/>
    <d v="2014-03-26T00:00:00"/>
    <n v="17905.459999999988"/>
    <x v="8"/>
    <x v="1"/>
    <s v="x"/>
  </r>
  <r>
    <n v="59"/>
    <d v="2014-03-27T00:00:00"/>
    <s v="CARTE X5992 26/03 ARPEGE43912TOUZE        "/>
    <n v="-15.93"/>
    <m/>
    <s v="EUR"/>
    <d v="2014-03-27T00:00:00"/>
    <n v="17889.529999999988"/>
    <x v="8"/>
    <x v="1"/>
    <s v="x"/>
  </r>
  <r>
    <n v="60"/>
    <d v="2014-03-28T00:00:00"/>
    <s v="CARTE X5992 27/03 ARPEGE43912TOUZE        "/>
    <n v="-9.93"/>
    <m/>
    <s v="EUR"/>
    <d v="2014-03-28T00:00:00"/>
    <n v="17879.599999999988"/>
    <x v="8"/>
    <x v="1"/>
    <s v="x"/>
  </r>
  <r>
    <n v="61"/>
    <d v="2014-03-31T00:00:00"/>
    <s v="CARTE X5992 28/03 CARREFDAC LVDB          "/>
    <n v="-70"/>
    <m/>
    <s v="EUR"/>
    <d v="2014-03-31T00:00:00"/>
    <n v="17809.599999999988"/>
    <x v="2"/>
    <x v="1"/>
    <m/>
  </r>
  <r>
    <n v="62"/>
    <d v="2014-04-01T00:00:00"/>
    <s v="CARTE X5992 31/03 ARPEGE43912TOUZE        "/>
    <n v="-9.4499999999999993"/>
    <m/>
    <s v="EUR"/>
    <d v="2014-04-01T00:00:00"/>
    <n v="17800.149999999987"/>
    <x v="8"/>
    <x v="1"/>
    <s v="x"/>
  </r>
  <r>
    <n v="63"/>
    <d v="2014-04-02T00:00:00"/>
    <s v="CARTE X5992 01/04 MIRANO                  "/>
    <n v="-37.9"/>
    <m/>
    <s v="EUR"/>
    <d v="2014-04-02T00:00:00"/>
    <n v="17762.249999999985"/>
    <x v="8"/>
    <x v="1"/>
    <m/>
  </r>
  <r>
    <n v="64"/>
    <d v="2014-04-03T00:00:00"/>
    <s v="CARTE X5992 02/04 ARPEGE43912TOUZE        "/>
    <n v="-9.6199999999999992"/>
    <m/>
    <s v="EUR"/>
    <d v="2014-04-03T00:00:00"/>
    <n v="17752.629999999986"/>
    <x v="8"/>
    <x v="1"/>
    <s v="x"/>
  </r>
  <r>
    <n v="65"/>
    <d v="2014-04-04T00:00:00"/>
    <s v="CARTE X5992 03/04 ARPEGE43912TOUZE        "/>
    <n v="-19.04"/>
    <m/>
    <s v="EUR"/>
    <d v="2014-04-04T00:00:00"/>
    <n v="17733.589999999986"/>
    <x v="8"/>
    <x v="1"/>
    <s v="x"/>
  </r>
  <r>
    <n v="66"/>
    <d v="2014-04-07T00:00:00"/>
    <s v="CARTE X5992 04/04 ARPEGE43912TOUZE        "/>
    <n v="-9.17"/>
    <m/>
    <s v="EUR"/>
    <d v="2014-04-07T00:00:00"/>
    <n v="17724.419999999987"/>
    <x v="8"/>
    <x v="1"/>
    <s v="x"/>
  </r>
  <r>
    <n v="67"/>
    <d v="2014-04-08T00:00:00"/>
    <s v="CARTE X5992 07/04 ARPEGE43912TOUZE        "/>
    <n v="-9.0500000000000007"/>
    <m/>
    <s v="EUR"/>
    <d v="2014-04-08T00:00:00"/>
    <n v="17715.369999999988"/>
    <x v="8"/>
    <x v="1"/>
    <s v="x"/>
  </r>
  <r>
    <n v="68"/>
    <d v="2014-04-09T00:00:00"/>
    <s v="CARTE X5992 08/04 ARPEGE43912TOUZE        "/>
    <n v="-10.36"/>
    <m/>
    <s v="EUR"/>
    <d v="2014-04-09T00:00:00"/>
    <n v="17705.009999999987"/>
    <x v="8"/>
    <x v="1"/>
    <s v="x"/>
  </r>
  <r>
    <n v="69"/>
    <d v="2014-04-09T00:00:00"/>
    <s v="VIR RECU    0893744203S             _x000a_DE: JUNGES MANAGEMEN           _x000a_REF: ZZ0UK21Y0ADF8BSL9         "/>
    <m/>
    <n v="15969.2"/>
    <s v="EUR"/>
    <d v="2014-04-09T00:00:00"/>
    <n v="33674.209999999992"/>
    <x v="6"/>
    <x v="1"/>
    <s v="o"/>
  </r>
  <r>
    <n v="72"/>
    <d v="2014-04-10T00:00:00"/>
    <s v="CARTE X5992 09/04 ARPEGE43912TOUZE        "/>
    <n v="-7.72"/>
    <m/>
    <s v="EUR"/>
    <d v="2014-04-10T00:00:00"/>
    <n v="33666.489999999991"/>
    <x v="8"/>
    <x v="1"/>
    <s v="x"/>
  </r>
  <r>
    <n v="73"/>
    <d v="2014-04-10T00:00:00"/>
    <s v="CARTE X5992 09/04 ARPEGE43912TOUZE        "/>
    <n v="-8.93"/>
    <m/>
    <s v="EUR"/>
    <d v="2014-04-10T00:00:00"/>
    <n v="33657.55999999999"/>
    <x v="8"/>
    <x v="1"/>
    <s v="x"/>
  </r>
  <r>
    <n v="74"/>
    <d v="2014-04-11T00:00:00"/>
    <s v="CARTE X5992 10/04 ARPEGE43912TOUZE        "/>
    <n v="-9.23"/>
    <m/>
    <s v="EUR"/>
    <d v="2014-04-11T00:00:00"/>
    <n v="33648.329999999987"/>
    <x v="8"/>
    <x v="1"/>
    <s v="x"/>
  </r>
  <r>
    <n v="75"/>
    <d v="2014-04-14T00:00:00"/>
    <s v="CARTE X5992 10/04 IDTGV       COMMERCE ELECTRONIQUE                  "/>
    <n v="-126"/>
    <m/>
    <s v="EUR"/>
    <d v="2014-04-14T00:00:00"/>
    <n v="33522.329999999987"/>
    <x v="11"/>
    <x v="1"/>
    <m/>
  </r>
  <r>
    <n v="76"/>
    <d v="2014-04-14T00:00:00"/>
    <s v="CARTE X5992 11/04 ARPEGE43912TOUZE        "/>
    <n v="-9.39"/>
    <m/>
    <s v="EUR"/>
    <d v="2014-04-14T00:00:00"/>
    <n v="33512.939999999988"/>
    <x v="8"/>
    <x v="1"/>
    <s v="x"/>
  </r>
  <r>
    <n v="78"/>
    <d v="2014-04-17T00:00:00"/>
    <s v="COTISATION MENSUELLE JAZZ PRO_x000a_MONTANT NT : 26,67 EUR_x000a_MONTANT HT : 9,33 EUR_x000a_TVA A 20,00%: 1,87 EUR"/>
    <n v="-37.869999999999997"/>
    <m/>
    <s v="EUR"/>
    <d v="2014-04-16T00:00:00"/>
    <n v="33475.069999999985"/>
    <x v="0"/>
    <x v="1"/>
    <s v="o"/>
  </r>
  <r>
    <n v="79"/>
    <d v="2014-04-17T00:00:00"/>
    <s v="CARTE X5992 16/04 ARPEGE43912TOUZE"/>
    <n v="-4.26"/>
    <m/>
    <s v="EUR"/>
    <d v="2014-04-17T00:00:00"/>
    <n v="33470.809999999983"/>
    <x v="8"/>
    <x v="1"/>
    <s v="x"/>
  </r>
  <r>
    <n v="80"/>
    <d v="2014-04-18T00:00:00"/>
    <s v="CARTE X5992 17/04 COURTEPAILLE"/>
    <n v="-35.5"/>
    <m/>
    <s v="EUR"/>
    <d v="2014-04-18T00:00:00"/>
    <n v="33435.309999999983"/>
    <x v="8"/>
    <x v="1"/>
    <s v="x"/>
  </r>
  <r>
    <n v="81"/>
    <d v="2014-04-22T00:00:00"/>
    <s v="PRELEVEMENT EUROPEEN 0917949708_x000a_DE: ALPHA REVISION_x000a_ID: FR75ZZZ535167_x000a_MOTIF: FACTURE AD VALOREM_x000a_REF: 10052365 08042014-112513"/>
    <n v="-180"/>
    <m/>
    <s v="EUR"/>
    <d v="2014-04-22T00:00:00"/>
    <n v="33255.309999999983"/>
    <x v="9"/>
    <x v="1"/>
    <s v="o"/>
  </r>
  <r>
    <n v="82"/>
    <d v="2014-04-23T00:00:00"/>
    <s v="VIR RECU 2340373766_x000a_DE: SARL ADHERENCE CONSULT_x000a_MOTIF: CTLM12014"/>
    <m/>
    <n v="13728"/>
    <s v="EUR"/>
    <d v="2014-04-23T00:00:00"/>
    <n v="46983.309999999983"/>
    <x v="12"/>
    <x v="1"/>
    <s v="o"/>
  </r>
  <r>
    <n v="83"/>
    <d v="2014-04-29T00:00:00"/>
    <s v="CARTE X5992 28/04 ARPEGE43912TOUZE"/>
    <n v="-9.09"/>
    <m/>
    <s v="EUR"/>
    <d v="2014-04-29T00:00:00"/>
    <n v="46974.219999999987"/>
    <x v="8"/>
    <x v="1"/>
    <m/>
  </r>
  <r>
    <n v="84"/>
    <d v="2014-04-30T00:00:00"/>
    <s v="CARTE X5992 29/04 ARPEGE43912TOUZE"/>
    <n v="-3.12"/>
    <m/>
    <s v="EUR"/>
    <d v="2014-04-30T00:00:00"/>
    <n v="46971.099999999984"/>
    <x v="8"/>
    <x v="1"/>
    <s v="x"/>
  </r>
  <r>
    <n v="85"/>
    <d v="2014-05-02T00:00:00"/>
    <s v="CARTE X5992 30/04 ARPEGE43912TOUZE"/>
    <n v="-4.3099999999999996"/>
    <m/>
    <s v="EUR"/>
    <d v="2014-05-02T00:00:00"/>
    <n v="46966.789999999986"/>
    <x v="8"/>
    <x v="1"/>
    <s v="x"/>
  </r>
  <r>
    <n v="86"/>
    <d v="2014-05-06T00:00:00"/>
    <s v="CARTE X5992 05/05 ARPEGE43912TOUZE"/>
    <n v="-9.75"/>
    <m/>
    <s v="EUR"/>
    <d v="2014-05-06T00:00:00"/>
    <n v="46957.039999999986"/>
    <x v="8"/>
    <x v="1"/>
    <s v="x"/>
  </r>
  <r>
    <n v="87"/>
    <d v="2014-05-07T00:00:00"/>
    <s v="CARTE X5992 06/05 ARPEGE43912TOUZE"/>
    <n v="-8.8699999999999992"/>
    <m/>
    <s v="EUR"/>
    <d v="2014-05-07T00:00:00"/>
    <n v="46948.169999999984"/>
    <x v="8"/>
    <x v="1"/>
    <s v="x"/>
  </r>
  <r>
    <n v="88"/>
    <d v="2014-05-09T00:00:00"/>
    <s v="CARTE X5992 07/05 ARPEGE43912TOUZE"/>
    <n v="-17.89"/>
    <m/>
    <s v="EUR"/>
    <d v="2014-05-09T00:00:00"/>
    <n v="46930.279999999984"/>
    <x v="8"/>
    <x v="1"/>
    <s v="x"/>
  </r>
  <r>
    <n v="89"/>
    <d v="2014-05-12T00:00:00"/>
    <s v="CARTE X5992 09/05 NEW TOKYO"/>
    <n v="-16.7"/>
    <m/>
    <s v="EUR"/>
    <d v="2014-05-12T00:00:00"/>
    <n v="46913.579999999987"/>
    <x v="8"/>
    <x v="1"/>
    <m/>
  </r>
  <r>
    <n v="90"/>
    <d v="2014-05-13T00:00:00"/>
    <s v="CARTE X5992 12/05 ARPEGE43912TOUZE"/>
    <n v="-9.7799999999999994"/>
    <m/>
    <s v="EUR"/>
    <d v="2014-05-13T00:00:00"/>
    <n v="46903.799999999988"/>
    <x v="8"/>
    <x v="1"/>
    <s v="x"/>
  </r>
  <r>
    <n v="91"/>
    <d v="2014-05-14T00:00:00"/>
    <s v="CARTE X5992 13/05 ARPEGE43912TOUZE"/>
    <n v="-8.8699999999999992"/>
    <m/>
    <s v="EUR"/>
    <d v="2014-05-14T00:00:00"/>
    <n v="46894.929999999986"/>
    <x v="8"/>
    <x v="1"/>
    <s v="x"/>
  </r>
  <r>
    <n v="92"/>
    <d v="2014-05-15T00:00:00"/>
    <s v="CARTE X5992 14/05 ARPEGE43912TOUZE"/>
    <n v="-10.59"/>
    <m/>
    <s v="EUR"/>
    <d v="2014-05-15T00:00:00"/>
    <n v="46884.339999999989"/>
    <x v="8"/>
    <x v="1"/>
    <s v="x"/>
  </r>
  <r>
    <n v="93"/>
    <d v="2014-05-16T00:00:00"/>
    <s v="CARTE X5992 15/05 ARPEGE43912TOUZE"/>
    <n v="-4.91"/>
    <m/>
    <s v="EUR"/>
    <d v="2014-05-16T00:00:00"/>
    <n v="46879.429999999986"/>
    <x v="8"/>
    <x v="1"/>
    <s v="x"/>
  </r>
  <r>
    <n v="94"/>
    <d v="2014-05-17T00:00:00"/>
    <s v="COTISATION MENSUELLE JAZZ PRO_x000a_MONTANT NT : 26,67 EUR_x000a_MONTANT HT : 9,33 EUR_x000a_TVA A 20,00%: 1,87 EUR"/>
    <n v="-37.869999999999997"/>
    <m/>
    <s v="EUR"/>
    <d v="2014-05-16T00:00:00"/>
    <n v="46841.559999999983"/>
    <x v="0"/>
    <x v="1"/>
    <s v="o"/>
  </r>
  <r>
    <n v="95"/>
    <d v="2014-05-19T00:00:00"/>
    <s v="CARTE X5992 16/05 ARPEGE43912TOUZE"/>
    <n v="-9.56"/>
    <m/>
    <s v="EUR"/>
    <d v="2014-05-19T00:00:00"/>
    <n v="46831.999999999985"/>
    <x v="8"/>
    <x v="1"/>
    <s v="x"/>
  </r>
  <r>
    <n v="96"/>
    <d v="2014-05-19T00:00:00"/>
    <s v="VIR RECU 4984084651S_x000a_DE: SARL ADHERENCE CONSULTING_x000a_MOTIF: Facture n CTLM-M03A2014"/>
    <m/>
    <n v="11856"/>
    <s v="EUR"/>
    <d v="2014-05-19T00:00:00"/>
    <n v="58687.999999999985"/>
    <x v="12"/>
    <x v="1"/>
    <s v="o"/>
  </r>
  <r>
    <n v="97"/>
    <d v="2014-05-20T00:00:00"/>
    <s v="CARTE X5992 19/05 ARPEGE43912TOUZE"/>
    <n v="-5.19"/>
    <m/>
    <s v="EUR"/>
    <d v="2014-05-20T00:00:00"/>
    <n v="58682.809999999983"/>
    <x v="8"/>
    <x v="1"/>
    <s v="x"/>
  </r>
  <r>
    <n v="98"/>
    <d v="2014-05-20T00:00:00"/>
    <s v="PRELEVEMENT EUROPEEN 4605544472_x000a_DE: ALPHA REVISION_x000a_ID: FR75ZZZ535167_x000a_MOTIF: Ad VALOREM 04/2014_x000a_REF: HONORAIRES AVRIL AD VALOREM"/>
    <n v="-180"/>
    <m/>
    <s v="EUR"/>
    <d v="2014-05-20T00:00:00"/>
    <n v="58502.809999999983"/>
    <x v="9"/>
    <x v="1"/>
    <s v="o"/>
  </r>
  <r>
    <n v="99"/>
    <d v="2014-05-22T00:00:00"/>
    <s v="CARTE X5992 21/05 ARPEGE43912TOUZE"/>
    <n v="-9.93"/>
    <m/>
    <s v="EUR"/>
    <d v="2014-05-22T00:00:00"/>
    <n v="58492.879999999983"/>
    <x v="8"/>
    <x v="1"/>
    <s v="x"/>
  </r>
  <r>
    <n v="100"/>
    <d v="2014-05-22T00:00:00"/>
    <s v="CHEQUE 2"/>
    <n v="-5550"/>
    <m/>
    <s v="EUR"/>
    <d v="2014-05-21T00:00:00"/>
    <n v="52942.879999999983"/>
    <x v="13"/>
    <x v="1"/>
    <s v="o"/>
  </r>
  <r>
    <n v="101"/>
    <d v="2014-05-23T00:00:00"/>
    <s v="CARTE X5992 22/05 ARPEGE43912TOUZE"/>
    <n v="-9.25"/>
    <m/>
    <s v="EUR"/>
    <d v="2014-05-23T00:00:00"/>
    <n v="52933.629999999983"/>
    <x v="8"/>
    <x v="1"/>
    <s v="x"/>
  </r>
  <r>
    <n v="102"/>
    <d v="2014-05-23T00:00:00"/>
    <s v="000001 VIR EUROPEEN EMIS NET_x000a_POUR: JUNGES MANAGEMENT SASU_x000a_REF: 9414302655004_x000a_REMISE: JUNGES MANAGEMENT 2014-04-LPA-01_x000a_MOTIF: JUNGES MANAGEMENT 2014-04-LPA-01"/>
    <n v="-367.2"/>
    <m/>
    <s v="EUR"/>
    <d v="2014-05-23T00:00:00"/>
    <n v="52566.429999999986"/>
    <x v="14"/>
    <x v="1"/>
    <s v="o"/>
  </r>
  <r>
    <n v="103"/>
    <d v="2014-05-26T00:00:00"/>
    <s v="CARTE X5992 23/05 ARPEGE43912TOUZE"/>
    <n v="-9.06"/>
    <m/>
    <s v="EUR"/>
    <d v="2014-05-26T00:00:00"/>
    <n v="52557.369999999988"/>
    <x v="8"/>
    <x v="1"/>
    <s v="x"/>
  </r>
  <r>
    <n v="104"/>
    <d v="2014-05-27T00:00:00"/>
    <s v="CARTE X5992 26/05 ARPEGE43912TOUZE"/>
    <n v="-5.12"/>
    <m/>
    <s v="EUR"/>
    <d v="2014-05-27T00:00:00"/>
    <n v="52552.249999999985"/>
    <x v="8"/>
    <x v="1"/>
    <s v="x"/>
  </r>
  <r>
    <n v="105"/>
    <d v="2014-05-28T00:00:00"/>
    <s v="CARTE X5992 27/05 ARPEGE43912TOUZE"/>
    <n v="-4.76"/>
    <m/>
    <s v="EUR"/>
    <d v="2014-05-28T00:00:00"/>
    <n v="52547.489999999983"/>
    <x v="8"/>
    <x v="1"/>
    <s v="x"/>
  </r>
  <r>
    <n v="106"/>
    <d v="2014-05-30T00:00:00"/>
    <s v="CARTE X5992 28/05 ARPEGE43912TOUZE"/>
    <n v="-18.04"/>
    <m/>
    <s v="EUR"/>
    <d v="2014-05-30T00:00:00"/>
    <n v="52529.449999999983"/>
    <x v="8"/>
    <x v="1"/>
    <s v="x"/>
  </r>
  <r>
    <n v="107"/>
    <d v="2014-06-02T00:00:00"/>
    <s v="000001 VIR EUROPEEN EMIS NET_x000a_POUR: JUNGES MANAGEMENT SASU_x000a_REF: 9415302824792_x000a_REMISE: JUNGES MANAGEMENT 2014-05-LPA-01_x000a_MOTIF: JUNGES MANAGEMENT 2014-05-LPA-01"/>
    <n v="-367.2"/>
    <m/>
    <s v="EUR"/>
    <d v="2014-06-02T00:00:00"/>
    <n v="52162.249999999985"/>
    <x v="14"/>
    <x v="1"/>
    <s v="o"/>
  </r>
  <r>
    <n v="108"/>
    <d v="2014-06-02T00:00:00"/>
    <s v="000001 VIR EUROPEEN EMIS NET_x000a_POUR: LAURENT PASTEAU CPT CUR_x000a_REF: 9415302825019_x000a_REMISE: NOTE DE FRAIS Q3-2013_x000a_MOTIF: NOTE DE FRAIS Q3-2013"/>
    <n v="-6956.85"/>
    <m/>
    <s v="EUR"/>
    <d v="2014-06-02T00:00:00"/>
    <n v="45205.399999999987"/>
    <x v="15"/>
    <x v="1"/>
    <s v="o"/>
  </r>
  <r>
    <n v="109"/>
    <d v="2014-06-03T00:00:00"/>
    <s v="CARTE X5992 02/06 ARPEGE43912TOUZE"/>
    <n v="-4.54"/>
    <m/>
    <s v="EUR"/>
    <d v="2014-06-03T00:00:00"/>
    <n v="45200.859999999986"/>
    <x v="8"/>
    <x v="1"/>
    <s v="x"/>
  </r>
  <r>
    <n v="110"/>
    <d v="2014-06-05T00:00:00"/>
    <s v="CARTE X5992 04/06 ARPEGE43912TOUZE"/>
    <n v="-9.6199999999999992"/>
    <m/>
    <s v="EUR"/>
    <d v="2014-06-05T00:00:00"/>
    <n v="45191.239999999983"/>
    <x v="8"/>
    <x v="1"/>
    <s v="x"/>
  </r>
  <r>
    <n v="111"/>
    <d v="2014-06-06T00:00:00"/>
    <s v="CARTE X5992 05/06 ARPEGE43912TOUZE"/>
    <n v="-9.75"/>
    <m/>
    <s v="EUR"/>
    <d v="2014-06-06T00:00:00"/>
    <n v="45181.489999999983"/>
    <x v="8"/>
    <x v="1"/>
    <s v="x"/>
  </r>
  <r>
    <n v="112"/>
    <d v="2014-06-10T00:00:00"/>
    <s v="CARTE X5992 06/06 ARPEGE43912TOUZE"/>
    <n v="-10.27"/>
    <m/>
    <s v="EUR"/>
    <d v="2014-06-10T00:00:00"/>
    <n v="45171.219999999987"/>
    <x v="8"/>
    <x v="1"/>
    <s v="x"/>
  </r>
  <r>
    <n v="113"/>
    <d v="2014-06-10T00:00:00"/>
    <s v="CARTE X5992 06/06 L ARC DE TRIOMPHE 3"/>
    <n v="-30.1"/>
    <m/>
    <s v="EUR"/>
    <d v="2014-06-10T00:00:00"/>
    <n v="45141.119999999988"/>
    <x v="8"/>
    <x v="1"/>
    <m/>
  </r>
  <r>
    <n v="114"/>
    <d v="2014-06-11T00:00:00"/>
    <s v="CARTE X5992 10/06 ARPEGE43912TOUZE"/>
    <n v="-9.1199999999999992"/>
    <m/>
    <s v="EUR"/>
    <d v="2014-06-11T00:00:00"/>
    <n v="45131.999999999985"/>
    <x v="8"/>
    <x v="1"/>
    <s v="x"/>
  </r>
  <r>
    <n v="115"/>
    <d v="2014-06-12T00:00:00"/>
    <s v="CARTE X5992 11/06 ARPEGE43912TOUZE"/>
    <n v="-8.58"/>
    <m/>
    <s v="EUR"/>
    <d v="2014-06-12T00:00:00"/>
    <n v="45123.419999999984"/>
    <x v="8"/>
    <x v="1"/>
    <s v="x"/>
  </r>
  <r>
    <n v="116"/>
    <d v="2014-06-13T00:00:00"/>
    <s v="CARTE X5992 12/06 LA POSTE L921380"/>
    <n v="-5"/>
    <m/>
    <s v="EUR"/>
    <d v="2014-06-13T00:00:00"/>
    <n v="45118.419999999984"/>
    <x v="3"/>
    <x v="1"/>
    <m/>
  </r>
  <r>
    <n v="117"/>
    <d v="2014-06-13T00:00:00"/>
    <s v="CARTE X5992 12/06 ARPEGE43912TOUZE"/>
    <n v="-8.49"/>
    <m/>
    <s v="EUR"/>
    <d v="2014-06-13T00:00:00"/>
    <n v="45109.929999999986"/>
    <x v="8"/>
    <x v="1"/>
    <s v="x"/>
  </r>
  <r>
    <n v="118"/>
    <d v="2014-06-16T00:00:00"/>
    <s v="CARTE X5992 13/06 ARPEGE43912TOUZE"/>
    <n v="-9.56"/>
    <m/>
    <s v="EUR"/>
    <d v="2014-06-16T00:00:00"/>
    <n v="45100.369999999988"/>
    <x v="8"/>
    <x v="1"/>
    <s v="x"/>
  </r>
  <r>
    <n v="119"/>
    <d v="2014-06-17T00:00:00"/>
    <s v="COTISATION MENSUELLE JAZZ PRO_x000a_MONTANT NT : 26,67 EUR_x000a_MONTANT HT : 9,33 EUR_x000a_TVA A 20,00%: 1,87 EUR"/>
    <n v="-37.869999999999997"/>
    <m/>
    <s v="EUR"/>
    <d v="2014-06-16T00:00:00"/>
    <n v="45062.499999999985"/>
    <x v="0"/>
    <x v="1"/>
    <s v="o"/>
  </r>
  <r>
    <n v="120"/>
    <d v="2014-06-17T00:00:00"/>
    <s v="CARTE X5992 16/06 ARPEGE43912TOUZE"/>
    <n v="-10.39"/>
    <m/>
    <s v="EUR"/>
    <d v="2014-06-17T00:00:00"/>
    <n v="45052.109999999986"/>
    <x v="8"/>
    <x v="1"/>
    <s v="x"/>
  </r>
  <r>
    <n v="121"/>
    <d v="2014-06-18T00:00:00"/>
    <s v="CARTE X5992 17/06 ARPEGE43912TOUZE"/>
    <n v="-9.85"/>
    <m/>
    <s v="EUR"/>
    <d v="2014-06-18T00:00:00"/>
    <n v="45042.259999999987"/>
    <x v="8"/>
    <x v="1"/>
    <s v="x"/>
  </r>
  <r>
    <n v="122"/>
    <d v="2014-06-18T00:00:00"/>
    <s v="VIR RECU 7983792402S_x000a_DE: SARL ADHERENCE CONSULTING_x000a_MOTIF: facture 4"/>
    <m/>
    <n v="10608"/>
    <s v="EUR"/>
    <d v="2014-06-18T00:00:00"/>
    <n v="55650.259999999987"/>
    <x v="12"/>
    <x v="1"/>
    <s v="o"/>
  </r>
  <r>
    <n v="123"/>
    <d v="2014-06-18T00:00:00"/>
    <s v="TELEREGLT 7960301282 IS1 201406A1798 800012107532TLR798488623IS"/>
    <n v="-2774"/>
    <m/>
    <s v="EUR"/>
    <d v="2014-06-18T00:00:00"/>
    <n v="52876.259999999987"/>
    <x v="13"/>
    <x v="1"/>
    <m/>
  </r>
  <r>
    <n v="124"/>
    <d v="2014-06-19T00:00:00"/>
    <s v="CARTE X5992 18/06 ARPEGE43912TOUZE"/>
    <n v="-9.7799999999999994"/>
    <m/>
    <s v="EUR"/>
    <d v="2014-06-19T00:00:00"/>
    <n v="52866.479999999989"/>
    <x v="8"/>
    <x v="1"/>
    <s v="x"/>
  </r>
  <r>
    <n v="125"/>
    <d v="2014-06-19T00:00:00"/>
    <s v="CARTE X5992 18/06 BUFFAPONT SA"/>
    <n v="-39"/>
    <m/>
    <s v="EUR"/>
    <d v="2014-06-19T00:00:00"/>
    <n v="52827.479999999989"/>
    <x v="8"/>
    <x v="1"/>
    <s v="x"/>
  </r>
  <r>
    <n v="126"/>
    <d v="2014-06-20T00:00:00"/>
    <s v="CARTE X5992 19/06 ARPEGE43912TOUZE"/>
    <n v="-17.489999999999998"/>
    <m/>
    <s v="EUR"/>
    <d v="2014-06-20T00:00:00"/>
    <n v="52809.989999999991"/>
    <x v="8"/>
    <x v="1"/>
    <m/>
  </r>
  <r>
    <n v="127"/>
    <d v="2014-06-20T00:00:00"/>
    <s v="PRELEVEMENT EUROPEEN 7905808550_x000a_DE: ALPHA REVISION_x000a_ID: FR75ZZZ535167_x000a_MOTIF: Honoraires 05/2014_x000a_REF: ALPHA REVISION - Ad VALOREM"/>
    <n v="-180"/>
    <m/>
    <s v="EUR"/>
    <d v="2014-06-20T00:00:00"/>
    <n v="52629.989999999991"/>
    <x v="9"/>
    <x v="1"/>
    <s v="o"/>
  </r>
  <r>
    <n v="128"/>
    <d v="2014-06-23T00:00:00"/>
    <s v="CARTE X5992 20/06 ARPEGE43912TOUZE"/>
    <n v="-9.26"/>
    <m/>
    <s v="EUR"/>
    <d v="2014-06-23T00:00:00"/>
    <n v="52620.729999999989"/>
    <x v="8"/>
    <x v="1"/>
    <s v="x"/>
  </r>
  <r>
    <n v="129"/>
    <d v="2014-06-24T00:00:00"/>
    <s v="CARTE X5992 23/06 ARPEGE43912TOUZE"/>
    <n v="-9.56"/>
    <m/>
    <s v="EUR"/>
    <d v="2014-06-24T00:00:00"/>
    <n v="52611.169999999991"/>
    <x v="8"/>
    <x v="1"/>
    <s v="x"/>
  </r>
  <r>
    <n v="130"/>
    <d v="2014-06-25T00:00:00"/>
    <s v="CARTE X5992 24/06 ARPEGE43912TOUZE"/>
    <n v="-9.48"/>
    <m/>
    <s v="EUR"/>
    <d v="2014-06-25T00:00:00"/>
    <n v="52601.689999999988"/>
    <x v="8"/>
    <x v="1"/>
    <s v="x"/>
  </r>
  <r>
    <n v="131"/>
    <d v="2014-06-26T00:00:00"/>
    <s v="CARTE X5992 25/06 ARPEGE43912TOUZE"/>
    <n v="-9.8000000000000007"/>
    <m/>
    <s v="EUR"/>
    <d v="2014-06-26T00:00:00"/>
    <n v="52591.889999999985"/>
    <x v="8"/>
    <x v="1"/>
    <s v="x"/>
  </r>
  <r>
    <n v="132"/>
    <d v="2014-06-27T00:00:00"/>
    <s v="CARTE X5992 26/06 ARPEGE43912TOUZE"/>
    <n v="-9.3699999999999992"/>
    <m/>
    <s v="EUR"/>
    <d v="2014-06-27T00:00:00"/>
    <n v="52582.519999999982"/>
    <x v="8"/>
    <x v="1"/>
    <s v="x"/>
  </r>
  <r>
    <n v="133"/>
    <d v="2014-06-30T00:00:00"/>
    <s v="CARTE X5992 27/06 ARPEGE43912TOUZE"/>
    <n v="-10.38"/>
    <m/>
    <s v="EUR"/>
    <d v="2014-06-30T00:00:00"/>
    <n v="52572.139999999985"/>
    <x v="8"/>
    <x v="1"/>
    <s v="x"/>
  </r>
  <r>
    <n v="134"/>
    <d v="2014-07-01T00:00:00"/>
    <s v="CARTE X5992 30/06 ARPEGE43912TOUZE"/>
    <n v="-8.2899999999999991"/>
    <m/>
    <s v="EUR"/>
    <d v="2014-07-01T00:00:00"/>
    <n v="52563.849999999984"/>
    <x v="8"/>
    <x v="1"/>
    <s v="x"/>
  </r>
  <r>
    <n v="135"/>
    <d v="2014-07-03T00:00:00"/>
    <s v="CARTE X5992 02/07 ARPEGE43912TOUZE"/>
    <n v="-9.6300000000000008"/>
    <m/>
    <s v="EUR"/>
    <d v="2014-07-03T00:00:00"/>
    <n v="52554.219999999987"/>
    <x v="8"/>
    <x v="1"/>
    <s v="x"/>
  </r>
  <r>
    <n v="136"/>
    <d v="2014-07-03T00:00:00"/>
    <s v="000001 VIR EUROPEEN EMIS NET_x000a_POUR: JUNGES MANAGEMENT SASU_x000a_REF: 9418403674546_x000a_REMISE: JUNGES MANAGEMENT 201406LPA01_x000a_MOTIF: JUNGES MANAGEMENT 201406LPA01"/>
    <n v="-432"/>
    <m/>
    <s v="EUR"/>
    <d v="2014-07-03T00:00:00"/>
    <n v="52122.219999999987"/>
    <x v="14"/>
    <x v="1"/>
    <s v="o"/>
  </r>
  <r>
    <n v="137"/>
    <d v="2014-07-04T00:00:00"/>
    <s v="CARTE X5992 03/07 ARPEGE43912TOUZE"/>
    <n v="-10.15"/>
    <m/>
    <s v="EUR"/>
    <d v="2014-07-04T00:00:00"/>
    <n v="52112.069999999985"/>
    <x v="8"/>
    <x v="1"/>
    <s v="x"/>
  </r>
  <r>
    <n v="138"/>
    <d v="2014-07-07T00:00:00"/>
    <s v="CARTE X5992 04/07 ARPEGE43912TOUZE"/>
    <n v="-9.4"/>
    <m/>
    <s v="EUR"/>
    <d v="2014-07-07T00:00:00"/>
    <n v="52102.669999999984"/>
    <x v="8"/>
    <x v="1"/>
    <s v="x"/>
  </r>
  <r>
    <n v="139"/>
    <d v="2014-07-08T00:00:00"/>
    <s v="CARTE X5992 07/07 ARPEGE43912TOUZE"/>
    <n v="-8.76"/>
    <m/>
    <s v="EUR"/>
    <d v="2014-07-08T00:00:00"/>
    <n v="52093.909999999982"/>
    <x v="8"/>
    <x v="1"/>
    <s v="x"/>
  </r>
  <r>
    <n v="140"/>
    <d v="2014-07-09T00:00:00"/>
    <s v="CARTE X5992 08/07 ARPEGE43912TOUZE"/>
    <n v="-9.67"/>
    <m/>
    <s v="EUR"/>
    <d v="2014-07-09T00:00:00"/>
    <n v="52084.239999999983"/>
    <x v="8"/>
    <x v="1"/>
    <s v="x"/>
  </r>
  <r>
    <n v="141"/>
    <d v="2014-07-11T00:00:00"/>
    <s v="CARTE X5992 10/07 ARPEGE43912TOUZE"/>
    <n v="-9.82"/>
    <m/>
    <s v="EUR"/>
    <d v="2014-07-11T00:00:00"/>
    <n v="52074.419999999984"/>
    <x v="8"/>
    <x v="1"/>
    <s v="x"/>
  </r>
  <r>
    <n v="142"/>
    <d v="2014-07-15T00:00:00"/>
    <s v="CARTE X5992 11/07 SNCF"/>
    <n v="-16.8"/>
    <m/>
    <s v="EUR"/>
    <d v="2014-07-15T00:00:00"/>
    <n v="52057.619999999981"/>
    <x v="11"/>
    <x v="1"/>
    <m/>
  </r>
  <r>
    <n v="143"/>
    <d v="2014-07-17T00:00:00"/>
    <s v="COTISATION MENSUELLE JAZZ PRO_x000a_MONTANT NT : 26,67 EUR_x000a_MONTANT HT : 9,33 EUR_x000a_TVA A 20,00%: 1,87 EUR"/>
    <n v="-37.869999999999997"/>
    <m/>
    <s v="EUR"/>
    <d v="2014-07-16T00:00:00"/>
    <n v="52019.749999999978"/>
    <x v="0"/>
    <x v="1"/>
    <s v="o"/>
  </r>
  <r>
    <n v="144"/>
    <d v="2014-07-18T00:00:00"/>
    <s v="CARTE X5992 17/07 ARPEGE43912TOUZE"/>
    <n v="-9.6"/>
    <m/>
    <s v="EUR"/>
    <d v="2014-07-18T00:00:00"/>
    <n v="52010.14999999998"/>
    <x v="8"/>
    <x v="1"/>
    <s v="x"/>
  </r>
  <r>
    <n v="145"/>
    <d v="2014-07-18T00:00:00"/>
    <s v="PRELEVEMENT EUROPEEN 1603041275_x000a_DE: ALPHA REVISION_x000a_ID: FR75ZZZ535167_x000a_MOTIF: HONORAIRES AD VALOREM 06/2014_x000a_REF: ALPHA REVISION - Ad VALOREM"/>
    <n v="-180"/>
    <m/>
    <s v="EUR"/>
    <d v="2014-07-18T00:00:00"/>
    <n v="51830.14999999998"/>
    <x v="9"/>
    <x v="1"/>
    <s v="o"/>
  </r>
  <r>
    <n v="146"/>
    <d v="2014-07-21T00:00:00"/>
    <s v="CARTE X5992 18/07 ARPEGE43912TOUZE"/>
    <n v="-8.91"/>
    <m/>
    <s v="EUR"/>
    <d v="2014-07-21T00:00:00"/>
    <n v="51821.239999999976"/>
    <x v="8"/>
    <x v="1"/>
    <s v="x"/>
  </r>
  <r>
    <n v="147"/>
    <d v="2014-07-21T00:00:00"/>
    <s v="CARTE X5992 18/07 CHARLIE BIRDY"/>
    <n v="-57.9"/>
    <m/>
    <s v="EUR"/>
    <d v="2014-07-21T00:00:00"/>
    <n v="51763.339999999975"/>
    <x v="8"/>
    <x v="1"/>
    <m/>
  </r>
  <r>
    <n v="148"/>
    <d v="2014-07-21T00:00:00"/>
    <s v="VIR RECU 2184035730S_x000a_DE: SARL ADHERENCE CONSULTING_x000a_MOTIF: FACT 5 MAI"/>
    <m/>
    <n v="10608"/>
    <s v="EUR"/>
    <d v="2014-07-21T00:00:00"/>
    <n v="62371.339999999975"/>
    <x v="12"/>
    <x v="1"/>
    <s v="o"/>
  </r>
  <r>
    <n v="149"/>
    <d v="2014-07-23T00:00:00"/>
    <s v="CARTE X5992 22/07 ARPEGE43912TOUZE"/>
    <n v="-8.1"/>
    <m/>
    <s v="EUR"/>
    <d v="2014-07-23T00:00:00"/>
    <n v="62363.239999999976"/>
    <x v="8"/>
    <x v="1"/>
    <s v="x"/>
  </r>
  <r>
    <n v="150"/>
    <d v="2014-07-24T00:00:00"/>
    <s v="CARTE X5992 23/07 ARPEGE43912TOUZE"/>
    <n v="-8.0500000000000007"/>
    <m/>
    <s v="EUR"/>
    <d v="2014-07-24T00:00:00"/>
    <n v="62355.189999999973"/>
    <x v="8"/>
    <x v="1"/>
    <s v="x"/>
  </r>
  <r>
    <n v="151"/>
    <d v="2014-07-24T00:00:00"/>
    <s v="CHEQUE 3"/>
    <n v="-50000"/>
    <m/>
    <s v="EUR"/>
    <d v="2014-07-23T00:00:00"/>
    <n v="12355.189999999973"/>
    <x v="16"/>
    <x v="1"/>
    <s v="o"/>
  </r>
  <r>
    <n v="152"/>
    <d v="2014-07-25T00:00:00"/>
    <s v="CARTE X5992 24/07 ARPEGE43912TOUZE"/>
    <n v="-9.76"/>
    <m/>
    <s v="EUR"/>
    <d v="2014-07-25T00:00:00"/>
    <n v="12345.429999999973"/>
    <x v="8"/>
    <x v="1"/>
    <s v="x"/>
  </r>
  <r>
    <n v="153"/>
    <d v="2014-07-28T00:00:00"/>
    <s v="CARTE X5992 25/07 ARPEGE43912TOUZE"/>
    <n v="-9.66"/>
    <m/>
    <s v="EUR"/>
    <d v="2014-07-28T00:00:00"/>
    <n v="12335.769999999973"/>
    <x v="8"/>
    <x v="1"/>
    <s v="x"/>
  </r>
  <r>
    <n v="154"/>
    <d v="2014-07-29T00:00:00"/>
    <s v="CARTE X5992 28/07 ARPEGE43912TOUZE"/>
    <n v="-9.4700000000000006"/>
    <m/>
    <s v="EUR"/>
    <d v="2014-07-29T00:00:00"/>
    <n v="12326.299999999974"/>
    <x v="8"/>
    <x v="1"/>
    <s v="x"/>
  </r>
  <r>
    <n v="155"/>
    <d v="2014-07-30T00:00:00"/>
    <s v="CARTE X5992 29/07 ARPEGE43912TOUZE"/>
    <n v="-9.06"/>
    <m/>
    <s v="EUR"/>
    <d v="2014-07-30T00:00:00"/>
    <n v="12317.239999999974"/>
    <x v="8"/>
    <x v="1"/>
    <s v="x"/>
  </r>
  <r>
    <n v="156"/>
    <d v="2014-07-31T00:00:00"/>
    <s v="CARTE X5992 30/07 ARPEGE43912TOUZE"/>
    <n v="-9.06"/>
    <m/>
    <s v="EUR"/>
    <d v="2014-07-31T00:00:00"/>
    <n v="12308.179999999975"/>
    <x v="8"/>
    <x v="1"/>
    <s v="x"/>
  </r>
  <r>
    <n v="157"/>
    <d v="2014-08-04T00:00:00"/>
    <s v="CIONS TENUE DE COMPTE_x000a_AU 31/07/14 :_x000a_-CION MOUVEMENT_x000a_AU DELA DU SEUIL JAZZ PRO"/>
    <n v="-76.67"/>
    <m/>
    <s v="EUR"/>
    <d v="2014-08-04T00:00:00"/>
    <n v="12231.509999999975"/>
    <x v="0"/>
    <x v="1"/>
    <s v="o"/>
  </r>
  <r>
    <n v="158"/>
    <d v="2014-08-04T00:00:00"/>
    <s v="CARTE X5992 01/08 ARPEGE43912TOUZE"/>
    <n v="-8.83"/>
    <m/>
    <s v="EUR"/>
    <d v="2014-08-04T00:00:00"/>
    <n v="12222.679999999975"/>
    <x v="8"/>
    <x v="1"/>
    <s v="x"/>
  </r>
  <r>
    <n v="159"/>
    <d v="2014-08-05T00:00:00"/>
    <s v="CARTE X5992 04/08 ARPEGE43912TOUZE"/>
    <n v="-9.3699999999999992"/>
    <m/>
    <s v="EUR"/>
    <d v="2014-08-05T00:00:00"/>
    <n v="12213.309999999974"/>
    <x v="8"/>
    <x v="1"/>
    <s v="x"/>
  </r>
  <r>
    <n v="160"/>
    <d v="2014-08-06T00:00:00"/>
    <s v="000001 VIR EUROPEEN EMIS NET_x000a_POUR: JUNGES MANAGEMENT SASU_x000a_REF: 9421704600953_x000a_REMISE: JUNGES MANAGEMENT 201407LPA01_x000a_MOTIF: JUNGES MANAGEMENT 201407LPA01"/>
    <n v="-399.6"/>
    <m/>
    <s v="EUR"/>
    <d v="2014-08-05T00:00:00"/>
    <n v="11813.709999999974"/>
    <x v="14"/>
    <x v="1"/>
    <s v="o"/>
  </r>
  <r>
    <n v="161"/>
    <d v="2014-08-06T00:00:00"/>
    <s v="CARTE X5992 05/08 ARPEGE43912TOUZE"/>
    <n v="-9.91"/>
    <m/>
    <s v="EUR"/>
    <d v="2014-08-06T00:00:00"/>
    <n v="11803.799999999974"/>
    <x v="8"/>
    <x v="1"/>
    <s v="x"/>
  </r>
  <r>
    <n v="162"/>
    <d v="2014-08-07T00:00:00"/>
    <s v="CARTE X5992 06/08 ARPEGE43912TOUZE"/>
    <n v="-8.9499999999999993"/>
    <m/>
    <s v="EUR"/>
    <d v="2014-08-07T00:00:00"/>
    <n v="11794.849999999973"/>
    <x v="8"/>
    <x v="1"/>
    <s v="x"/>
  </r>
  <r>
    <n v="163"/>
    <d v="2014-08-08T00:00:00"/>
    <s v="CARTE X5992 07/08 ARPEGE43912TOUZE"/>
    <n v="-9.8699999999999992"/>
    <m/>
    <s v="EUR"/>
    <d v="2014-08-08T00:00:00"/>
    <n v="11784.979999999972"/>
    <x v="8"/>
    <x v="1"/>
    <s v="x"/>
  </r>
  <r>
    <n v="164"/>
    <d v="2014-08-11T00:00:00"/>
    <s v="CARTE X5992 08/08 BUFFALO GRILL"/>
    <n v="-33.4"/>
    <m/>
    <s v="EUR"/>
    <d v="2014-08-11T00:00:00"/>
    <n v="11751.579999999973"/>
    <x v="8"/>
    <x v="1"/>
    <m/>
  </r>
  <r>
    <n v="165"/>
    <d v="2014-08-11T00:00:00"/>
    <s v="CARTE X5992 09/08 LA POSTE L913450"/>
    <n v="-10.61"/>
    <m/>
    <s v="EUR"/>
    <d v="2014-08-11T00:00:00"/>
    <n v="11740.969999999972"/>
    <x v="3"/>
    <x v="1"/>
    <m/>
  </r>
  <r>
    <n v="166"/>
    <d v="2014-08-11T00:00:00"/>
    <s v="CARTE X5992 09/08 CARREFOUR LVDB"/>
    <n v="-36.25"/>
    <m/>
    <s v="EUR"/>
    <d v="2014-08-11T00:00:00"/>
    <n v="11704.719999999972"/>
    <x v="2"/>
    <x v="1"/>
    <m/>
  </r>
  <r>
    <n v="167"/>
    <d v="2014-08-11T00:00:00"/>
    <s v="CARTE X5992 08/08 PROMOVACANCES_x000a_COMMERCE ELECTRONIQUE"/>
    <n v="-1505"/>
    <m/>
    <s v="EUR"/>
    <d v="2014-08-11T00:00:00"/>
    <n v="10199.719999999972"/>
    <x v="2"/>
    <x v="1"/>
    <s v="o"/>
  </r>
  <r>
    <n v="168"/>
    <d v="2014-08-19T00:00:00"/>
    <s v="COTISATION MENSUELLE JAZZ PRO_x000a_MONTANT NT : 26,67 EUR_x000a_MONTANT HT : 9,33 EUR_x000a_TVA A 20,00%: 1,87 EUR"/>
    <n v="-37.869999999999997"/>
    <m/>
    <s v="EUR"/>
    <d v="2014-08-18T00:00:00"/>
    <n v="10161.849999999971"/>
    <x v="0"/>
    <x v="1"/>
    <s v="o"/>
  </r>
  <r>
    <n v="169"/>
    <d v="2014-08-22T00:00:00"/>
    <s v="PRELEVEMENT EUROPEEN 5102000018_x000a_DE: ALPHA REVISION_x000a_ID: FR75ZZZ535167_x000a_MOTIF: HONORAIRES AD VALOREM 07/2014_x000a_REF: ALPHA REVISION - Ad VALOREM"/>
    <n v="-180"/>
    <m/>
    <s v="EUR"/>
    <d v="2014-08-22T00:00:00"/>
    <n v="9981.8499999999713"/>
    <x v="9"/>
    <x v="1"/>
    <s v="o"/>
  </r>
  <r>
    <n v="170"/>
    <d v="2014-08-25T00:00:00"/>
    <s v="VIR RECU 5683825554S_x000a_DE: SARL ADHERENCE CONSULTING_x000a_MOTIF: FACTURE ECHEANCE AOUT M06"/>
    <m/>
    <n v="12480"/>
    <s v="EUR"/>
    <d v="2014-08-25T00:00:00"/>
    <n v="22461.849999999969"/>
    <x v="12"/>
    <x v="1"/>
    <s v="o"/>
  </r>
  <r>
    <n v="171"/>
    <d v="2014-09-02T00:00:00"/>
    <s v="CARTE X5992 01/09 ARPEGE43912TOUZE"/>
    <n v="-9.32"/>
    <m/>
    <s v="EUR"/>
    <d v="2014-09-02T00:00:00"/>
    <n v="22452.52999999997"/>
    <x v="8"/>
    <x v="1"/>
    <s v="x"/>
  </r>
  <r>
    <n v="172"/>
    <d v="2014-09-02T00:00:00"/>
    <s v="000001 VIR EUROPEEN EMIS NET_x000a_POUR: JUNGES MANAGEMENT SASU_x000a_REF: 9424505142146_x000a_REMISE: JUNGES MANAGEMENT 201408LPA01_x000a_MOTIF: JUNGES MANAGEMENT 201408LPA01"/>
    <n v="-151.19999999999999"/>
    <m/>
    <s v="EUR"/>
    <d v="2014-09-02T00:00:00"/>
    <n v="22301.329999999969"/>
    <x v="14"/>
    <x v="1"/>
    <s v="o"/>
  </r>
  <r>
    <n v="173"/>
    <d v="2014-09-02T00:00:00"/>
    <s v="000001 VIR EUROPEEN EMIS NET_x000a_POUR: LAURENT PASTEAU CPT CUR_x000a_REF: 9424505142474_x000a_REMISE: NOTE DE FRAIS SEM1-2014 v0.82_x000a_MOTIF: NOTE DE FRAIS SEM1-2014 v0.82"/>
    <n v="-8362.77"/>
    <m/>
    <s v="EUR"/>
    <d v="2014-09-02T00:00:00"/>
    <n v="13938.559999999969"/>
    <x v="15"/>
    <x v="1"/>
    <s v="o"/>
  </r>
  <r>
    <n v="174"/>
    <d v="2014-09-03T00:00:00"/>
    <s v="CARTE X5992 02/09 ARPEGE43912TOUZE"/>
    <n v="-9.68"/>
    <m/>
    <s v="EUR"/>
    <d v="2014-09-03T00:00:00"/>
    <n v="13928.879999999968"/>
    <x v="8"/>
    <x v="1"/>
    <s v="x"/>
  </r>
  <r>
    <n v="175"/>
    <d v="2014-09-03T00:00:00"/>
    <s v="VIR RECU 1214246092100_x000a_DE: LAURENT PASTEAU_x000a_MOTIF: REGULARISATION PROMOVACANCES"/>
    <m/>
    <n v="1505"/>
    <s v="EUR"/>
    <d v="2014-09-04T00:00:00"/>
    <n v="15433.879999999968"/>
    <x v="2"/>
    <x v="1"/>
    <s v="o"/>
  </r>
  <r>
    <n v="176"/>
    <d v="2014-09-05T00:00:00"/>
    <s v="CARTE X5992 04/09 BOULANG V. HUGO"/>
    <n v="-6.9"/>
    <m/>
    <s v="EUR"/>
    <d v="2014-09-05T00:00:00"/>
    <n v="15426.979999999969"/>
    <x v="8"/>
    <x v="1"/>
    <m/>
  </r>
  <r>
    <n v="177"/>
    <d v="2014-09-09T00:00:00"/>
    <s v="CARTE X5992 08/09 ARPEGE43912TOUZE"/>
    <n v="-8.8699999999999992"/>
    <m/>
    <s v="EUR"/>
    <d v="2014-09-09T00:00:00"/>
    <n v="15418.109999999968"/>
    <x v="8"/>
    <x v="1"/>
    <s v="x"/>
  </r>
  <r>
    <n v="178"/>
    <d v="2014-09-10T00:00:00"/>
    <s v="CARTE X5992 09/09 ARPEGE43912TOUZE"/>
    <n v="-9.48"/>
    <m/>
    <s v="EUR"/>
    <d v="2014-09-10T00:00:00"/>
    <n v="15408.629999999968"/>
    <x v="8"/>
    <x v="1"/>
    <s v="x"/>
  </r>
  <r>
    <n v="179"/>
    <d v="2014-09-11T00:00:00"/>
    <s v="CARTE X5992 10/09 ARPEGE43912TOUZE"/>
    <n v="-6"/>
    <m/>
    <s v="EUR"/>
    <d v="2014-09-11T00:00:00"/>
    <n v="15402.629999999968"/>
    <x v="8"/>
    <x v="1"/>
    <s v="x"/>
  </r>
  <r>
    <n v="180"/>
    <d v="2014-09-12T00:00:00"/>
    <s v="CARTE X5992 11/09 NEW TOKYO"/>
    <n v="-16.899999999999999"/>
    <m/>
    <s v="EUR"/>
    <d v="2014-09-12T00:00:00"/>
    <n v="15385.729999999969"/>
    <x v="8"/>
    <x v="1"/>
    <s v="x"/>
  </r>
  <r>
    <n v="181"/>
    <d v="2014-09-15T00:00:00"/>
    <s v="CARTE X5992 12/09 ROYAL BALLAINVIL"/>
    <n v="-33.799999999999997"/>
    <m/>
    <s v="EUR"/>
    <d v="2014-09-15T00:00:00"/>
    <n v="15351.929999999969"/>
    <x v="8"/>
    <x v="1"/>
    <s v="x"/>
  </r>
  <r>
    <n v="182"/>
    <d v="2014-09-16T00:00:00"/>
    <s v="CARTE X5992 15/09 ARPEGE43912TOUZE"/>
    <n v="-6.63"/>
    <m/>
    <s v="EUR"/>
    <d v="2014-09-16T00:00:00"/>
    <n v="15345.29999999997"/>
    <x v="8"/>
    <x v="1"/>
    <s v="x"/>
  </r>
  <r>
    <n v="183"/>
    <d v="2014-09-17T00:00:00"/>
    <s v="COTISATION MENSUELLE JAZZ PRO_x000a_MONTANT NT : 26,67 EUR_x000a_MONTANT HT : 9,33 EUR_x000a_TVA A 20,00%: 1,87 EUR"/>
    <n v="-37.869999999999997"/>
    <m/>
    <s v="EUR"/>
    <d v="2014-09-16T00:00:00"/>
    <n v="15307.429999999969"/>
    <x v="0"/>
    <x v="1"/>
    <s v="o"/>
  </r>
  <r>
    <n v="184"/>
    <d v="2014-09-17T00:00:00"/>
    <s v="CARTE X5992 16/09 ARPEGE43912TOUZE"/>
    <n v="-9.6199999999999992"/>
    <m/>
    <s v="EUR"/>
    <d v="2014-09-17T00:00:00"/>
    <n v="15297.809999999969"/>
    <x v="8"/>
    <x v="1"/>
    <s v="x"/>
  </r>
  <r>
    <n v="185"/>
    <d v="2014-09-17T00:00:00"/>
    <s v="PRELEVEMENT EUROPEEN 7702784855_x000a_DE: ALPHA REVISION_x000a_ID: FR75ZZZ535167_x000a_MOTIF: HONORAIRES AD VALOREM 07/2014_x000a_REF: 10052365 12092014-094301"/>
    <n v="-180"/>
    <m/>
    <s v="EUR"/>
    <d v="2014-09-17T00:00:00"/>
    <n v="15117.809999999969"/>
    <x v="9"/>
    <x v="1"/>
    <s v="o"/>
  </r>
  <r>
    <n v="186"/>
    <d v="2014-09-17T00:00:00"/>
    <s v="TELEREGLT 7960468245 IS1 201409A1798_x000a_800013676200TLR798488623IS_x000a_&quot;101138035249&quot;"/>
    <n v="-4162"/>
    <m/>
    <s v="EUR"/>
    <d v="2014-09-17T00:00:00"/>
    <n v="10955.809999999969"/>
    <x v="13"/>
    <x v="1"/>
    <s v="o"/>
  </r>
  <r>
    <n v="187"/>
    <d v="2014-09-18T00:00:00"/>
    <s v="CARTE X5992 17/09 ARPEGE43912TOUZE"/>
    <n v="-8.23"/>
    <m/>
    <s v="EUR"/>
    <d v="2014-09-18T00:00:00"/>
    <n v="10947.579999999969"/>
    <x v="8"/>
    <x v="1"/>
    <s v="x"/>
  </r>
  <r>
    <n v="188"/>
    <d v="2014-09-19T00:00:00"/>
    <s v="CARTE X5992 18/09 FLOREAL"/>
    <n v="-4.41"/>
    <m/>
    <s v="EUR"/>
    <d v="2014-09-19T00:00:00"/>
    <n v="10943.169999999969"/>
    <x v="17"/>
    <x v="1"/>
    <s v="x"/>
  </r>
  <r>
    <n v="189"/>
    <d v="2014-09-19T00:00:00"/>
    <s v="CARTE X5992 18/09 ARPEGE43912TOUZE"/>
    <n v="-10"/>
    <m/>
    <s v="EUR"/>
    <d v="2014-09-19T00:00:00"/>
    <n v="10933.169999999969"/>
    <x v="8"/>
    <x v="1"/>
    <s v="x"/>
  </r>
  <r>
    <n v="190"/>
    <d v="2014-09-19T00:00:00"/>
    <s v="VIR RECU 8183567724S_x000a_DE: SARL ADHERENCE CONSULTING_x000a_MOTIF: Facture CTLM07"/>
    <m/>
    <n v="11544"/>
    <s v="EUR"/>
    <d v="2014-09-19T00:00:00"/>
    <n v="22477.169999999969"/>
    <x v="12"/>
    <x v="1"/>
    <s v="o"/>
  </r>
  <r>
    <n v="191"/>
    <d v="2014-09-22T00:00:00"/>
    <s v="CARTE X5992 19/09 ARPEGE43912TOUZE"/>
    <n v="-10.59"/>
    <m/>
    <s v="EUR"/>
    <d v="2014-09-22T00:00:00"/>
    <n v="22466.579999999969"/>
    <x v="8"/>
    <x v="1"/>
    <s v="x"/>
  </r>
  <r>
    <n v="192"/>
    <d v="2014-10-06T00:00:00"/>
    <s v="000001 VIR EUROPEEN EMIS NET_x000a_POUR: JUNGES MANAGEMENT SASU_x000a_REF: 9427906139636_x000a_REMISE: 9427906139HO_x000a_MOTIF: JUNGES MANAGEMENT 201409LPA01"/>
    <n v="-475.2"/>
    <m/>
    <s v="EUR"/>
    <d v="2014-10-06T00:00:00"/>
    <n v="21991.379999999968"/>
    <x v="14"/>
    <x v="1"/>
    <s v="o"/>
  </r>
  <r>
    <n v="193"/>
    <d v="2014-10-07T00:00:00"/>
    <s v="CARTE X5992 06/10 ARPEGE43912TOUZE"/>
    <n v="-9.74"/>
    <m/>
    <s v="EUR"/>
    <d v="2014-10-07T00:00:00"/>
    <n v="21981.639999999967"/>
    <x v="8"/>
    <x v="1"/>
    <s v="x"/>
  </r>
  <r>
    <n v="194"/>
    <d v="2014-10-07T00:00:00"/>
    <s v="VIR RECU 0785353544S_x000a_DE: SARL ADHERENCE CONSULTING_x000a_MOTIF: Facture 08"/>
    <m/>
    <n v="4368"/>
    <s v="EUR"/>
    <d v="2014-10-07T00:00:00"/>
    <n v="26349.639999999967"/>
    <x v="12"/>
    <x v="1"/>
    <s v="o"/>
  </r>
  <r>
    <n v="195"/>
    <d v="2014-10-08T00:00:00"/>
    <s v="CARTE X5992 07/10 ARPEGE43912TOUZE"/>
    <n v="-7.69"/>
    <m/>
    <s v="EUR"/>
    <d v="2014-10-08T00:00:00"/>
    <n v="26341.949999999968"/>
    <x v="8"/>
    <x v="1"/>
    <s v="x"/>
  </r>
  <r>
    <n v="196"/>
    <d v="2014-10-15T00:00:00"/>
    <s v="CARTE X5992 14/10 ARPEGE43912TOUZE"/>
    <n v="-8.81"/>
    <m/>
    <s v="EUR"/>
    <d v="2014-10-15T00:00:00"/>
    <n v="26333.139999999967"/>
    <x v="8"/>
    <x v="1"/>
    <s v="x"/>
  </r>
  <r>
    <n v="197"/>
    <d v="2014-10-16T00:00:00"/>
    <s v="CARTE X5992 15/10 ARPEGE43912TOUZE"/>
    <n v="-8.2899999999999991"/>
    <m/>
    <s v="EUR"/>
    <d v="2014-10-16T00:00:00"/>
    <n v="26324.849999999966"/>
    <x v="8"/>
    <x v="1"/>
    <s v="x"/>
  </r>
  <r>
    <n v="198"/>
    <d v="2014-10-17T00:00:00"/>
    <s v="COTISATION MENSUELLE JAZZ PRO_x000a_MONTANT NT : 26,67 EUR_x000a_MONTANT HT : 9,33 EUR_x000a_TVA A 20,00%: 1,87 EUR"/>
    <n v="-37.869999999999997"/>
    <m/>
    <s v="EUR"/>
    <d v="2014-10-16T00:00:00"/>
    <n v="26286.979999999967"/>
    <x v="0"/>
    <x v="1"/>
    <s v="o"/>
  </r>
  <r>
    <n v="199"/>
    <d v="2014-10-17T00:00:00"/>
    <s v="CARTE X5992 16/10 VSDB"/>
    <n v="-15"/>
    <m/>
    <s v="EUR"/>
    <d v="2014-10-17T00:00:00"/>
    <n v="26271.979999999967"/>
    <x v="8"/>
    <x v="1"/>
    <s v="x"/>
  </r>
  <r>
    <n v="200"/>
    <d v="2014-10-20T00:00:00"/>
    <s v="CARTE X5992 17/10 MASSY SUD"/>
    <n v="-48.4"/>
    <m/>
    <s v="EUR"/>
    <d v="2014-10-20T00:00:00"/>
    <n v="26223.579999999965"/>
    <x v="8"/>
    <x v="1"/>
    <s v="x"/>
  </r>
  <r>
    <n v="201"/>
    <d v="2014-10-21T00:00:00"/>
    <s v="PRELEVEMENT EUROPEEN 1703130110_x000a_DE: ALPHA REVISION_x000a_ID: FR75ZZZ535167_x000a_MOTIF: HONORAIRES AD VALOREM 07/2014_x000a_REF: 10052365 12092014-094301"/>
    <n v="-180"/>
    <m/>
    <s v="EUR"/>
    <d v="2014-10-21T00:00:00"/>
    <n v="26043.579999999965"/>
    <x v="9"/>
    <x v="1"/>
    <s v="o"/>
  </r>
  <r>
    <n v="210"/>
    <d v="2014-11-06T00:00:00"/>
    <s v="000001 VIR EUROPEEN EMIS NET_x000a_POUR: JUNGES MANAGEMENT SASU_x000a_REF: 9431007011623_x000a_REMISE: JUNGES MANAGEMENT 201410LPA01_x000a_MOTIF: JUNGES MANAGEMENT 201410LPA01"/>
    <n v="-453.6"/>
    <m/>
    <s v="EUR"/>
    <d v="2014-11-06T00:00:00"/>
    <n v="25589.979999999967"/>
    <x v="14"/>
    <x v="1"/>
    <s v="o"/>
  </r>
  <r>
    <n v="211"/>
    <d v="2014-11-12T00:00:00"/>
    <s v="PRELEVEMENT EUROPEEN 4114240814_x000a_DE: ALPHA REVISION_x000a_ID: FR75ZZZ535167_x000a_MOTIF: HONORAIRES 10-2014_x000a_REF: 10052365 24102014-122214"/>
    <n v="-180"/>
    <m/>
    <s v="EUR"/>
    <d v="2014-11-12T00:00:00"/>
    <n v="25409.979999999967"/>
    <x v="9"/>
    <x v="1"/>
    <s v="o"/>
  </r>
  <r>
    <n v="212"/>
    <d v="2014-11-17T00:00:00"/>
    <s v="VIR RECU 4885359364S_x000a_DE: SARL ADHERENCE CONSULTING_x000a_MOTIF: facture M09"/>
    <m/>
    <n v="13728"/>
    <s v="EUR"/>
    <d v="2014-11-17T00:00:00"/>
    <n v="39137.979999999967"/>
    <x v="12"/>
    <x v="1"/>
    <s v="o"/>
  </r>
  <r>
    <n v="213"/>
    <d v="2014-11-18T00:00:00"/>
    <s v="COTISATION MENSUELLE JAZZ PRO_x000a_MONTANT NT : 26,67 EUR_x000a_MONTANT HT : 9,33 EUR_x000a_TVA A 20,00%: 1,87 EUR"/>
    <n v="-37.869999999999997"/>
    <m/>
    <s v="EUR"/>
    <d v="2014-11-17T00:00:00"/>
    <n v="39100.109999999964"/>
    <x v="0"/>
    <x v="1"/>
    <s v="o"/>
  </r>
  <r>
    <n v="214"/>
    <d v="2014-11-18T00:00:00"/>
    <s v="CARTE X5992 17/11 ROYAL BALLAINVIL"/>
    <n v="-33.799999999999997"/>
    <m/>
    <s v="EUR"/>
    <d v="2014-11-18T00:00:00"/>
    <n v="39066.309999999961"/>
    <x v="8"/>
    <x v="1"/>
    <s v="x"/>
  </r>
  <r>
    <n v="215"/>
    <d v="2014-11-21T00:00:00"/>
    <s v="VIR RECU 9432507406024_x000a_DE: SARL INNOVEN_x000a_MOTIF: Fac AL-M01-A2014"/>
    <m/>
    <n v="1579.5"/>
    <s v="EUR"/>
    <d v="2014-11-21T00:00:00"/>
    <n v="40645.809999999961"/>
    <x v="6"/>
    <x v="1"/>
    <s v="o"/>
  </r>
  <r>
    <n v="216"/>
    <d v="2014-11-24T00:00:00"/>
    <s v="CARTE X5992 21/11 MIRANO"/>
    <n v="-16.399999999999999"/>
    <m/>
    <s v="EUR"/>
    <d v="2014-11-24T00:00:00"/>
    <n v="40629.40999999996"/>
    <x v="8"/>
    <x v="1"/>
    <s v="x"/>
  </r>
  <r>
    <n v="219"/>
    <d v="2014-11-27T00:00:00"/>
    <s v="CARTE X5992 26/11 MIRANO"/>
    <n v="-14.9"/>
    <m/>
    <s v="EUR"/>
    <d v="2014-11-27T00:00:00"/>
    <n v="40614.509999999958"/>
    <x v="8"/>
    <x v="1"/>
    <s v="x"/>
  </r>
  <r>
    <n v="220"/>
    <d v="2014-11-28T00:00:00"/>
    <s v="CARTE X5992 27/11 KANEDA"/>
    <n v="-16.2"/>
    <m/>
    <s v="EUR"/>
    <d v="2014-11-28T00:00:00"/>
    <n v="40598.309999999961"/>
    <x v="8"/>
    <x v="1"/>
    <s v="x"/>
  </r>
  <r>
    <n v="221"/>
    <d v="2014-12-02T00:00:00"/>
    <s v="000001 VIR EUROPEEN EMIS NET_x000a_POUR: JUNGES MANAGEMENT SASU_x000a_REF: 9433607758566_x000a_REMISE: JUNGES MANAGEMENT 201411LPA01_x000a_MOTIF: JUNGES MANAGEMENT 201411LPA01"/>
    <n v="-410.4"/>
    <m/>
    <s v="EUR"/>
    <d v="2014-12-02T00:00:00"/>
    <n v="40187.90999999996"/>
    <x v="14"/>
    <x v="1"/>
    <s v="o"/>
  </r>
  <r>
    <n v="222"/>
    <d v="2014-12-11T00:00:00"/>
    <s v="VIR RECU 7284808863S_x000a_DE: SARL ADHERENCE CONSULTING_x000a_MOTIF: FACT M10"/>
    <m/>
    <n v="13104"/>
    <s v="EUR"/>
    <d v="2014-12-11T00:00:00"/>
    <n v="53291.90999999996"/>
    <x v="12"/>
    <x v="1"/>
    <s v="o"/>
  </r>
  <r>
    <n v="223"/>
    <d v="2014-12-12T00:00:00"/>
    <s v="CARTE X5992 11/12 BUFFALO GRILL"/>
    <n v="-32.200000000000003"/>
    <m/>
    <s v="EUR"/>
    <d v="2014-12-12T00:00:00"/>
    <n v="53259.709999999963"/>
    <x v="8"/>
    <x v="1"/>
    <m/>
  </r>
  <r>
    <n v="224"/>
    <d v="2014-12-12T00:00:00"/>
    <s v="PRELEVEMENT EUROPEEN 6604093795_x000a_DE: ALPHA REVISION_x000a_ID: FR75ZZZ535167_x000a_MOTIF: HONORAIRES ADVALOREM_x000a_MANDAT XXZZZ401228310052365"/>
    <n v="-180"/>
    <m/>
    <s v="EUR"/>
    <d v="2014-12-12T00:00:00"/>
    <n v="53079.709999999963"/>
    <x v="9"/>
    <x v="1"/>
    <s v="o"/>
  </r>
  <r>
    <n v="225"/>
    <d v="2014-12-16T00:00:00"/>
    <s v="CARTE X5992 15/12 ROYAL BALLAINVIL"/>
    <n v="-33.799999999999997"/>
    <m/>
    <s v="EUR"/>
    <d v="2014-12-16T00:00:00"/>
    <n v="53045.90999999996"/>
    <x v="8"/>
    <x v="1"/>
    <s v="x"/>
  </r>
  <r>
    <n v="226"/>
    <d v="2014-12-17T00:00:00"/>
    <s v="COTIS GOLD BUSINESS JAZZPRO-25%_x000a_Visa Gold Business X5992_x000a_MR LAURENT PASTEAU"/>
    <n v="-102"/>
    <m/>
    <s v="EUR"/>
    <d v="2014-12-16T00:00:00"/>
    <n v="52943.90999999996"/>
    <x v="0"/>
    <x v="1"/>
    <s v="o"/>
  </r>
  <r>
    <n v="227"/>
    <d v="2014-12-17T00:00:00"/>
    <s v="COTISATION MENSUELLE JAZZ PRO_x000a_MONTANT NT : 26,67 EUR_x000a_MONTANT HT : 9,33 EUR_x000a_TVA A 20,00%: 1,87 EUR"/>
    <n v="-37.869999999999997"/>
    <m/>
    <s v="EUR"/>
    <d v="2014-12-16T00:00:00"/>
    <n v="52906.039999999957"/>
    <x v="0"/>
    <x v="1"/>
    <s v="o"/>
  </r>
  <r>
    <n v="228"/>
    <d v="2014-12-17T00:00:00"/>
    <s v="CARTE X5992 16/12 MIRANO"/>
    <n v="-10.9"/>
    <m/>
    <s v="EUR"/>
    <d v="2014-12-17T00:00:00"/>
    <n v="52895.139999999956"/>
    <x v="8"/>
    <x v="1"/>
    <s v="x"/>
  </r>
  <r>
    <n v="229"/>
    <d v="2014-12-17T00:00:00"/>
    <s v="CHEQUE 5"/>
    <n v="-6500"/>
    <m/>
    <s v="EUR"/>
    <d v="2014-12-16T00:00:00"/>
    <n v="46395.139999999956"/>
    <x v="18"/>
    <x v="1"/>
    <s v="o"/>
  </r>
  <r>
    <n v="230"/>
    <d v="2014-12-18T00:00:00"/>
    <s v="TELEREGLT 7960580364 REGLEMENT IMPOT CF_x000a_600048511434TLR1491047880267_x000a_79848862300017"/>
    <n v="-144"/>
    <m/>
    <s v="EUR"/>
    <d v="2014-12-18T00:00:00"/>
    <n v="46251.139999999956"/>
    <x v="13"/>
    <x v="1"/>
    <s v="o"/>
  </r>
  <r>
    <n v="231"/>
    <d v="2014-12-18T00:00:00"/>
    <s v="TELEREGLT 7961256819 IS1 201412A1798_x000a_800015387385TLR798488623IS_x000a_101138035249 "/>
    <n v="-4162"/>
    <m/>
    <s v="EUR"/>
    <d v="2014-12-18T00:00:00"/>
    <n v="42089.139999999956"/>
    <x v="13"/>
    <x v="1"/>
    <s v="o"/>
  </r>
  <r>
    <n v="232"/>
    <d v="2014-12-18T00:00:00"/>
    <s v="CHEQUE 4"/>
    <n v="-2153.1799999999998"/>
    <m/>
    <s v="EUR"/>
    <d v="2014-12-17T00:00:00"/>
    <n v="39935.959999999955"/>
    <x v="18"/>
    <x v="1"/>
    <s v="o"/>
  </r>
  <r>
    <n v="233"/>
    <d v="2014-12-19T00:00:00"/>
    <s v="CARTE X5992 18/12 KANEDA"/>
    <n v="-16"/>
    <m/>
    <s v="EUR"/>
    <d v="2014-12-19T00:00:00"/>
    <n v="39919.959999999955"/>
    <x v="8"/>
    <x v="1"/>
    <m/>
  </r>
  <r>
    <n v="234"/>
    <d v="2014-12-26T00:00:00"/>
    <s v="CARTE X5992 24/12 KYOTO"/>
    <n v="-17.3"/>
    <m/>
    <s v="EUR"/>
    <d v="2014-12-26T00:00:00"/>
    <n v="39902.659999999953"/>
    <x v="8"/>
    <x v="1"/>
    <s v="x"/>
  </r>
  <r>
    <n v="235"/>
    <d v="2014-12-29T00:00:00"/>
    <s v="CARTE X5992 26/12 ROYAL BALLAINVIL"/>
    <n v="-33.799999999999997"/>
    <m/>
    <s v="EUR"/>
    <d v="2014-12-29T00:00:00"/>
    <n v="39868.85999999995"/>
    <x v="8"/>
    <x v="1"/>
    <s v="x"/>
  </r>
  <r>
    <n v="236"/>
    <d v="2015-01-05T00:00:00"/>
    <s v="CIONS TENUE DE COMPTE AU 31/12/14 :_x000a_-CION MOUVEMENT EUR 2,39 AU DELA DU SEUIL JAZZ PRO"/>
    <n v="-2.39"/>
    <m/>
    <s v="EUR"/>
    <d v="2014-12-31T00:00:00"/>
    <n v="39866.46999999995"/>
    <x v="0"/>
    <x v="2"/>
    <s v="o"/>
  </r>
  <r>
    <n v="237"/>
    <d v="2015-01-07T00:00:00"/>
    <s v="QUIETIS PRO REDUC JAZZPRO-25%_x000a_RENOUV. DU 01/01/15 AU 31/12/15_x000a_MONTANT NT : 40,88 EUR"/>
    <n v="-40.880000000000003"/>
    <m/>
    <s v="EUR"/>
    <d v="2015-01-06T00:00:00"/>
    <n v="39825.589999999953"/>
    <x v="0"/>
    <x v="2"/>
    <s v="o"/>
  </r>
  <r>
    <n v="238"/>
    <d v="2015-01-07T00:00:00"/>
    <s v="000001 VIR EUROPEEN EMIS NET_x000a_POUR: JUNGES MANAGEMENT SASU_x000a_REF: 9500708765154_x000a_REMISE: JUNGES MANAGEMENT 201412LPA01_x000a_MOTIF: JUNGES MANAGEMENT 201412LPA01"/>
    <n v="-216"/>
    <m/>
    <s v="EUR"/>
    <d v="2015-01-07T00:00:00"/>
    <n v="39609.589999999953"/>
    <x v="14"/>
    <x v="2"/>
    <s v="o"/>
  </r>
  <r>
    <n v="239"/>
    <d v="2015-01-12T00:00:00"/>
    <s v="REMISE CHEQUE 0000099 012 DE 1 CHQ 01066"/>
    <m/>
    <n v="3550.5"/>
    <s v="EUR"/>
    <d v="2015-01-13T00:00:00"/>
    <n v="43160.089999999953"/>
    <x v="6"/>
    <x v="2"/>
    <s v="o"/>
  </r>
  <r>
    <n v="240"/>
    <d v="2015-01-12T00:00:00"/>
    <s v="CARTE X5992 10/01 LA POSTE 917000"/>
    <n v="-3.26"/>
    <m/>
    <s v="EUR"/>
    <d v="2015-01-12T00:00:00"/>
    <n v="43156.829999999951"/>
    <x v="3"/>
    <x v="2"/>
    <s v="x"/>
  </r>
  <r>
    <n v="241"/>
    <d v="2015-01-12T00:00:00"/>
    <s v="PRELEVEMENT EUROPEEN 0832343269_x000a_DE: ALPHA REVISION_x000a_ID: FR75ZZZ535167_x000a_MOTIF: HONORAIIRES ADVALOREM_x000a_MANDAT XXZZZ401228310052365"/>
    <n v="-180"/>
    <m/>
    <s v="EUR"/>
    <d v="2015-01-12T00:00:00"/>
    <n v="42976.829999999951"/>
    <x v="9"/>
    <x v="2"/>
    <s v="o"/>
  </r>
  <r>
    <n v="242"/>
    <d v="2015-01-14T00:00:00"/>
    <s v="VIR RECU 1484581546S_x000a_DE: SARL ADHERENCE CONSULTING_x000a_MOTIF: Facture M11"/>
    <m/>
    <n v="11856"/>
    <s v="EUR"/>
    <d v="2015-01-14T00:00:00"/>
    <n v="54832.829999999951"/>
    <x v="12"/>
    <x v="2"/>
    <s v="o"/>
  </r>
  <r>
    <n v="243"/>
    <d v="2015-01-17T00:00:00"/>
    <s v="COTISATION MENSUELLE JAZZ PRO_x000a_MONTANT NT : 26,67 EUR_x000a_MONTANT HT : 9,33 EUR_x000a_TVA A 20,00%: 1,87 EUR"/>
    <n v="-37.869999999999997"/>
    <m/>
    <s v="EUR"/>
    <d v="2015-01-16T00:00:00"/>
    <n v="54794.96"/>
    <x v="0"/>
    <x v="2"/>
    <s v="o"/>
  </r>
  <r>
    <n v="244"/>
    <d v="2015-01-21T00:00:00"/>
    <s v="CHEQUE 7"/>
    <n v="-630"/>
    <m/>
    <s v="EUR"/>
    <d v="2015-01-20T00:00:00"/>
    <n v="54164.959999999999"/>
    <x v="19"/>
    <x v="2"/>
    <s v="o"/>
  </r>
  <r>
    <n v="245"/>
    <d v="2015-01-26T00:00:00"/>
    <s v="000001 VIR EUROPEEN EMIS NET_x000a_POUR: ASLP CONSULT CIC SECURITIES_x000a_REF: 9502609253875_x000a_REMISE: VIR MONTBLEU_x000a_MOTIF: VIR MONTBLEU"/>
    <n v="-10000"/>
    <m/>
    <s v="EUR"/>
    <d v="2015-01-26T00:00:00"/>
    <n v="44164.959999999999"/>
    <x v="16"/>
    <x v="2"/>
    <s v="o"/>
  </r>
  <r>
    <n v="246"/>
    <d v="2015-01-28T00:00:00"/>
    <s v="CHEQUE 6"/>
    <n v="-460.49"/>
    <m/>
    <s v="EUR"/>
    <d v="2015-01-27T00:00:00"/>
    <n v="43704.47"/>
    <x v="20"/>
    <x v="2"/>
    <s v="o"/>
  </r>
  <r>
    <n v="247"/>
    <d v="2015-02-04T00:00:00"/>
    <s v="000001 VIR EUROPEEN EMIS NET_x000a_POUR: JUNGES MANAGEMENT SASU_x000a_REF: 9503509603011_x000a_REMISE: JUNGES MANAGEMENT 201501LPA01_x000a_MOTIF: JUNGES MANAGEMENT 201501LPA01"/>
    <n v="-421"/>
    <m/>
    <s v="EUR"/>
    <d v="2015-02-04T00:00:00"/>
    <n v="43283.47"/>
    <x v="14"/>
    <x v="2"/>
    <s v="o"/>
  </r>
  <r>
    <n v="248"/>
    <d v="2015-02-06T00:00:00"/>
    <s v="CHEQUE 8"/>
    <n v="-33.799999999999997"/>
    <m/>
    <s v="EUR"/>
    <d v="2015-02-05T00:00:00"/>
    <n v="43249.67"/>
    <x v="8"/>
    <x v="2"/>
    <s v="x"/>
  </r>
  <r>
    <n v="249"/>
    <d v="2015-02-13T00:00:00"/>
    <s v="CARTE X5992 12/02 ROYAL BALLAINVIL"/>
    <n v="-33.799999999999997"/>
    <m/>
    <s v="EUR"/>
    <d v="2015-02-13T00:00:00"/>
    <n v="43215.87"/>
    <x v="8"/>
    <x v="2"/>
    <s v="x"/>
  </r>
  <r>
    <n v="250"/>
    <d v="2015-02-16T00:00:00"/>
    <s v="CARTE X5992 13/02 MIRANO"/>
    <n v="-37"/>
    <m/>
    <s v="EUR"/>
    <d v="2015-02-16T00:00:00"/>
    <m/>
    <x v="8"/>
    <x v="2"/>
    <s v="x"/>
  </r>
  <r>
    <n v="251"/>
    <d v="2015-02-16T00:00:00"/>
    <s v="PRELEVEMENT EUROPEEN 4400111541_x000a_DE: ALPHA REVISION_x000a_ID: FR75ZZZ535167_x000a_MOTIF: HONORAIRES AD VALOREM_x000a_MANDAT XXZZZ401228310052365"/>
    <n v="-192"/>
    <m/>
    <s v="EUR"/>
    <d v="2015-02-16T00:00:00"/>
    <n v="42986.87"/>
    <x v="9"/>
    <x v="2"/>
    <s v="o"/>
  </r>
  <r>
    <n v="252"/>
    <d v="2015-02-17T00:00:00"/>
    <s v="COTISATION MENSUELLE JAZZ PRO_x000a_MONTANT NT : 26,67 EUR_x000a_MONTANT HT : 9,33 EUR_x000a_TVA A 20,00%: 1,87 EUR"/>
    <n v="-37.869999999999997"/>
    <m/>
    <s v="EUR"/>
    <d v="2015-02-16T00:00:00"/>
    <n v="42949"/>
    <x v="0"/>
    <x v="2"/>
    <s v="o"/>
  </r>
  <r>
    <n v="253"/>
    <d v="2015-02-20T00:00:00"/>
    <s v="CARTE X5992 19/02 ELIOR43912TOUZE1"/>
    <n v="-30"/>
    <m/>
    <s v="EUR"/>
    <d v="2015-02-20T00:00:00"/>
    <n v="42919"/>
    <x v="8"/>
    <x v="2"/>
    <s v="x"/>
  </r>
  <r>
    <n v="254"/>
    <d v="2015-02-25T00:00:00"/>
    <s v="CARTE X5992 24/02 KANEDA"/>
    <n v="-27.5"/>
    <m/>
    <s v="EUR"/>
    <d v="2015-02-25T00:00:00"/>
    <n v="42891.5"/>
    <x v="8"/>
    <x v="2"/>
    <s v="x"/>
  </r>
  <r>
    <n v="255"/>
    <d v="2015-02-26T00:00:00"/>
    <s v="CARTE X5992 25/02 PIZZA PAI"/>
    <n v="-35.799999999999997"/>
    <m/>
    <s v="EUR"/>
    <d v="2015-02-26T00:00:00"/>
    <n v="42855.7"/>
    <x v="8"/>
    <x v="2"/>
    <s v="x"/>
  </r>
  <r>
    <n v="256"/>
    <d v="2015-03-02T00:00:00"/>
    <s v="CARTE X5992 01/03 ROYAL BALLAINVIL"/>
    <n v="-33.799999999999997"/>
    <m/>
    <s v="EUR"/>
    <d v="2015-03-02T00:00:00"/>
    <n v="42821.9"/>
    <x v="8"/>
    <x v="2"/>
    <m/>
  </r>
  <r>
    <n v="257"/>
    <d v="2015-03-09T00:00:00"/>
    <s v="CARTE X5992 07/03 BUFFALO GRILL"/>
    <n v="-30.2"/>
    <m/>
    <s v="EUR"/>
    <d v="2015-03-09T00:00:00"/>
    <m/>
    <x v="8"/>
    <x v="2"/>
    <s v="x"/>
  </r>
  <r>
    <n v="258"/>
    <d v="2015-03-09T00:00:00"/>
    <s v="CARTE X5992 06/03 ELIOR43912TOUZE1"/>
    <n v="-45"/>
    <m/>
    <s v="EUR"/>
    <d v="2015-03-09T00:00:00"/>
    <n v="42746.7"/>
    <x v="8"/>
    <x v="2"/>
    <s v="x"/>
  </r>
  <r>
    <n v="259"/>
    <d v="2015-03-10T00:00:00"/>
    <s v="CARTE X5992 09/03 ROYAL BALLAINVIL"/>
    <n v="-33.799999999999997"/>
    <m/>
    <s v="EUR"/>
    <d v="2015-03-10T00:00:00"/>
    <n v="42712.9"/>
    <x v="8"/>
    <x v="2"/>
    <s v="x"/>
  </r>
  <r>
    <n v="260"/>
    <d v="2015-03-11T00:00:00"/>
    <s v="PRELEVEMENT EUROPEEN 6306557163_x000a_DE: ALPHA REVISION_x000a_ID: FR75ZZZ535167_x000a_MOTIF: HONORAIRES FEVRIER 2015_x000a_REF: 10052365 27022015-122129"/>
    <n v="-192"/>
    <m/>
    <s v="EUR"/>
    <d v="2015-03-11T00:00:00"/>
    <n v="42520.9"/>
    <x v="9"/>
    <x v="2"/>
    <s v="o"/>
  </r>
  <r>
    <n v="261"/>
    <d v="2015-03-17T00:00:00"/>
    <s v="COTISATION MENSUELLE JAZZ PRO_x000a_MONTANT NT : 26,90 EUR_x000a_MONTANT HT : 9,40 EUR_x000a_TVA A 20,00%: 1,88 EUR"/>
    <n v="-38.18"/>
    <m/>
    <s v="EUR"/>
    <d v="2015-03-16T00:00:00"/>
    <n v="42482.720000000001"/>
    <x v="0"/>
    <x v="2"/>
    <s v="o"/>
  </r>
  <r>
    <n v="262"/>
    <d v="2015-03-18T00:00:00"/>
    <s v="VIR RECU 7785213841S_x000a_DE: SARL ADHERENCE CONSULTING_x000a_MOTIF: Facture decembre ref CTLM-M12-A2014"/>
    <m/>
    <n v="12480"/>
    <s v="EUR"/>
    <d v="2015-03-18T00:00:00"/>
    <m/>
    <x v="12"/>
    <x v="2"/>
    <s v="o"/>
  </r>
  <r>
    <n v="263"/>
    <d v="2015-03-18T00:00:00"/>
    <s v="TELEREGLT 7760272584 IS1 201503A1798_x000a_800016801782TLR798488623IS_x000a_101138035249"/>
    <n v="-1387"/>
    <m/>
    <s v="EUR"/>
    <d v="2015-03-18T00:00:00"/>
    <n v="53575.72"/>
    <x v="13"/>
    <x v="2"/>
    <s v="o"/>
  </r>
  <r>
    <n v="264"/>
    <d v="2015-03-24T00:00:00"/>
    <s v="CARTE X5992 23/03 ELIOR43912TOUZE1"/>
    <n v="-45"/>
    <m/>
    <s v="EUR"/>
    <d v="2015-03-24T00:00:00"/>
    <n v="53530.720000000001"/>
    <x v="8"/>
    <x v="2"/>
    <s v="x"/>
  </r>
  <r>
    <n v="265"/>
    <d v="2015-03-30T00:00:00"/>
    <s v="VIR RECU 8988399033S_x000a_DE: SARL ADHERENCE CONSULTING_x000a_MOTIF: accompte facture CTLM-M01-A2015"/>
    <m/>
    <n v="7520"/>
    <s v="EUR"/>
    <d v="2015-03-30T00:00:00"/>
    <n v="61050.720000000001"/>
    <x v="12"/>
    <x v="2"/>
    <s v="o"/>
  </r>
  <r>
    <n v="266"/>
    <d v="2015-04-01T00:00:00"/>
    <s v="CARTE X5992 31/03 ELIOR43912TOUZE1_x000a_"/>
    <n v="-45"/>
    <m/>
    <s v="EUR"/>
    <d v="2015-04-01T00:00:00"/>
    <n v="61005.72"/>
    <x v="8"/>
    <x v="2"/>
    <s v="x"/>
  </r>
  <r>
    <n v="267"/>
    <d v="2015-04-13T00:00:00"/>
    <s v="CARTE X5992 10/04 MIRANO"/>
    <n v="-19.399999999999999"/>
    <m/>
    <s v="EUR"/>
    <d v="2015-04-13T00:00:00"/>
    <n v="60986.32"/>
    <x v="8"/>
    <x v="2"/>
    <s v="x"/>
  </r>
  <r>
    <n v="268"/>
    <d v="2015-04-14T00:00:00"/>
    <s v="CARTE X5992 13/04 ELIOR43912TOUZE1"/>
    <n v="-30"/>
    <m/>
    <s v="EUR"/>
    <d v="2015-04-14T00:00:00"/>
    <n v="60956.32"/>
    <x v="8"/>
    <x v="2"/>
    <m/>
  </r>
  <r>
    <n v="269"/>
    <d v="2015-04-17T00:00:00"/>
    <s v="000001 VIR EUROPEEN EMIS NET_x000a_POUR: JUNGES MANAGEMENT SASU_x000a_REF: 9510711777245_x000a_MOTIF: JUNGES MANAGEMENT 201502LPA01_x000a_REMISE: JUNGES MANAGEMENT 201502LPA01"/>
    <n v="-432"/>
    <m/>
    <s v="EUR"/>
    <d v="2015-04-17T00:00:00"/>
    <n v="64523.839999999997"/>
    <x v="14"/>
    <x v="2"/>
    <s v="o"/>
  </r>
  <r>
    <n v="270"/>
    <d v="2015-04-17T00:00:00"/>
    <s v="000001 VIR EUROPEEN EMIS NET_x000a_POUR: JUNGES MANAGEMENT SASU_x000a_REF: 9510711777325_x000a_REMISE: JUNGES MANAGEMENT 201503LPA01_x000a_MOTIF: JUNGES MANAGEMENT 201503LPA01"/>
    <n v="-410.4"/>
    <m/>
    <s v="EUR"/>
    <d v="2015-04-17T00:00:00"/>
    <m/>
    <x v="14"/>
    <x v="2"/>
    <s v="o"/>
  </r>
  <r>
    <n v="271"/>
    <d v="2015-04-17T00:00:00"/>
    <s v="PRELEVEMENT EUROPEEN 1500014415_x000a_DE: ALPHA REVISION_x000a_ID: FR75ZZZ535167_x000a_MOTIF: HONORAIRES AD VALOREM_x000a_REF: PRELEVEMENT AD VALOREM MARS"/>
    <n v="-192"/>
    <m/>
    <s v="EUR"/>
    <d v="2015-04-17T00:00:00"/>
    <m/>
    <x v="9"/>
    <x v="2"/>
    <s v="o"/>
  </r>
  <r>
    <n v="272"/>
    <d v="2015-04-17T00:00:00"/>
    <s v="VIR RECU 1783646259S_x000a_DE: SARL ADHERENCE CONSULTING_x000a_MOTIF: complement facture CTLM-M01-A2015"/>
    <m/>
    <n v="4648"/>
    <s v="EUR"/>
    <d v="2015-04-17T00:00:00"/>
    <m/>
    <x v="12"/>
    <x v="2"/>
    <s v="o"/>
  </r>
  <r>
    <n v="273"/>
    <d v="2015-04-17T00:00:00"/>
    <s v="CARTE X5992 16/04 BOULANGERIE V H"/>
    <n v="-7.9"/>
    <m/>
    <s v="EUR"/>
    <d v="2015-04-17T00:00:00"/>
    <m/>
    <x v="8"/>
    <x v="2"/>
    <s v="x"/>
  </r>
  <r>
    <n v="274"/>
    <d v="2015-04-17T00:00:00"/>
    <s v="COTISATION MENSUELLE JAZZ PRO_x000a_MONTANT NT : 26,90 EUR_x000a_MONTANT HT : 9,40 EUR_x000a_TVA A 20,00%: 1,88 EUR"/>
    <n v="-38.18"/>
    <m/>
    <s v="EUR"/>
    <d v="2015-04-16T00:00:00"/>
    <m/>
    <x v="8"/>
    <x v="2"/>
    <s v="o"/>
  </r>
  <r>
    <n v="275"/>
    <d v="2015-04-20T00:00:00"/>
    <s v="CARTE X5992 17/04 BUFFALO GRILL"/>
    <n v="-13.8"/>
    <m/>
    <s v="EUR"/>
    <d v="2015-04-20T00:00:00"/>
    <n v="64510.04"/>
    <x v="8"/>
    <x v="2"/>
    <s v="x"/>
  </r>
  <r>
    <n v="276"/>
    <d v="2015-04-22T00:00:00"/>
    <s v="CARTE X5992 21/04 ELIOR43912TOUZE1"/>
    <n v="-45"/>
    <m/>
    <s v="EUR"/>
    <d v="2015-04-22T00:00:00"/>
    <n v="64465.04"/>
    <x v="8"/>
    <x v="2"/>
    <s v="x"/>
  </r>
  <r>
    <n v="277"/>
    <d v="2015-04-27T00:00:00"/>
    <s v="CARTE X5992 24/04 RESTAURANT NINO"/>
    <n v="-26"/>
    <m/>
    <s v="EUR"/>
    <d v="2015-04-27T00:00:00"/>
    <n v="64439.040000000001"/>
    <x v="8"/>
    <x v="2"/>
    <s v="x"/>
  </r>
  <r>
    <n v="278"/>
    <d v="2015-04-28T00:00:00"/>
    <s v="VIR RECU 2887402760S_x000a_DE: SARL ADHERENCE CONSULTING_x000a_MOTIF: CTLM-M02-A2015 Prestation Fevrier"/>
    <m/>
    <n v="12480"/>
    <s v="EUR"/>
    <d v="2015-04-28T00:00:00"/>
    <n v="76919.039999999994"/>
    <x v="12"/>
    <x v="2"/>
    <s v="o"/>
  </r>
  <r>
    <n v="279"/>
    <d v="2015-05-07T00:00:00"/>
    <s v="TELEREGLT 3760350002 TVA1 2014A1201798_x000a_800017983403TLR798488623TVA_x000a_101138035248"/>
    <n v="-21530"/>
    <m/>
    <s v="EUR"/>
    <d v="2015-05-07T00:00:00"/>
    <n v="55389.04"/>
    <x v="13"/>
    <x v="2"/>
    <s v="o"/>
  </r>
  <r>
    <n v="280"/>
    <d v="2015-05-13T00:00:00"/>
    <s v="PRELEVEMENT EUROPEEN 4203672705_x000a_REF: PRELEVEMENT AD VALOREM MARS_x000a_REF: PRELEVEMENT AD VALOREM MARS_x000a_DE: ALPHA REVISION_x000a_ID: FR75ZZZ535167_x000a_MOTIF: AD VALOREM 04/2015"/>
    <n v="-192"/>
    <m/>
    <s v="EUR"/>
    <d v="2015-05-13T00:00:00"/>
    <n v="54477.04"/>
    <x v="9"/>
    <x v="2"/>
    <s v="o"/>
  </r>
  <r>
    <n v="281"/>
    <d v="2015-05-13T00:00:00"/>
    <s v="CHEQUE 9"/>
    <n v="-720"/>
    <m/>
    <s v="EUR"/>
    <d v="2015-05-12T00:00:00"/>
    <m/>
    <x v="19"/>
    <x v="2"/>
    <s v="o"/>
  </r>
  <r>
    <n v="282"/>
    <d v="2015-05-15T00:00:00"/>
    <s v="TELEREGLT 4560376960 IS1 201505S1798_x000a_800018074810TLR798488623IS_x000a_101138035249"/>
    <n v="-6063"/>
    <m/>
    <s v="EUR"/>
    <d v="2015-05-15T00:00:00"/>
    <n v="48414.04"/>
    <x v="13"/>
    <x v="2"/>
    <s v="o"/>
  </r>
  <r>
    <n v="283"/>
    <d v="2015-05-19T00:00:00"/>
    <s v="COTISATION MENSUELLE JAZZ PRO_x000a_MONTANT NT : 26,90 EUR_x000a_MONTANT HT : 9,40 EUR_x000a_TVA A 20,00%: 1,88 EUR"/>
    <n v="-38.18"/>
    <m/>
    <s v="EUR"/>
    <d v="2015-05-18T00:00:00"/>
    <m/>
    <x v="0"/>
    <x v="2"/>
    <s v="o"/>
  </r>
  <r>
    <n v="284"/>
    <d v="2015-05-19T00:00:00"/>
    <s v="CARTE X5992 18/05 ELIOR43912TOUZE1"/>
    <n v="-45"/>
    <m/>
    <s v="EUR"/>
    <d v="2015-05-19T00:00:00"/>
    <n v="48330.86"/>
    <x v="8"/>
    <x v="2"/>
    <s v="x"/>
  </r>
  <r>
    <n v="285"/>
    <d v="2015-05-27T00:00:00"/>
    <s v="CARTE X5992 25/05 INDIANA BASTILLE 03"/>
    <n v="-30.5"/>
    <m/>
    <s v="EUR"/>
    <d v="2015-05-27T00:00:00"/>
    <m/>
    <x v="8"/>
    <x v="2"/>
    <s v="x"/>
  </r>
  <r>
    <n v="286"/>
    <d v="2015-05-27T00:00:00"/>
    <s v="CARTE X5992 26/05 ELIOR43912TOUZE1"/>
    <n v="-15"/>
    <m/>
    <s v="EUR"/>
    <d v="2015-05-27T00:00:00"/>
    <n v="48285.36"/>
    <x v="8"/>
    <x v="2"/>
    <s v="x"/>
  </r>
  <r>
    <n v="287"/>
    <d v="2015-05-29T00:00:00"/>
    <s v="CARTE X5992 28/05 ELIOR43912TOUZE1"/>
    <n v="-30"/>
    <m/>
    <s v="EUR"/>
    <d v="2015-05-29T00:00:00"/>
    <m/>
    <x v="8"/>
    <x v="2"/>
    <s v="x"/>
  </r>
  <r>
    <n v="288"/>
    <d v="2015-05-29T00:00:00"/>
    <s v="000001 VIR EUROPEEN EMIS NET_x000a_POUR: JUNGES MANAGEMENT SASU_x000a_REF: 9514912964980_x000a_REMISE: JUNGES MANAGEMENT 201504LPA01_x000a_MOTIF: JUNGES MANAGEMENT 201504LPA01"/>
    <n v="-432"/>
    <m/>
    <s v="EUR"/>
    <d v="2015-05-29T00:00:00"/>
    <n v="47823.360000000001"/>
    <x v="14"/>
    <x v="2"/>
    <s v="o"/>
  </r>
  <r>
    <n v="289"/>
    <d v="2015-06-02T00:00:00"/>
    <s v="CIONS TENUE DE COMPTE_x000a_AU 31/05/15 :_x000a_-CION MOUVEMENT EUR 33,12_x000a_AU DELA DU SEUIL JAZZ PRO"/>
    <n v="-33.119999999999997"/>
    <m/>
    <s v="EUR"/>
    <d v="2015-05-31T00:00:00"/>
    <n v="47790.239999999998"/>
    <x v="0"/>
    <x v="2"/>
    <s v="o"/>
  </r>
  <r>
    <n v="290"/>
    <d v="2015-06-03T00:00:00"/>
    <s v="VIR RECU 6485884525S_x000a_DE: SARL ADHERENCE CONSULTING_x000a_MOTIF: Facture CTLM-M03-A2015"/>
    <m/>
    <n v="11856"/>
    <s v="EUR"/>
    <d v="2015-06-03T00:00:00"/>
    <n v="59646.239999999998"/>
    <x v="12"/>
    <x v="2"/>
    <s v="o"/>
  </r>
  <r>
    <n v="291"/>
    <d v="2015-06-11T00:00:00"/>
    <s v="CARTE X5992 10/06 ELIOR43912TOUZE1"/>
    <n v="-45"/>
    <m/>
    <s v="EUR"/>
    <d v="2015-06-11T00:00:00"/>
    <n v="59601.24"/>
    <x v="8"/>
    <x v="2"/>
    <s v="x"/>
  </r>
  <r>
    <n v="292"/>
    <d v="2015-06-15T00:00:00"/>
    <s v="CARTE X5992 11/06 KANEDA"/>
    <n v="-19.2"/>
    <m/>
    <s v="EUR"/>
    <d v="2015-06-15T00:00:00"/>
    <n v="59582.04"/>
    <x v="8"/>
    <x v="2"/>
    <s v="x"/>
  </r>
  <r>
    <n v="293"/>
    <d v="2015-06-17T00:00:00"/>
    <s v="COTISATION MENSUELLE JAZZ PRO_x000a_MONTANT NT : 26,90 EUR_x000a_MONTANT HT : 9,40 EUR_x000a_TVA A 20,00%: 1,88 EUR"/>
    <n v="-38.18"/>
    <m/>
    <s v="EUR"/>
    <d v="2015-06-16T00:00:00"/>
    <m/>
    <x v="0"/>
    <x v="2"/>
    <s v="o"/>
  </r>
  <r>
    <n v="294"/>
    <d v="2015-06-17T00:00:00"/>
    <s v="CARTE X5992 16/06 LA POSTE L921380"/>
    <n v="-5.77"/>
    <m/>
    <s v="EUR"/>
    <d v="2015-06-17T00:00:00"/>
    <n v="59538.09"/>
    <x v="3"/>
    <x v="2"/>
    <m/>
  </r>
  <r>
    <n v="295"/>
    <d v="2015-06-18T00:00:00"/>
    <s v="TELEREGLT 7960295011 IS1 201506A1798_x000a_800018713767TLR798488623IS_x000a_101138035249"/>
    <n v="-7194"/>
    <m/>
    <s v="EUR"/>
    <d v="2015-06-18T00:00:00"/>
    <n v="52344.09"/>
    <x v="13"/>
    <x v="2"/>
    <s v="o"/>
  </r>
  <r>
    <n v="296"/>
    <d v="2015-06-23T00:00:00"/>
    <s v="CARTE X5992 22/06 ELIOR43912TOUZE1"/>
    <n v="-30"/>
    <m/>
    <s v="EUR"/>
    <d v="2015-06-23T00:00:00"/>
    <n v="52314.09"/>
    <x v="8"/>
    <x v="2"/>
    <s v="x"/>
  </r>
  <r>
    <n v="297"/>
    <d v="2015-06-24T00:00:00"/>
    <s v="PRELEVEMENT EUROPEEN 8300001360_x000a_DE: ALPHA REVISION_x000a_ID: FR75ZZZ535167_x000a_MOTIF: HONORAIRES AD VALOREM_x000a_REF: HONORAIRES AD VALOREM 05/2015"/>
    <n v="-192"/>
    <m/>
    <s v="EUR"/>
    <d v="2015-06-24T00:00:00"/>
    <n v="52122.09"/>
    <x v="9"/>
    <x v="2"/>
    <s v="o"/>
  </r>
  <r>
    <n v="298"/>
    <d v="2015-06-29T00:00:00"/>
    <s v="TELEREGLT 9060205696 TVA1 2015M0501798_x000a_800019019297TLR798488623TVA_x000a_101138035248"/>
    <n v="-8640"/>
    <m/>
    <s v="EUR"/>
    <d v="2015-06-29T00:00:00"/>
    <n v="43482.09"/>
    <x v="13"/>
    <x v="2"/>
    <s v="o"/>
  </r>
  <r>
    <n v="299"/>
    <d v="2015-06-30T00:00:00"/>
    <s v="000001 VIR EUROPEEN EMIS NET_x000a_POUR: LAURENT PASTEAU CPT CUR_x000a_REF: 9518113974182_x000a_REMISE: NOTE DE FRAIS SEM2-2014 v0.82_x000a_MOTIF: NOTE DE FRAIS SEM2-2014 v0.82"/>
    <n v="-497.08"/>
    <m/>
    <s v="EUR"/>
    <d v="2015-06-30T00:00:00"/>
    <m/>
    <x v="15"/>
    <x v="1"/>
    <s v="o"/>
  </r>
  <r>
    <n v="300"/>
    <d v="2015-06-30T00:00:00"/>
    <s v="000001 VIR EUROPEEN EMIS NET"/>
    <n v="-5000"/>
    <m/>
    <s v="EUR"/>
    <d v="2015-06-30T00:00:00"/>
    <n v="37985.01"/>
    <x v="15"/>
    <x v="2"/>
    <s v="o"/>
  </r>
  <r>
    <n v="301"/>
    <d v="2015-07-02T00:00:00"/>
    <s v="CIONS TENUE DE COMPTE_x000a_AU 30/06/15 :_x000a_-CION MOUVEMENT EUR 18,25_x000a_AU DELA DU SEUIL JAZZ PRO"/>
    <n v="-18.25"/>
    <m/>
    <s v="EUR"/>
    <d v="2015-06-30T00:00:00"/>
    <n v="37966.76"/>
    <x v="0"/>
    <x v="2"/>
    <s v="o"/>
  </r>
  <r>
    <n v="302"/>
    <d v="2015-07-03T00:00:00"/>
    <s v="CARTE X5992 10/06 ELIOR43912TOUZE1"/>
    <n v="-45"/>
    <m/>
    <s v="EUR"/>
    <d v="2015-07-03T00:00:00"/>
    <m/>
    <x v="8"/>
    <x v="2"/>
    <m/>
  </r>
  <r>
    <n v="303"/>
    <d v="2015-07-06T00:00:00"/>
    <s v="VIR RECU 0692476955S_x000a_DE: SARL ADHERENCE CONSULTING_x000a_MOTIF: Facture CTLM-M04-A2015"/>
    <m/>
    <n v="12480"/>
    <s v="EUR"/>
    <d v="2015-07-06T00:00:00"/>
    <n v="50401.760000000002"/>
    <x v="12"/>
    <x v="2"/>
    <s v="o"/>
  </r>
  <r>
    <n v="304"/>
    <d v="2015-07-15T00:00:00"/>
    <s v="PRELEVEMENT EUROPEEN 1304701235_x000a_DE: ALPHA REVISION_x000a_ID: FR75ZZZ535167_x000a_MOTIF: AD VALOREM 06/2015_x000a_REF: AD VALOREM"/>
    <n v="-192"/>
    <m/>
    <s v="EUR"/>
    <d v="2015-07-15T00:00:00"/>
    <n v="50209.760000000002"/>
    <x v="9"/>
    <x v="2"/>
    <s v="o"/>
  </r>
  <r>
    <n v="305"/>
    <d v="2015-07-16T00:00:00"/>
    <s v="CARTE X5992 15/07 MIRANO"/>
    <n v="-34.4"/>
    <m/>
    <s v="EUR"/>
    <d v="2015-07-16T00:00:00"/>
    <n v="50175.360000000001"/>
    <x v="8"/>
    <x v="2"/>
    <s v="p"/>
  </r>
  <r>
    <n v="306"/>
    <d v="2015-07-17T00:00:00"/>
    <s v="COTISATION MENSUELLE JAZZ PRO_x000a_MONTANT NT : 26,90 EUR_x000a_MONTANT HT : 9,40 EUR_x000a_TVA A 20,00%: 1,88 EUR"/>
    <n v="-38.18"/>
    <m/>
    <s v="EUR"/>
    <d v="2015-07-16T00:00:00"/>
    <n v="50137.18"/>
    <x v="0"/>
    <x v="2"/>
    <s v="o"/>
  </r>
  <r>
    <n v="307"/>
    <d v="2015-07-22T00:00:00"/>
    <s v="CARTE X5992 21/07 ELIOR43912TOUZE1"/>
    <n v="-45"/>
    <m/>
    <s v="EUR"/>
    <d v="2015-07-22T00:00:00"/>
    <n v="50092.18"/>
    <x v="8"/>
    <x v="2"/>
    <s v="p"/>
  </r>
  <r>
    <n v="308"/>
    <d v="2015-07-23T00:00:00"/>
    <s v="CARTE X5992 22/07 ELIOR43912TOUZE1"/>
    <n v="-15"/>
    <m/>
    <s v="EUR"/>
    <d v="2015-07-23T00:00:00"/>
    <n v="50077.18"/>
    <x v="8"/>
    <x v="2"/>
    <s v="p"/>
  </r>
  <r>
    <n v="309"/>
    <d v="2015-07-24T00:00:00"/>
    <s v="TELEREGLT 2460368901 TVA1 2015M0601798_x000a_800019578165TLR798488623TVA_x000a_101138035248"/>
    <n v="-1564"/>
    <m/>
    <s v="EUR"/>
    <d v="2015-07-24T00:00:00"/>
    <n v="48513.18"/>
    <x v="13"/>
    <x v="2"/>
    <s v="o"/>
  </r>
  <r>
    <n v="310"/>
    <d v="2015-07-29T00:00:00"/>
    <s v="CARTE X5992 28/07 L EGLANTINE 01"/>
    <n v="-41.6"/>
    <m/>
    <s v="EUR"/>
    <d v="2015-07-29T00:00:00"/>
    <n v="48471.58"/>
    <x v="8"/>
    <x v="2"/>
    <s v="p"/>
  </r>
  <r>
    <n v="311"/>
    <d v="2015-07-31T00:00:00"/>
    <s v="CARTE X5992 30/07 BUFFALO GRILL"/>
    <n v="-13.8"/>
    <m/>
    <s v="EUR"/>
    <d v="2015-07-31T00:00:00"/>
    <n v="48457.78"/>
    <x v="8"/>
    <x v="2"/>
    <s v="p"/>
  </r>
  <r>
    <n v="312"/>
    <d v="2015-08-05T00:00:00"/>
    <s v="VIR RECU 3691275555S_x000a_DE: SARL ADHERENCE CONSULTING_x000a_MOTIF: CTLM-M05-A2015 et CTLM-M06-A2015"/>
    <m/>
    <n v="23712"/>
    <s v="EUR"/>
    <d v="2015-08-05T00:00:00"/>
    <n v="72169.78"/>
    <x v="12"/>
    <x v="2"/>
    <s v="o"/>
  </r>
  <r>
    <n v="313"/>
    <d v="2015-08-18T00:00:00"/>
    <s v="COTISATION MENSUELLE JAZZ PRO_x000a_MONTANT NT : 26,90 EUR_x000a_MONTANT HT : 9,40 EUR_x000a_TVA A 20,00%: 1,88 EUR"/>
    <n v="-38.18"/>
    <m/>
    <s v="EUR"/>
    <d v="2015-08-17T00:00:00"/>
    <m/>
    <x v="0"/>
    <x v="2"/>
    <s v="o"/>
  </r>
  <r>
    <n v="314"/>
    <d v="2015-08-18T00:00:00"/>
    <s v="CARTE X5992 17/08 ELIOR43912TOUZE1"/>
    <n v="-60"/>
    <m/>
    <s v="EUR"/>
    <d v="2015-08-18T00:00:00"/>
    <m/>
    <x v="8"/>
    <x v="2"/>
    <s v="x"/>
  </r>
  <r>
    <n v="315"/>
    <d v="2015-08-18T00:00:00"/>
    <s v="PRELEVEMENT EUROPEEN 4502202309_x000a_DE: ALPHA REVISION_x000a_ID: FR75ZZZ535167_x000a_MOTIF: AD VALOREM 07/15_x000a_REF: AD VALOREM"/>
    <n v="-192"/>
    <m/>
    <s v="EUR"/>
    <d v="2015-08-18T00:00:00"/>
    <n v="71879.600000000006"/>
    <x v="9"/>
    <x v="2"/>
    <s v="o"/>
  </r>
  <r>
    <n v="316"/>
    <d v="2015-08-26T00:00:00"/>
    <s v="TELEREGLT 5760213613 TVA1 2015M0701798_x000a_800020163597TLR798488623TVA_x000a_101138035248_x000a_"/>
    <n v="-1250"/>
    <m/>
    <s v="EUR"/>
    <d v="2015-08-26T00:00:00"/>
    <n v="70629.600000000006"/>
    <x v="13"/>
    <x v="2"/>
    <s v="o"/>
  </r>
  <r>
    <n v="317"/>
    <d v="2015-08-28T00:00:00"/>
    <s v="000001 VIR EUROPEEN EMIS NET_x000a_POUR: ASLP CONSULT CIC SECURITIES_x000a_REF: 9524015634613_x000a_REMISE: ASLP MONTBLEU_x000a_MOTIF: ASLP MONTBLEU"/>
    <n v="-10000"/>
    <m/>
    <s v="EUR"/>
    <d v="2015-08-28T00:00:00"/>
    <n v="60629.599999999999"/>
    <x v="16"/>
    <x v="2"/>
    <s v="o"/>
  </r>
  <r>
    <n v="318"/>
    <d v="2015-09-07T00:00:00"/>
    <s v="CARTE X5992 04/09 ELIOR43912TOUZE1"/>
    <n v="-60"/>
    <m/>
    <s v="EUR"/>
    <d v="2015-09-07T00:00:00"/>
    <n v="60569.599999999999"/>
    <x v="8"/>
    <x v="2"/>
    <s v="p"/>
  </r>
  <r>
    <n v="319"/>
    <d v="2015-09-17T00:00:00"/>
    <s v="COTISATION MENSUELLE JAZZ PRO_x000a_MONTANT NT : 26,90 EUR_x000a_MONTANT HT : 9,40 EUR_x000a_TVA A 20,00%: 1,88 EUR"/>
    <n v="-38.18"/>
    <m/>
    <s v="EUR"/>
    <d v="2015-09-16T00:00:00"/>
    <n v="60531.42"/>
    <x v="0"/>
    <x v="2"/>
    <s v="o"/>
  </r>
  <r>
    <n v="320"/>
    <d v="2015-09-18T00:00:00"/>
    <s v="CARTE X5992 17/09 ELIOR43912TOUZE1"/>
    <n v="-60"/>
    <m/>
    <s v="EUR"/>
    <d v="2015-09-18T00:00:00"/>
    <m/>
    <x v="8"/>
    <x v="2"/>
    <s v="x"/>
  </r>
  <r>
    <n v="320"/>
    <d v="2015-09-18T00:00:00"/>
    <s v="PRELEVEMENT EUROPEEN 7805820576_x000a_DE: ALPHA REVISION_x000a_ID: FR75ZZZ535167_x000a_MOTIF: AD VALOREM 06/2015_x000a_REF: AD VALOREM"/>
    <n v="-192"/>
    <m/>
    <s v="EUR"/>
    <d v="2015-09-18T00:00:00"/>
    <n v="55988.42"/>
    <x v="9"/>
    <x v="2"/>
    <s v="o"/>
  </r>
  <r>
    <n v="320"/>
    <d v="2015-09-18T00:00:00"/>
    <s v="TELEREGLT 8060272757 IS1 201509A1798_x000a_800020465940TLR798488623IS_x000a_101138035249"/>
    <n v="-4291"/>
    <m/>
    <s v="EUR"/>
    <d v="2015-09-22T00:00:00"/>
    <n v="55953.62"/>
    <x v="13"/>
    <x v="2"/>
    <s v="o"/>
  </r>
  <r>
    <n v="321"/>
    <d v="2015-09-22T00:00:00"/>
    <s v="CARTE X5992 21/09 KANEDA"/>
    <n v="-34.799999999999997"/>
    <m/>
    <s v="EUR"/>
    <d v="2015-09-18T00:00:00"/>
    <m/>
    <x v="8"/>
    <x v="2"/>
    <s v="p"/>
  </r>
  <r>
    <n v="322"/>
    <d v="2015-09-29T00:00:00"/>
    <s v="CARTE X5992 28/09 LA POSTE L921380"/>
    <n v="-5.2"/>
    <m/>
    <s v="EUR"/>
    <d v="2015-09-29T00:00:00"/>
    <n v="55948.42"/>
    <x v="3"/>
    <x v="2"/>
    <s v="p"/>
  </r>
  <r>
    <n v="323"/>
    <d v="2015-10-07T00:00:00"/>
    <s v="CARTE X5992 06/10 ELIOR43912TOUZE1"/>
    <n v="-60"/>
    <m/>
    <s v="EUR"/>
    <d v="2015-10-07T00:00:00"/>
    <n v="55888.42"/>
    <x v="8"/>
    <x v="2"/>
    <s v="p"/>
  </r>
  <r>
    <n v="324"/>
    <d v="2015-10-20T00:00:00"/>
    <s v="COTISATION MENSUELLE JAZZ PRO_x000a_MONTANT NT : 26,90 EUR_x000a_MONTANT HT : 9,40 EUR_x000a_TVA A 20,00%: 1,88 EUR"/>
    <n v="-38.18"/>
    <m/>
    <s v="EUR"/>
    <d v="2015-10-20T00:00:00"/>
    <m/>
    <x v="0"/>
    <x v="2"/>
    <s v="o"/>
  </r>
  <r>
    <n v="325"/>
    <d v="2015-10-20T00:00:00"/>
    <s v="PRELEVEMENT EUROPEEN 1612028225_x000a_DE: ALPHA REVISION_x000a_ID: FR75ZZZ535167_x000a_MOTIF: AD VALOREM 06/2015_x000a_REF: AD VALOREM"/>
    <n v="-192"/>
    <m/>
    <s v="EUR"/>
    <d v="2015-10-20T00:00:00"/>
    <n v="55658.239999999998"/>
    <x v="9"/>
    <x v="2"/>
    <s v="o"/>
  </r>
  <r>
    <n v="326"/>
    <d v="2015-10-27T00:00:00"/>
    <s v="CARTE X5992 26/10 HIPPOPOTAMUS"/>
    <n v="-31.8"/>
    <m/>
    <s v="EUR"/>
    <d v="2015-10-27T00:00:00"/>
    <m/>
    <x v="8"/>
    <x v="2"/>
    <s v="x"/>
  </r>
  <r>
    <n v="327"/>
    <d v="2015-10-27T00:00:00"/>
    <s v="VIR RECU 2786205595S_x000a_DE: SARL ADHERENCE CONSULTING_x000a_MOTIF: Factu CTLM07-ASLP 2015"/>
    <m/>
    <n v="12480"/>
    <s v="EUR"/>
    <d v="2015-10-27T00:00:00"/>
    <n v="68106.44"/>
    <x v="12"/>
    <x v="2"/>
    <s v="o"/>
  </r>
  <r>
    <n v="328"/>
    <d v="2015-10-28T00:00:00"/>
    <s v="CARTE X5992 27/10 ELIOR43912TOUZE1"/>
    <n v="-60"/>
    <m/>
    <s v="EUR"/>
    <d v="2015-10-28T00:00:00"/>
    <n v="68046.44"/>
    <x v="8"/>
    <x v="2"/>
    <s v="x"/>
  </r>
  <r>
    <n v="329"/>
    <d v="2015-10-29T00:00:00"/>
    <s v="CARTE X5992 28/10 LA POSTE L921380"/>
    <n v="-1.25"/>
    <m/>
    <s v="EUR"/>
    <d v="2015-10-29T00:00:00"/>
    <m/>
    <x v="3"/>
    <x v="2"/>
    <s v="x"/>
  </r>
  <r>
    <n v="330"/>
    <d v="2015-10-29T00:00:00"/>
    <s v="TELEREGLT 2960214265 TVA1 2015M0901798_x000a_800021286880TLR798488623TVA_x000a_101138035248"/>
    <n v="-4782"/>
    <m/>
    <s v="EUR"/>
    <d v="2015-10-29T00:00:00"/>
    <n v="63263.19"/>
    <x v="13"/>
    <x v="2"/>
    <s v="o"/>
  </r>
  <r>
    <n v="331"/>
    <d v="2015-11-11T00:00:00"/>
    <s v="VIR RECU 4281563528S_x000a_DE: SARL ADHERENCE CONSULTING_x000a_MOTIF: Facture Aout CTLM M008 A2015"/>
    <m/>
    <n v="6864"/>
    <s v="EUR"/>
    <d v="2015-11-11T00:00:00"/>
    <n v="70127.19"/>
    <x v="12"/>
    <x v="2"/>
    <s v="o"/>
  </r>
  <r>
    <n v="332"/>
    <d v="2015-11-13T00:00:00"/>
    <s v="CARTE X5992 12/11 ELIOR43912TOUZE1"/>
    <n v="-60"/>
    <m/>
    <s v="EUR"/>
    <d v="2015-11-13T00:00:00"/>
    <n v="70067.19"/>
    <x v="8"/>
    <x v="2"/>
    <s v="x"/>
  </r>
  <r>
    <n v="333"/>
    <d v="2015-11-17T00:00:00"/>
    <s v="COTISATION MENSUELLE JAZZ PRO_x000a_MONTANT NT : 26,90 EUR_x000a_MONTANT HT : 9,40 EUR_x000a_TVA A 20,00%: 1,88 EUR"/>
    <n v="-38.18"/>
    <m/>
    <s v="EUR"/>
    <d v="2015-11-16T00:00:00"/>
    <n v="70029.009999999995"/>
    <x v="0"/>
    <x v="2"/>
    <s v="o"/>
  </r>
  <r>
    <n v="334"/>
    <d v="2015-11-19T00:00:00"/>
    <s v="CARTE X5992 18/11 LA POSTE L921380"/>
    <n v="-1.9"/>
    <m/>
    <s v="EUR"/>
    <d v="2015-11-19T00:00:00"/>
    <n v="70027.11"/>
    <x v="3"/>
    <x v="2"/>
    <s v="x"/>
  </r>
  <r>
    <n v="335"/>
    <d v="2015-11-25T00:00:00"/>
    <s v="TELEREGLT 5660296107 TVA1-112015-3310CA_x000a_800021626134TLR798488623TVA_x000a_101138035248"/>
    <n v="-2305"/>
    <m/>
    <s v="EUR"/>
    <d v="2015-11-25T00:00:00"/>
    <n v="67722.11"/>
    <x v="13"/>
    <x v="2"/>
    <s v="o"/>
  </r>
  <r>
    <n v="336"/>
    <d v="2015-11-30T00:00:00"/>
    <s v="CHEQUE 10"/>
    <n v="-50.15"/>
    <m/>
    <s v="EUR"/>
    <d v="2015-11-27T00:00:00"/>
    <n v="67671.960000000006"/>
    <x v="21"/>
    <x v="2"/>
    <s v="x"/>
  </r>
  <r>
    <n v="337"/>
    <d v="2015-12-02T00:00:00"/>
    <s v="VIR RECU 6388012427S_x000a_DE: SARL ADHERENCE CONSULTING_x000a_MOTIF: Facture num CTLM-M009-A2015"/>
    <m/>
    <n v="13728"/>
    <s v="EUR"/>
    <d v="2015-12-02T00:00:00"/>
    <n v="81399.960000000006"/>
    <x v="12"/>
    <x v="2"/>
    <s v="o"/>
  </r>
  <r>
    <n v="338"/>
    <d v="2015-12-04T00:00:00"/>
    <s v="CARTE X5992 03/12 ELIOR43912TOUZE1"/>
    <n v="-60"/>
    <m/>
    <s v="EUR"/>
    <d v="2015-12-04T00:00:00"/>
    <n v="81339.960000000006"/>
    <x v="8"/>
    <x v="2"/>
    <s v="x"/>
  </r>
  <r>
    <n v="339"/>
    <d v="2015-12-16T00:00:00"/>
    <s v="PRLV EUROP PONCTUEL 6934703943_x000a_POUR CPTE DE:D.G.F.I.P IMPOT 91045_x000a_ID: FR46ZZZ005002_x000a_MOTIF: 600059638106TLR1591045983189 TLR_x000a_SEPA DGFIP IMPOT CFE"/>
    <n v="-291"/>
    <m/>
    <s v="EUR"/>
    <d v="2015-12-16T00:00:00"/>
    <m/>
    <x v="13"/>
    <x v="2"/>
    <s v="o"/>
  </r>
  <r>
    <n v="340"/>
    <d v="2015-12-16T00:00:00"/>
    <s v="PRLV EUROPEEN B2B 7504755133_x000a_POUR CPTE DE:DGFIP IMPOT_x000a_ID: FR46ZZZ005002_x000a_MOTIF: RCM1-122015-2777D_x000a_REF: 220910450800021517768"/>
    <n v="-9300"/>
    <m/>
    <s v="EUR"/>
    <d v="2015-12-16T00:00:00"/>
    <n v="71748.960000000006"/>
    <x v="13"/>
    <x v="2"/>
    <s v="o"/>
  </r>
  <r>
    <n v="341"/>
    <d v="2015-12-17T00:00:00"/>
    <s v="COTIS GOLD BUSINESS JAZZPRO-25%_x000a_Visa Gold Business X6994_x000a_MR LAURENT PASTEAU"/>
    <n v="-102.75"/>
    <m/>
    <s v="EUR"/>
    <d v="2015-12-16T00:00:00"/>
    <m/>
    <x v="0"/>
    <x v="2"/>
    <s v="o"/>
  </r>
  <r>
    <n v="342"/>
    <d v="2015-12-17T00:00:00"/>
    <s v="COTISATION MENSUELLE JAZZ PRO_x000a_MONTANT NT : 26,90 EUR_x000a_MONTANT HT : 9,40 EUR_x000a_TVA A 20,00%: 1,88 EUR"/>
    <n v="-38.18"/>
    <m/>
    <s v="EUR"/>
    <d v="2015-12-16T00:00:00"/>
    <m/>
    <x v="0"/>
    <x v="2"/>
    <s v="o"/>
  </r>
  <r>
    <n v="343"/>
    <d v="2015-12-17T00:00:00"/>
    <s v="CARTE X5992 16/12 ELIOR43912TOUZE1"/>
    <n v="-45"/>
    <m/>
    <s v="EUR"/>
    <d v="2015-12-17T00:00:00"/>
    <m/>
    <x v="8"/>
    <x v="2"/>
    <s v="p"/>
  </r>
  <r>
    <n v="344"/>
    <d v="2015-12-17T00:00:00"/>
    <s v="PRLV EUROPEEN B2B 7605638834_x000a_POUR CPTE DE:DGFIP IMPOT_x000a_ID: FR46ZZZ005002_x000a_MOTIF: IS1-122015-2571_x000a_REF: 220910450800021905524"/>
    <n v="-4291"/>
    <m/>
    <s v="EUR"/>
    <d v="2015-12-17T00:00:00"/>
    <n v="67272.03"/>
    <x v="13"/>
    <x v="2"/>
    <s v="o"/>
  </r>
  <r>
    <n v="345"/>
    <d v="2015-12-18T00:00:00"/>
    <s v="CARTE X5992 17/12 MIRANO"/>
    <n v="-20.9"/>
    <m/>
    <s v="EUR"/>
    <d v="2015-12-18T00:00:00"/>
    <n v="67251.13"/>
    <x v="8"/>
    <x v="2"/>
    <s v="x"/>
  </r>
  <r>
    <n v="346"/>
    <d v="2015-12-23T00:00:00"/>
    <s v="CARTE X5992 22/12 FLOREAL"/>
    <n v="-4.41"/>
    <m/>
    <s v="EUR"/>
    <d v="2015-12-23T00:00:00"/>
    <m/>
    <x v="17"/>
    <x v="2"/>
    <s v="x"/>
  </r>
  <r>
    <n v="347"/>
    <d v="2015-12-23T00:00:00"/>
    <s v="CARTE X5992 22/12 ELIOR43912TOUZE1"/>
    <n v="-45"/>
    <m/>
    <s v="EUR"/>
    <d v="2015-12-23T00:00:00"/>
    <n v="67201.72"/>
    <x v="8"/>
    <x v="2"/>
    <s v="x"/>
  </r>
  <r>
    <n v="348"/>
    <d v="2015-12-24T00:00:00"/>
    <s v="PRELEVEMENT EUROPEEN 8303433473_x000a_DE: ALPHA REVISION_x000a_ID: FR75ZZZ535167_x000a_MOTIF: HONORAIRES AD VALOREM 10/2015_x000a_REF: AD VALOREM"/>
    <n v="-192"/>
    <m/>
    <s v="EUR"/>
    <d v="2015-12-24T00:00:00"/>
    <n v="67009.72"/>
    <x v="9"/>
    <x v="2"/>
    <s v="o"/>
  </r>
  <r>
    <n v="349"/>
    <d v="2015-12-29T00:00:00"/>
    <s v="PRLV EUROPEEN B2B 8504552570_x000a_POUR CPTE DE:DGFIP IMPOT_x000a_ID: FR46ZZZ005002_x000a_MOTIF: TVA1-122015-3310CA3_x000a_REF: 220910450800022406074"/>
    <n v="-1144"/>
    <m/>
    <s v="EUR"/>
    <d v="2015-12-29T00:00:00"/>
    <n v="65865.72"/>
    <x v="13"/>
    <x v="2"/>
    <s v="o"/>
  </r>
  <r>
    <n v="350"/>
    <d v="2015-12-30T00:00:00"/>
    <s v="CARTE X5992 29/12 ELIOR43912TOUZE1"/>
    <n v="-15"/>
    <m/>
    <s v="EUR"/>
    <d v="2015-12-30T00:00:00"/>
    <n v="65850.720000000001"/>
    <x v="8"/>
    <x v="2"/>
    <s v="x"/>
  </r>
  <r>
    <n v="351"/>
    <d v="2015-12-31T00:00:00"/>
    <s v="CARTE X5992 30/12 ROYAL DES ULIS"/>
    <n v="-10.9"/>
    <m/>
    <s v="EUR"/>
    <d v="2015-12-31T00:00:00"/>
    <n v="65839.820000000007"/>
    <x v="8"/>
    <x v="2"/>
    <s v="x"/>
  </r>
  <r>
    <n v="352"/>
    <d v="2016-01-05T00:00:00"/>
    <s v="CIONS TENUE DE COMPTE_x000a_AU 31/12/15 :_x000a_-CION MOUVEMENT EUR 5,84_x000a_AU DELA DU SEUIL JAZZ PRO"/>
    <n v="-5.84"/>
    <m/>
    <s v="EUR"/>
    <d v="2015-12-31T00:00:00"/>
    <n v="65833.98"/>
    <x v="0"/>
    <x v="3"/>
    <s v="o"/>
  </r>
  <r>
    <n v="353"/>
    <d v="2016-01-07T00:00:00"/>
    <s v="QUIETIS PRO REDUC JAZZPRO-25%_x000a_RENOUV. DU 01/01/16 AU 31/12/16_x000a_MONTANT NT : 40,88 EUR"/>
    <n v="-40.880000000000003"/>
    <m/>
    <s v="EUR"/>
    <d v="2016-01-06T00:00:00"/>
    <n v="65793.100000000006"/>
    <x v="0"/>
    <x v="3"/>
    <s v="o"/>
  </r>
  <r>
    <n v="354"/>
    <d v="2016-01-08T00:00:00"/>
    <s v="VIR RECU 0894944860S_x000a_DE: SARL ADHERENCE CONSULTING_x000a_MOTIF: Facture num CTLM-M010-A2015"/>
    <m/>
    <n v="12168"/>
    <s v="EUR"/>
    <d v="2016-01-08T00:00:00"/>
    <n v="77961.100000000006"/>
    <x v="12"/>
    <x v="3"/>
    <s v="o"/>
  </r>
  <r>
    <n v="355"/>
    <d v="2016-01-12T00:00:00"/>
    <s v="PRELEVEMENT EUROPEEN 0811085358_x000a_DE: ALPHA REVISION_x000a_ID: FR75ZZZ535167_x000a_MOTIF: AD VALOREM 06/2015_x000a_REF: HONORAIRES AD VALOREM 11/2015"/>
    <n v="-192"/>
    <m/>
    <s v="EUR"/>
    <d v="2016-01-12T00:00:00"/>
    <n v="77769.100000000006"/>
    <x v="9"/>
    <x v="3"/>
    <s v="o"/>
  </r>
  <r>
    <n v="356"/>
    <d v="2016-01-18T00:00:00"/>
    <s v="PRELEVEMENT EUROPEEN 1411206860_x000a_DE: ALPHA REVISION_x000a_ID: FR75ZZZ535167_x000a_MOTIF: AD VALOREM 06/2015_x000a_REF: HONORAIRES AD VALOREM 12/2015"/>
    <n v="-192"/>
    <m/>
    <s v="EUR"/>
    <d v="2016-01-18T00:00:00"/>
    <n v="77577.100000000006"/>
    <x v="9"/>
    <x v="3"/>
    <s v="o"/>
  </r>
  <r>
    <n v="357"/>
    <d v="2016-01-19T00:00:00"/>
    <s v="COTISATION MENSUELLE JAZZ PRO_x000a_MONTANT NT : 26,90 EUR_x000a_MONTANT HT : 9,40 EUR_x000a_TVA A 20,00%: 1,88 EUR"/>
    <n v="-38.18"/>
    <m/>
    <s v="EUR"/>
    <d v="2016-01-18T00:00:00"/>
    <m/>
    <x v="8"/>
    <x v="3"/>
    <m/>
  </r>
  <r>
    <n v="358"/>
    <d v="2016-01-19T00:00:00"/>
    <s v="CARTE X5992 18/01 ARPEGE43912TOUZE"/>
    <n v="-10"/>
    <m/>
    <s v="EUR"/>
    <d v="2016-01-19T00:00:00"/>
    <n v="77528.92"/>
    <x v="8"/>
    <x v="3"/>
    <s v="x"/>
  </r>
  <r>
    <n v="359"/>
    <d v="2016-01-22T00:00:00"/>
    <s v="CHEQUE 11"/>
    <n v="-460.49"/>
    <m/>
    <s v="EUR"/>
    <d v="2016-01-21T00:00:00"/>
    <n v="77068.429999999993"/>
    <x v="20"/>
    <x v="3"/>
    <s v="o"/>
  </r>
  <r>
    <n v="360"/>
    <d v="2016-01-28T00:00:00"/>
    <s v="PRLV EUROPEEN B2B 2604431789_x000a_POUR CPTE DE:DGFIP IMPOT_x000a_ID: FR46ZZZ005002_x000a_MOTIF: TVA1-012016-3310CA3_x000a_REF: 220910450800022971630"/>
    <n v="-2256"/>
    <m/>
    <s v="EUR"/>
    <d v="2016-01-28T00:00:00"/>
    <n v="74812.429999999993"/>
    <x v="13"/>
    <x v="3"/>
    <s v="o"/>
  </r>
  <r>
    <n v="361"/>
    <d v="2016-01-29T00:00:00"/>
    <s v="000001 VIR EUROPEEN EMIS NET_x000a_POUR: LAURENT PASTEAU CPT CUR_x000a_REF: 9602920541300_x000a_REMISE: NOTE DE FRAIS SEM2-2015 PARTIEL1_x000a_MOTIF: NOTE DE FRAIS SEM2-2015 PARTIEL1"/>
    <n v="-8000"/>
    <m/>
    <s v="EUR"/>
    <d v="2016-01-29T00:00:00"/>
    <n v="66812.429999999993"/>
    <x v="15"/>
    <x v="3"/>
    <s v="o"/>
  </r>
  <r>
    <n v="362"/>
    <d v="2016-02-05T00:00:00"/>
    <s v="VIR RECU 3695212062S_x000a_DE: SARL ADHERENCE CONSULTING_x000a_MOTIF: CTLM-M011-A2015"/>
    <m/>
    <n v="11856"/>
    <s v="EUR"/>
    <d v="2016-02-05T00:00:00"/>
    <n v="78668.429999999993"/>
    <x v="12"/>
    <x v="3"/>
    <s v="o"/>
  </r>
  <r>
    <n v="363"/>
    <d v="2016-02-10T00:00:00"/>
    <s v="CHEQUE 12"/>
    <n v="-981"/>
    <m/>
    <s v="EUR"/>
    <d v="2016-02-09T00:00:00"/>
    <n v="77687.429999999993"/>
    <x v="22"/>
    <x v="3"/>
    <s v="o"/>
  </r>
  <r>
    <n v="364"/>
    <d v="2016-02-17T00:00:00"/>
    <s v="COTISATION MENSUELLE JAZZ PRO_x000a_MONTANT NT : 26,90 EUR_x000a_MONTANT HT : 9,40 EUR_x000a_TVA A 20,00%: 1,88 EUR"/>
    <n v="-38.18"/>
    <m/>
    <s v="EUR"/>
    <d v="2016-02-16T00:00:00"/>
    <m/>
    <x v="0"/>
    <x v="3"/>
    <s v="o"/>
  </r>
  <r>
    <n v="365"/>
    <d v="2016-02-17T00:00:00"/>
    <s v="CARTE X6994 16/02 ELIOR43912TOUZE1"/>
    <n v="-60"/>
    <m/>
    <s v="EUR"/>
    <d v="2016-02-17T00:00:00"/>
    <n v="77589.25"/>
    <x v="8"/>
    <x v="3"/>
    <s v="x"/>
  </r>
  <r>
    <n v="366"/>
    <d v="2016-02-24T00:00:00"/>
    <s v="PRLV EUROPEEN B2B 5306035037_x000a_POUR CPTE DE:DGFIP IMPOT_x000a_ID: FR46ZZZ005002_x000a_MOTIF: TVA1-022016-3310CA3_x000a_REF: 220910450800023379393_x000a_"/>
    <n v="-1996"/>
    <m/>
    <s v="EUR"/>
    <d v="2016-02-24T00:00:00"/>
    <n v="75593.25"/>
    <x v="13"/>
    <x v="3"/>
    <s v="o"/>
  </r>
  <r>
    <n v="367"/>
    <d v="2016-02-26T00:00:00"/>
    <s v="PRELEVEMENT EUROPEEN 5502031631_x000a_DE: ALPHA REVISION_x000a_ID: FR75ZZZ535167_x000a_MOTIF: HONORAIRES AD VALOREM 01/2016_x000a_REF: HONORAIRES AD VALOREM 01/2016"/>
    <n v="-192"/>
    <m/>
    <s v="EUR"/>
    <d v="2016-02-26T00:00:00"/>
    <n v="75401.25"/>
    <x v="9"/>
    <x v="3"/>
    <s v="o"/>
  </r>
  <r>
    <n v="368"/>
    <d v="2016-03-02T00:00:00"/>
    <s v="VIR RECU 6288574804S_x000a_DE: SARL ADHERENCE CONSULTING_x000a_MOTIF: CTLM-M012-A2015"/>
    <m/>
    <n v="11232"/>
    <s v="EUR"/>
    <d v="2016-03-02T00:00:00"/>
    <n v="86633.25"/>
    <x v="12"/>
    <x v="3"/>
    <s v="o"/>
  </r>
  <r>
    <n v="369"/>
    <d v="2016-03-07T00:00:00"/>
    <s v="CARTE X6994 04/03 ELIOR43912TOUZE1"/>
    <n v="-60"/>
    <m/>
    <s v="EUR"/>
    <d v="2016-03-07T00:00:00"/>
    <n v="86573.25"/>
    <x v="8"/>
    <x v="3"/>
    <s v="x"/>
  </r>
  <r>
    <n v="370"/>
    <d v="2016-03-11T00:00:00"/>
    <s v="CARTE X6994 10/03 POLETTE"/>
    <n v="-25.5"/>
    <m/>
    <s v="EUR"/>
    <d v="2016-03-11T00:00:00"/>
    <n v="86547.75"/>
    <x v="8"/>
    <x v="3"/>
    <s v="x"/>
  </r>
  <r>
    <n v="371"/>
    <d v="2016-03-17T00:00:00"/>
    <s v="PRELEVEMENT EUROPEEN 7503632204_x000a_DE: ALPHA REVISION_x000a_ID: FR75ZZZ535167_x000a_MOTIF: HONORAIRES AD VALOREM 02/16_x000a_REF: HONORAIRES AD VALOREM 02/16"/>
    <n v="-192"/>
    <m/>
    <s v="EUR"/>
    <d v="2016-03-17T00:00:00"/>
    <n v="86355.75"/>
    <x v="9"/>
    <x v="3"/>
    <s v="o"/>
  </r>
  <r>
    <n v="372"/>
    <d v="2016-03-18T00:00:00"/>
    <s v="PRLV EUROPEEN B2B 7605869871_x000a_POUR CPTE DE:DGFIP IMPOT_x000a_ID: FR46ZZZ005002_x000a_MOTIF: IS1-032016-2571_x000a_REF: 220910450800023731112"/>
    <n v="-4291"/>
    <m/>
    <s v="EUR"/>
    <d v="2016-03-18T00:00:00"/>
    <n v="82064.75"/>
    <x v="13"/>
    <x v="3"/>
    <s v="o"/>
  </r>
  <r>
    <n v="373"/>
    <d v="2016-03-24T00:00:00"/>
    <s v="COTISATION MENSUELLE JAZZ PRO_x000a_MONTANT NT : 27,01 EUR_x000a_MONTANT HT : 9,59 EUR_x000a_TVA A 20,00%: 1,92 EUR"/>
    <n v="-38.520000000000003"/>
    <m/>
    <s v="EUR"/>
    <d v="2016-03-23T00:00:00"/>
    <m/>
    <x v="0"/>
    <x v="3"/>
    <s v="o"/>
  </r>
  <r>
    <n v="374"/>
    <d v="2016-03-24T00:00:00"/>
    <s v="PRLV EUROPEEN B2B 8204634408_x000a_POUR CPTE DE:DGFIP IMPOT_x000a_ID: FR46ZZZ005002_x000a_MOTIF: TVA1-032016-3310CA3_x000a_REF: 220910450800023730624"/>
    <n v="-1522"/>
    <m/>
    <s v="EUR"/>
    <d v="2016-03-24T00:00:00"/>
    <n v="80504.23"/>
    <x v="13"/>
    <x v="3"/>
    <s v="o"/>
  </r>
  <r>
    <n v="375"/>
    <d v="2016-03-30T00:00:00"/>
    <s v="CARTE X6994 29/03 ELIOR43912TOUZE1"/>
    <n v="-60"/>
    <m/>
    <s v="EUR"/>
    <d v="2016-03-30T00:00:00"/>
    <n v="80444.23"/>
    <x v="8"/>
    <x v="3"/>
    <s v="x"/>
  </r>
  <r>
    <n v="376"/>
    <d v="2016-03-31T00:00:00"/>
    <s v="000001 VIR EUROPEEN EMIS NET_x000a_POUR: LAURENT PASTEAU CPT CUR_x000a_REF: 9609122625193_x000a_REMISE: NOTE DE FRAIS SEM2-2015 PARTIE2_x000a_MOTIF: NOTE DE FRAIS SEM2-2015 PARTIE2"/>
    <n v="-2649.98"/>
    <m/>
    <s v="EUR"/>
    <d v="2016-03-31T00:00:00"/>
    <n v="77794.25"/>
    <x v="15"/>
    <x v="3"/>
    <s v="o"/>
  </r>
  <r>
    <n v="377"/>
    <d v="2016-04-06T00:00:00"/>
    <s v="CARTE X6994 05/04 ELIOR43912TOUZE1"/>
    <n v="-60"/>
    <m/>
    <s v="EUR"/>
    <d v="2016-04-06T00:00:00"/>
    <n v="77734.25"/>
    <x v="8"/>
    <x v="3"/>
    <s v="x"/>
  </r>
  <r>
    <n v="378"/>
    <d v="2016-04-11T00:00:00"/>
    <s v="VIR RECU 1189038568S_x000a_DE: SARL ADHERENCE CONSULTING_x000a_MOTIF: Fact CTLM-M001-A2016"/>
    <m/>
    <n v="12840"/>
    <s v="EUR"/>
    <d v="2016-04-11T00:00:00"/>
    <n v="90574.25"/>
    <x v="12"/>
    <x v="3"/>
    <s v="o"/>
  </r>
  <r>
    <n v="379"/>
    <d v="2016-04-13T00:00:00"/>
    <s v="CHEQUE 13"/>
    <n v="-14.64"/>
    <m/>
    <s v="EUR"/>
    <d v="2016-04-12T00:00:00"/>
    <n v="90559.61"/>
    <x v="23"/>
    <x v="3"/>
    <s v="o"/>
  </r>
  <r>
    <n v="380"/>
    <d v="2016-04-14T00:00:00"/>
    <s v="CHEQUE 15"/>
    <n v="-2366.13"/>
    <m/>
    <s v="EUR"/>
    <d v="2016-04-13T00:00:00"/>
    <m/>
    <x v="24"/>
    <x v="3"/>
    <s v="o"/>
  </r>
  <r>
    <n v="381"/>
    <d v="2016-04-14T00:00:00"/>
    <s v="CHEQUE 14"/>
    <n v="-1928.9"/>
    <m/>
    <s v="EUR"/>
    <d v="2016-04-13T00:00:00"/>
    <n v="86264.58"/>
    <x v="24"/>
    <x v="3"/>
    <s v="o"/>
  </r>
  <r>
    <n v="382"/>
    <d v="2016-04-15T00:00:00"/>
    <s v="CARTE X6994 14/04 POLETTE"/>
    <n v="-28.9"/>
    <m/>
    <s v="EUR"/>
    <d v="2016-04-15T00:00:00"/>
    <n v="86235.68"/>
    <x v="8"/>
    <x v="3"/>
    <s v="x"/>
  </r>
  <r>
    <n v="383"/>
    <d v="2016-04-19T00:00:00"/>
    <s v="PRELEVEMENT EUROPEEN 1502093278_x000a_DE: ALPHA REVISION_x000a_ID: FR75ZZZ535167_x000a_MOTIF: HONORAIRES AD VALOREM_x000a_REF: AD VALOREM"/>
    <n v="-192"/>
    <m/>
    <s v="EUR"/>
    <d v="2016-04-19T00:00:00"/>
    <n v="86043.68"/>
    <x v="9"/>
    <x v="3"/>
    <s v="o"/>
  </r>
  <r>
    <n v="384"/>
    <d v="2016-04-20T00:00:00"/>
    <s v="COTISATION MENSUELLE JAZZ PRO_x000a_MONTANT NT : 27,01 EUR_x000a_MONTANT HT : 9,59 EUR_x000a_TVA A 20,00%: 1,92 EUR"/>
    <n v="-38.520000000000003"/>
    <m/>
    <s v="EUR"/>
    <d v="2016-04-19T00:00:00"/>
    <n v="86005.16"/>
    <x v="0"/>
    <x v="3"/>
    <s v="o"/>
  </r>
  <r>
    <n v="385"/>
    <d v="2016-04-21T00:00:00"/>
    <s v="CHEQUE 16"/>
    <n v="-2782"/>
    <m/>
    <s v="EUR"/>
    <d v="2016-04-20T00:00:00"/>
    <n v="83223.16"/>
    <x v="22"/>
    <x v="3"/>
    <s v="o"/>
  </r>
  <r>
    <n v="386"/>
    <d v="2016-04-25T00:00:00"/>
    <s v="CARTE X6994 22/04 JARDIN D'ITALIE"/>
    <n v="-46"/>
    <m/>
    <s v="EUR"/>
    <d v="2016-04-25T00:00:00"/>
    <n v="83177.16"/>
    <x v="8"/>
    <x v="3"/>
    <s v="x"/>
  </r>
  <r>
    <n v="387"/>
    <d v="2016-04-27T00:00:00"/>
    <s v="000001 VIR EUROPEEN EMIS NET_x000a_POUR: LAURENT PASTEAU CPT CUR_x000a_REF: 9611823509588_x000a_REMISE: NOTE DE FRAIS SEM1-2016 PART1 v0.8_x000a_MOTIF: NOTE DE FRAIS SEM1-2016 PART1 v0.82"/>
    <n v="-3000"/>
    <m/>
    <s v="EUR"/>
    <d v="2016-04-27T00:00:00"/>
    <n v="80177.16"/>
    <x v="15"/>
    <x v="3"/>
    <s v="o"/>
  </r>
  <r>
    <n v="388"/>
    <d v="2016-04-28T00:00:00"/>
    <s v="PRLV EUROPEEN B2B 2606142076_x000a_POUR CPTE DE:DGFIP IMPOT_x000a_ID: FR46ZZZ005002_x000a_MOTIF: TVA1-042016-3310CA3_x000a_REF: 220910450800024758489"/>
    <n v="-1793"/>
    <m/>
    <s v="EUR"/>
    <d v="2016-04-28T00:00:00"/>
    <n v="78384.160000000003"/>
    <x v="13"/>
    <x v="3"/>
    <s v="o"/>
  </r>
  <r>
    <n v="389"/>
    <d v="2016-04-29T00:00:00"/>
    <s v="CARTE X6994 28/04 ELIOR43912TOUZE1"/>
    <n v="-60"/>
    <m/>
    <s v="EUR"/>
    <d v="2016-04-29T00:00:00"/>
    <n v="78324.160000000003"/>
    <x v="8"/>
    <x v="3"/>
    <s v="x"/>
  </r>
  <r>
    <n v="390"/>
    <d v="2016-05-06T00:00:00"/>
    <s v="CHEQUE 17"/>
    <n v="-746"/>
    <m/>
    <s v="EUR"/>
    <d v="2016-05-05T00:00:00"/>
    <n v="77578.16"/>
    <x v="25"/>
    <x v="3"/>
    <s v="o"/>
  </r>
  <r>
    <n v="391"/>
    <d v="2016-05-09T00:00:00"/>
    <s v="VIR RECU 3996384387S_x000a_DE: SARL ADHERENCE CONSULTING_x000a_MOTIF: Fact CTLM-M002-A2016"/>
    <m/>
    <n v="11556"/>
    <s v="EUR"/>
    <d v="2016-05-09T00:00:00"/>
    <n v="89134.16"/>
    <x v="12"/>
    <x v="3"/>
    <s v="o"/>
  </r>
  <r>
    <n v="392"/>
    <d v="2016-05-11T00:00:00"/>
    <s v="PRELEVEMENT EUROPEEN 3907148504_x000a_DE: ALPHA REVISION_x000a_ID: FR75ZZZ535167_x000a_MOTIF: HONORAIRES AD VALOREM_x000a_REF: HONORAIRES AD VALOREM 04/2016"/>
    <n v="-192"/>
    <m/>
    <s v="EUR"/>
    <d v="2016-05-11T00:00:00"/>
    <n v="88942.16"/>
    <x v="9"/>
    <x v="3"/>
    <s v="o"/>
  </r>
  <r>
    <n v="393"/>
    <d v="2016-05-18T00:00:00"/>
    <s v="COTISATION MENSUELLE JAZZ PRO_x000a_MONTANT NT : 27,01 EUR_x000a_MONTANT HT : 9,59 EUR_x000a_TVA A 20,00%: 1,92 EUR"/>
    <n v="-38.520000000000003"/>
    <m/>
    <s v="EUR"/>
    <d v="2016-05-17T00:00:00"/>
    <n v="88903.64"/>
    <x v="0"/>
    <x v="3"/>
    <s v="o"/>
  </r>
  <r>
    <n v="394"/>
    <d v="2016-05-19T00:00:00"/>
    <s v="PRLV EUROPEEN B2B 4709483783_x000a_POUR CPTE DE:DGFIP IMPOT_x000a_ID: FR46ZZZ005002_x000a_MOTIF: IS1-052016-2572_x000a_REF: 220910450800025128656"/>
    <n v="-9811"/>
    <m/>
    <s v="EUR"/>
    <d v="2016-05-19T00:00:00"/>
    <n v="79092.639999999999"/>
    <x v="13"/>
    <x v="3"/>
    <s v="o"/>
  </r>
  <r>
    <n v="395"/>
    <d v="2016-05-24T00:00:00"/>
    <s v="000001 VIR EUROPEEN EMIS NET_x000a_POUR: LAURENT PASTEAU CPT CUR_x000a_REF: 9614524444383_x000a_REMISE: DIVIDENDES 2015-PART1_x000a_MOTIF: DIVIDENDES 2015-PART1"/>
    <n v="-6000"/>
    <m/>
    <s v="EUR"/>
    <d v="2016-05-24T00:00:00"/>
    <n v="73092.639999999999"/>
    <x v="26"/>
    <x v="3"/>
    <s v="o"/>
  </r>
  <r>
    <n v="396"/>
    <d v="2016-05-25T00:00:00"/>
    <s v="CHEQUE 18"/>
    <n v="-2366.13"/>
    <m/>
    <s v="EUR"/>
    <d v="2016-05-24T00:00:00"/>
    <m/>
    <x v="24"/>
    <x v="3"/>
    <s v="o"/>
  </r>
  <r>
    <n v="397"/>
    <d v="2016-05-25T00:00:00"/>
    <s v="CARTE X6994 24/05 ELIOR43912TOUZE1"/>
    <n v="-45"/>
    <m/>
    <s v="EUR"/>
    <d v="2016-05-25T00:00:00"/>
    <m/>
    <x v="8"/>
    <x v="3"/>
    <s v="x"/>
  </r>
  <r>
    <n v="398"/>
    <d v="2016-05-25T00:00:00"/>
    <s v="PRLV EUROPEEN B2B 5308439202_x000a_POUR CPTE DE:DGFIP IMPOT_x000a_ID: FR46ZZZ005002_x000a_MOTIF: TVA1-052016-3310CA3_x000a_REF: 220910450800025365357"/>
    <n v="-2086"/>
    <m/>
    <s v="EUR"/>
    <d v="2016-05-25T00:00:00"/>
    <n v="68595.509999999995"/>
    <x v="13"/>
    <x v="3"/>
    <s v="o"/>
  </r>
  <r>
    <n v="399"/>
    <d v="2016-05-26T00:00:00"/>
    <s v="CARTE X6994 25/05 LEON DE BRUXELL"/>
    <n v="-26.7"/>
    <m/>
    <s v="EUR"/>
    <d v="2016-05-26T00:00:00"/>
    <n v="68568.81"/>
    <x v="8"/>
    <x v="3"/>
    <s v="x"/>
  </r>
  <r>
    <n v="400"/>
    <d v="2016-06-01T00:00:00"/>
    <s v="CARTE X6994 31/05 ELIOR43912TOUZE1"/>
    <n v="-30"/>
    <m/>
    <s v="EUR"/>
    <d v="2016-06-01T00:00:00"/>
    <n v="68538.81"/>
    <x v="8"/>
    <x v="3"/>
    <s v="x"/>
  </r>
  <r>
    <n v="401"/>
    <d v="2016-06-02T00:00:00"/>
    <s v="CIONS TENUE DE COMPTE_x000a_AU 31/05/16 :_x000a_-CION MOUVEMENT EUR 17,55_x000a_AU DELA DU SEUIL JAZZ PRO"/>
    <n v="-17.55"/>
    <m/>
    <s v="EUR"/>
    <d v="2016-05-31T00:00:00"/>
    <n v="68521.259999999995"/>
    <x v="0"/>
    <x v="3"/>
    <s v="o"/>
  </r>
  <r>
    <n v="402"/>
    <d v="2016-06-03T00:00:00"/>
    <s v="VIR RECU 6488162522S_x000a_DE: SARL ADHERENCE CONSULTING_x000a_MOTIF: CTLM-M003-A2016"/>
    <m/>
    <n v="14124"/>
    <s v="EUR"/>
    <d v="2016-06-03T00:00:00"/>
    <n v="82645.259999999995"/>
    <x v="12"/>
    <x v="3"/>
    <s v="o"/>
  </r>
  <r>
    <n v="403"/>
    <d v="2016-06-08T00:00:00"/>
    <s v="CHEQUE 19"/>
    <n v="-2366.13"/>
    <m/>
    <s v="EUR"/>
    <d v="2016-06-07T00:00:00"/>
    <n v="80279.13"/>
    <x v="24"/>
    <x v="3"/>
    <s v="o"/>
  </r>
  <r>
    <n v="404"/>
    <d v="2016-06-13T00:00:00"/>
    <s v="CARTE X6994 10/06 ELIOR43912TOUZE1"/>
    <n v="-30"/>
    <m/>
    <s v="EUR"/>
    <d v="2016-06-13T00:00:00"/>
    <n v="80249.13"/>
    <x v="8"/>
    <x v="3"/>
    <m/>
  </r>
  <r>
    <n v="405"/>
    <d v="2016-06-16T00:00:00"/>
    <s v="CARTE X6994 15/06 ELIOR43912TOUZE1"/>
    <n v="-15"/>
    <m/>
    <s v="EUR"/>
    <d v="2016-06-16T00:00:00"/>
    <n v="80234.13"/>
    <x v="8"/>
    <x v="3"/>
    <s v="x"/>
  </r>
  <r>
    <n v="406"/>
    <d v="2016-06-17T00:00:00"/>
    <s v="COTISATION MENSUELLE JAZZ PRO_x000a_MONTANT NT : 27,01 EUR_x000a_MONTANT HT : 9,59 EUR_x000a_TVA A 20,00%: 1,92 EUR"/>
    <n v="-38.520000000000003"/>
    <m/>
    <s v="EUR"/>
    <d v="2016-06-16T00:00:00"/>
    <n v="80195.61"/>
    <x v="0"/>
    <x v="3"/>
    <s v="o"/>
  </r>
  <r>
    <n v="407"/>
    <d v="2016-06-21T00:00:00"/>
    <s v="CARTE X6994 20/06 BOULANGERIE V H"/>
    <n v="-7.9"/>
    <m/>
    <s v="EUR"/>
    <d v="2016-06-21T00:00:00"/>
    <n v="80187.710000000006"/>
    <x v="8"/>
    <x v="3"/>
    <s v="x"/>
  </r>
  <r>
    <n v="408"/>
    <d v="2016-06-22T00:00:00"/>
    <s v="CARTE X6994 21/06 ARPEGE08782EURO4"/>
    <n v="-4.6500000000000004"/>
    <m/>
    <s v="EUR"/>
    <d v="2016-06-22T00:00:00"/>
    <n v="80183.06"/>
    <x v="8"/>
    <x v="3"/>
    <s v="x"/>
  </r>
  <r>
    <n v="409"/>
    <d v="2016-06-23T00:00:00"/>
    <s v="CARTE X6994 22/06 BOULANGERIE V H"/>
    <n v="-7.9"/>
    <m/>
    <s v="EUR"/>
    <d v="2016-06-23T00:00:00"/>
    <n v="80175.16"/>
    <x v="8"/>
    <x v="3"/>
    <s v="x"/>
  </r>
  <r>
    <n v="410"/>
    <d v="2016-06-24T00:00:00"/>
    <s v="CARTE X6994 23/06 POLETTE"/>
    <n v="-20.100000000000001"/>
    <m/>
    <s v="EUR"/>
    <d v="2016-06-24T00:00:00"/>
    <n v="80155.06"/>
    <x v="8"/>
    <x v="3"/>
    <s v="x"/>
  </r>
  <r>
    <n v="411"/>
    <d v="2016-06-27T00:00:00"/>
    <s v="PRELEVEMENT EUROPEEN 8308818654_x000a_DE: ALPHA REVISION_x000a_ID: FR75ZZZ535167_x000a_MOTIF: AD VALOREM 06/2015_x000a_REF: HONORAIRES AD VALOREM 05/2016"/>
    <n v="-192"/>
    <m/>
    <s v="EUR"/>
    <d v="2016-06-27T00:00:00"/>
    <n v="79963.06"/>
    <x v="9"/>
    <x v="3"/>
    <s v="o"/>
  </r>
  <r>
    <n v="412"/>
    <d v="2016-06-28T00:00:00"/>
    <s v="CARTE X6994 27/06 BOULANGERIE V H"/>
    <n v="-7.9"/>
    <m/>
    <s v="EUR"/>
    <d v="2016-06-28T00:00:00"/>
    <n v="79955.16"/>
    <x v="8"/>
    <x v="3"/>
    <s v="x"/>
  </r>
  <r>
    <n v="413"/>
    <d v="2016-06-29T00:00:00"/>
    <s v="PRLV EUROPEEN B2B 8806115272_x000a_POUR CPTE DE:DGFIP IMPOT_x000a_ID: FR46ZZZ005002_x000a_MOTIF: TVA1-062016-3310CA3_x000a_REF: 220910450800026060731"/>
    <n v="-1892"/>
    <m/>
    <s v="EUR"/>
    <d v="2016-06-29T00:00:00"/>
    <m/>
    <x v="13"/>
    <x v="3"/>
    <s v="o"/>
  </r>
  <r>
    <n v="414"/>
    <d v="2016-06-29T00:00:00"/>
    <s v="CARTE X6994 28/06 ARPEGE08782EURO4"/>
    <n v="-4.6500000000000004"/>
    <m/>
    <s v="EUR"/>
    <d v="2016-06-29T00:00:00"/>
    <n v="78058.509999999995"/>
    <x v="8"/>
    <x v="3"/>
    <s v="x"/>
  </r>
  <r>
    <n v="415"/>
    <d v="2016-06-30T00:00:00"/>
    <s v="CARTE X6994 29/06 AU SOIR DE MIRAN"/>
    <n v="-17.8"/>
    <m/>
    <s v="EUR"/>
    <d v="2016-06-30T00:00:00"/>
    <n v="78040.710000000006"/>
    <x v="8"/>
    <x v="3"/>
    <s v="x"/>
  </r>
  <r>
    <n v="416"/>
    <d v="2016-07-01T00:00:00"/>
    <s v="CARTE X6994 30/06 ARPEGE08782EURO4"/>
    <n v="-4.6500000000000004"/>
    <m/>
    <s v="EUR"/>
    <d v="2016-07-01T00:00:00"/>
    <n v="78036.06"/>
    <x v="8"/>
    <x v="3"/>
    <s v="x"/>
  </r>
  <r>
    <n v="417"/>
    <d v="2016-07-04T00:00:00"/>
    <s v="CARTE X6994 01/07 ARPEGE08782EURO4"/>
    <n v="-4.6500000000000004"/>
    <m/>
    <s v="EUR"/>
    <d v="2016-07-04T00:00:00"/>
    <n v="78031.41"/>
    <x v="8"/>
    <x v="3"/>
    <s v="x"/>
  </r>
  <r>
    <n v="418"/>
    <d v="2016-07-05T00:00:00"/>
    <s v="CARTE X6994 04/07 BOULANGERIE V H"/>
    <n v="-7.9"/>
    <m/>
    <s v="EUR"/>
    <d v="2016-07-05T00:00:00"/>
    <n v="78023.509999999995"/>
    <x v="8"/>
    <x v="3"/>
    <s v="x"/>
  </r>
  <r>
    <n v="419"/>
    <d v="2016-07-06T00:00:00"/>
    <s v="CARTE X6994 05/07 REST BASILICO"/>
    <n v="-8.5"/>
    <m/>
    <s v="EUR"/>
    <d v="2016-07-06T00:00:00"/>
    <n v="78015.009999999995"/>
    <x v="8"/>
    <x v="3"/>
    <s v="x"/>
  </r>
  <r>
    <n v="420"/>
    <d v="2016-07-07T00:00:00"/>
    <s v="PRELEVEMENT EUROPEEN 0502758625_x000a_DE: ALPHA REVISION_x000a_ID: FR75ZZZ535167_x000a_MOTIF: HONORAIRES AD VALOREM 06/2016_x000a_REF: AD VALOREM"/>
    <n v="-192"/>
    <m/>
    <s v="EUR"/>
    <d v="2016-07-07T00:00:00"/>
    <n v="77823.010000000038"/>
    <x v="9"/>
    <x v="3"/>
    <s v="o"/>
  </r>
  <r>
    <n v="421"/>
    <d v="2016-07-07T00:00:00"/>
    <s v="CARTE X6994 06/07 BOULANGERIE V H"/>
    <n v="-7.9"/>
    <m/>
    <s v="EUR"/>
    <d v="2016-07-07T00:00:00"/>
    <n v="77815.11"/>
    <x v="8"/>
    <x v="3"/>
    <m/>
  </r>
  <r>
    <n v="422"/>
    <d v="2016-07-08T00:00:00"/>
    <s v="CARTE X6994 07/07 ARPEGE08782EURO4"/>
    <n v="-5.35"/>
    <m/>
    <s v="EUR"/>
    <d v="2016-07-08T00:00:00"/>
    <n v="77809.760000000038"/>
    <x v="8"/>
    <x v="3"/>
    <s v="x"/>
  </r>
  <r>
    <n v="423"/>
    <d v="2016-07-08T00:00:00"/>
    <s v="VIR RECU 0896499722S_x000a_DE: SARL ADHERENCE CONSULTING_x000a_MOTIF: Factu CTLM04-ASLP 2016"/>
    <m/>
    <n v="10914"/>
    <s v="EUR"/>
    <d v="2016-07-08T00:00:00"/>
    <n v="88723.76"/>
    <x v="12"/>
    <x v="3"/>
    <s v="o"/>
  </r>
  <r>
    <n v="424"/>
    <d v="2016-07-12T00:00:00"/>
    <s v="CARTE X6994 11/07 ARPEGE08782EURO4"/>
    <n v="-4.6500000000000004"/>
    <m/>
    <s v="EUR"/>
    <d v="2016-07-12T00:00:00"/>
    <n v="88719.11"/>
    <x v="8"/>
    <x v="3"/>
    <s v="x"/>
  </r>
  <r>
    <n v="425"/>
    <d v="2016-07-13T00:00:00"/>
    <s v="CHEQUE 21"/>
    <n v="-2366.13"/>
    <m/>
    <s v="EUR"/>
    <d v="2016-07-12T00:00:00"/>
    <n v="86352.98000000004"/>
    <x v="24"/>
    <x v="3"/>
    <s v="o"/>
  </r>
  <r>
    <n v="426"/>
    <d v="2016-07-13T00:00:00"/>
    <s v="CARTE X6994 12/07 BOULANGERIE V H"/>
    <n v="-7.9"/>
    <m/>
    <s v="EUR"/>
    <d v="2016-07-13T00:00:00"/>
    <n v="86345.08"/>
    <x v="8"/>
    <x v="3"/>
    <s v="x"/>
  </r>
  <r>
    <n v="427"/>
    <d v="2016-07-15T00:00:00"/>
    <s v="CARTE X6994 13/07 BOULANGERIE V H"/>
    <n v="-7.9"/>
    <m/>
    <s v="EUR"/>
    <d v="2016-07-15T00:00:00"/>
    <n v="86337.18"/>
    <x v="8"/>
    <x v="3"/>
    <s v="x"/>
  </r>
  <r>
    <n v="428"/>
    <d v="2016-07-19T00:00:00"/>
    <s v="CHEQUE 20"/>
    <n v="-4159"/>
    <m/>
    <s v="EUR"/>
    <d v="2016-07-18T00:00:00"/>
    <n v="82178.180000000051"/>
    <x v="22"/>
    <x v="3"/>
    <s v="o"/>
  </r>
  <r>
    <n v="429"/>
    <d v="2016-07-19T00:00:00"/>
    <s v="COTISATION MENSUELLE JAZZ PRO_x000a_MONTANT NT : 27,01 EUR_x000a_MONTANT HT : 9,59 EUR_x000a_TVA A 20,00%: 1,92 EUR"/>
    <n v="-38.520000000000003"/>
    <m/>
    <s v="EUR"/>
    <d v="2016-07-18T00:00:00"/>
    <m/>
    <x v="0"/>
    <x v="3"/>
    <s v="o"/>
  </r>
  <r>
    <n v="430"/>
    <d v="2016-07-19T00:00:00"/>
    <s v="CARTE X6994 18/07 BOULANGERIE V H"/>
    <n v="-7.7"/>
    <m/>
    <s v="EUR"/>
    <d v="2016-07-19T00:00:00"/>
    <n v="82131.960000000006"/>
    <x v="8"/>
    <x v="3"/>
    <s v="x"/>
  </r>
  <r>
    <n v="431"/>
    <d v="2016-07-20T00:00:00"/>
    <s v="CARTE X6994 19/07 LA TERRASSE"/>
    <n v="-18.5"/>
    <m/>
    <s v="EUR"/>
    <d v="2016-07-20T00:00:00"/>
    <n v="82113.460000000006"/>
    <x v="8"/>
    <x v="3"/>
    <s v="x"/>
  </r>
  <r>
    <n v="432"/>
    <d v="2016-07-21T00:00:00"/>
    <s v="CARTE X6994 20/07 BOULANGERIE V H"/>
    <n v="-7.7"/>
    <m/>
    <s v="EUR"/>
    <d v="2016-07-21T00:00:00"/>
    <n v="82105.759999999995"/>
    <x v="8"/>
    <x v="3"/>
    <s v="x"/>
  </r>
  <r>
    <n v="433"/>
    <d v="2016-07-22T00:00:00"/>
    <s v="CARTE X6994 21/07 BOULANGERIE V H"/>
    <n v="-7.7"/>
    <m/>
    <s v="EUR"/>
    <d v="2016-07-22T00:00:00"/>
    <n v="82098.06"/>
    <x v="8"/>
    <x v="3"/>
    <s v="x"/>
  </r>
  <r>
    <n v="434"/>
    <d v="2016-07-27T00:00:00"/>
    <s v="PRLV EUROPEEN B2B 2503882779_x000a_POUR CPTE DE:DGFIP IMPOT_x000a_ID: FR46ZZZ005002_x000a_MOTIF: TVA1-072016-3310CA3_x000a_REF: 220910450800026660674"/>
    <n v="-2322"/>
    <m/>
    <s v="EUR"/>
    <d v="2016-07-27T00:00:00"/>
    <n v="79776.06"/>
    <x v="13"/>
    <x v="3"/>
    <s v="o"/>
  </r>
  <r>
    <n v="435"/>
    <d v="2016-08-02T00:00:00"/>
    <s v="VIR RECU 3387899314S_x000a_DE: SARL ADHERENCE CONSULTING_x000a_MOTIF: fact CTLM M005 A2016"/>
    <m/>
    <n v="11877"/>
    <s v="EUR"/>
    <d v="2016-08-02T00:00:00"/>
    <n v="91653.06"/>
    <x v="12"/>
    <x v="3"/>
    <s v="o"/>
  </r>
  <r>
    <n v="436"/>
    <d v="2016-08-05T00:00:00"/>
    <s v="CARTE X6994 04/08 SASU2B UNICITY"/>
    <n v="-6.6"/>
    <m/>
    <s v="EUR"/>
    <d v="2016-08-05T00:00:00"/>
    <n v="91646.46"/>
    <x v="8"/>
    <x v="3"/>
    <s v="x"/>
  </r>
  <r>
    <n v="437"/>
    <d v="2016-08-08T00:00:00"/>
    <s v="CARTE X6994 05/08 SARL GIGITALIA"/>
    <n v="-13"/>
    <m/>
    <s v="EUR"/>
    <d v="2016-08-08T00:00:00"/>
    <n v="91633.46"/>
    <x v="8"/>
    <x v="3"/>
    <s v="x"/>
  </r>
  <r>
    <n v="438"/>
    <d v="2016-08-09T00:00:00"/>
    <s v="CARTE X6994 08/08 BAGELSTEIN"/>
    <n v="-9.1999999999999993"/>
    <m/>
    <s v="EUR"/>
    <d v="2016-08-09T00:00:00"/>
    <n v="91624.26"/>
    <x v="8"/>
    <x v="3"/>
    <s v="x"/>
  </r>
  <r>
    <n v="439"/>
    <d v="2016-08-10T00:00:00"/>
    <s v="CARTE X6994 09/08 AMBIANCE D A COT"/>
    <n v="-16"/>
    <m/>
    <s v="EUR"/>
    <d v="2016-08-10T00:00:00"/>
    <n v="91608.26"/>
    <x v="8"/>
    <x v="3"/>
    <s v="x"/>
  </r>
  <r>
    <n v="440"/>
    <d v="2016-08-11T00:00:00"/>
    <s v="CARTE X6994 10/08 LE NARVAL"/>
    <n v="-35.9"/>
    <m/>
    <s v="EUR"/>
    <d v="2016-08-11T00:00:00"/>
    <n v="91572.36"/>
    <x v="8"/>
    <x v="3"/>
    <m/>
  </r>
  <r>
    <n v="441"/>
    <d v="2016-08-17T00:00:00"/>
    <s v="COTISATION MENSUELLE JAZZ PRO_x000a_MONTANT NT : 27,01 EUR_x000a_MONTANT HT : 9,59 EUR_x000a_TVA A 20,00%: 1,92 EUR"/>
    <n v="-38.520000000000003"/>
    <m/>
    <s v="EUR"/>
    <d v="2016-08-16T00:00:00"/>
    <n v="91533.84"/>
    <x v="0"/>
    <x v="3"/>
    <s v="o"/>
  </r>
  <r>
    <n v="442"/>
    <d v="2016-08-18T00:00:00"/>
    <s v="PRELEVEMENT EUROPEEN 4711180119_x000a_DE: ALPHA REVISION_x000a_ID: FR75ZZZ535167_x000a_MOTIF: PRELEVEMENT AD VALOREM 0716_x000a_REF: PRELEVEMENT AD VALOREM 0716"/>
    <n v="-192"/>
    <m/>
    <s v="EUR"/>
    <d v="2016-08-18T00:00:00"/>
    <n v="91341.84"/>
    <x v="9"/>
    <x v="3"/>
    <s v="o"/>
  </r>
  <r>
    <n v="443"/>
    <d v="2016-08-24T00:00:00"/>
    <s v="PRLV EUROPEEN B2B 5304940586_x000a_POUR CPTE DE:DGFIP IMPOT_x000a_ID: FR46ZZZ005002_x000a_MOTIF: TVA1-082016-3310CA3_x000a_REF: 220910450800027229622"/>
    <n v="-1858"/>
    <m/>
    <s v="EUR"/>
    <d v="2016-08-24T00:00:00"/>
    <n v="89483.839999999997"/>
    <x v="13"/>
    <x v="3"/>
    <s v="o"/>
  </r>
  <r>
    <n v="444"/>
    <d v="2016-08-29T00:00:00"/>
    <s v="000001 VIR EUROPEEN EMIS NET_x000a_POUR: LAURENT PASTEAU CPT CUR_x000a_REF: 9624227621651_x000a_REMISE: NOTE DE FRAIS SEM2-2016 PART1 v0.8_x000a_MOTIF: NOTE DE FRAIS SEM2-2016 PART1 v0.82"/>
    <n v="-6000"/>
    <m/>
    <s v="EUR"/>
    <d v="2016-08-29T00:00:00"/>
    <n v="83483.839999999997"/>
    <x v="15"/>
    <x v="3"/>
    <s v="o"/>
  </r>
  <r>
    <n v="445"/>
    <d v="2016-09-02T00:00:00"/>
    <s v="CARTE X6994 01/09 SASU2B UNICITY"/>
    <n v="-4.5"/>
    <m/>
    <s v="EUR"/>
    <d v="2016-09-02T00:00:00"/>
    <n v="83479.34"/>
    <x v="8"/>
    <x v="3"/>
    <s v="x"/>
  </r>
  <r>
    <n v="446"/>
    <d v="2016-09-06T00:00:00"/>
    <s v="VIR RECU 6886576705S_x000a_DE: SARL ADHERENCE CONSULTING_x000a_MOTIF: Facture CTLM M006 A2016"/>
    <m/>
    <n v="13482"/>
    <s v="EUR"/>
    <d v="2016-09-06T00:00:00"/>
    <n v="96961.34"/>
    <x v="12"/>
    <x v="3"/>
    <s v="o"/>
  </r>
  <r>
    <n v="447"/>
    <d v="2016-09-08T00:00:00"/>
    <s v="CHEQUE 23"/>
    <n v="-2366.13"/>
    <m/>
    <s v="EUR"/>
    <d v="2016-09-07T00:00:00"/>
    <n v="92229.08"/>
    <x v="24"/>
    <x v="3"/>
    <s v="o"/>
  </r>
  <r>
    <n v="448"/>
    <d v="2016-09-08T00:00:00"/>
    <s v="CHEQUE 22"/>
    <n v="-2366.13"/>
    <m/>
    <s v="EUR"/>
    <d v="2016-09-07T00:00:00"/>
    <m/>
    <x v="24"/>
    <x v="3"/>
    <s v="o"/>
  </r>
  <r>
    <n v="449"/>
    <d v="2016-09-13T00:00:00"/>
    <s v="PRELEVEMENT EUROPEEN 7115097891_x000a_DE: ALPHA REVISION_x000a_ID: FR75ZZZ535167_x000a_MOTIF: HONORAIRES AD VALOREM_x000a_REF: HONORAIRES AD VALOREM"/>
    <n v="-192"/>
    <m/>
    <s v="EUR"/>
    <d v="2016-09-13T00:00:00"/>
    <n v="92037.08"/>
    <x v="9"/>
    <x v="3"/>
    <s v="o"/>
  </r>
  <r>
    <n v="450"/>
    <d v="2016-09-16T00:00:00"/>
    <s v="CARTE X6994 15/09 HOKKAIDO"/>
    <n v="-15.5"/>
    <m/>
    <s v="EUR"/>
    <d v="2016-09-16T00:00:00"/>
    <m/>
    <x v="8"/>
    <x v="3"/>
    <s v="x"/>
  </r>
  <r>
    <n v="451"/>
    <d v="2016-09-16T00:00:00"/>
    <s v="PRLV EUROPEEN B2B 7603926474_x000a_POUR CPTE DE:DGFIP IMPOT_x000a_ID: FR46ZZZ005002_x000a_MOTIF: IS1-092016-2571_x000a_REF: 220910450800027499811"/>
    <n v="-6744"/>
    <m/>
    <s v="EUR"/>
    <d v="2016-09-16T00:00:00"/>
    <n v="85277.58"/>
    <x v="13"/>
    <x v="3"/>
    <s v="o"/>
  </r>
  <r>
    <n v="452"/>
    <d v="2016-09-17T00:00:00"/>
    <s v="COTISATION MENSUELLE JAZZ PRO_x000a_MONTANT NT : 27,01 EUR_x000a_MONTANT HT : 9,59 EUR_x000a_TVA A 20,00%: 1,92 EUR_x000a_"/>
    <n v="-38.520000000000003"/>
    <m/>
    <s v="EUR"/>
    <d v="2016-09-16T00:00:00"/>
    <n v="85239.06"/>
    <x v="0"/>
    <x v="3"/>
    <s v="o"/>
  </r>
  <r>
    <n v="453"/>
    <d v="2016-09-19T00:00:00"/>
    <s v="CARTE X6994 16/09 BIGDEV LEVALLOIS"/>
    <n v="-16"/>
    <m/>
    <s v="EUR"/>
    <d v="2016-09-19T00:00:00"/>
    <n v="85223.06"/>
    <x v="8"/>
    <x v="3"/>
    <s v="x"/>
  </r>
  <r>
    <n v="454"/>
    <d v="2016-09-28T00:00:00"/>
    <s v="PRLV EUROPEEN B2B 8805548892_x000a_POUR CPTE DE:DGFIP IMPOT_x000a_ID: FR46ZZZ005002_x000a_MOTIF: TVA1-092016-3310CA3_x000a_REF: 220910450800027858328"/>
    <n v="-1872"/>
    <m/>
    <s v="EUR"/>
    <d v="2016-09-28T00:00:00"/>
    <m/>
    <x v="13"/>
    <x v="3"/>
    <s v="o"/>
  </r>
  <r>
    <n v="455"/>
    <d v="2016-09-28T00:00:00"/>
    <s v="CARTE X6994 27/09 FERME LEVALLOIS"/>
    <n v="-12.8"/>
    <m/>
    <s v="EUR"/>
    <d v="2016-09-28T00:00:00"/>
    <n v="83338.259999999995"/>
    <x v="8"/>
    <x v="3"/>
    <s v="o"/>
  </r>
  <r>
    <n v="456"/>
    <d v="2016-09-29T00:00:00"/>
    <s v="CHEQUE 24"/>
    <n v="-1209"/>
    <m/>
    <s v="EUR"/>
    <d v="2016-09-28T00:00:00"/>
    <m/>
    <x v="25"/>
    <x v="3"/>
    <s v="o"/>
  </r>
  <r>
    <n v="457"/>
    <d v="2016-09-29T00:00:00"/>
    <s v="CARTE X6994 28/09 LES DELICES DE K"/>
    <n v="-10.5"/>
    <m/>
    <s v="EUR"/>
    <d v="2016-09-29T00:00:00"/>
    <n v="82118.759999999995"/>
    <x v="8"/>
    <x v="3"/>
    <s v="x"/>
  </r>
  <r>
    <n v="458"/>
    <d v="2016-10-03T00:00:00"/>
    <s v="CARTE X6994 30/09 LE NARVAL"/>
    <n v="-19.8"/>
    <m/>
    <s v="EUR"/>
    <d v="2016-10-03T00:00:00"/>
    <n v="82098.960000000006"/>
    <x v="8"/>
    <x v="3"/>
    <s v="x"/>
  </r>
  <r>
    <n v="459"/>
    <d v="2016-10-04T00:00:00"/>
    <s v="CIONS TENUE DE COMPTE_x000a_AU 30/09/16 :_x000a_-CION MOUVEMENT EUR 4,62_x000a_AU DELA DU SEUIL JAZZ PRO"/>
    <n v="-4.62"/>
    <m/>
    <s v="EUR"/>
    <d v="2016-09-30T00:00:00"/>
    <n v="82094.34"/>
    <x v="0"/>
    <x v="3"/>
    <s v="o"/>
  </r>
  <r>
    <n v="460"/>
    <d v="2016-10-10T00:00:00"/>
    <s v="PRELEVEMENT EUROPEEN 0518880560_x000a_DE: ALPHA REVISION_x000a_ID: FR75ZZZ535167_x000a_MOTIF: HONORAIRES AD VALOREM_x000a_MANDAT XXZZZ401228310052365"/>
    <n v="-192"/>
    <m/>
    <s v="EUR"/>
    <d v="2016-10-10T00:00:00"/>
    <n v="81902.34"/>
    <x v="9"/>
    <x v="3"/>
    <s v="o"/>
  </r>
  <r>
    <n v="461"/>
    <d v="2016-10-11T00:00:00"/>
    <s v="CHEQUE 25"/>
    <n v="-4159"/>
    <m/>
    <s v="EUR"/>
    <d v="2016-10-10T00:00:00"/>
    <m/>
    <x v="22"/>
    <x v="3"/>
    <s v="o"/>
  </r>
  <r>
    <n v="462"/>
    <d v="2016-10-11T00:00:00"/>
    <s v="CARTE X6994 10/10 ETOILES DE CHINE"/>
    <n v="-17"/>
    <m/>
    <s v="EUR"/>
    <d v="2016-10-11T00:00:00"/>
    <n v="77726.34"/>
    <x v="8"/>
    <x v="3"/>
    <s v="x"/>
  </r>
  <r>
    <n v="463"/>
    <d v="2016-10-12T00:00:00"/>
    <s v="CARTE X6994 11/10 EASYLIFE"/>
    <n v="-20.6"/>
    <m/>
    <s v="EUR"/>
    <d v="2016-10-12T00:00:00"/>
    <n v="77705.740000000005"/>
    <x v="27"/>
    <x v="3"/>
    <s v="o"/>
  </r>
  <r>
    <n v="464"/>
    <d v="2016-10-14T00:00:00"/>
    <s v="000001 VIR EUROPEEN EMIS NET_x000a_POUR: LAURENT PASTEAU CPT CUR_x000a_REF: 9628829368419_x000a_REMISE: DIVIDENDES 2015-PART2_x000a_MOTIF: DIVIDENDES 2015-PART2"/>
    <n v="-10000"/>
    <m/>
    <s v="EUR"/>
    <d v="2016-10-14T00:00:00"/>
    <m/>
    <x v="26"/>
    <x v="3"/>
    <s v="o"/>
  </r>
  <r>
    <n v="465"/>
    <d v="2016-10-14T00:00:00"/>
    <s v="CARTE X6994 13/10 LE NARVAL"/>
    <n v="-19.7"/>
    <m/>
    <s v="EUR"/>
    <d v="2016-10-14T00:00:00"/>
    <n v="67686.039999999994"/>
    <x v="8"/>
    <x v="3"/>
    <s v="x"/>
  </r>
  <r>
    <n v="466"/>
    <d v="2016-10-17T00:00:00"/>
    <s v="CARTE X6994 14/10 COTE SEINE"/>
    <n v="-25.24"/>
    <m/>
    <s v="EUR"/>
    <d v="2016-10-17T00:00:00"/>
    <m/>
    <x v="8"/>
    <x v="3"/>
    <s v="x"/>
  </r>
  <r>
    <n v="467"/>
    <d v="2016-10-17T00:00:00"/>
    <s v="VIR RECU 1787928544S_x000a_DE: SARL ADHERENCE CONSULTING_x000a_MOTIF: fact CTLM M007 A2016"/>
    <m/>
    <n v="8424"/>
    <s v="EUR"/>
    <d v="2016-10-17T00:00:00"/>
    <n v="76084.800000000003"/>
    <x v="12"/>
    <x v="3"/>
    <s v="o"/>
  </r>
  <r>
    <n v="468"/>
    <d v="2016-10-18T00:00:00"/>
    <s v="COTISATION MENSUELLE JAZZ PRO_x000a_MONTANT NT : 27,01 EUR_x000a_MONTANT HT : 9,59 EUR_x000a_TVA A 20,00%: 1,92 EUR"/>
    <n v="-38.520000000000003"/>
    <m/>
    <s v="EUR"/>
    <d v="2016-10-17T00:00:00"/>
    <n v="76046.28"/>
    <x v="0"/>
    <x v="3"/>
    <s v="o"/>
  </r>
  <r>
    <n v="469"/>
    <d v="2016-10-19T00:00:00"/>
    <s v="CARTE X6994 18/10 LE NARVAL"/>
    <n v="-19.7"/>
    <m/>
    <s v="EUR"/>
    <d v="2016-10-19T00:00:00"/>
    <n v="76026.58"/>
    <x v="8"/>
    <x v="3"/>
    <s v="x"/>
  </r>
  <r>
    <n v="470"/>
    <d v="2016-10-20T00:00:00"/>
    <s v="CHEQUE 26"/>
    <n v="-1119"/>
    <m/>
    <s v="EUR"/>
    <d v="2016-10-19T00:00:00"/>
    <n v="74907.58"/>
    <x v="25"/>
    <x v="3"/>
    <s v="o"/>
  </r>
  <r>
    <n v="471"/>
    <d v="2016-10-21T00:00:00"/>
    <s v="CARTE X6994 20/10 BUFFALO GRILL"/>
    <n v="-19.899999999999999"/>
    <m/>
    <s v="EUR"/>
    <d v="2016-10-21T00:00:00"/>
    <n v="74887.679999999993"/>
    <x v="8"/>
    <x v="3"/>
    <s v="x"/>
  </r>
  <r>
    <n v="472"/>
    <d v="2016-10-24T00:00:00"/>
    <s v="CARTE X6994 22/10 METRO EVRY 51"/>
    <n v="-87.17"/>
    <m/>
    <s v="EUR"/>
    <d v="2016-10-24T00:00:00"/>
    <m/>
    <x v="7"/>
    <x v="3"/>
    <s v="x"/>
  </r>
  <r>
    <n v="473"/>
    <d v="2016-10-24T00:00:00"/>
    <s v="CARTE X6994 21/10 LE NARVAL"/>
    <n v="-13.2"/>
    <m/>
    <s v="EUR"/>
    <d v="2016-10-24T00:00:00"/>
    <n v="74787.31"/>
    <x v="8"/>
    <x v="3"/>
    <s v="x"/>
  </r>
  <r>
    <n v="474"/>
    <d v="2016-10-25T00:00:00"/>
    <s v="CARTE X6994 24/10 EASYLIFE"/>
    <n v="-5.4"/>
    <m/>
    <s v="EUR"/>
    <d v="2016-10-25T00:00:00"/>
    <m/>
    <x v="28"/>
    <x v="3"/>
    <s v="x"/>
  </r>
  <r>
    <n v="475"/>
    <d v="2016-10-25T00:00:00"/>
    <s v="CARTE X6994 24/10 LA POSTE L920440"/>
    <n v="-3"/>
    <m/>
    <s v="EUR"/>
    <d v="2016-10-25T00:00:00"/>
    <n v="74778.91"/>
    <x v="3"/>
    <x v="3"/>
    <s v="x"/>
  </r>
  <r>
    <n v="476"/>
    <d v="2016-10-27T00:00:00"/>
    <s v="PRLV EUROPEEN B2B 2504764672_x000a_POUR CPTE DE:DGFIP IMPOT_x000a_ID: FR46ZZZ005002_x000a_MOTIF: TVA1-102016-3310CA3_x000a_REF: 220910450800028424828"/>
    <n v="-2215"/>
    <m/>
    <s v="EUR"/>
    <d v="2016-10-27T00:00:00"/>
    <n v="72563.91"/>
    <x v="13"/>
    <x v="3"/>
    <s v="o"/>
  </r>
  <r>
    <n v="477"/>
    <d v="2016-10-28T00:00:00"/>
    <s v="CARTE X6994 27/10 MASSY FOOD"/>
    <n v="-42"/>
    <m/>
    <s v="EUR"/>
    <d v="2016-10-28T00:00:00"/>
    <n v="72521.91"/>
    <x v="8"/>
    <x v="3"/>
    <s v="x"/>
  </r>
  <r>
    <n v="478"/>
    <d v="2016-10-31T00:00:00"/>
    <s v="CARTE X6994 28/10 LE NARVAL"/>
    <n v="-31.3"/>
    <m/>
    <s v="EUR"/>
    <d v="2016-10-31T00:00:00"/>
    <n v="72490.61"/>
    <x v="8"/>
    <x v="3"/>
    <s v="x"/>
  </r>
  <r>
    <n v="479"/>
    <d v="2016-11-03T00:00:00"/>
    <s v="CIONS TENUE DE COMPTE_x000a_AU 31/10/16 :_x000a_-CION MOUVEMENT EUR 11,02_x000a_AU DELA DU SEUIL JAZZ PRO"/>
    <n v="-11.02"/>
    <m/>
    <s v="EUR"/>
    <d v="2016-10-31T00:00:00"/>
    <m/>
    <x v="0"/>
    <x v="3"/>
    <s v="o"/>
  </r>
  <r>
    <n v="480"/>
    <d v="2016-11-03T00:00:00"/>
    <s v="VIR RECU 3488307637S_x000a_DE: SARL ADHERENCE CONSULTING_x000a_MOTIF: fact CTLM M008 A2016"/>
    <m/>
    <n v="5832"/>
    <s v="EUR"/>
    <d v="2016-11-03T00:00:00"/>
    <n v="78311.59"/>
    <x v="12"/>
    <x v="3"/>
    <s v="o"/>
  </r>
  <r>
    <n v="481"/>
    <d v="2016-11-07T00:00:00"/>
    <s v="CHEQUE 27"/>
    <n v="-47.84"/>
    <m/>
    <s v="EUR"/>
    <d v="2016-11-04T00:00:00"/>
    <n v="78263.75"/>
    <x v="21"/>
    <x v="3"/>
    <s v="o"/>
  </r>
  <r>
    <n v="482"/>
    <d v="2016-11-09T00:00:00"/>
    <s v="PRELEVEMENT EUROPEEN 3802769588_x000a_DE: ALPHA REVISION_x000a_ID: FR75ZZZ535167_x000a_MOTIF: HONORAIRES AD VALOREM_x000a_REF: HONORAIRES AD VALOREM"/>
    <n v="-192"/>
    <m/>
    <s v="EUR"/>
    <d v="2016-11-09T00:00:00"/>
    <n v="78071.75"/>
    <x v="9"/>
    <x v="3"/>
    <s v="o"/>
  </r>
  <r>
    <n v="483"/>
    <d v="2016-11-10T00:00:00"/>
    <s v="CHEQUE 28"/>
    <n v="-2366.13"/>
    <m/>
    <s v="EUR"/>
    <d v="2016-11-09T00:00:00"/>
    <m/>
    <x v="24"/>
    <x v="3"/>
    <s v="o"/>
  </r>
  <r>
    <n v="484"/>
    <d v="2016-11-10T00:00:00"/>
    <s v="CHEQUE 29"/>
    <n v="-2366.13"/>
    <m/>
    <s v="EUR"/>
    <d v="2016-11-09T00:00:00"/>
    <n v="73339.490000000005"/>
    <x v="24"/>
    <x v="3"/>
    <s v="o"/>
  </r>
  <r>
    <n v="485"/>
    <d v="2016-11-17T00:00:00"/>
    <s v="COTISATION MENSUELLE JAZZ PRO_x000a_MONTANT NT : 27,01 EUR_x000a_MONTANT HT : 9,59 EUR_x000a_TVA A 20,00%: 1,92 EUR"/>
    <n v="-38.520000000000003"/>
    <m/>
    <s v="EUR"/>
    <d v="2016-11-16T00:00:00"/>
    <n v="73300.97"/>
    <x v="0"/>
    <x v="3"/>
    <s v="o"/>
  </r>
  <r>
    <n v="486"/>
    <d v="2016-11-22T00:00:00"/>
    <s v="CARTE X6994 21/11 BUFFALO GRILL"/>
    <n v="-29.8"/>
    <m/>
    <s v="EUR"/>
    <d v="2016-11-22T00:00:00"/>
    <n v="73271.17"/>
    <x v="8"/>
    <x v="3"/>
    <s v="x"/>
  </r>
  <r>
    <n v="487"/>
    <d v="2016-11-24T00:00:00"/>
    <s v="CARTE X6994 23/11 CROISSANTS D OR"/>
    <n v="-13"/>
    <m/>
    <s v="EUR"/>
    <d v="2016-11-24T00:00:00"/>
    <n v="73258.17"/>
    <x v="8"/>
    <x v="3"/>
    <s v="x"/>
  </r>
  <r>
    <n v="488"/>
    <d v="2016-11-28T00:00:00"/>
    <s v="PRLV EUROPEEN B2B 5508927222_x000a_POUR CPTE DE:DGFIP IMPOT_x000a_ID: FR46ZZZ005002_x000a_MOTIF: TVA1-112016-3310CA3_x000a_REF: 220910450800028889175"/>
    <n v="-1372"/>
    <m/>
    <s v="EUR"/>
    <d v="2016-11-28T00:00:00"/>
    <n v="71886.17"/>
    <x v="8"/>
    <x v="3"/>
    <s v="o"/>
  </r>
  <r>
    <n v="489"/>
    <d v="2016-11-30T00:00:00"/>
    <s v="000001 VIR EUROPEEN EMIS NET_x000a_POUR: LAURENT PASTEAU CPT CUR_x000a_REF: 9633530948926_x000a_REMISE: DIVIDENDES 2015-PART3_x000a_MOTIF: DIVIDENDES 2015-PART3"/>
    <n v="-12500"/>
    <m/>
    <s v="EUR"/>
    <d v="2016-11-30T00:00:00"/>
    <m/>
    <x v="26"/>
    <x v="3"/>
    <s v="o"/>
  </r>
  <r>
    <n v="490"/>
    <d v="2016-11-30T00:00:00"/>
    <s v="000001 VIR EUROPEEN EMIS NET_x000a_POUR: LAURENT PASTEAU CPT CUR_x000a_REF: 9633530993370_x000a_REMISE: DIVIDENDES 2015-PART4_x000a_MOTIF: DIVIDENDES 2015-PART4"/>
    <n v="-7500"/>
    <m/>
    <s v="EUR"/>
    <d v="2016-11-30T00:00:00"/>
    <n v="51886.17"/>
    <x v="26"/>
    <x v="3"/>
    <s v="o"/>
  </r>
  <r>
    <n v="491"/>
    <d v="2016-12-02T00:00:00"/>
    <s v="CIONS TENUE DE COMPTE_x000a_AU 30/11/16 :_x000a_-CION MOUVEMENT EUR 27,77_x000a_AU DELA DU SEUIL JAZZ PRO"/>
    <n v="-27.77"/>
    <m/>
    <s v="EUR"/>
    <d v="2016-11-30T00:00:00"/>
    <n v="51858.400000000001"/>
    <x v="0"/>
    <x v="3"/>
    <s v="o"/>
  </r>
  <r>
    <n v="492"/>
    <d v="2016-12-07T00:00:00"/>
    <s v="PRELEVEMENT EUROPEEN 6710431753_x000a_DE: ALPHA REVISION_x000a_ID: FR75ZZZ535167_x000a_MOTIF: HONORAIRE AD VALOREM_x000a_REF: HONORAIRE AD VALOREM"/>
    <n v="-192"/>
    <m/>
    <s v="EUR"/>
    <d v="2016-12-07T00:00:00"/>
    <n v="51666.400000000001"/>
    <x v="9"/>
    <x v="3"/>
    <s v="o"/>
  </r>
  <r>
    <n v="493"/>
    <d v="2016-12-09T00:00:00"/>
    <s v="VIR RECU 7095530225S_x000a_DE: SARL ADHERENCE CONSULTING_x000a_MOTIF: CTLM M009 A2016"/>
    <m/>
    <n v="14256"/>
    <s v="EUR"/>
    <d v="2016-12-09T00:00:00"/>
    <n v="65922.399999999994"/>
    <x v="12"/>
    <x v="3"/>
    <s v="o"/>
  </r>
  <r>
    <n v="494"/>
    <d v="2016-12-12T00:00:00"/>
    <s v="CARTE X6994 09/12 BAROCHE CAFE"/>
    <n v="-31.5"/>
    <m/>
    <s v="EUR"/>
    <d v="2016-12-12T00:00:00"/>
    <n v="65890.899999999994"/>
    <x v="8"/>
    <x v="3"/>
    <s v="x"/>
  </r>
  <r>
    <n v="495"/>
    <d v="2016-12-15T00:00:00"/>
    <s v="PRLV EUROPEEN B2B 7405489903_x000a_POUR CPTE DE:DGFIP IMPOT_x000a_ID: FR46ZZZ005002_x000a_MOTIF: IS1-122016-2571_x000a_REF: 220910450800029077220"/>
    <n v="-6744"/>
    <m/>
    <s v="EUR"/>
    <d v="2016-12-15T00:00:00"/>
    <n v="59146.9"/>
    <x v="13"/>
    <x v="3"/>
    <s v="o"/>
  </r>
  <r>
    <n v="496"/>
    <d v="2016-12-16T00:00:00"/>
    <s v="PRLV EUROP PONCTUEL 7516166577_x000a_POUR CPTE DE:D.G.F.I.P IMPOT 91045_x000a_ID: FR46ZZZ005002_x000a_MOTIF: 600073464147TLR1691044033257 TLR_x000a_SEPA DGFIP IMPOT CFE"/>
    <n v="-610"/>
    <m/>
    <s v="EUR"/>
    <d v="2016-12-16T00:00:00"/>
    <n v="58536.9"/>
    <x v="13"/>
    <x v="3"/>
    <s v="o"/>
  </r>
  <r>
    <n v="497"/>
    <d v="2016-12-17T00:00:00"/>
    <s v="COTIS GOLD BUSINESS JAZZPRO-25%_x000a_Visa Gold Business X6994_x000a_MR LAURENT PASTEAU"/>
    <n v="-102.75"/>
    <m/>
    <s v="EUR"/>
    <d v="2016-12-16T00:00:00"/>
    <m/>
    <x v="0"/>
    <x v="3"/>
    <s v="o"/>
  </r>
  <r>
    <n v="498"/>
    <d v="2016-12-17T00:00:00"/>
    <s v="COTCOTISATION MENSUELLE JAZZ PRO_x000a_MONTANT NT : 27,01 EUR_x000a_MONTANT HT : 9,59 EUR_x000a_TVA A 20,00%: 1,92 EUR"/>
    <n v="-38.520000000000003"/>
    <m/>
    <s v="EUR"/>
    <d v="2016-12-16T00:00:00"/>
    <n v="58395.63"/>
    <x v="0"/>
    <x v="3"/>
    <s v="o"/>
  </r>
  <r>
    <n v="499"/>
    <d v="2016-12-22T00:00:00"/>
    <s v="000001 VIR EUROPEEN EMIS NET_x000a_POUR: LAURENT PASTEAU CPT CUR_x000a_REF: 9635731916450_x000a_REMISE: DIVIDENDES 2015-PART5_x000a_MOTIF: DIVIDENDES 2015-PART5"/>
    <n v="-5000"/>
    <m/>
    <s v="EUR"/>
    <d v="2016-12-22T00:00:00"/>
    <n v="53395.63"/>
    <x v="26"/>
    <x v="3"/>
    <s v="o"/>
  </r>
  <r>
    <n v="500"/>
    <d v="2017-01-05T00:00:00"/>
    <s v="QUIETIS PRO REDUC JAZZPRO-25%_x000a_RENOUV. DU 01/01/17 AU 31/12/17_x000a_MONTANT NT : 42,75 EUR"/>
    <n v="-42.75"/>
    <m/>
    <s v="EUR"/>
    <d v="2017-01-04T00:00:00"/>
    <n v="53352.88"/>
    <x v="0"/>
    <x v="4"/>
    <s v="o"/>
  </r>
  <r>
    <n v="501"/>
    <d v="2017-01-06T00:00:00"/>
    <s v="PRELEVEMENT EUROPEEN 0503455308_x000a_DE: ALPHA REVISION_x000a_ID: FR75ZZZ535167_x000a_MOTIF: HONORAIRES AD VALOREM_x000a_REF: HONORAIRES AD VALOREM"/>
    <n v="-192"/>
    <m/>
    <s v="EUR"/>
    <d v="2017-01-06T00:00:00"/>
    <n v="53160.88"/>
    <x v="9"/>
    <x v="4"/>
    <s v="o"/>
  </r>
  <r>
    <n v="502"/>
    <d v="2017-01-09T00:00:00"/>
    <s v="VIR RECU 0997785632S_x000a_DE: SARL ADHERENCE CONSULTING_x000a_MOTIF: CTLM M010 A2016"/>
    <m/>
    <n v="12960"/>
    <s v="EUR"/>
    <d v="2017-01-09T00:00:00"/>
    <n v="66120.88"/>
    <x v="12"/>
    <x v="4"/>
    <s v="o"/>
  </r>
  <r>
    <n v="503"/>
    <d v="2017-01-13T00:00:00"/>
    <s v="000001 VIR EUROPEEN EMIS NET_x000a_POUR: URSAFF_x000a_REF: 9701332726606_x000a_REMISE: 99S120161279848862300017_x000a_MOTIF: 99S120161279848862300017"/>
    <n v="-4159"/>
    <m/>
    <s v="EUR"/>
    <d v="2017-01-13T00:00:00"/>
    <m/>
    <x v="22"/>
    <x v="4"/>
    <s v="o"/>
  </r>
  <r>
    <n v="504"/>
    <d v="2017-01-13T00:00:00"/>
    <s v="000001 VIR EUROPEEN EMIS NET_x000a_POUR: HUMANIS_x000a_REF: 9701332727202_x000a_REMISE: ASLP CONSULT 79848862300017_x000a_MOTIF: ASLP CONSULT 79848862300017"/>
    <n v="-1119"/>
    <m/>
    <s v="EUR"/>
    <d v="2017-01-13T00:00:00"/>
    <n v="60842.879999999997"/>
    <x v="25"/>
    <x v="4"/>
    <s v="o"/>
  </r>
  <r>
    <n v="505"/>
    <d v="2017-01-17T00:00:00"/>
    <s v="CARTE X6994 16/01 CHAUSSURES ANDRE"/>
    <n v="-55.3"/>
    <m/>
    <s v="EUR"/>
    <d v="2017-01-17T00:00:00"/>
    <n v="60787.58"/>
    <x v="29"/>
    <x v="4"/>
    <m/>
  </r>
  <r>
    <n v="506"/>
    <d v="2017-01-19T00:00:00"/>
    <s v="COTISATION MENSUELLE JAZZ PRO_x000a_MONTANT NT : 27,01 EUR_x000a_MONTANT HT : 9,59 EUR_x000a_TVA A 20,00%: 1,92 EUR"/>
    <n v="-38.520000000000003"/>
    <m/>
    <s v="EUR"/>
    <d v="2017-01-18T00:00:00"/>
    <n v="60749.06"/>
    <x v="0"/>
    <x v="4"/>
    <s v="o"/>
  </r>
  <r>
    <n v="507"/>
    <d v="2017-01-26T00:00:00"/>
    <s v="CARTE X6994 23/01 LE NARVAL"/>
    <n v="-26.2"/>
    <m/>
    <s v="EUR"/>
    <d v="2017-01-26T00:00:00"/>
    <n v="60722.86"/>
    <x v="8"/>
    <x v="4"/>
    <s v="x"/>
  </r>
  <r>
    <n v="508"/>
    <d v="2017-02-03T00:00:00"/>
    <s v="PRELEVEMENT EUROPEEN 3310345836_x000a_DE: ALPHA REVISION_x000a_ID: FR75ZZZ535167_x000a_MOTIF: HONORAIRES EXTEND PARIS_x000a_REF: HONORAIRES EXTEND PARIS_x000a_"/>
    <n v="-192"/>
    <m/>
    <s v="EUR"/>
    <d v="2017-02-03T00:00:00"/>
    <n v="60530.86"/>
    <x v="9"/>
    <x v="4"/>
    <s v="o"/>
  </r>
  <r>
    <n v="509"/>
    <d v="2017-02-08T00:00:00"/>
    <s v="CHEQUE 30"/>
    <n v="-461.17"/>
    <m/>
    <s v="EUR"/>
    <d v="2017-02-07T00:00:00"/>
    <n v="60069.69"/>
    <x v="10"/>
    <x v="4"/>
    <s v="o"/>
  </r>
  <r>
    <n v="510"/>
    <d v="2017-02-17T00:00:00"/>
    <s v="COTISATION MENSUELLE JAZZ PRO_x000a_MONTANT NT : 27,01 EUR_x000a_MONTANT HT : 9,59 EUR_x000a_TVA A 20,00%: 1,92 EUR"/>
    <n v="-38.520000000000003"/>
    <m/>
    <s v="EUR"/>
    <d v="2017-02-16T00:00:00"/>
    <n v="60031.17"/>
    <x v="0"/>
    <x v="4"/>
    <s v="o"/>
  </r>
  <r>
    <n v="511"/>
    <d v="2017-02-27T00:00:00"/>
    <s v="000001 VIR EUROPEEN EMIS NET_x000a_POUR: LAURENT PASTEAU CPT CUR_x000a_REF: 9705834270058_x000a_REMISE: DIVIDENDES 2015-PART6_x000a_MOTIF: DIVIDENDES 2015-PART6"/>
    <n v="-9700"/>
    <m/>
    <s v="EUR"/>
    <d v="2017-02-27T00:00:00"/>
    <m/>
    <x v="26"/>
    <x v="4"/>
    <s v="o"/>
  </r>
  <r>
    <n v="512"/>
    <d v="2017-02-27T00:00:00"/>
    <s v="CHEQUE 36"/>
    <n v="-2366.13"/>
    <m/>
    <s v="EUR"/>
    <d v="2017-02-24T00:00:00"/>
    <m/>
    <x v="24"/>
    <x v="4"/>
    <s v="o"/>
  </r>
  <r>
    <n v="513"/>
    <d v="2017-02-27T00:00:00"/>
    <s v="CHEQUE 32"/>
    <n v="-720"/>
    <m/>
    <s v="EUR"/>
    <d v="2017-02-24T00:00:00"/>
    <n v="47245.04"/>
    <x v="19"/>
    <x v="4"/>
    <s v="o"/>
  </r>
  <r>
    <n v="514"/>
    <d v="2017-02-28T00:00:00"/>
    <s v="PRLV EUROPEEN B2B 5513010432_x000a_POUR CPTE DE:DGFIP IMPOT_x000a_ID: FR46ZZZ005002_x000a_MOTIF: TVA1-022017-3310CA3_x000a_REF: 220910450800030754208"/>
    <n v="-2128"/>
    <m/>
    <s v="EUR"/>
    <d v="2017-02-28T00:00:00"/>
    <n v="45117.04"/>
    <x v="13"/>
    <x v="4"/>
    <s v="o"/>
  </r>
  <r>
    <n v="515"/>
    <d v="2017-03-02T00:00:00"/>
    <s v="CIONS TENUE DE COMPTE_x000a_AU 28/02/17 :_x000a_-CION MOUVEMENT EUR 6,13_x000a_AU DELA DU SEUIL JAZZ PRO_x000a_"/>
    <n v="-6.13"/>
    <m/>
    <s v="EUR"/>
    <d v="2017-02-28T00:00:00"/>
    <n v="45110.91"/>
    <x v="0"/>
    <x v="4"/>
    <s v="o"/>
  </r>
  <r>
    <n v="516"/>
    <d v="2017-03-03T00:00:00"/>
    <s v="CARTE X6994 02/03 YFAL COMPTOIR"/>
    <n v="-6.55"/>
    <m/>
    <s v="EUR"/>
    <d v="2017-03-03T00:00:00"/>
    <n v="45104.36"/>
    <x v="8"/>
    <x v="4"/>
    <s v="x"/>
  </r>
  <r>
    <n v="517"/>
    <d v="2017-03-06T00:00:00"/>
    <s v="CHEQUE 37"/>
    <n v="-2366.13"/>
    <m/>
    <s v="EUR"/>
    <d v="2017-03-03T00:00:00"/>
    <m/>
    <x v="24"/>
    <x v="4"/>
    <s v="o"/>
  </r>
  <r>
    <n v="518"/>
    <d v="2017-03-06T00:00:00"/>
    <s v="CARTE X6994 03/03 YSLM"/>
    <n v="-8.9"/>
    <m/>
    <s v="EUR"/>
    <d v="2017-03-06T00:00:00"/>
    <m/>
    <x v="8"/>
    <x v="4"/>
    <s v="x"/>
  </r>
  <r>
    <n v="519"/>
    <d v="2017-03-06T00:00:00"/>
    <s v="CHEQUE 34"/>
    <n v="-6.6"/>
    <m/>
    <s v="EUR"/>
    <d v="2017-03-03T00:00:00"/>
    <m/>
    <x v="30"/>
    <x v="4"/>
    <s v="o"/>
  </r>
  <r>
    <n v="520"/>
    <d v="2017-03-06T00:00:00"/>
    <s v="CARTE X6994 04/03 LA POSTE 917000"/>
    <n v="-6.1"/>
    <m/>
    <s v="EUR"/>
    <d v="2017-03-06T00:00:00"/>
    <n v="42716.63"/>
    <x v="3"/>
    <x v="4"/>
    <s v="x"/>
  </r>
  <r>
    <n v="521"/>
    <d v="2017-03-09T00:00:00"/>
    <s v="CARTE X6994 08/03 ARPEGE48338LIBE1"/>
    <n v="-45"/>
    <m/>
    <s v="EUR"/>
    <d v="2017-03-09T00:00:00"/>
    <n v="42671.63"/>
    <x v="8"/>
    <x v="4"/>
    <s v="x"/>
  </r>
  <r>
    <n v="522"/>
    <d v="2017-03-13T00:00:00"/>
    <s v="CHEQUE 33"/>
    <n v="-224.4"/>
    <m/>
    <s v="EUR"/>
    <d v="2017-03-10T00:00:00"/>
    <m/>
    <x v="31"/>
    <x v="4"/>
    <s v="o"/>
  </r>
  <r>
    <n v="523"/>
    <d v="2017-03-13T00:00:00"/>
    <s v="CARTE X6994 10/03 YSLM"/>
    <n v="-7.5"/>
    <m/>
    <s v="EUR"/>
    <d v="2017-03-13T00:00:00"/>
    <n v="42439.73"/>
    <x v="8"/>
    <x v="4"/>
    <s v="x"/>
  </r>
  <r>
    <n v="524"/>
    <d v="2017-03-14T00:00:00"/>
    <s v="CARTE X6994 13/03 ARPEGE48338LIBE1"/>
    <n v="-60"/>
    <m/>
    <s v="EUR"/>
    <d v="2017-03-14T00:00:00"/>
    <n v="42379.73"/>
    <x v="8"/>
    <x v="4"/>
    <s v="x"/>
  </r>
  <r>
    <n v="525"/>
    <d v="2017-03-17T00:00:00"/>
    <s v="COTISATION MENSUELLE JAZZ PROCOTISATION MENSUELLE JAZZ PRO_x000a_MONTANT NT : 27,09 EUR_x000a_MONTANT HT : 9,81 EUR_x000a_TVA A 20,00%: 1,96 EUR_x000a_"/>
    <n v="-38.86"/>
    <m/>
    <s v="EUR"/>
    <d v="2017-03-16T00:00:00"/>
    <m/>
    <x v="0"/>
    <x v="4"/>
    <s v="o"/>
  </r>
  <r>
    <n v="526"/>
    <d v="2017-03-17T00:00:00"/>
    <s v="CARTE X6994 16/03 BRIOCHE DOREE"/>
    <n v="-7.2"/>
    <m/>
    <s v="EUR"/>
    <d v="2017-03-17T00:00:00"/>
    <n v="42333.67"/>
    <x v="8"/>
    <x v="4"/>
    <s v="x"/>
  </r>
  <r>
    <n v="527"/>
    <d v="2017-03-20T00:00:00"/>
    <s v="CHEQUE 35"/>
    <n v="-227.7"/>
    <m/>
    <s v="EUR"/>
    <d v="2017-03-17T00:00:00"/>
    <m/>
    <x v="32"/>
    <x v="4"/>
    <s v="o"/>
  </r>
  <r>
    <n v="528"/>
    <d v="2017-03-20T00:00:00"/>
    <s v="CARTE X6994 17/03 PARADIS DU FRUIT"/>
    <n v="-24.7"/>
    <m/>
    <s v="EUR"/>
    <d v="2017-03-20T00:00:00"/>
    <n v="42081.27"/>
    <x v="8"/>
    <x v="4"/>
    <s v="x"/>
  </r>
  <r>
    <n v="529"/>
    <d v="2017-03-23T00:00:00"/>
    <s v="CARTE X6994 22/03 ARPEGE48338LIBE2"/>
    <n v="-45"/>
    <m/>
    <s v="EUR"/>
    <d v="2017-03-23T00:00:00"/>
    <n v="42036.27"/>
    <x v="8"/>
    <x v="4"/>
    <s v="x"/>
  </r>
  <r>
    <n v="530"/>
    <d v="2017-03-30T00:00:00"/>
    <s v="CARTE X6994 29/03 ARPEGE48338LIBE1"/>
    <n v="-60"/>
    <m/>
    <s v="EUR"/>
    <d v="2017-03-30T00:00:00"/>
    <n v="41976.27"/>
    <x v="8"/>
    <x v="4"/>
    <s v="x"/>
  </r>
  <r>
    <n v="531"/>
    <d v="2017-03-31T00:00:00"/>
    <s v="000001 VIR EUROPEEN EMIS NET_x000a_POUR: LAURENT PASTEAU CPT CUR_x000a_REF: 9709035615515_x000a_REMISE: NOTE DE FRAIS SEM2-2016 PART2_x000a_MOTIF: NOTE DE FRAIS SEM2-2016 PART2"/>
    <n v="-6000"/>
    <m/>
    <s v="EUR"/>
    <d v="2017-03-31T00:00:00"/>
    <m/>
    <x v="15"/>
    <x v="4"/>
    <s v="o"/>
  </r>
  <r>
    <n v="532"/>
    <d v="2017-03-31T00:00:00"/>
    <s v="000001 VIR EUROPEEN EMIS NET_x000a_POUR: LAURENT PASTEAU CPT CUR_x000a_REF: 9709035615527_x000a_REMISE: NOTE DE FRAIS SEM1-2017 PART1_x000a_MOTIF: NOTE DE FRAIS SEM1-2017 PART1"/>
    <n v="-4000"/>
    <m/>
    <s v="EUR"/>
    <d v="2017-03-31T00:00:00"/>
    <n v="31976.27"/>
    <x v="15"/>
    <x v="4"/>
    <s v="o"/>
  </r>
  <r>
    <n v="533"/>
    <d v="2017-04-10T00:00:00"/>
    <s v="CARTE X6994 07/04 ARPEGE48338LIBE2"/>
    <n v="-60"/>
    <m/>
    <s v="EUR"/>
    <d v="2017-04-10T00:00:00"/>
    <n v="31916.27"/>
    <x v="8"/>
    <x v="4"/>
    <s v="x"/>
  </r>
  <r>
    <n v="534"/>
    <d v="2017-04-12T00:00:00"/>
    <s v="CARTE X6994 11/04 BUFFALO GRILL"/>
    <n v="-12"/>
    <m/>
    <s v="EUR"/>
    <d v="2017-04-12T00:00:00"/>
    <n v="31904.27"/>
    <x v="8"/>
    <x v="4"/>
    <s v="x"/>
  </r>
  <r>
    <n v="535"/>
    <d v="2017-04-13T00:00:00"/>
    <s v="CHEQUE 40"/>
    <n v="-2799"/>
    <m/>
    <s v="EUR"/>
    <d v="2017-04-12T00:00:00"/>
    <n v="29105.27"/>
    <x v="22"/>
    <x v="4"/>
    <s v="o"/>
  </r>
  <r>
    <n v="536"/>
    <d v="2017-04-14T00:00:00"/>
    <s v="CARTE X6994 13/04 ARPEGE48338LIBE2"/>
    <n v="-60"/>
    <m/>
    <s v="EUR"/>
    <d v="2017-04-14T00:00:00"/>
    <n v="29045.27"/>
    <x v="8"/>
    <x v="4"/>
    <s v="x"/>
  </r>
  <r>
    <n v="537"/>
    <d v="2017-04-18T00:00:00"/>
    <s v="CHEQUE 38"/>
    <n v="-66.64"/>
    <m/>
    <s v="EUR"/>
    <d v="2017-04-14T00:00:00"/>
    <n v="28978.63"/>
    <x v="25"/>
    <x v="4"/>
    <s v="o"/>
  </r>
  <r>
    <n v="538"/>
    <d v="2017-04-19T00:00:00"/>
    <s v="COTISATION MENSUELLE JAZZ PRO_x000a_MONTANT NT : 27,09 EUR_x000a_MONTANT HT : 9,81 EUR_x000a_TVA A 20,00%: 1,96 EUR"/>
    <n v="-38.86"/>
    <m/>
    <s v="EUR"/>
    <d v="2017-04-18T00:00:00"/>
    <n v="28939.77"/>
    <x v="0"/>
    <x v="4"/>
    <s v="o"/>
  </r>
  <r>
    <n v="539"/>
    <d v="2017-04-27T00:00:00"/>
    <s v="CHEQUE 41"/>
    <n v="-1563.4"/>
    <m/>
    <s v="EUR"/>
    <d v="2017-04-26T00:00:00"/>
    <m/>
    <x v="24"/>
    <x v="4"/>
    <s v="o"/>
  </r>
  <r>
    <n v="540"/>
    <d v="2017-04-27T00:00:00"/>
    <s v="CHEQUE 43"/>
    <n v="-1559.29"/>
    <m/>
    <s v="EUR"/>
    <d v="2017-04-26T00:00:00"/>
    <m/>
    <x v="24"/>
    <x v="4"/>
    <s v="o"/>
  </r>
  <r>
    <n v="541"/>
    <d v="2017-04-27T00:00:00"/>
    <s v="CHEQUE 42"/>
    <n v="-1555.18"/>
    <m/>
    <s v="EUR"/>
    <d v="2017-04-26T00:00:00"/>
    <m/>
    <x v="24"/>
    <x v="4"/>
    <s v="o"/>
  </r>
  <r>
    <n v="542"/>
    <d v="2017-04-27T00:00:00"/>
    <s v="CHEQUE 39"/>
    <n v="-820.74"/>
    <m/>
    <s v="EUR"/>
    <d v="2017-04-26T00:00:00"/>
    <m/>
    <x v="25"/>
    <x v="4"/>
    <s v="o"/>
  </r>
  <r>
    <n v="543"/>
    <d v="2017-04-27T00:00:00"/>
    <s v="CARTE X6994 26/04 ARPEGE48338LIBE1"/>
    <n v="-60"/>
    <m/>
    <s v="EUR"/>
    <d v="2017-04-27T00:00:00"/>
    <n v="23381.16"/>
    <x v="8"/>
    <x v="4"/>
    <s v="x"/>
  </r>
  <r>
    <n v="544"/>
    <d v="2017-04-28T00:00:00"/>
    <s v="VIR RECU 2792085972S_x000a_DE: CELAD_x000a_MOTIF: VIRT_x000a_REF: 20170427:BPO:44873:11"/>
    <m/>
    <n v="14352"/>
    <s v="EUR"/>
    <d v="2017-04-28T00:00:00"/>
    <n v="37733.160000000003"/>
    <x v="33"/>
    <x v="4"/>
    <s v="o"/>
  </r>
  <r>
    <n v="545"/>
    <d v="2017-05-04T00:00:00"/>
    <s v="PRELEVEMENT EUROPEEN 3324075106_x000a_DE: ALPHA REVISION_x000a_ID: FR75ZZZ535167_x000a_MOTIF: AD VALOREM - HONORAIRES_x000a_REF: AD VALOREM - HONORAIRES"/>
    <n v="-360"/>
    <m/>
    <s v="EUR"/>
    <d v="2017-05-04T00:00:00"/>
    <n v="37373.160000000003"/>
    <x v="9"/>
    <x v="4"/>
    <s v="o"/>
  </r>
  <r>
    <n v="546"/>
    <d v="2017-05-05T00:00:00"/>
    <s v="PRELEVEMENT EUROPEEN 3435427070_x000a_DE: AD VALOREM_x000a_ID: FR95ZZZ675651_x000a_MOTIF: F-20170000028_x000a_REF: F-20170000028"/>
    <n v="-360"/>
    <m/>
    <s v="EUR"/>
    <d v="2017-05-05T00:00:00"/>
    <m/>
    <x v="9"/>
    <x v="4"/>
    <s v="o"/>
  </r>
  <r>
    <n v="547"/>
    <d v="2017-05-05T00:00:00"/>
    <s v="PRELEVEMENT EUROPEEN 3435427061_x000a_DE: EXTEND PARIS_x000a_ID: FR95ZZZ675651_x000a_MOTIF: F-20170400185_x000a_REF: F-20170400185"/>
    <n v="-252"/>
    <m/>
    <s v="EUR"/>
    <d v="2017-05-05T00:00:00"/>
    <m/>
    <x v="9"/>
    <x v="4"/>
    <s v="o"/>
  </r>
  <r>
    <n v="548"/>
    <d v="2017-05-05T00:00:00"/>
    <s v="CHEQUE 44"/>
    <n v="-200"/>
    <m/>
    <s v="EUR"/>
    <d v="2017-05-04T00:00:00"/>
    <m/>
    <x v="2"/>
    <x v="4"/>
    <s v="o"/>
  </r>
  <r>
    <n v="549"/>
    <d v="2017-05-05T00:00:00"/>
    <s v="CARTE X6994 04/05 ARPEGE48338LIBE1"/>
    <n v="-60"/>
    <m/>
    <s v="EUR"/>
    <d v="2017-05-05T00:00:00"/>
    <n v="36501.160000000003"/>
    <x v="8"/>
    <x v="4"/>
    <s v="x"/>
  </r>
  <r>
    <n v="550"/>
    <d v="2017-05-09T00:00:00"/>
    <s v="VIR RECU 1217128117553_x000a_DE: LAURENT PASTEAU_x000a_MOTIF: CHEQUE 44 - VIREMENT ANNULATION"/>
    <m/>
    <n v="200"/>
    <s v="EUR"/>
    <d v="2017-05-10T00:00:00"/>
    <n v="36701.160000000003"/>
    <x v="2"/>
    <x v="4"/>
    <s v="o"/>
  </r>
  <r>
    <n v="551"/>
    <d v="2017-05-11T00:00:00"/>
    <s v="CARTE X6994 10/05 YSLM"/>
    <n v="-8.9"/>
    <m/>
    <s v="EUR"/>
    <d v="2017-05-11T00:00:00"/>
    <n v="36692.26"/>
    <x v="8"/>
    <x v="4"/>
    <s v="x"/>
  </r>
  <r>
    <n v="552"/>
    <d v="2017-05-17T00:00:00"/>
    <s v="COTISATION MENSUELLE JAZZ PRO_x000a_MONTANT NT : 27,09 EUR_x000a_MONTANT HT : 9,81 EUR_x000a_TVA A 20,00%: 1,96 EUR"/>
    <n v="-38.86"/>
    <m/>
    <s v="EUR"/>
    <d v="2017-05-16T00:00:00"/>
    <n v="36653.4"/>
    <x v="0"/>
    <x v="4"/>
    <s v="o"/>
  </r>
  <r>
    <n v="553"/>
    <d v="2017-05-18T00:00:00"/>
    <s v="PRELEVEMENT EUROPEEN 4702687522_x000a_DE: EXTEND PARIS_x000a_ID: FR95ZZZ675651_x000a_MOTIF: REGUL_x000a_REF: REGUL"/>
    <n v="-294"/>
    <m/>
    <s v="EUR"/>
    <d v="2017-05-18T00:00:00"/>
    <m/>
    <x v="9"/>
    <x v="4"/>
    <s v="o"/>
  </r>
  <r>
    <n v="554"/>
    <d v="2017-05-18T00:00:00"/>
    <s v="PRELEVEMENT EUROPEEN 4702687513_x000a_DE: EXTEND PARIS_x000a_ID: FR95ZZZ675651_x000a_MOTIF: F-20170500045_x000a_REF: F-20170500045"/>
    <n v="-30"/>
    <m/>
    <s v="EUR"/>
    <d v="2017-05-18T00:00:00"/>
    <n v="36329.4"/>
    <x v="9"/>
    <x v="4"/>
    <s v="o"/>
  </r>
  <r>
    <n v="555"/>
    <d v="2017-05-26T00:00:00"/>
    <s v="PRLV EUROPEEN B2B 5304857711_x000a_POUR CPTE DE:DGFIP IMPOT_x000a_ID: FR46ZZZ005002_x000a_MOTIF: TVA1-052017-3310CA3_x000a_REF: 220910450800032844217_x000a_"/>
    <n v="-2044"/>
    <m/>
    <s v="EUR"/>
    <d v="2017-05-25T00:00:00"/>
    <n v="34285.4"/>
    <x v="13"/>
    <x v="4"/>
    <s v="o"/>
  </r>
  <r>
    <n v="556"/>
    <d v="2017-05-30T00:00:00"/>
    <s v="VIR RECU 5988820169S_x000a_DE: CELAD_x000a_MOTIF: VIRT_x000a_REF: 20170529:BPO:45507:16"/>
    <m/>
    <n v="11856"/>
    <s v="EUR"/>
    <d v="2017-05-30T00:00:00"/>
    <n v="46141.4"/>
    <x v="33"/>
    <x v="4"/>
    <s v="o"/>
  </r>
  <r>
    <n v="557"/>
    <d v="2017-06-06T00:00:00"/>
    <s v="PRELEVEMENT EUROPEEN 6313763002_x000a_DE: EXTEND PARIS_x000a_ID: FR95ZZZ675651_x000a_MOTIF: F-20170500113_x000a_REF: F-20170500113"/>
    <n v="-252"/>
    <m/>
    <s v="EUR"/>
    <d v="2017-06-05T00:00:00"/>
    <n v="45889.4"/>
    <x v="9"/>
    <x v="4"/>
    <s v="o"/>
  </r>
  <r>
    <n v="558"/>
    <d v="2017-06-08T00:00:00"/>
    <s v="VIR RECU 6888135955S_x000a_DE: SIE MASSY_x000a_MOTIF: REMB. EXCEDENT D'IS - 20160101-2016_x000a_1231/_x000a_REF: 120910450DAC765-2017"/>
    <m/>
    <n v="13442"/>
    <s v="EUR"/>
    <d v="2017-06-08T00:00:00"/>
    <n v="59331.4"/>
    <x v="13"/>
    <x v="4"/>
    <s v="o"/>
  </r>
  <r>
    <n v="559"/>
    <d v="2017-06-12T00:00:00"/>
    <s v="000001 VIR EUROPEEN EMIS NET_x000a_POUR: LAURENT PASTEAU CPT CUR_x000a_REF: 9716338443845_x000a_REMISE: NOTE DE FRAIS SEM1-2017 PART2_x000a_MOTIF: NOTE DE FRAIS SEM1-2017 PART2"/>
    <n v="-3500"/>
    <m/>
    <s v="EUR"/>
    <d v="2017-06-12T00:00:00"/>
    <m/>
    <x v="15"/>
    <x v="4"/>
    <s v="o"/>
  </r>
  <r>
    <n v="560"/>
    <d v="2017-06-12T00:00:00"/>
    <s v="000001 VIR EUROPEEN EMIS NET_x000a_POUR: LAURENT PASTEAU CPT CUR_x000a_REF: 9716338443834_x000a_REMISE: NOTE DE FRAIS SEM2-2016 END_x000a_MOTIF: NOTE DE FRAIS SEM2-2016 END"/>
    <n v="-709.24"/>
    <m/>
    <s v="EUR"/>
    <d v="2017-06-12T00:00:00"/>
    <m/>
    <x v="15"/>
    <x v="4"/>
    <s v="o"/>
  </r>
  <r>
    <n v="561"/>
    <d v="2017-06-12T00:00:00"/>
    <s v="CARTE X6994 09/06 ARPEGE48338LIBE1"/>
    <n v="-45"/>
    <m/>
    <s v="EUR"/>
    <d v="2017-06-12T00:00:00"/>
    <n v="55077.16"/>
    <x v="8"/>
    <x v="4"/>
    <s v="x"/>
  </r>
  <r>
    <n v="562"/>
    <d v="2017-06-16T00:00:00"/>
    <s v="PRLV EUROPEEN B2B 7514441929_x000a_POUR CPTE DE:DGFIP IMPOT_x000a_ID: FR46ZZZ005002_x000a_MOTIF: IS1-062017-2571_x000a_REF: 220910450800033168587"/>
    <n v="-1084"/>
    <m/>
    <s v="EUR"/>
    <d v="2017-06-16T00:00:00"/>
    <n v="53993.16"/>
    <x v="13"/>
    <x v="4"/>
    <s v="o"/>
  </r>
  <r>
    <n v="563"/>
    <d v="2017-06-17T00:00:00"/>
    <s v="COTISATION MENSUELLE JAZZ PRO_x000a_MONTANT NT : 27,09 EUR_x000a_MONTANT HT : 9,81 EUR_x000a_TVA A 20,00%: 1,96 EUR"/>
    <n v="-38.86"/>
    <m/>
    <s v="EUR"/>
    <d v="2017-06-16T00:00:00"/>
    <n v="53954.3"/>
    <x v="0"/>
    <x v="4"/>
    <s v="o"/>
  </r>
  <r>
    <n v="564"/>
    <d v="2017-06-19T00:00:00"/>
    <s v="CARTE X6994 16/06 ARPEGE48338LIBE1"/>
    <n v="-60"/>
    <m/>
    <s v="EUR"/>
    <d v="2017-06-19T00:00:00"/>
    <n v="53894.3"/>
    <x v="8"/>
    <x v="4"/>
    <s v="x"/>
  </r>
  <r>
    <n v="565"/>
    <d v="2017-06-20T00:00:00"/>
    <s v="PRELEVEMENT EUROPEEN 8012675533_x000a_DE: EXTEND PARIS_x000a_ID: FR95ZZZ675651_x000a_MOTIF: F-20170600015_x000a_REF: F-20170600015"/>
    <n v="-30"/>
    <m/>
    <s v="EUR"/>
    <d v="2017-06-20T00:00:00"/>
    <n v="53864.3"/>
    <x v="9"/>
    <x v="4"/>
    <s v="o"/>
  </r>
  <r>
    <n v="566"/>
    <d v="2017-06-26T00:00:00"/>
    <s v="CHEQUE 45"/>
    <n v="-1559.29"/>
    <m/>
    <s v="EUR"/>
    <d v="2017-06-23T00:00:00"/>
    <m/>
    <x v="24"/>
    <x v="4"/>
    <s v="o"/>
  </r>
  <r>
    <n v="567"/>
    <d v="2017-06-26T00:00:00"/>
    <s v="CHEQUE 46"/>
    <n v="-1559.29"/>
    <m/>
    <s v="EUR"/>
    <d v="2017-06-23T00:00:00"/>
    <n v="50745.72"/>
    <x v="24"/>
    <x v="4"/>
    <s v="o"/>
  </r>
  <r>
    <n v="568"/>
    <d v="2017-06-27T00:00:00"/>
    <s v="CARTE X6994 26/06 ARPEGE48338LIBE2"/>
    <n v="-60"/>
    <m/>
    <s v="EUR"/>
    <d v="2017-06-27T00:00:00"/>
    <n v="50685.72"/>
    <x v="8"/>
    <x v="4"/>
    <s v="x"/>
  </r>
  <r>
    <n v="569"/>
    <d v="2017-06-28T00:00:00"/>
    <s v="PRLV EUROPEEN B2B 8706573931_x000a_POUR CPTE DE:DGFIP IMPOT_x000a_ID: FR46ZZZ005002_x000a_MOTIF: TVA1-062017-3310CA3_x000a_REF: 220910450800033494504"/>
    <n v="-5172"/>
    <m/>
    <s v="EUR"/>
    <d v="2017-06-28T00:00:00"/>
    <n v="45513.72"/>
    <x v="13"/>
    <x v="4"/>
    <s v="o"/>
  </r>
  <r>
    <n v="570"/>
    <d v="2017-06-30T00:00:00"/>
    <s v="VIR RECU 9091157911S_x000a_DE: CELAD_x000a_MOTIF: VIRT_x000a_REF: 20170629:BPO:46150:12_x000a_PRLV EUROPEEN B2B 8706573931_x000a_POUR CPTE DE:DGFIP IMPOT"/>
    <m/>
    <n v="11544"/>
    <s v="EUR"/>
    <d v="2017-06-30T00:00:00"/>
    <n v="57057.72"/>
    <x v="33"/>
    <x v="4"/>
    <s v="o"/>
  </r>
  <r>
    <n v="571"/>
    <d v="2017-07-04T00:00:00"/>
    <s v="CIONS TENUE DE COMPTE_x000a_AU 30/06/17 :_x000a_-CION MOUVEMENT EUR 3,06_x000a_AU DELA DU SEUIL JAZZ PRO"/>
    <n v="-3.06"/>
    <m/>
    <s v="EUR"/>
    <d v="2017-06-30T00:00:00"/>
    <n v="57054.66"/>
    <x v="0"/>
    <x v="4"/>
    <s v="o"/>
  </r>
  <r>
    <n v="572"/>
    <d v="2017-07-05T00:00:00"/>
    <s v="PRELEVEMENT EUROPEEN 0438976399_x000a_DE: EXTEND PARIS_x000a_ID: FR95ZZZ675651_x000a_MOTIF: F-20170600122_x000a_REF: F-20170600122"/>
    <n v="-252"/>
    <m/>
    <s v="EUR"/>
    <d v="2017-07-05T00:00:00"/>
    <m/>
    <x v="9"/>
    <x v="4"/>
    <s v="o"/>
  </r>
  <r>
    <n v="573"/>
    <d v="2017-07-05T00:00:00"/>
    <s v="CARTE X6994 04/07 ARPEGE48338LIBE1"/>
    <n v="-60"/>
    <m/>
    <s v="EUR"/>
    <d v="2017-07-05T00:00:00"/>
    <n v="56742.66"/>
    <x v="8"/>
    <x v="4"/>
    <s v="x"/>
  </r>
  <r>
    <n v="574"/>
    <d v="2017-07-13T00:00:00"/>
    <s v="CARTE X6994 11/07 RAKUTEN PRICEMIN_x000a_COMMERCE ELECTRONIQUE"/>
    <n v="-209.16"/>
    <m/>
    <s v="EUR"/>
    <d v="2017-07-13T00:00:00"/>
    <n v="56533.5"/>
    <x v="34"/>
    <x v="4"/>
    <s v="o"/>
  </r>
  <r>
    <n v="575"/>
    <d v="2017-07-18T00:00:00"/>
    <s v="CHEQUE 48"/>
    <n v="-2799"/>
    <m/>
    <s v="EUR"/>
    <d v="2017-07-17T00:00:00"/>
    <m/>
    <x v="22"/>
    <x v="4"/>
    <s v="o"/>
  </r>
  <r>
    <n v="576"/>
    <d v="2017-07-18T00:00:00"/>
    <s v="COTISATION MENSUELLE JAZZ PRO_x000a_MONTANT NT : 27,09 EUR_x000a_MONTANT HT : 9,81 EUR_x000a_TVA A 20,00%: 1,96 EUR"/>
    <n v="-38.86"/>
    <m/>
    <s v="EUR"/>
    <d v="2017-07-17T00:00:00"/>
    <n v="53695.64"/>
    <x v="0"/>
    <x v="4"/>
    <s v="o"/>
  </r>
  <r>
    <n v="577"/>
    <d v="2017-07-19T00:00:00"/>
    <s v="PRELEVEMENT EUROPEEN 1803464772_x000a_DE: EXTEND PARIS_x000a_ID: FR95ZZZ675651_x000a_MOTIF: F-20170700051_x000a_REF: F-20170700051"/>
    <n v="-30"/>
    <m/>
    <s v="EUR"/>
    <d v="2017-07-19T00:00:00"/>
    <n v="53665.64"/>
    <x v="9"/>
    <x v="4"/>
    <s v="o"/>
  </r>
  <r>
    <n v="578"/>
    <d v="2017-07-20T00:00:00"/>
    <s v="CARTE X6994 19/07 ARPEGE48338LIBE1"/>
    <n v="-60"/>
    <m/>
    <s v="EUR"/>
    <d v="2017-07-20T00:00:00"/>
    <n v="53605.64"/>
    <x v="8"/>
    <x v="4"/>
    <s v="x"/>
  </r>
  <r>
    <n v="579"/>
    <d v="2017-07-24T00:00:00"/>
    <s v="CARTE X6994 22/07 GROSBILL AUTOMAT"/>
    <n v="-837.55"/>
    <m/>
    <s v="EUR"/>
    <d v="2017-07-24T00:00:00"/>
    <n v="52768.09"/>
    <x v="34"/>
    <x v="4"/>
    <s v="x"/>
  </r>
  <r>
    <n v="580"/>
    <d v="2017-07-26T00:00:00"/>
    <s v="PRLV EUROPEEN B2B 2405408696_x000a_POUR CPTE DE:DGFIP IMPOT_x000a_ID: FR46ZZZ005002_x000a_MOTIF: TVA1-072017-3310CA3_x000a_REF: 220910450800034223902"/>
    <n v="-1873"/>
    <m/>
    <s v="EUR"/>
    <d v="2017-07-26T00:00:00"/>
    <n v="50895.09"/>
    <x v="13"/>
    <x v="4"/>
    <s v="o"/>
  </r>
  <r>
    <n v="581"/>
    <d v="2017-07-31T00:00:00"/>
    <s v="000001 VIR EUROPEEN EMIS NET_x000a_POUR: LAURENT PASTEAU CPT CUR_x000a_REF: 9721240428317_x000a_REMISE: NOTE DE FRAIS SEM2-2017 PART3_x000a_MOTIF: NOTE DE FRAIS SEM2-2017 PART3"/>
    <n v="-2000"/>
    <m/>
    <s v="EUR"/>
    <d v="2017-07-31T00:00:00"/>
    <m/>
    <x v="15"/>
    <x v="4"/>
    <s v="o"/>
  </r>
  <r>
    <n v="582"/>
    <d v="2017-07-31T00:00:00"/>
    <s v="CHEQUE 47"/>
    <n v="-820.74"/>
    <m/>
    <s v="EUR"/>
    <d v="2017-07-28T00:00:00"/>
    <m/>
    <x v="25"/>
    <x v="4"/>
    <s v="o"/>
  </r>
  <r>
    <n v="583"/>
    <d v="2017-07-31T00:00:00"/>
    <s v="CARTE X6994 28/07 ARPEGE48338LIBE2"/>
    <n v="-15"/>
    <m/>
    <s v="EUR"/>
    <d v="2017-07-31T00:00:00"/>
    <n v="48059.35"/>
    <x v="8"/>
    <x v="4"/>
    <s v="x"/>
  </r>
  <r>
    <n v="584"/>
    <d v="2017-08-02T00:00:00"/>
    <s v="VIR RECU 3281095483S_x000a_DE: CELAD_x000a_MOTIF: VIRT_x000a_REF: 20170728:BPO:46774:14"/>
    <m/>
    <n v="13104"/>
    <s v="EUR"/>
    <d v="2017-08-02T00:00:00"/>
    <n v="61163.35"/>
    <x v="33"/>
    <x v="4"/>
    <s v="o"/>
  </r>
  <r>
    <n v="585"/>
    <d v="2017-08-04T00:00:00"/>
    <s v="PRELEVEMENT EUROPEEN 3415344406_x000a_DE: EXTEND PARIS_x000a_ID: FR95ZZZ675651_x000a_MOTIF: F-20170700117_x000a_REF: F-20170700117"/>
    <n v="-252"/>
    <m/>
    <s v="EUR"/>
    <d v="2017-08-04T00:00:00"/>
    <n v="60911.35"/>
    <x v="9"/>
    <x v="4"/>
    <s v="o"/>
  </r>
  <r>
    <n v="586"/>
    <d v="2017-08-08T00:00:00"/>
    <s v="CARTE X6994 07/08 ARPEGE48338LIBE1"/>
    <n v="-45"/>
    <m/>
    <s v="EUR"/>
    <d v="2017-08-08T00:00:00"/>
    <n v="60866.35"/>
    <x v="8"/>
    <x v="4"/>
    <s v="x"/>
  </r>
  <r>
    <n v="587"/>
    <d v="2017-08-16T00:00:00"/>
    <s v="CHEQUE 49"/>
    <n v="-1559.29"/>
    <m/>
    <s v="EUR"/>
    <d v="2017-08-15T00:00:00"/>
    <m/>
    <x v="24"/>
    <x v="4"/>
    <s v="o"/>
  </r>
  <r>
    <n v="588"/>
    <d v="2017-08-16T00:00:00"/>
    <s v="CHEQUE 50"/>
    <n v="-1559.29"/>
    <m/>
    <s v="EUR"/>
    <d v="2017-08-15T00:00:00"/>
    <n v="57747.77"/>
    <x v="24"/>
    <x v="4"/>
    <s v="o"/>
  </r>
  <r>
    <n v="589"/>
    <d v="2017-08-17T00:00:00"/>
    <s v="COTISATION MENSUELLE JAZZ PRO_x000a_MONTANT NT : 27,09 EUR_x000a_MONTANT HT : 9,81 EUR_x000a_TVA A 20,00%: 1,96 EUR"/>
    <n v="-38.86"/>
    <m/>
    <s v="EUR"/>
    <d v="2017-08-16T00:00:00"/>
    <n v="57708.91"/>
    <x v="0"/>
    <x v="4"/>
    <s v="o"/>
  </r>
  <r>
    <n v="590"/>
    <d v="2017-08-21T00:00:00"/>
    <s v="PRELEVEMENT EUROPEEN 4912806086_x000a_DE: EXTEND PARIS_x000a_ID: FR95ZZZ675651_x000a_MOTIF: F-20170800048_x000a_REF: F-20170800048"/>
    <n v="-30"/>
    <m/>
    <s v="EUR"/>
    <d v="2017-08-21T00:00:00"/>
    <n v="57678.91"/>
    <x v="9"/>
    <x v="4"/>
    <s v="o"/>
  </r>
  <r>
    <n v="591"/>
    <d v="2017-08-24T00:00:00"/>
    <s v="PRLV EUROPEEN B2B 5305570953_x000a_POUR CPTE DE:DGFIP IMPOT_x000a_ID: FR46ZZZ005002_x000a_MOTIF: TVA1-082017-3310CA3_x000a_REF: 220910450800034621141"/>
    <n v="-1498"/>
    <m/>
    <s v="EUR"/>
    <d v="2017-08-24T00:00:00"/>
    <n v="56180.91"/>
    <x v="13"/>
    <x v="4"/>
    <s v="o"/>
  </r>
  <r>
    <n v="592"/>
    <d v="2017-08-29T00:00:00"/>
    <s v="VIR RECU 6086659855S_x000a_DE: CELAD_x000a_MOTIF: VIRT_x000a_REF: 20170829:BPO:47281:16"/>
    <m/>
    <n v="11856"/>
    <s v="EUR"/>
    <d v="2017-08-29T00:00:00"/>
    <n v="68036.91"/>
    <x v="33"/>
    <x v="4"/>
    <s v="x"/>
  </r>
  <r>
    <n v="593"/>
    <d v="2017-08-30T00:00:00"/>
    <s v="CARTE X6994 29/08 ARPEGE48338LIBE2"/>
    <n v="-60"/>
    <m/>
    <s v="EUR"/>
    <d v="2017-08-30T00:00:00"/>
    <n v="67976.91"/>
    <x v="8"/>
    <x v="4"/>
    <m/>
  </r>
  <r>
    <n v="594"/>
    <d v="2017-09-05T00:00:00"/>
    <s v="PRELEVEMENT EUROPEEN 6604626977_x000a_DE: EXTEND PARIS_x000a_ID: FR95ZZZ675651_x000a_MOTIF: F-20170800110_x000a_REF: F-20170800110"/>
    <n v="-252"/>
    <m/>
    <s v="EUR"/>
    <d v="2017-09-05T00:00:00"/>
    <n v="67724.91"/>
    <x v="9"/>
    <x v="4"/>
    <s v="x"/>
  </r>
  <r>
    <n v="595"/>
    <d v="2017-09-13T00:00:00"/>
    <s v="CHEQUE 51"/>
    <n v="-1559.29"/>
    <m/>
    <s v="EUR"/>
    <d v="2017-09-12T00:00:00"/>
    <n v="66165.62"/>
    <x v="24"/>
    <x v="4"/>
    <s v="x"/>
  </r>
  <r>
    <n v="596"/>
    <d v="2017-09-18T00:00:00"/>
    <s v="CARTE X6994 15/09 ARPEGE48338LIBE1"/>
    <n v="-60"/>
    <m/>
    <s v="EUR"/>
    <d v="2017-09-18T00:00:00"/>
    <n v="65021.62"/>
    <x v="8"/>
    <x v="4"/>
    <m/>
  </r>
  <r>
    <n v="597"/>
    <d v="2017-09-18T00:00:00"/>
    <s v="PRLV EUROPEEN B2B 7617135470_x000a_POUR CPTE DE:DGFIP IMPOT_x000a_ID: FR46ZZZ005002_x000a_MOTIF: IS1-092017-2571_x000a_REF: 220910450800035085765"/>
    <n v="-1084"/>
    <m/>
    <s v="EUR"/>
    <d v="2017-09-18T00:00:00"/>
    <m/>
    <x v="13"/>
    <x v="4"/>
    <s v="x"/>
  </r>
  <r>
    <n v="598"/>
    <d v="2017-09-19T00:00:00"/>
    <s v="COTISATION MENSUELLE JAZZ PRO_x000a_MONTANT NT : 27,09 EUR_x000a_MONTANT HT : 9,81 EUR_x000a_TVA A 20,00%: 1,96 EUR"/>
    <n v="-38.86"/>
    <m/>
    <s v="EUR"/>
    <d v="2017-09-18T00:00:00"/>
    <n v="64982.76"/>
    <x v="0"/>
    <x v="4"/>
    <s v="x"/>
  </r>
  <r>
    <n v="599"/>
    <d v="2017-09-20T00:00:00"/>
    <s v="PRELEVEMENT EUROPEEN 8112134044_x000a_DE: EXTEND PARIS_x000a_ID: FR95ZZZ675651_x000a_MOTIF: F-20170900046_x000a_REF: F-20170900046"/>
    <n v="-30"/>
    <m/>
    <s v="EUR"/>
    <d v="2017-09-20T00:00:00"/>
    <n v="64952.76"/>
    <x v="9"/>
    <x v="4"/>
    <s v="x"/>
  </r>
  <r>
    <n v="600"/>
    <d v="2017-09-26T00:00:00"/>
    <s v="CARTE X6994 25/09 ARPEGE48338LIBE1"/>
    <n v="-60"/>
    <m/>
    <s v="EUR"/>
    <d v="2017-09-26T00:00:00"/>
    <n v="64892.76"/>
    <x v="8"/>
    <x v="4"/>
    <m/>
  </r>
  <r>
    <n v="601"/>
    <d v="2017-09-27T00:00:00"/>
    <s v="PRLV EUROPEEN B2B 8705042999_x000a_POUR CPTE DE:DGFIP IMPOT_x000a_ID: FR46ZZZ005002_x000a_MOTIF: TVA1-092017-3310CA3_x000a_REF: 220910450800035293987"/>
    <n v="-2564"/>
    <m/>
    <s v="EUR"/>
    <d v="2017-09-27T00:00:00"/>
    <n v="62328.76"/>
    <x v="13"/>
    <x v="4"/>
    <s v="x"/>
  </r>
  <r>
    <n v="602"/>
    <d v="2017-09-28T00:00:00"/>
    <s v="VIR RECU 9087091669S_x000a_DE: CELAD_x000a_MOTIF: VIRT_x000a_REF: 20170928:BPO:47855:12"/>
    <m/>
    <n v="5616"/>
    <s v="EUR"/>
    <d v="2017-09-28T00:00:00"/>
    <n v="67944.759999999995"/>
    <x v="33"/>
    <x v="4"/>
    <s v="x"/>
  </r>
  <r>
    <n v="603"/>
    <d v="2017-10-05T00:00:00"/>
    <s v="CARTE X6994 04/10 ARPEGE48338LIBE1"/>
    <n v="-60"/>
    <m/>
    <s v="EUR"/>
    <d v="2017-10-05T00:00:00"/>
    <n v="67632.759999999995"/>
    <x v="8"/>
    <x v="4"/>
    <m/>
  </r>
  <r>
    <n v="604"/>
    <d v="2017-10-05T00:00:00"/>
    <s v="PRELEVEMENT EUROPEEN 0437935836_x000a_DE: EXTEND PARIS_x000a_ID: FR95ZZZ675651_x000a_MOTIF: F-20170900107_x000a_REF: F-20170900107"/>
    <n v="-252"/>
    <m/>
    <s v="EUR"/>
    <d v="2017-10-05T00:00:00"/>
    <m/>
    <x v="9"/>
    <x v="4"/>
    <s v="x"/>
  </r>
  <r>
    <n v="605"/>
    <d v="2017-10-11T00:00:00"/>
    <s v="CHEQUE 53"/>
    <n v="-2799"/>
    <m/>
    <s v="EUR"/>
    <d v="2017-10-10T00:00:00"/>
    <n v="64833.760000000002"/>
    <x v="22"/>
    <x v="4"/>
    <s v="x"/>
  </r>
  <r>
    <m/>
    <m/>
    <m/>
    <m/>
    <m/>
    <m/>
    <m/>
    <m/>
    <x v="35"/>
    <x v="5"/>
    <m/>
  </r>
  <r>
    <m/>
    <m/>
    <m/>
    <m/>
    <m/>
    <m/>
    <m/>
    <m/>
    <x v="35"/>
    <x v="5"/>
    <m/>
  </r>
  <r>
    <m/>
    <m/>
    <m/>
    <m/>
    <m/>
    <m/>
    <m/>
    <m/>
    <x v="35"/>
    <x v="5"/>
    <m/>
  </r>
  <r>
    <m/>
    <m/>
    <m/>
    <m/>
    <m/>
    <m/>
    <m/>
    <m/>
    <x v="35"/>
    <x v="5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eau croisé dynamique1" cacheId="0" applyNumberFormats="0" applyBorderFormats="0" applyFontFormats="0" applyPatternFormats="0" applyAlignmentFormats="0" applyWidthHeightFormats="1" dataCaption="Valeurs" updatedVersion="4" minRefreshableVersion="3" useAutoFormatting="1" itemPrintTitles="1" createdVersion="4" indent="0" outline="1" outlineData="1" multipleFieldFilters="0">
  <location ref="A4:E25" firstHeaderRow="0" firstDataRow="1" firstDataCol="1" rowPageCount="1" colPageCount="1"/>
  <pivotFields count="11">
    <pivotField showAll="0"/>
    <pivotField numFmtId="14" multipleItemSelectionAllowed="1" showAll="0"/>
    <pivotField showAll="0"/>
    <pivotField dataField="1" showAll="0"/>
    <pivotField dataField="1" showAll="0"/>
    <pivotField showAll="0"/>
    <pivotField numFmtId="14" showAll="0"/>
    <pivotField numFmtId="164" showAll="0"/>
    <pivotField axis="axisRow" showAll="0">
      <items count="39">
        <item x="12"/>
        <item x="9"/>
        <item x="11"/>
        <item x="7"/>
        <item x="0"/>
        <item x="2"/>
        <item x="13"/>
        <item x="6"/>
        <item x="14"/>
        <item x="3"/>
        <item x="15"/>
        <item m="1" x="37"/>
        <item x="17"/>
        <item x="10"/>
        <item x="8"/>
        <item x="4"/>
        <item x="35"/>
        <item x="18"/>
        <item x="1"/>
        <item x="5"/>
        <item x="16"/>
        <item x="19"/>
        <item x="20"/>
        <item x="21"/>
        <item x="22"/>
        <item x="23"/>
        <item x="24"/>
        <item x="25"/>
        <item x="26"/>
        <item x="27"/>
        <item m="1" x="36"/>
        <item x="28"/>
        <item x="29"/>
        <item x="30"/>
        <item x="31"/>
        <item x="32"/>
        <item x="33"/>
        <item x="34"/>
        <item t="default"/>
      </items>
    </pivotField>
    <pivotField axis="axisPage" multipleItemSelectionAllowed="1" showAll="0" defaultSubtotal="0">
      <items count="6">
        <item h="1" x="0"/>
        <item h="1" x="1"/>
        <item h="1" x="2"/>
        <item h="1" x="5"/>
        <item h="1" x="3"/>
        <item x="4"/>
      </items>
    </pivotField>
    <pivotField showAll="0"/>
  </pivotFields>
  <rowFields count="1">
    <field x="8"/>
  </rowFields>
  <rowItems count="21">
    <i>
      <x/>
    </i>
    <i>
      <x v="1"/>
    </i>
    <i>
      <x v="4"/>
    </i>
    <i>
      <x v="5"/>
    </i>
    <i>
      <x v="6"/>
    </i>
    <i>
      <x v="9"/>
    </i>
    <i>
      <x v="10"/>
    </i>
    <i>
      <x v="13"/>
    </i>
    <i>
      <x v="14"/>
    </i>
    <i>
      <x v="21"/>
    </i>
    <i>
      <x v="24"/>
    </i>
    <i>
      <x v="26"/>
    </i>
    <i>
      <x v="27"/>
    </i>
    <i>
      <x v="28"/>
    </i>
    <i>
      <x v="32"/>
    </i>
    <i>
      <x v="33"/>
    </i>
    <i>
      <x v="34"/>
    </i>
    <i>
      <x v="35"/>
    </i>
    <i>
      <x v="36"/>
    </i>
    <i>
      <x v="37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9" hier="-1"/>
  </pageFields>
  <dataFields count="4">
    <dataField name="Somme de Débit" fld="3" baseField="8" baseItem="0" numFmtId="164"/>
    <dataField name="Somme de Crédit" fld="4" baseField="8" baseItem="0" numFmtId="164"/>
    <dataField name="Somme de Débit2" fld="3" showDataAs="percentOfTotal" baseField="8" baseItem="0" numFmtId="10"/>
    <dataField name="Somme de Crédit2" fld="4" showDataAs="percentOfTotal" baseField="8" baseItem="0" numFmtId="10"/>
  </dataFields>
  <formats count="1">
    <format dxfId="0">
      <pivotArea outline="0" collapsedLevelsAreSubtotals="1" fieldPosition="0">
        <references count="1">
          <reference field="4294967294" count="2" selected="0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 filterMode="1">
    <pageSetUpPr fitToPage="1"/>
  </sheetPr>
  <dimension ref="A1:N613"/>
  <sheetViews>
    <sheetView tabSelected="1" zoomScale="88" zoomScaleNormal="88" workbookViewId="0">
      <pane ySplit="1" topLeftCell="A586" activePane="bottomLeft" state="frozenSplit"/>
      <selection pane="bottomLeft" activeCell="C592" sqref="C592"/>
    </sheetView>
  </sheetViews>
  <sheetFormatPr baseColWidth="10" defaultRowHeight="15" x14ac:dyDescent="0.25"/>
  <cols>
    <col min="1" max="1" width="6" style="4" bestFit="1" customWidth="1"/>
    <col min="2" max="2" width="11.5703125" style="10" bestFit="1" customWidth="1"/>
    <col min="3" max="3" width="67" style="10" customWidth="1"/>
    <col min="4" max="4" width="12.5703125" style="7" customWidth="1"/>
    <col min="5" max="5" width="11.42578125" style="7" bestFit="1" customWidth="1"/>
    <col min="6" max="6" width="10.7109375" style="7" bestFit="1" customWidth="1"/>
    <col min="7" max="7" width="20" style="7" bestFit="1" customWidth="1"/>
    <col min="8" max="8" width="11.42578125" style="7" bestFit="1" customWidth="1"/>
    <col min="9" max="9" width="21.5703125" style="7" bestFit="1" customWidth="1"/>
    <col min="10" max="10" width="17.42578125" style="7" customWidth="1"/>
    <col min="11" max="11" width="12.140625" style="7" bestFit="1" customWidth="1"/>
    <col min="12" max="12" width="6.5703125" style="57" bestFit="1" customWidth="1"/>
    <col min="13" max="13" width="3.85546875" style="61" customWidth="1"/>
    <col min="14" max="16384" width="11.42578125" style="1"/>
  </cols>
  <sheetData>
    <row r="1" spans="1:12" x14ac:dyDescent="0.25">
      <c r="A1" s="2" t="s">
        <v>67</v>
      </c>
      <c r="B1" s="2" t="s">
        <v>0</v>
      </c>
      <c r="C1" s="3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68</v>
      </c>
      <c r="I1" s="2" t="s">
        <v>204</v>
      </c>
      <c r="J1" s="2" t="s">
        <v>252</v>
      </c>
      <c r="K1" s="2" t="s">
        <v>220</v>
      </c>
      <c r="L1" s="57" t="s">
        <v>436</v>
      </c>
    </row>
    <row r="2" spans="1:12" hidden="1" x14ac:dyDescent="0.25">
      <c r="A2" s="4">
        <v>1</v>
      </c>
      <c r="B2" s="5">
        <v>41621</v>
      </c>
      <c r="C2" s="10" t="s">
        <v>66</v>
      </c>
      <c r="D2" s="42">
        <v>-3.37</v>
      </c>
      <c r="E2" s="42"/>
      <c r="F2" s="7" t="s">
        <v>7</v>
      </c>
      <c r="G2" s="8">
        <v>41620</v>
      </c>
      <c r="H2" s="9">
        <f>D2+E2</f>
        <v>-3.37</v>
      </c>
      <c r="I2" s="7" t="s">
        <v>206</v>
      </c>
      <c r="J2" s="7">
        <f>YEAR(B2)</f>
        <v>2013</v>
      </c>
      <c r="K2" s="7" t="s">
        <v>221</v>
      </c>
    </row>
    <row r="3" spans="1:12" hidden="1" x14ac:dyDescent="0.25">
      <c r="A3" s="4">
        <v>2</v>
      </c>
      <c r="B3" s="5">
        <v>41621</v>
      </c>
      <c r="C3" s="10" t="s">
        <v>65</v>
      </c>
      <c r="D3" s="42"/>
      <c r="E3" s="42">
        <v>500</v>
      </c>
      <c r="F3" s="7" t="s">
        <v>7</v>
      </c>
      <c r="G3" s="8">
        <v>41621</v>
      </c>
      <c r="H3" s="9">
        <f t="shared" ref="H3:H17" si="0">D3+E3+H2</f>
        <v>496.63</v>
      </c>
      <c r="I3" s="7" t="s">
        <v>253</v>
      </c>
      <c r="J3" s="7">
        <f t="shared" ref="J3:J66" si="1">YEAR(B3)</f>
        <v>2013</v>
      </c>
      <c r="K3" s="7" t="s">
        <v>221</v>
      </c>
      <c r="L3" s="57">
        <v>496.63</v>
      </c>
    </row>
    <row r="4" spans="1:12" hidden="1" x14ac:dyDescent="0.25">
      <c r="A4" s="4">
        <v>3</v>
      </c>
      <c r="B4" s="5">
        <v>41622</v>
      </c>
      <c r="C4" s="10" t="s">
        <v>64</v>
      </c>
      <c r="D4" s="42"/>
      <c r="E4" s="42">
        <v>10</v>
      </c>
      <c r="F4" s="7" t="s">
        <v>7</v>
      </c>
      <c r="G4" s="8">
        <v>41622</v>
      </c>
      <c r="H4" s="9">
        <f t="shared" si="0"/>
        <v>506.63</v>
      </c>
      <c r="I4" s="7" t="s">
        <v>213</v>
      </c>
      <c r="J4" s="7">
        <f t="shared" si="1"/>
        <v>2013</v>
      </c>
      <c r="K4" s="7" t="s">
        <v>221</v>
      </c>
      <c r="L4" s="57">
        <v>506.63</v>
      </c>
    </row>
    <row r="5" spans="1:12" hidden="1" x14ac:dyDescent="0.25">
      <c r="A5" s="4">
        <v>4</v>
      </c>
      <c r="B5" s="5">
        <v>41624</v>
      </c>
      <c r="C5" s="10" t="s">
        <v>63</v>
      </c>
      <c r="D5" s="42">
        <v>-10</v>
      </c>
      <c r="E5" s="42"/>
      <c r="F5" s="7" t="s">
        <v>7</v>
      </c>
      <c r="G5" s="8">
        <v>41624</v>
      </c>
      <c r="H5" s="9">
        <f t="shared" si="0"/>
        <v>496.63</v>
      </c>
      <c r="I5" s="7" t="s">
        <v>213</v>
      </c>
      <c r="J5" s="7">
        <f t="shared" si="1"/>
        <v>2013</v>
      </c>
      <c r="K5" s="7" t="s">
        <v>221</v>
      </c>
      <c r="L5" s="57">
        <v>496.63</v>
      </c>
    </row>
    <row r="6" spans="1:12" hidden="1" x14ac:dyDescent="0.25">
      <c r="A6" s="4">
        <v>5</v>
      </c>
      <c r="B6" s="5">
        <v>41625</v>
      </c>
      <c r="C6" s="10" t="s">
        <v>62</v>
      </c>
      <c r="D6" s="42">
        <v>-28.48</v>
      </c>
      <c r="E6" s="42"/>
      <c r="F6" s="7" t="s">
        <v>7</v>
      </c>
      <c r="G6" s="8">
        <v>41624</v>
      </c>
      <c r="H6" s="9">
        <f t="shared" si="0"/>
        <v>468.15</v>
      </c>
      <c r="I6" s="7" t="s">
        <v>206</v>
      </c>
      <c r="J6" s="7">
        <f t="shared" si="1"/>
        <v>2013</v>
      </c>
      <c r="K6" s="7" t="s">
        <v>221</v>
      </c>
      <c r="L6" s="57">
        <v>468.15</v>
      </c>
    </row>
    <row r="7" spans="1:12" hidden="1" x14ac:dyDescent="0.25">
      <c r="A7" s="4">
        <v>6</v>
      </c>
      <c r="B7" s="5">
        <v>41625</v>
      </c>
      <c r="C7" s="10" t="s">
        <v>61</v>
      </c>
      <c r="D7" s="42">
        <v>-29.49</v>
      </c>
      <c r="E7" s="42"/>
      <c r="F7" s="7" t="s">
        <v>7</v>
      </c>
      <c r="G7" s="8">
        <v>41625</v>
      </c>
      <c r="H7" s="9">
        <f t="shared" si="0"/>
        <v>438.65999999999997</v>
      </c>
      <c r="I7" s="7" t="s">
        <v>212</v>
      </c>
      <c r="J7" s="7">
        <f t="shared" si="1"/>
        <v>2013</v>
      </c>
      <c r="L7" s="57">
        <v>438.65999999999997</v>
      </c>
    </row>
    <row r="8" spans="1:12" hidden="1" x14ac:dyDescent="0.25">
      <c r="A8" s="4">
        <v>7</v>
      </c>
      <c r="B8" s="5">
        <v>41626</v>
      </c>
      <c r="C8" s="10" t="s">
        <v>60</v>
      </c>
      <c r="D8" s="42">
        <v>-100.5</v>
      </c>
      <c r="E8" s="42"/>
      <c r="F8" s="7" t="s">
        <v>7</v>
      </c>
      <c r="G8" s="8">
        <v>41625</v>
      </c>
      <c r="H8" s="9">
        <f t="shared" si="0"/>
        <v>338.15999999999997</v>
      </c>
      <c r="I8" s="7" t="s">
        <v>206</v>
      </c>
      <c r="J8" s="7">
        <f t="shared" si="1"/>
        <v>2013</v>
      </c>
      <c r="K8" s="7" t="s">
        <v>221</v>
      </c>
      <c r="L8" s="57">
        <v>338.15999999999997</v>
      </c>
    </row>
    <row r="9" spans="1:12" ht="15.75" hidden="1" thickBot="1" x14ac:dyDescent="0.3">
      <c r="A9" s="21">
        <v>8</v>
      </c>
      <c r="B9" s="22">
        <v>41631</v>
      </c>
      <c r="C9" s="23" t="s">
        <v>59</v>
      </c>
      <c r="D9" s="43">
        <v>-119</v>
      </c>
      <c r="E9" s="43"/>
      <c r="F9" s="24" t="s">
        <v>7</v>
      </c>
      <c r="G9" s="25">
        <v>41631</v>
      </c>
      <c r="H9" s="26">
        <f t="shared" si="0"/>
        <v>219.15999999999997</v>
      </c>
      <c r="I9" s="24" t="s">
        <v>216</v>
      </c>
      <c r="J9" s="24">
        <f t="shared" si="1"/>
        <v>2013</v>
      </c>
      <c r="K9" s="24"/>
      <c r="L9" s="57">
        <v>219.15999999999997</v>
      </c>
    </row>
    <row r="10" spans="1:12" hidden="1" x14ac:dyDescent="0.25">
      <c r="A10" s="16">
        <v>9</v>
      </c>
      <c r="B10" s="17">
        <v>41646</v>
      </c>
      <c r="C10" s="39" t="s">
        <v>58</v>
      </c>
      <c r="D10" s="44">
        <v>-40.5</v>
      </c>
      <c r="E10" s="44"/>
      <c r="F10" s="18" t="s">
        <v>7</v>
      </c>
      <c r="G10" s="19">
        <v>41646</v>
      </c>
      <c r="H10" s="20">
        <f t="shared" si="0"/>
        <v>178.65999999999997</v>
      </c>
      <c r="I10" s="18" t="s">
        <v>206</v>
      </c>
      <c r="J10" s="18">
        <f t="shared" si="1"/>
        <v>2014</v>
      </c>
      <c r="K10" s="18" t="s">
        <v>221</v>
      </c>
      <c r="L10" s="57">
        <v>178.65999999999997</v>
      </c>
    </row>
    <row r="11" spans="1:12" hidden="1" x14ac:dyDescent="0.25">
      <c r="A11" s="4">
        <v>10</v>
      </c>
      <c r="B11" s="5">
        <v>41656</v>
      </c>
      <c r="C11" s="10" t="s">
        <v>57</v>
      </c>
      <c r="D11" s="42">
        <v>-28.51</v>
      </c>
      <c r="E11" s="42"/>
      <c r="F11" s="7" t="s">
        <v>7</v>
      </c>
      <c r="G11" s="8">
        <v>41655</v>
      </c>
      <c r="H11" s="9">
        <f t="shared" si="0"/>
        <v>150.14999999999998</v>
      </c>
      <c r="I11" s="7" t="s">
        <v>206</v>
      </c>
      <c r="J11" s="7">
        <f t="shared" si="1"/>
        <v>2014</v>
      </c>
      <c r="K11" s="7" t="s">
        <v>221</v>
      </c>
      <c r="L11" s="57">
        <v>150.14999999999998</v>
      </c>
    </row>
    <row r="12" spans="1:12" hidden="1" x14ac:dyDescent="0.25">
      <c r="A12" s="4">
        <v>11</v>
      </c>
      <c r="B12" s="5">
        <v>41664</v>
      </c>
      <c r="C12" s="10" t="s">
        <v>56</v>
      </c>
      <c r="D12" s="42"/>
      <c r="E12" s="42">
        <v>10</v>
      </c>
      <c r="F12" s="7" t="s">
        <v>7</v>
      </c>
      <c r="G12" s="8">
        <v>41664</v>
      </c>
      <c r="H12" s="9">
        <f t="shared" si="0"/>
        <v>160.14999999999998</v>
      </c>
      <c r="I12" s="7" t="s">
        <v>254</v>
      </c>
      <c r="J12" s="7">
        <f t="shared" si="1"/>
        <v>2014</v>
      </c>
      <c r="K12" s="7" t="s">
        <v>221</v>
      </c>
      <c r="L12" s="57">
        <v>160.14999999999998</v>
      </c>
    </row>
    <row r="13" spans="1:12" hidden="1" x14ac:dyDescent="0.25">
      <c r="A13" s="4">
        <v>12</v>
      </c>
      <c r="B13" s="5">
        <v>41666</v>
      </c>
      <c r="C13" s="10" t="s">
        <v>55</v>
      </c>
      <c r="D13" s="42">
        <v>-10</v>
      </c>
      <c r="E13" s="42"/>
      <c r="F13" s="7" t="s">
        <v>7</v>
      </c>
      <c r="G13" s="8">
        <v>41666</v>
      </c>
      <c r="H13" s="9">
        <f t="shared" si="0"/>
        <v>150.14999999999998</v>
      </c>
      <c r="I13" s="7" t="s">
        <v>254</v>
      </c>
      <c r="J13" s="7">
        <f t="shared" si="1"/>
        <v>2014</v>
      </c>
      <c r="K13" s="7" t="s">
        <v>221</v>
      </c>
      <c r="L13" s="57">
        <v>150.14999999999998</v>
      </c>
    </row>
    <row r="14" spans="1:12" hidden="1" x14ac:dyDescent="0.25">
      <c r="A14" s="4">
        <v>13</v>
      </c>
      <c r="B14" s="5">
        <v>41666</v>
      </c>
      <c r="C14" s="10" t="s">
        <v>54</v>
      </c>
      <c r="D14" s="42"/>
      <c r="E14" s="42">
        <v>19376.900000000001</v>
      </c>
      <c r="F14" s="7" t="s">
        <v>7</v>
      </c>
      <c r="G14" s="8">
        <v>41666</v>
      </c>
      <c r="H14" s="9">
        <f t="shared" si="0"/>
        <v>19527.050000000003</v>
      </c>
      <c r="I14" s="7" t="s">
        <v>211</v>
      </c>
      <c r="J14" s="7">
        <f t="shared" si="1"/>
        <v>2014</v>
      </c>
      <c r="K14" s="7" t="s">
        <v>221</v>
      </c>
      <c r="L14" s="57">
        <v>19527.050000000003</v>
      </c>
    </row>
    <row r="15" spans="1:12" hidden="1" x14ac:dyDescent="0.25">
      <c r="A15" s="4">
        <v>14</v>
      </c>
      <c r="B15" s="5">
        <v>41669</v>
      </c>
      <c r="C15" s="10" t="s">
        <v>53</v>
      </c>
      <c r="D15" s="42">
        <v>-14.5</v>
      </c>
      <c r="E15" s="42"/>
      <c r="F15" s="7" t="s">
        <v>7</v>
      </c>
      <c r="G15" s="8">
        <v>41669</v>
      </c>
      <c r="H15" s="9">
        <f t="shared" si="0"/>
        <v>19512.550000000003</v>
      </c>
      <c r="I15" s="7" t="s">
        <v>217</v>
      </c>
      <c r="J15" s="7">
        <f t="shared" si="1"/>
        <v>2014</v>
      </c>
      <c r="K15" s="7">
        <v>14</v>
      </c>
      <c r="L15" s="57">
        <v>19512.550000000003</v>
      </c>
    </row>
    <row r="16" spans="1:12" hidden="1" x14ac:dyDescent="0.25">
      <c r="A16" s="4">
        <v>15</v>
      </c>
      <c r="B16" s="5">
        <v>41669</v>
      </c>
      <c r="C16" s="10" t="s">
        <v>52</v>
      </c>
      <c r="D16" s="42">
        <v>-22.74</v>
      </c>
      <c r="E16" s="42"/>
      <c r="F16" s="7" t="s">
        <v>7</v>
      </c>
      <c r="G16" s="8">
        <v>41669</v>
      </c>
      <c r="H16" s="9">
        <f t="shared" si="0"/>
        <v>19489.810000000001</v>
      </c>
      <c r="I16" s="7" t="s">
        <v>217</v>
      </c>
      <c r="J16" s="7">
        <f t="shared" si="1"/>
        <v>2014</v>
      </c>
      <c r="K16" s="7">
        <v>15</v>
      </c>
      <c r="L16" s="57">
        <v>19489.810000000001</v>
      </c>
    </row>
    <row r="17" spans="1:12" hidden="1" x14ac:dyDescent="0.25">
      <c r="A17" s="4">
        <v>16</v>
      </c>
      <c r="B17" s="5">
        <v>41670</v>
      </c>
      <c r="C17" s="10" t="s">
        <v>51</v>
      </c>
      <c r="D17" s="42">
        <v>-2.31</v>
      </c>
      <c r="E17" s="42"/>
      <c r="F17" s="7" t="s">
        <v>7</v>
      </c>
      <c r="G17" s="8">
        <v>41670</v>
      </c>
      <c r="H17" s="9">
        <f t="shared" si="0"/>
        <v>19487.5</v>
      </c>
      <c r="I17" s="7" t="s">
        <v>212</v>
      </c>
      <c r="J17" s="7">
        <f t="shared" si="1"/>
        <v>2014</v>
      </c>
      <c r="K17" s="7">
        <v>16</v>
      </c>
      <c r="L17" s="57">
        <v>19487.5</v>
      </c>
    </row>
    <row r="18" spans="1:12" hidden="1" x14ac:dyDescent="0.25">
      <c r="A18" s="4">
        <v>19</v>
      </c>
      <c r="B18" s="5">
        <v>41675</v>
      </c>
      <c r="C18" s="10" t="s">
        <v>50</v>
      </c>
      <c r="D18" s="42">
        <v>-2.2000000000000002</v>
      </c>
      <c r="E18" s="42"/>
      <c r="F18" s="7" t="s">
        <v>7</v>
      </c>
      <c r="G18" s="8">
        <v>41673</v>
      </c>
      <c r="H18" s="9">
        <f t="shared" ref="H18:H81" si="2">D18+E18+H17</f>
        <v>19485.3</v>
      </c>
      <c r="I18" s="7" t="s">
        <v>206</v>
      </c>
      <c r="J18" s="7">
        <f t="shared" si="1"/>
        <v>2014</v>
      </c>
      <c r="K18" s="7" t="s">
        <v>221</v>
      </c>
      <c r="L18" s="57">
        <v>19485.3</v>
      </c>
    </row>
    <row r="19" spans="1:12" hidden="1" x14ac:dyDescent="0.25">
      <c r="A19" s="4">
        <v>20</v>
      </c>
      <c r="B19" s="5">
        <v>41675</v>
      </c>
      <c r="C19" s="10" t="s">
        <v>49</v>
      </c>
      <c r="D19" s="42">
        <v>-19.559999999999999</v>
      </c>
      <c r="E19" s="42"/>
      <c r="F19" s="7" t="s">
        <v>7</v>
      </c>
      <c r="G19" s="8">
        <v>41673</v>
      </c>
      <c r="H19" s="9">
        <f t="shared" si="2"/>
        <v>19465.739999999998</v>
      </c>
      <c r="I19" s="7" t="s">
        <v>206</v>
      </c>
      <c r="J19" s="7">
        <f t="shared" si="1"/>
        <v>2014</v>
      </c>
      <c r="K19" s="7" t="s">
        <v>221</v>
      </c>
      <c r="L19" s="57">
        <v>19465.739999999998</v>
      </c>
    </row>
    <row r="20" spans="1:12" hidden="1" x14ac:dyDescent="0.25">
      <c r="A20" s="4">
        <v>21</v>
      </c>
      <c r="B20" s="5">
        <v>41680</v>
      </c>
      <c r="C20" s="10" t="s">
        <v>48</v>
      </c>
      <c r="D20" s="42">
        <v>-3.06</v>
      </c>
      <c r="E20" s="42"/>
      <c r="F20" s="7" t="s">
        <v>7</v>
      </c>
      <c r="G20" s="8">
        <v>41680</v>
      </c>
      <c r="H20" s="9">
        <f t="shared" si="2"/>
        <v>19462.679999999997</v>
      </c>
      <c r="I20" s="7" t="s">
        <v>212</v>
      </c>
      <c r="J20" s="7">
        <f t="shared" si="1"/>
        <v>2014</v>
      </c>
      <c r="L20" s="57">
        <v>19462.679999999997</v>
      </c>
    </row>
    <row r="21" spans="1:12" hidden="1" x14ac:dyDescent="0.25">
      <c r="A21" s="4">
        <v>22</v>
      </c>
      <c r="B21" s="5">
        <v>41681</v>
      </c>
      <c r="C21" s="10" t="s">
        <v>47</v>
      </c>
      <c r="D21" s="42">
        <v>-8.61</v>
      </c>
      <c r="E21" s="42"/>
      <c r="F21" s="7" t="s">
        <v>7</v>
      </c>
      <c r="G21" s="8">
        <v>41681</v>
      </c>
      <c r="H21" s="9">
        <f t="shared" si="2"/>
        <v>19454.069999999996</v>
      </c>
      <c r="I21" s="7" t="s">
        <v>205</v>
      </c>
      <c r="J21" s="7">
        <f t="shared" si="1"/>
        <v>2014</v>
      </c>
      <c r="K21" s="7" t="s">
        <v>255</v>
      </c>
      <c r="L21" s="57">
        <v>19454.069999999996</v>
      </c>
    </row>
    <row r="22" spans="1:12" hidden="1" x14ac:dyDescent="0.25">
      <c r="A22" s="4">
        <v>23</v>
      </c>
      <c r="B22" s="5">
        <v>41682</v>
      </c>
      <c r="C22" s="10" t="s">
        <v>46</v>
      </c>
      <c r="D22" s="42">
        <v>-10.050000000000001</v>
      </c>
      <c r="E22" s="42"/>
      <c r="F22" s="7" t="s">
        <v>7</v>
      </c>
      <c r="G22" s="8">
        <v>41682</v>
      </c>
      <c r="H22" s="9">
        <f t="shared" si="2"/>
        <v>19444.019999999997</v>
      </c>
      <c r="I22" s="7" t="s">
        <v>205</v>
      </c>
      <c r="J22" s="7">
        <f t="shared" si="1"/>
        <v>2014</v>
      </c>
      <c r="K22" s="7" t="s">
        <v>255</v>
      </c>
      <c r="L22" s="57">
        <v>19444.019999999997</v>
      </c>
    </row>
    <row r="23" spans="1:12" hidden="1" x14ac:dyDescent="0.25">
      <c r="A23" s="4">
        <v>24</v>
      </c>
      <c r="B23" s="5">
        <v>41682</v>
      </c>
      <c r="C23" s="10" t="s">
        <v>45</v>
      </c>
      <c r="D23" s="42"/>
      <c r="E23" s="42">
        <v>2.2000000000000002</v>
      </c>
      <c r="F23" s="7" t="s">
        <v>7</v>
      </c>
      <c r="G23" s="8">
        <v>41673</v>
      </c>
      <c r="H23" s="9">
        <f t="shared" si="2"/>
        <v>19446.219999999998</v>
      </c>
      <c r="I23" s="7" t="s">
        <v>206</v>
      </c>
      <c r="J23" s="7">
        <f t="shared" si="1"/>
        <v>2014</v>
      </c>
      <c r="K23" s="7" t="s">
        <v>221</v>
      </c>
      <c r="L23" s="57">
        <v>19446.219999999998</v>
      </c>
    </row>
    <row r="24" spans="1:12" hidden="1" x14ac:dyDescent="0.25">
      <c r="A24" s="4">
        <v>25</v>
      </c>
      <c r="B24" s="5">
        <v>41682</v>
      </c>
      <c r="C24" s="10" t="s">
        <v>44</v>
      </c>
      <c r="D24" s="42"/>
      <c r="E24" s="42">
        <v>19.559999999999999</v>
      </c>
      <c r="F24" s="7" t="s">
        <v>7</v>
      </c>
      <c r="G24" s="8">
        <v>41673</v>
      </c>
      <c r="H24" s="9">
        <f t="shared" si="2"/>
        <v>19465.78</v>
      </c>
      <c r="I24" s="7" t="s">
        <v>206</v>
      </c>
      <c r="J24" s="7">
        <f t="shared" si="1"/>
        <v>2014</v>
      </c>
      <c r="K24" s="7" t="s">
        <v>221</v>
      </c>
      <c r="L24" s="57">
        <v>19465.78</v>
      </c>
    </row>
    <row r="25" spans="1:12" hidden="1" x14ac:dyDescent="0.25">
      <c r="A25" s="4">
        <v>26</v>
      </c>
      <c r="B25" s="5">
        <v>41683</v>
      </c>
      <c r="C25" s="10" t="s">
        <v>43</v>
      </c>
      <c r="D25" s="42">
        <v>-8.77</v>
      </c>
      <c r="E25" s="42"/>
      <c r="F25" s="7" t="s">
        <v>7</v>
      </c>
      <c r="G25" s="8">
        <v>41683</v>
      </c>
      <c r="H25" s="9">
        <f t="shared" si="2"/>
        <v>19457.009999999998</v>
      </c>
      <c r="I25" s="7" t="s">
        <v>205</v>
      </c>
      <c r="J25" s="7">
        <f t="shared" si="1"/>
        <v>2014</v>
      </c>
      <c r="K25" s="7" t="s">
        <v>255</v>
      </c>
      <c r="L25" s="57">
        <v>19457.009999999998</v>
      </c>
    </row>
    <row r="26" spans="1:12" hidden="1" x14ac:dyDescent="0.25">
      <c r="A26" s="4">
        <v>27</v>
      </c>
      <c r="B26" s="5">
        <v>41684</v>
      </c>
      <c r="C26" s="10" t="s">
        <v>42</v>
      </c>
      <c r="D26" s="42">
        <v>-8.99</v>
      </c>
      <c r="E26" s="42"/>
      <c r="F26" s="7" t="s">
        <v>7</v>
      </c>
      <c r="G26" s="8">
        <v>41684</v>
      </c>
      <c r="H26" s="9">
        <f t="shared" si="2"/>
        <v>19448.019999999997</v>
      </c>
      <c r="I26" s="7" t="s">
        <v>205</v>
      </c>
      <c r="J26" s="7">
        <f t="shared" si="1"/>
        <v>2014</v>
      </c>
      <c r="K26" s="7" t="s">
        <v>255</v>
      </c>
      <c r="L26" s="57">
        <v>19448.019999999997</v>
      </c>
    </row>
    <row r="27" spans="1:12" hidden="1" x14ac:dyDescent="0.25">
      <c r="A27" s="4">
        <v>28</v>
      </c>
      <c r="B27" s="5">
        <v>41687</v>
      </c>
      <c r="C27" s="10" t="s">
        <v>41</v>
      </c>
      <c r="D27" s="42">
        <v>-9.6300000000000008</v>
      </c>
      <c r="E27" s="42"/>
      <c r="F27" s="7" t="s">
        <v>7</v>
      </c>
      <c r="G27" s="8">
        <v>41687</v>
      </c>
      <c r="H27" s="9">
        <f t="shared" si="2"/>
        <v>19438.389999999996</v>
      </c>
      <c r="I27" s="7" t="s">
        <v>205</v>
      </c>
      <c r="J27" s="7">
        <f t="shared" si="1"/>
        <v>2014</v>
      </c>
      <c r="K27" s="7" t="s">
        <v>255</v>
      </c>
      <c r="L27" s="57">
        <v>19438.389999999996</v>
      </c>
    </row>
    <row r="28" spans="1:12" hidden="1" x14ac:dyDescent="0.25">
      <c r="A28" s="4">
        <v>29</v>
      </c>
      <c r="B28" s="5">
        <v>41688</v>
      </c>
      <c r="C28" s="10" t="s">
        <v>40</v>
      </c>
      <c r="D28" s="42">
        <v>-35.64</v>
      </c>
      <c r="E28" s="42"/>
      <c r="F28" s="7" t="s">
        <v>7</v>
      </c>
      <c r="G28" s="8">
        <v>41687</v>
      </c>
      <c r="H28" s="9">
        <f t="shared" si="2"/>
        <v>19402.749999999996</v>
      </c>
      <c r="I28" s="7" t="s">
        <v>206</v>
      </c>
      <c r="J28" s="7">
        <f t="shared" si="1"/>
        <v>2014</v>
      </c>
      <c r="K28" s="7" t="s">
        <v>221</v>
      </c>
      <c r="L28" s="57">
        <v>19402.749999999996</v>
      </c>
    </row>
    <row r="29" spans="1:12" hidden="1" x14ac:dyDescent="0.25">
      <c r="A29" s="4">
        <v>30</v>
      </c>
      <c r="B29" s="5">
        <v>41688</v>
      </c>
      <c r="C29" s="10" t="s">
        <v>39</v>
      </c>
      <c r="D29" s="42">
        <v>-8.9</v>
      </c>
      <c r="E29" s="42"/>
      <c r="F29" s="7" t="s">
        <v>7</v>
      </c>
      <c r="G29" s="8">
        <v>41688</v>
      </c>
      <c r="H29" s="9">
        <f t="shared" si="2"/>
        <v>19393.849999999995</v>
      </c>
      <c r="I29" s="7" t="s">
        <v>205</v>
      </c>
      <c r="J29" s="7">
        <f t="shared" si="1"/>
        <v>2014</v>
      </c>
      <c r="K29" s="7" t="s">
        <v>255</v>
      </c>
      <c r="L29" s="57">
        <v>19393.849999999995</v>
      </c>
    </row>
    <row r="30" spans="1:12" hidden="1" x14ac:dyDescent="0.25">
      <c r="A30" s="4">
        <v>31</v>
      </c>
      <c r="B30" s="5">
        <v>41689</v>
      </c>
      <c r="C30" s="10" t="s">
        <v>38</v>
      </c>
      <c r="D30" s="42">
        <v>-10.45</v>
      </c>
      <c r="E30" s="42"/>
      <c r="F30" s="7" t="s">
        <v>7</v>
      </c>
      <c r="G30" s="8">
        <v>41689</v>
      </c>
      <c r="H30" s="9">
        <f t="shared" si="2"/>
        <v>19383.399999999994</v>
      </c>
      <c r="I30" s="7" t="s">
        <v>205</v>
      </c>
      <c r="J30" s="7">
        <f t="shared" si="1"/>
        <v>2014</v>
      </c>
      <c r="K30" s="7" t="s">
        <v>255</v>
      </c>
      <c r="L30" s="57">
        <v>19383.399999999994</v>
      </c>
    </row>
    <row r="31" spans="1:12" hidden="1" x14ac:dyDescent="0.25">
      <c r="A31" s="4">
        <v>32</v>
      </c>
      <c r="B31" s="5">
        <v>41689</v>
      </c>
      <c r="C31" s="10" t="s">
        <v>37</v>
      </c>
      <c r="D31" s="42">
        <v>-34.200000000000003</v>
      </c>
      <c r="E31" s="42"/>
      <c r="F31" s="7" t="s">
        <v>7</v>
      </c>
      <c r="G31" s="8">
        <v>41689</v>
      </c>
      <c r="H31" s="9">
        <f t="shared" si="2"/>
        <v>19349.199999999993</v>
      </c>
      <c r="I31" s="7" t="s">
        <v>205</v>
      </c>
      <c r="J31" s="7">
        <f t="shared" si="1"/>
        <v>2014</v>
      </c>
      <c r="L31" s="57">
        <v>19349.199999999993</v>
      </c>
    </row>
    <row r="32" spans="1:12" hidden="1" x14ac:dyDescent="0.25">
      <c r="A32" s="4">
        <v>33</v>
      </c>
      <c r="B32" s="5">
        <v>41689</v>
      </c>
      <c r="C32" s="10" t="s">
        <v>36</v>
      </c>
      <c r="D32" s="42">
        <v>-718.8</v>
      </c>
      <c r="E32" s="42"/>
      <c r="F32" s="7" t="s">
        <v>7</v>
      </c>
      <c r="G32" s="8">
        <v>41689</v>
      </c>
      <c r="H32" s="9">
        <f t="shared" si="2"/>
        <v>18630.399999999994</v>
      </c>
      <c r="I32" s="7" t="s">
        <v>207</v>
      </c>
      <c r="J32" s="7">
        <f t="shared" si="1"/>
        <v>2014</v>
      </c>
      <c r="K32" s="7" t="s">
        <v>221</v>
      </c>
      <c r="L32" s="57">
        <v>18630.399999999994</v>
      </c>
    </row>
    <row r="33" spans="1:12" hidden="1" x14ac:dyDescent="0.25">
      <c r="A33" s="4">
        <v>34</v>
      </c>
      <c r="B33" s="5">
        <v>41689</v>
      </c>
      <c r="C33" s="10" t="s">
        <v>35</v>
      </c>
      <c r="D33" s="42">
        <v>-445.49</v>
      </c>
      <c r="E33" s="42"/>
      <c r="F33" s="7" t="s">
        <v>7</v>
      </c>
      <c r="G33" s="8">
        <v>41688</v>
      </c>
      <c r="H33" s="9">
        <f t="shared" si="2"/>
        <v>18184.909999999993</v>
      </c>
      <c r="I33" s="7" t="s">
        <v>218</v>
      </c>
      <c r="J33" s="7">
        <f t="shared" si="1"/>
        <v>2014</v>
      </c>
      <c r="K33" s="7" t="s">
        <v>221</v>
      </c>
      <c r="L33" s="57">
        <v>18184.909999999993</v>
      </c>
    </row>
    <row r="34" spans="1:12" hidden="1" x14ac:dyDescent="0.25">
      <c r="A34" s="4">
        <v>35</v>
      </c>
      <c r="B34" s="5">
        <v>41690</v>
      </c>
      <c r="C34" s="10" t="s">
        <v>34</v>
      </c>
      <c r="D34" s="42">
        <v>-35.799999999999997</v>
      </c>
      <c r="E34" s="42"/>
      <c r="F34" s="7" t="s">
        <v>7</v>
      </c>
      <c r="G34" s="8">
        <v>41690</v>
      </c>
      <c r="H34" s="9">
        <f t="shared" si="2"/>
        <v>18149.109999999993</v>
      </c>
      <c r="I34" s="7" t="s">
        <v>205</v>
      </c>
      <c r="J34" s="7">
        <f t="shared" si="1"/>
        <v>2014</v>
      </c>
      <c r="L34" s="57">
        <v>18149.109999999993</v>
      </c>
    </row>
    <row r="35" spans="1:12" hidden="1" x14ac:dyDescent="0.25">
      <c r="A35" s="4">
        <v>36</v>
      </c>
      <c r="B35" s="5">
        <v>41691</v>
      </c>
      <c r="C35" s="10" t="s">
        <v>33</v>
      </c>
      <c r="D35" s="42">
        <v>-10.220000000000001</v>
      </c>
      <c r="E35" s="42"/>
      <c r="F35" s="7" t="s">
        <v>7</v>
      </c>
      <c r="G35" s="8">
        <v>41691</v>
      </c>
      <c r="H35" s="9">
        <f t="shared" si="2"/>
        <v>18138.889999999992</v>
      </c>
      <c r="I35" s="7" t="s">
        <v>205</v>
      </c>
      <c r="J35" s="7">
        <f t="shared" si="1"/>
        <v>2014</v>
      </c>
      <c r="K35" s="7" t="s">
        <v>255</v>
      </c>
      <c r="L35" s="57">
        <v>18138.889999999992</v>
      </c>
    </row>
    <row r="36" spans="1:12" hidden="1" x14ac:dyDescent="0.25">
      <c r="A36" s="4">
        <v>37</v>
      </c>
      <c r="B36" s="5">
        <v>41694</v>
      </c>
      <c r="C36" s="10" t="s">
        <v>32</v>
      </c>
      <c r="D36" s="42">
        <v>-9.4700000000000006</v>
      </c>
      <c r="E36" s="42"/>
      <c r="F36" s="7" t="s">
        <v>7</v>
      </c>
      <c r="G36" s="8">
        <v>41694</v>
      </c>
      <c r="H36" s="9">
        <f t="shared" si="2"/>
        <v>18129.419999999991</v>
      </c>
      <c r="I36" s="7" t="s">
        <v>205</v>
      </c>
      <c r="J36" s="7">
        <f t="shared" si="1"/>
        <v>2014</v>
      </c>
      <c r="K36" s="7" t="s">
        <v>255</v>
      </c>
      <c r="L36" s="57">
        <v>18129.419999999991</v>
      </c>
    </row>
    <row r="37" spans="1:12" hidden="1" x14ac:dyDescent="0.25">
      <c r="A37" s="4">
        <v>38</v>
      </c>
      <c r="B37" s="5">
        <v>41695</v>
      </c>
      <c r="C37" s="10" t="s">
        <v>6</v>
      </c>
      <c r="D37" s="42">
        <v>-10.06</v>
      </c>
      <c r="E37" s="42"/>
      <c r="F37" s="7" t="s">
        <v>7</v>
      </c>
      <c r="G37" s="8">
        <v>41695</v>
      </c>
      <c r="H37" s="9">
        <f t="shared" si="2"/>
        <v>18119.35999999999</v>
      </c>
      <c r="I37" s="7" t="s">
        <v>205</v>
      </c>
      <c r="J37" s="7">
        <f t="shared" si="1"/>
        <v>2014</v>
      </c>
      <c r="K37" s="7" t="s">
        <v>255</v>
      </c>
      <c r="L37" s="57">
        <v>18119.35999999999</v>
      </c>
    </row>
    <row r="38" spans="1:12" hidden="1" x14ac:dyDescent="0.25">
      <c r="A38" s="4">
        <v>39</v>
      </c>
      <c r="B38" s="5">
        <v>41696</v>
      </c>
      <c r="C38" s="10" t="s">
        <v>8</v>
      </c>
      <c r="D38" s="42">
        <v>-9.41</v>
      </c>
      <c r="E38" s="42"/>
      <c r="F38" s="7" t="s">
        <v>7</v>
      </c>
      <c r="G38" s="8">
        <v>41696</v>
      </c>
      <c r="H38" s="9">
        <f t="shared" si="2"/>
        <v>18109.94999999999</v>
      </c>
      <c r="I38" s="7" t="s">
        <v>205</v>
      </c>
      <c r="J38" s="7">
        <f t="shared" si="1"/>
        <v>2014</v>
      </c>
      <c r="K38" s="7" t="s">
        <v>255</v>
      </c>
      <c r="L38" s="57">
        <v>18109.94999999999</v>
      </c>
    </row>
    <row r="39" spans="1:12" hidden="1" x14ac:dyDescent="0.25">
      <c r="A39" s="4">
        <v>40</v>
      </c>
      <c r="B39" s="5">
        <v>41697</v>
      </c>
      <c r="C39" s="10" t="s">
        <v>9</v>
      </c>
      <c r="D39" s="42">
        <v>-17.14</v>
      </c>
      <c r="E39" s="42"/>
      <c r="F39" s="7" t="s">
        <v>7</v>
      </c>
      <c r="G39" s="8">
        <v>41697</v>
      </c>
      <c r="H39" s="9">
        <f t="shared" si="2"/>
        <v>18092.80999999999</v>
      </c>
      <c r="I39" s="7" t="s">
        <v>205</v>
      </c>
      <c r="J39" s="7">
        <f t="shared" si="1"/>
        <v>2014</v>
      </c>
      <c r="K39" s="7" t="s">
        <v>255</v>
      </c>
      <c r="L39" s="57">
        <v>18092.80999999999</v>
      </c>
    </row>
    <row r="40" spans="1:12" hidden="1" x14ac:dyDescent="0.25">
      <c r="A40" s="4">
        <v>41</v>
      </c>
      <c r="B40" s="5">
        <v>41698</v>
      </c>
      <c r="C40" s="10" t="s">
        <v>10</v>
      </c>
      <c r="D40" s="42">
        <v>-9.17</v>
      </c>
      <c r="E40" s="42"/>
      <c r="F40" s="7" t="s">
        <v>7</v>
      </c>
      <c r="G40" s="8">
        <v>41698</v>
      </c>
      <c r="H40" s="31">
        <f t="shared" si="2"/>
        <v>18083.639999999992</v>
      </c>
      <c r="I40" s="7" t="s">
        <v>205</v>
      </c>
      <c r="J40" s="7">
        <f t="shared" si="1"/>
        <v>2014</v>
      </c>
      <c r="K40" s="7" t="s">
        <v>255</v>
      </c>
      <c r="L40" s="57">
        <v>18083.639999999992</v>
      </c>
    </row>
    <row r="41" spans="1:12" hidden="1" x14ac:dyDescent="0.25">
      <c r="A41" s="4">
        <v>42</v>
      </c>
      <c r="B41" s="5">
        <v>41701</v>
      </c>
      <c r="C41" s="10" t="s">
        <v>11</v>
      </c>
      <c r="D41" s="42">
        <v>-9.17</v>
      </c>
      <c r="E41" s="42"/>
      <c r="F41" s="7" t="s">
        <v>7</v>
      </c>
      <c r="G41" s="8">
        <v>41701</v>
      </c>
      <c r="H41" s="9">
        <f t="shared" si="2"/>
        <v>18074.469999999994</v>
      </c>
      <c r="I41" s="7" t="s">
        <v>205</v>
      </c>
      <c r="J41" s="7">
        <f t="shared" si="1"/>
        <v>2014</v>
      </c>
      <c r="K41" s="7" t="s">
        <v>255</v>
      </c>
      <c r="L41" s="57">
        <v>18074.469999999994</v>
      </c>
    </row>
    <row r="42" spans="1:12" hidden="1" x14ac:dyDescent="0.25">
      <c r="A42" s="4">
        <v>43</v>
      </c>
      <c r="B42" s="5">
        <v>41701</v>
      </c>
      <c r="C42" s="10" t="s">
        <v>12</v>
      </c>
      <c r="D42" s="42">
        <v>-1.02</v>
      </c>
      <c r="E42" s="42"/>
      <c r="F42" s="7" t="s">
        <v>7</v>
      </c>
      <c r="G42" s="8">
        <v>41701</v>
      </c>
      <c r="H42" s="9">
        <f t="shared" si="2"/>
        <v>18073.449999999993</v>
      </c>
      <c r="I42" s="7" t="s">
        <v>212</v>
      </c>
      <c r="J42" s="7">
        <f t="shared" si="1"/>
        <v>2014</v>
      </c>
      <c r="L42" s="57">
        <v>18073.449999999993</v>
      </c>
    </row>
    <row r="43" spans="1:12" hidden="1" x14ac:dyDescent="0.25">
      <c r="A43" s="4">
        <v>44</v>
      </c>
      <c r="B43" s="5">
        <v>41702</v>
      </c>
      <c r="C43" s="10" t="s">
        <v>13</v>
      </c>
      <c r="D43" s="42">
        <v>-9.2200000000000006</v>
      </c>
      <c r="E43" s="42"/>
      <c r="F43" s="7" t="s">
        <v>7</v>
      </c>
      <c r="G43" s="8">
        <v>41702</v>
      </c>
      <c r="H43" s="9">
        <f t="shared" si="2"/>
        <v>18064.229999999992</v>
      </c>
      <c r="I43" s="7" t="s">
        <v>205</v>
      </c>
      <c r="J43" s="7">
        <f t="shared" si="1"/>
        <v>2014</v>
      </c>
      <c r="K43" s="7" t="s">
        <v>255</v>
      </c>
      <c r="L43" s="57">
        <v>18064.229999999992</v>
      </c>
    </row>
    <row r="44" spans="1:12" hidden="1" x14ac:dyDescent="0.25">
      <c r="A44" s="4">
        <v>45</v>
      </c>
      <c r="B44" s="5">
        <v>41703</v>
      </c>
      <c r="C44" s="10" t="s">
        <v>14</v>
      </c>
      <c r="D44" s="42">
        <v>-9.9700000000000006</v>
      </c>
      <c r="E44" s="42"/>
      <c r="F44" s="7" t="s">
        <v>7</v>
      </c>
      <c r="G44" s="8">
        <v>41703</v>
      </c>
      <c r="H44" s="9">
        <f t="shared" si="2"/>
        <v>18054.259999999991</v>
      </c>
      <c r="I44" s="7" t="s">
        <v>205</v>
      </c>
      <c r="J44" s="7">
        <f t="shared" si="1"/>
        <v>2014</v>
      </c>
      <c r="K44" s="7" t="s">
        <v>255</v>
      </c>
      <c r="L44" s="57">
        <v>18054.259999999991</v>
      </c>
    </row>
    <row r="45" spans="1:12" hidden="1" x14ac:dyDescent="0.25">
      <c r="A45" s="4">
        <v>46</v>
      </c>
      <c r="B45" s="5">
        <v>41704</v>
      </c>
      <c r="C45" s="10" t="s">
        <v>15</v>
      </c>
      <c r="D45" s="42">
        <v>-10.01</v>
      </c>
      <c r="E45" s="42"/>
      <c r="F45" s="7" t="s">
        <v>7</v>
      </c>
      <c r="G45" s="8">
        <v>41704</v>
      </c>
      <c r="H45" s="9">
        <f t="shared" si="2"/>
        <v>18044.249999999993</v>
      </c>
      <c r="I45" s="7" t="s">
        <v>205</v>
      </c>
      <c r="J45" s="7">
        <f t="shared" si="1"/>
        <v>2014</v>
      </c>
      <c r="K45" s="7" t="s">
        <v>255</v>
      </c>
      <c r="L45" s="57">
        <v>18044.249999999993</v>
      </c>
    </row>
    <row r="46" spans="1:12" hidden="1" x14ac:dyDescent="0.25">
      <c r="A46" s="4">
        <v>47</v>
      </c>
      <c r="B46" s="5">
        <v>41709</v>
      </c>
      <c r="C46" s="10" t="s">
        <v>16</v>
      </c>
      <c r="D46" s="42">
        <v>-9.4499999999999993</v>
      </c>
      <c r="E46" s="42"/>
      <c r="F46" s="7" t="s">
        <v>7</v>
      </c>
      <c r="G46" s="8">
        <v>41709</v>
      </c>
      <c r="H46" s="9">
        <f t="shared" si="2"/>
        <v>18034.799999999992</v>
      </c>
      <c r="I46" s="7" t="s">
        <v>205</v>
      </c>
      <c r="J46" s="7">
        <f t="shared" si="1"/>
        <v>2014</v>
      </c>
      <c r="K46" s="7" t="s">
        <v>255</v>
      </c>
      <c r="L46" s="57">
        <v>18034.799999999992</v>
      </c>
    </row>
    <row r="47" spans="1:12" hidden="1" x14ac:dyDescent="0.25">
      <c r="A47" s="4">
        <v>48</v>
      </c>
      <c r="B47" s="5">
        <v>41710</v>
      </c>
      <c r="C47" s="10" t="s">
        <v>17</v>
      </c>
      <c r="D47" s="42">
        <v>-8.2899999999999991</v>
      </c>
      <c r="E47" s="42"/>
      <c r="F47" s="7" t="s">
        <v>7</v>
      </c>
      <c r="G47" s="8">
        <v>41710</v>
      </c>
      <c r="H47" s="9">
        <f t="shared" si="2"/>
        <v>18026.509999999991</v>
      </c>
      <c r="I47" s="7" t="s">
        <v>205</v>
      </c>
      <c r="J47" s="7">
        <f t="shared" si="1"/>
        <v>2014</v>
      </c>
      <c r="K47" s="7" t="s">
        <v>255</v>
      </c>
      <c r="L47" s="57">
        <v>18026.509999999991</v>
      </c>
    </row>
    <row r="48" spans="1:12" hidden="1" x14ac:dyDescent="0.25">
      <c r="A48" s="4">
        <v>49</v>
      </c>
      <c r="B48" s="5">
        <v>41711</v>
      </c>
      <c r="C48" s="10" t="s">
        <v>18</v>
      </c>
      <c r="D48" s="42">
        <v>-9</v>
      </c>
      <c r="E48" s="42"/>
      <c r="F48" s="7" t="s">
        <v>7</v>
      </c>
      <c r="G48" s="8">
        <v>41711</v>
      </c>
      <c r="H48" s="9">
        <f t="shared" si="2"/>
        <v>18017.509999999991</v>
      </c>
      <c r="I48" s="7" t="s">
        <v>205</v>
      </c>
      <c r="J48" s="7">
        <f t="shared" si="1"/>
        <v>2014</v>
      </c>
      <c r="L48" s="57">
        <v>18017.509999999991</v>
      </c>
    </row>
    <row r="49" spans="1:12" hidden="1" x14ac:dyDescent="0.25">
      <c r="A49" s="4">
        <v>50</v>
      </c>
      <c r="B49" s="5">
        <v>41712</v>
      </c>
      <c r="C49" s="10" t="s">
        <v>19</v>
      </c>
      <c r="D49" s="42">
        <v>-9.2200000000000006</v>
      </c>
      <c r="E49" s="42"/>
      <c r="F49" s="7" t="s">
        <v>7</v>
      </c>
      <c r="G49" s="8">
        <v>41712</v>
      </c>
      <c r="H49" s="9">
        <f t="shared" si="2"/>
        <v>18008.28999999999</v>
      </c>
      <c r="I49" s="7" t="s">
        <v>205</v>
      </c>
      <c r="J49" s="7">
        <f t="shared" si="1"/>
        <v>2014</v>
      </c>
      <c r="K49" s="7" t="s">
        <v>255</v>
      </c>
      <c r="L49" s="57">
        <v>18008.28999999999</v>
      </c>
    </row>
    <row r="50" spans="1:12" hidden="1" x14ac:dyDescent="0.25">
      <c r="A50" s="4">
        <v>51</v>
      </c>
      <c r="B50" s="5">
        <v>41715</v>
      </c>
      <c r="C50" s="10" t="s">
        <v>20</v>
      </c>
      <c r="D50" s="42">
        <v>-8.99</v>
      </c>
      <c r="E50" s="42"/>
      <c r="F50" s="7" t="s">
        <v>7</v>
      </c>
      <c r="G50" s="8">
        <v>41715</v>
      </c>
      <c r="H50" s="9">
        <f t="shared" si="2"/>
        <v>17999.299999999988</v>
      </c>
      <c r="I50" s="7" t="s">
        <v>205</v>
      </c>
      <c r="J50" s="7">
        <f t="shared" si="1"/>
        <v>2014</v>
      </c>
      <c r="K50" s="7" t="s">
        <v>255</v>
      </c>
      <c r="L50" s="57">
        <v>17999.299999999988</v>
      </c>
    </row>
    <row r="51" spans="1:12" hidden="1" x14ac:dyDescent="0.25">
      <c r="A51" s="4">
        <v>52</v>
      </c>
      <c r="B51" s="5">
        <v>41716</v>
      </c>
      <c r="C51" s="10" t="s">
        <v>21</v>
      </c>
      <c r="D51" s="42">
        <v>-9.56</v>
      </c>
      <c r="E51" s="42"/>
      <c r="F51" s="7" t="s">
        <v>7</v>
      </c>
      <c r="G51" s="8">
        <v>41716</v>
      </c>
      <c r="H51" s="9">
        <f t="shared" si="2"/>
        <v>17989.739999999987</v>
      </c>
      <c r="I51" s="7" t="s">
        <v>205</v>
      </c>
      <c r="J51" s="7">
        <f t="shared" si="1"/>
        <v>2014</v>
      </c>
      <c r="K51" s="7" t="s">
        <v>255</v>
      </c>
      <c r="L51" s="57">
        <v>17989.739999999987</v>
      </c>
    </row>
    <row r="52" spans="1:12" hidden="1" x14ac:dyDescent="0.25">
      <c r="A52" s="4">
        <v>53</v>
      </c>
      <c r="B52" s="5">
        <v>41716</v>
      </c>
      <c r="C52" s="10" t="s">
        <v>22</v>
      </c>
      <c r="D52" s="42">
        <v>-37.869999999999997</v>
      </c>
      <c r="E52" s="42"/>
      <c r="F52" s="7" t="s">
        <v>7</v>
      </c>
      <c r="G52" s="8">
        <v>41715</v>
      </c>
      <c r="H52" s="9">
        <f t="shared" si="2"/>
        <v>17951.869999999988</v>
      </c>
      <c r="I52" s="7" t="s">
        <v>206</v>
      </c>
      <c r="J52" s="7">
        <f t="shared" si="1"/>
        <v>2014</v>
      </c>
      <c r="K52" s="7" t="s">
        <v>221</v>
      </c>
      <c r="L52" s="57">
        <v>17951.869999999988</v>
      </c>
    </row>
    <row r="53" spans="1:12" hidden="1" x14ac:dyDescent="0.25">
      <c r="A53" s="4">
        <v>54</v>
      </c>
      <c r="B53" s="5">
        <v>41719</v>
      </c>
      <c r="C53" s="10" t="s">
        <v>23</v>
      </c>
      <c r="D53" s="42">
        <v>-10.11</v>
      </c>
      <c r="E53" s="42"/>
      <c r="F53" s="7" t="s">
        <v>7</v>
      </c>
      <c r="G53" s="8">
        <v>41719</v>
      </c>
      <c r="H53" s="9">
        <f t="shared" si="2"/>
        <v>17941.759999999987</v>
      </c>
      <c r="I53" s="7" t="s">
        <v>205</v>
      </c>
      <c r="J53" s="7">
        <f t="shared" si="1"/>
        <v>2014</v>
      </c>
      <c r="K53" s="7" t="s">
        <v>255</v>
      </c>
      <c r="L53" s="57">
        <v>17941.759999999987</v>
      </c>
    </row>
    <row r="54" spans="1:12" hidden="1" x14ac:dyDescent="0.25">
      <c r="A54" s="4">
        <v>55</v>
      </c>
      <c r="B54" s="5">
        <v>41719</v>
      </c>
      <c r="C54" s="10" t="s">
        <v>24</v>
      </c>
      <c r="D54" s="42">
        <v>-9.67</v>
      </c>
      <c r="E54" s="42"/>
      <c r="F54" s="7" t="s">
        <v>7</v>
      </c>
      <c r="G54" s="8">
        <v>41719</v>
      </c>
      <c r="H54" s="9">
        <f t="shared" si="2"/>
        <v>17932.089999999989</v>
      </c>
      <c r="I54" s="7" t="s">
        <v>205</v>
      </c>
      <c r="J54" s="7">
        <f t="shared" si="1"/>
        <v>2014</v>
      </c>
      <c r="K54" s="7" t="s">
        <v>255</v>
      </c>
      <c r="L54" s="57">
        <v>17932.089999999989</v>
      </c>
    </row>
    <row r="55" spans="1:12" hidden="1" x14ac:dyDescent="0.25">
      <c r="A55" s="4">
        <v>56</v>
      </c>
      <c r="B55" s="5">
        <v>41722</v>
      </c>
      <c r="C55" s="10" t="s">
        <v>25</v>
      </c>
      <c r="D55" s="42">
        <v>-8.7799999999999994</v>
      </c>
      <c r="E55" s="42"/>
      <c r="F55" s="7" t="s">
        <v>7</v>
      </c>
      <c r="G55" s="8">
        <v>41722</v>
      </c>
      <c r="H55" s="9">
        <f t="shared" si="2"/>
        <v>17923.30999999999</v>
      </c>
      <c r="I55" s="7" t="s">
        <v>205</v>
      </c>
      <c r="J55" s="7">
        <f t="shared" si="1"/>
        <v>2014</v>
      </c>
      <c r="K55" s="7" t="s">
        <v>255</v>
      </c>
      <c r="L55" s="57">
        <v>17923.30999999999</v>
      </c>
    </row>
    <row r="56" spans="1:12" hidden="1" x14ac:dyDescent="0.25">
      <c r="A56" s="4">
        <v>57</v>
      </c>
      <c r="B56" s="5">
        <v>41723</v>
      </c>
      <c r="C56" s="10" t="s">
        <v>26</v>
      </c>
      <c r="D56" s="42">
        <v>-8.9700000000000006</v>
      </c>
      <c r="E56" s="42"/>
      <c r="F56" s="7" t="s">
        <v>7</v>
      </c>
      <c r="G56" s="8">
        <v>41723</v>
      </c>
      <c r="H56" s="9">
        <f t="shared" si="2"/>
        <v>17914.339999999989</v>
      </c>
      <c r="I56" s="7" t="s">
        <v>205</v>
      </c>
      <c r="J56" s="7">
        <f t="shared" si="1"/>
        <v>2014</v>
      </c>
      <c r="K56" s="7" t="s">
        <v>255</v>
      </c>
      <c r="L56" s="57">
        <v>17914.339999999989</v>
      </c>
    </row>
    <row r="57" spans="1:12" hidden="1" x14ac:dyDescent="0.25">
      <c r="A57" s="4">
        <v>58</v>
      </c>
      <c r="B57" s="5">
        <v>41724</v>
      </c>
      <c r="C57" s="10" t="s">
        <v>27</v>
      </c>
      <c r="D57" s="42">
        <v>-8.8800000000000008</v>
      </c>
      <c r="E57" s="42"/>
      <c r="F57" s="7" t="s">
        <v>7</v>
      </c>
      <c r="G57" s="8">
        <v>41724</v>
      </c>
      <c r="H57" s="9">
        <f t="shared" si="2"/>
        <v>17905.459999999988</v>
      </c>
      <c r="I57" s="7" t="s">
        <v>205</v>
      </c>
      <c r="J57" s="7">
        <f t="shared" si="1"/>
        <v>2014</v>
      </c>
      <c r="K57" s="7" t="s">
        <v>255</v>
      </c>
      <c r="L57" s="57">
        <v>17905.459999999988</v>
      </c>
    </row>
    <row r="58" spans="1:12" hidden="1" x14ac:dyDescent="0.25">
      <c r="A58" s="4">
        <v>59</v>
      </c>
      <c r="B58" s="5">
        <v>41725</v>
      </c>
      <c r="C58" s="10" t="s">
        <v>28</v>
      </c>
      <c r="D58" s="42">
        <v>-15.93</v>
      </c>
      <c r="E58" s="42"/>
      <c r="F58" s="7" t="s">
        <v>7</v>
      </c>
      <c r="G58" s="8">
        <v>41725</v>
      </c>
      <c r="H58" s="9">
        <f t="shared" si="2"/>
        <v>17889.529999999988</v>
      </c>
      <c r="I58" s="7" t="s">
        <v>205</v>
      </c>
      <c r="J58" s="7">
        <f t="shared" si="1"/>
        <v>2014</v>
      </c>
      <c r="K58" s="7" t="s">
        <v>255</v>
      </c>
      <c r="L58" s="57">
        <v>17889.529999999988</v>
      </c>
    </row>
    <row r="59" spans="1:12" hidden="1" x14ac:dyDescent="0.25">
      <c r="A59" s="4">
        <v>60</v>
      </c>
      <c r="B59" s="5">
        <v>41726</v>
      </c>
      <c r="C59" s="10" t="s">
        <v>29</v>
      </c>
      <c r="D59" s="42">
        <v>-9.93</v>
      </c>
      <c r="E59" s="42"/>
      <c r="F59" s="7" t="s">
        <v>7</v>
      </c>
      <c r="G59" s="8">
        <v>41726</v>
      </c>
      <c r="H59" s="9">
        <f t="shared" si="2"/>
        <v>17879.599999999988</v>
      </c>
      <c r="I59" s="7" t="s">
        <v>205</v>
      </c>
      <c r="J59" s="7">
        <f t="shared" si="1"/>
        <v>2014</v>
      </c>
      <c r="K59" s="7" t="s">
        <v>255</v>
      </c>
      <c r="L59" s="57">
        <v>17879.599999999988</v>
      </c>
    </row>
    <row r="60" spans="1:12" hidden="1" x14ac:dyDescent="0.25">
      <c r="A60" s="4">
        <v>61</v>
      </c>
      <c r="B60" s="5">
        <v>41729</v>
      </c>
      <c r="C60" s="10" t="s">
        <v>30</v>
      </c>
      <c r="D60" s="42">
        <v>-70</v>
      </c>
      <c r="E60" s="42"/>
      <c r="F60" s="7" t="s">
        <v>7</v>
      </c>
      <c r="G60" s="8">
        <v>41729</v>
      </c>
      <c r="H60" s="31">
        <f t="shared" si="2"/>
        <v>17809.599999999988</v>
      </c>
      <c r="I60" s="7" t="s">
        <v>213</v>
      </c>
      <c r="J60" s="7">
        <f t="shared" si="1"/>
        <v>2014</v>
      </c>
      <c r="L60" s="57">
        <v>17809.599999999988</v>
      </c>
    </row>
    <row r="61" spans="1:12" hidden="1" x14ac:dyDescent="0.25">
      <c r="A61" s="4">
        <v>62</v>
      </c>
      <c r="B61" s="5">
        <v>41730</v>
      </c>
      <c r="C61" s="10" t="s">
        <v>31</v>
      </c>
      <c r="D61" s="42">
        <v>-9.4499999999999993</v>
      </c>
      <c r="E61" s="42"/>
      <c r="F61" s="7" t="s">
        <v>7</v>
      </c>
      <c r="G61" s="8">
        <v>41730</v>
      </c>
      <c r="H61" s="9">
        <f t="shared" si="2"/>
        <v>17800.149999999987</v>
      </c>
      <c r="I61" s="7" t="s">
        <v>205</v>
      </c>
      <c r="J61" s="7">
        <f t="shared" si="1"/>
        <v>2014</v>
      </c>
      <c r="K61" s="7" t="s">
        <v>255</v>
      </c>
      <c r="L61" s="57">
        <v>17800.149999999987</v>
      </c>
    </row>
    <row r="62" spans="1:12" hidden="1" x14ac:dyDescent="0.25">
      <c r="A62" s="4">
        <v>63</v>
      </c>
      <c r="B62" s="11">
        <v>41731</v>
      </c>
      <c r="C62" s="40" t="s">
        <v>69</v>
      </c>
      <c r="D62" s="42">
        <v>-37.9</v>
      </c>
      <c r="E62" s="42"/>
      <c r="F62" s="7" t="s">
        <v>7</v>
      </c>
      <c r="G62" s="8">
        <v>41731</v>
      </c>
      <c r="H62" s="9">
        <f t="shared" si="2"/>
        <v>17762.249999999985</v>
      </c>
      <c r="I62" s="7" t="s">
        <v>205</v>
      </c>
      <c r="J62" s="7">
        <f t="shared" si="1"/>
        <v>2014</v>
      </c>
      <c r="L62" s="57">
        <v>17762.249999999985</v>
      </c>
    </row>
    <row r="63" spans="1:12" hidden="1" x14ac:dyDescent="0.25">
      <c r="A63" s="4">
        <v>64</v>
      </c>
      <c r="B63" s="11">
        <v>41732</v>
      </c>
      <c r="C63" s="40" t="s">
        <v>70</v>
      </c>
      <c r="D63" s="42">
        <v>-9.6199999999999992</v>
      </c>
      <c r="E63" s="42"/>
      <c r="F63" s="7" t="s">
        <v>7</v>
      </c>
      <c r="G63" s="8">
        <v>41732</v>
      </c>
      <c r="H63" s="9">
        <f t="shared" si="2"/>
        <v>17752.629999999986</v>
      </c>
      <c r="I63" s="7" t="s">
        <v>205</v>
      </c>
      <c r="J63" s="7">
        <f t="shared" si="1"/>
        <v>2014</v>
      </c>
      <c r="K63" s="7" t="s">
        <v>255</v>
      </c>
      <c r="L63" s="57">
        <v>17752.629999999986</v>
      </c>
    </row>
    <row r="64" spans="1:12" hidden="1" x14ac:dyDescent="0.25">
      <c r="A64" s="4">
        <v>65</v>
      </c>
      <c r="B64" s="11">
        <v>41733</v>
      </c>
      <c r="C64" s="40" t="s">
        <v>71</v>
      </c>
      <c r="D64" s="42">
        <v>-19.04</v>
      </c>
      <c r="E64" s="42"/>
      <c r="F64" s="7" t="s">
        <v>7</v>
      </c>
      <c r="G64" s="8">
        <v>41733</v>
      </c>
      <c r="H64" s="9">
        <f t="shared" si="2"/>
        <v>17733.589999999986</v>
      </c>
      <c r="I64" s="7" t="s">
        <v>205</v>
      </c>
      <c r="J64" s="7">
        <f t="shared" si="1"/>
        <v>2014</v>
      </c>
      <c r="K64" s="7" t="s">
        <v>255</v>
      </c>
      <c r="L64" s="57">
        <v>17733.589999999986</v>
      </c>
    </row>
    <row r="65" spans="1:12" hidden="1" x14ac:dyDescent="0.25">
      <c r="A65" s="4">
        <v>66</v>
      </c>
      <c r="B65" s="11">
        <v>41736</v>
      </c>
      <c r="C65" s="40" t="s">
        <v>72</v>
      </c>
      <c r="D65" s="42">
        <v>-9.17</v>
      </c>
      <c r="E65" s="42"/>
      <c r="F65" s="7" t="s">
        <v>7</v>
      </c>
      <c r="G65" s="8">
        <v>41736</v>
      </c>
      <c r="H65" s="9">
        <f t="shared" si="2"/>
        <v>17724.419999999987</v>
      </c>
      <c r="I65" s="7" t="s">
        <v>205</v>
      </c>
      <c r="J65" s="7">
        <f t="shared" si="1"/>
        <v>2014</v>
      </c>
      <c r="K65" s="7" t="s">
        <v>255</v>
      </c>
      <c r="L65" s="57">
        <v>17724.419999999987</v>
      </c>
    </row>
    <row r="66" spans="1:12" hidden="1" x14ac:dyDescent="0.25">
      <c r="A66" s="4">
        <v>67</v>
      </c>
      <c r="B66" s="11">
        <v>41737</v>
      </c>
      <c r="C66" s="40" t="s">
        <v>73</v>
      </c>
      <c r="D66" s="42">
        <v>-9.0500000000000007</v>
      </c>
      <c r="E66" s="42"/>
      <c r="F66" s="7" t="s">
        <v>7</v>
      </c>
      <c r="G66" s="8">
        <v>41737</v>
      </c>
      <c r="H66" s="9">
        <f t="shared" si="2"/>
        <v>17715.369999999988</v>
      </c>
      <c r="I66" s="7" t="s">
        <v>205</v>
      </c>
      <c r="J66" s="7">
        <f t="shared" si="1"/>
        <v>2014</v>
      </c>
      <c r="K66" s="7" t="s">
        <v>255</v>
      </c>
      <c r="L66" s="57">
        <v>17715.369999999988</v>
      </c>
    </row>
    <row r="67" spans="1:12" hidden="1" x14ac:dyDescent="0.25">
      <c r="A67" s="4">
        <v>68</v>
      </c>
      <c r="B67" s="11">
        <v>41738</v>
      </c>
      <c r="C67" s="40" t="s">
        <v>74</v>
      </c>
      <c r="D67" s="42">
        <v>-10.36</v>
      </c>
      <c r="E67" s="42"/>
      <c r="F67" s="7" t="s">
        <v>7</v>
      </c>
      <c r="G67" s="8">
        <v>41738</v>
      </c>
      <c r="H67" s="9">
        <f t="shared" si="2"/>
        <v>17705.009999999987</v>
      </c>
      <c r="I67" s="7" t="s">
        <v>205</v>
      </c>
      <c r="J67" s="7">
        <f t="shared" ref="J67:J130" si="3">YEAR(B67)</f>
        <v>2014</v>
      </c>
      <c r="K67" s="7" t="s">
        <v>255</v>
      </c>
      <c r="L67" s="57">
        <v>17705.009999999987</v>
      </c>
    </row>
    <row r="68" spans="1:12" hidden="1" x14ac:dyDescent="0.25">
      <c r="A68" s="4">
        <v>69</v>
      </c>
      <c r="B68" s="5">
        <v>41738</v>
      </c>
      <c r="C68" s="40" t="s">
        <v>78</v>
      </c>
      <c r="D68" s="42"/>
      <c r="E68" s="42">
        <v>15969.2</v>
      </c>
      <c r="F68" s="7" t="s">
        <v>7</v>
      </c>
      <c r="G68" s="8">
        <v>41738</v>
      </c>
      <c r="H68" s="9">
        <f t="shared" si="2"/>
        <v>33674.209999999992</v>
      </c>
      <c r="I68" s="7" t="s">
        <v>211</v>
      </c>
      <c r="J68" s="7">
        <f t="shared" si="3"/>
        <v>2014</v>
      </c>
      <c r="K68" s="7" t="s">
        <v>221</v>
      </c>
      <c r="L68" s="57">
        <v>33674.209999999992</v>
      </c>
    </row>
    <row r="69" spans="1:12" hidden="1" x14ac:dyDescent="0.25">
      <c r="A69" s="4">
        <v>72</v>
      </c>
      <c r="B69" s="11">
        <v>41739</v>
      </c>
      <c r="C69" s="40" t="s">
        <v>75</v>
      </c>
      <c r="D69" s="42">
        <v>-7.72</v>
      </c>
      <c r="E69" s="42"/>
      <c r="F69" s="7" t="s">
        <v>7</v>
      </c>
      <c r="G69" s="8">
        <v>41739</v>
      </c>
      <c r="H69" s="9">
        <f t="shared" si="2"/>
        <v>33666.489999999991</v>
      </c>
      <c r="I69" s="7" t="s">
        <v>205</v>
      </c>
      <c r="J69" s="7">
        <f t="shared" si="3"/>
        <v>2014</v>
      </c>
      <c r="K69" s="7" t="s">
        <v>255</v>
      </c>
      <c r="L69" s="57">
        <v>33666.489999999991</v>
      </c>
    </row>
    <row r="70" spans="1:12" hidden="1" x14ac:dyDescent="0.25">
      <c r="A70" s="4">
        <v>73</v>
      </c>
      <c r="B70" s="11">
        <v>41739</v>
      </c>
      <c r="C70" s="40" t="s">
        <v>75</v>
      </c>
      <c r="D70" s="42">
        <v>-8.93</v>
      </c>
      <c r="E70" s="42"/>
      <c r="F70" s="7" t="s">
        <v>7</v>
      </c>
      <c r="G70" s="8">
        <v>41739</v>
      </c>
      <c r="H70" s="9">
        <f t="shared" si="2"/>
        <v>33657.55999999999</v>
      </c>
      <c r="I70" s="7" t="s">
        <v>205</v>
      </c>
      <c r="J70" s="7">
        <f t="shared" si="3"/>
        <v>2014</v>
      </c>
      <c r="K70" s="7" t="s">
        <v>255</v>
      </c>
      <c r="L70" s="57">
        <v>33657.55999999999</v>
      </c>
    </row>
    <row r="71" spans="1:12" hidden="1" x14ac:dyDescent="0.25">
      <c r="A71" s="4">
        <v>74</v>
      </c>
      <c r="B71" s="11">
        <v>41740</v>
      </c>
      <c r="C71" s="40" t="s">
        <v>76</v>
      </c>
      <c r="D71" s="42">
        <v>-9.23</v>
      </c>
      <c r="E71" s="42"/>
      <c r="F71" s="7" t="s">
        <v>7</v>
      </c>
      <c r="G71" s="8">
        <v>41740</v>
      </c>
      <c r="H71" s="9">
        <f t="shared" si="2"/>
        <v>33648.329999999987</v>
      </c>
      <c r="I71" s="7" t="s">
        <v>205</v>
      </c>
      <c r="J71" s="7">
        <f t="shared" si="3"/>
        <v>2014</v>
      </c>
      <c r="K71" s="7" t="s">
        <v>255</v>
      </c>
      <c r="L71" s="57">
        <v>33648.329999999987</v>
      </c>
    </row>
    <row r="72" spans="1:12" hidden="1" x14ac:dyDescent="0.25">
      <c r="A72" s="4">
        <v>75</v>
      </c>
      <c r="B72" s="11">
        <v>41743</v>
      </c>
      <c r="C72" s="40" t="s">
        <v>79</v>
      </c>
      <c r="D72" s="42">
        <v>-126</v>
      </c>
      <c r="E72" s="42"/>
      <c r="F72" s="7" t="s">
        <v>7</v>
      </c>
      <c r="G72" s="8">
        <v>41743</v>
      </c>
      <c r="H72" s="9">
        <f t="shared" si="2"/>
        <v>33522.329999999987</v>
      </c>
      <c r="I72" s="7" t="s">
        <v>214</v>
      </c>
      <c r="J72" s="7">
        <f t="shared" si="3"/>
        <v>2014</v>
      </c>
      <c r="L72" s="57">
        <v>33522.329999999987</v>
      </c>
    </row>
    <row r="73" spans="1:12" hidden="1" x14ac:dyDescent="0.25">
      <c r="A73" s="4">
        <v>76</v>
      </c>
      <c r="B73" s="11">
        <v>41743</v>
      </c>
      <c r="C73" s="40" t="s">
        <v>77</v>
      </c>
      <c r="D73" s="42">
        <v>-9.39</v>
      </c>
      <c r="E73" s="42"/>
      <c r="F73" s="7" t="s">
        <v>7</v>
      </c>
      <c r="G73" s="8">
        <v>41743</v>
      </c>
      <c r="H73" s="9">
        <f t="shared" si="2"/>
        <v>33512.939999999988</v>
      </c>
      <c r="I73" s="7" t="s">
        <v>205</v>
      </c>
      <c r="J73" s="7">
        <f t="shared" si="3"/>
        <v>2014</v>
      </c>
      <c r="K73" s="7" t="s">
        <v>255</v>
      </c>
      <c r="L73" s="57">
        <v>33512.939999999988</v>
      </c>
    </row>
    <row r="74" spans="1:12" hidden="1" x14ac:dyDescent="0.25">
      <c r="A74" s="4">
        <v>78</v>
      </c>
      <c r="B74" s="12">
        <v>41746</v>
      </c>
      <c r="C74" s="13" t="s">
        <v>172</v>
      </c>
      <c r="D74" s="42">
        <v>-37.869999999999997</v>
      </c>
      <c r="E74" s="42"/>
      <c r="F74" s="7" t="s">
        <v>7</v>
      </c>
      <c r="G74" s="8">
        <v>41745</v>
      </c>
      <c r="H74" s="9">
        <f t="shared" si="2"/>
        <v>33475.069999999985</v>
      </c>
      <c r="I74" s="7" t="s">
        <v>206</v>
      </c>
      <c r="J74" s="7">
        <f t="shared" si="3"/>
        <v>2014</v>
      </c>
      <c r="K74" s="7" t="s">
        <v>221</v>
      </c>
      <c r="L74" s="57">
        <v>33475.069999999985</v>
      </c>
    </row>
    <row r="75" spans="1:12" hidden="1" x14ac:dyDescent="0.25">
      <c r="A75" s="4">
        <v>79</v>
      </c>
      <c r="B75" s="12">
        <v>41746</v>
      </c>
      <c r="C75" s="13" t="s">
        <v>80</v>
      </c>
      <c r="D75" s="42">
        <v>-4.26</v>
      </c>
      <c r="E75" s="42"/>
      <c r="F75" s="7" t="s">
        <v>7</v>
      </c>
      <c r="G75" s="8">
        <v>41746</v>
      </c>
      <c r="H75" s="9">
        <f t="shared" si="2"/>
        <v>33470.809999999983</v>
      </c>
      <c r="I75" s="7" t="s">
        <v>205</v>
      </c>
      <c r="J75" s="7">
        <f t="shared" si="3"/>
        <v>2014</v>
      </c>
      <c r="K75" s="7" t="s">
        <v>255</v>
      </c>
      <c r="L75" s="57">
        <v>33470.809999999983</v>
      </c>
    </row>
    <row r="76" spans="1:12" hidden="1" x14ac:dyDescent="0.25">
      <c r="A76" s="4">
        <v>80</v>
      </c>
      <c r="B76" s="12">
        <v>41747</v>
      </c>
      <c r="C76" s="13" t="s">
        <v>81</v>
      </c>
      <c r="D76" s="42">
        <v>-35.5</v>
      </c>
      <c r="E76" s="42"/>
      <c r="F76" s="7" t="s">
        <v>7</v>
      </c>
      <c r="G76" s="8">
        <v>41747</v>
      </c>
      <c r="H76" s="9">
        <f t="shared" si="2"/>
        <v>33435.309999999983</v>
      </c>
      <c r="I76" s="7" t="s">
        <v>205</v>
      </c>
      <c r="J76" s="7">
        <f t="shared" si="3"/>
        <v>2014</v>
      </c>
      <c r="K76" s="7" t="s">
        <v>255</v>
      </c>
      <c r="L76" s="57">
        <v>33435.309999999983</v>
      </c>
    </row>
    <row r="77" spans="1:12" hidden="1" x14ac:dyDescent="0.25">
      <c r="A77" s="4">
        <v>81</v>
      </c>
      <c r="B77" s="12">
        <v>41751</v>
      </c>
      <c r="C77" s="13" t="s">
        <v>173</v>
      </c>
      <c r="D77" s="42">
        <v>-180</v>
      </c>
      <c r="E77" s="42"/>
      <c r="F77" s="7" t="s">
        <v>7</v>
      </c>
      <c r="G77" s="8">
        <v>41751</v>
      </c>
      <c r="H77" s="9">
        <f t="shared" si="2"/>
        <v>33255.309999999983</v>
      </c>
      <c r="I77" s="7" t="s">
        <v>207</v>
      </c>
      <c r="J77" s="7">
        <f t="shared" si="3"/>
        <v>2014</v>
      </c>
      <c r="K77" s="7" t="s">
        <v>221</v>
      </c>
      <c r="L77" s="57">
        <v>33255.309999999983</v>
      </c>
    </row>
    <row r="78" spans="1:12" hidden="1" x14ac:dyDescent="0.25">
      <c r="A78" s="4">
        <v>82</v>
      </c>
      <c r="B78" s="12">
        <v>41752</v>
      </c>
      <c r="C78" s="13" t="s">
        <v>174</v>
      </c>
      <c r="D78" s="42"/>
      <c r="E78" s="42">
        <v>13728</v>
      </c>
      <c r="F78" s="7" t="s">
        <v>7</v>
      </c>
      <c r="G78" s="8">
        <v>41752</v>
      </c>
      <c r="H78" s="9">
        <f t="shared" si="2"/>
        <v>46983.309999999983</v>
      </c>
      <c r="I78" s="14" t="s">
        <v>208</v>
      </c>
      <c r="J78" s="7">
        <f t="shared" si="3"/>
        <v>2014</v>
      </c>
      <c r="K78" s="7" t="s">
        <v>221</v>
      </c>
      <c r="L78" s="57">
        <v>46983.309999999983</v>
      </c>
    </row>
    <row r="79" spans="1:12" hidden="1" x14ac:dyDescent="0.25">
      <c r="A79" s="4">
        <v>83</v>
      </c>
      <c r="B79" s="12">
        <v>41758</v>
      </c>
      <c r="C79" s="13" t="s">
        <v>82</v>
      </c>
      <c r="D79" s="42">
        <v>-9.09</v>
      </c>
      <c r="E79" s="42"/>
      <c r="F79" s="7" t="s">
        <v>7</v>
      </c>
      <c r="G79" s="8">
        <v>41758</v>
      </c>
      <c r="H79" s="9">
        <f t="shared" si="2"/>
        <v>46974.219999999987</v>
      </c>
      <c r="I79" s="7" t="s">
        <v>205</v>
      </c>
      <c r="J79" s="7">
        <f t="shared" si="3"/>
        <v>2014</v>
      </c>
      <c r="L79" s="57">
        <v>46974.219999999987</v>
      </c>
    </row>
    <row r="80" spans="1:12" hidden="1" x14ac:dyDescent="0.25">
      <c r="A80" s="4">
        <v>84</v>
      </c>
      <c r="B80" s="12">
        <v>41759</v>
      </c>
      <c r="C80" s="13" t="s">
        <v>83</v>
      </c>
      <c r="D80" s="42">
        <v>-3.12</v>
      </c>
      <c r="E80" s="42"/>
      <c r="F80" s="7" t="s">
        <v>7</v>
      </c>
      <c r="G80" s="8">
        <v>41759</v>
      </c>
      <c r="H80" s="31">
        <f t="shared" si="2"/>
        <v>46971.099999999984</v>
      </c>
      <c r="I80" s="7" t="s">
        <v>205</v>
      </c>
      <c r="J80" s="7">
        <f t="shared" si="3"/>
        <v>2014</v>
      </c>
      <c r="K80" s="7" t="s">
        <v>255</v>
      </c>
      <c r="L80" s="57">
        <v>46971.099999999984</v>
      </c>
    </row>
    <row r="81" spans="1:12" hidden="1" x14ac:dyDescent="0.25">
      <c r="A81" s="4">
        <v>85</v>
      </c>
      <c r="B81" s="12">
        <v>41761</v>
      </c>
      <c r="C81" s="13" t="s">
        <v>84</v>
      </c>
      <c r="D81" s="42">
        <v>-4.3099999999999996</v>
      </c>
      <c r="E81" s="42"/>
      <c r="F81" s="7" t="s">
        <v>7</v>
      </c>
      <c r="G81" s="8">
        <v>41761</v>
      </c>
      <c r="H81" s="9">
        <f t="shared" si="2"/>
        <v>46966.789999999986</v>
      </c>
      <c r="I81" s="7" t="s">
        <v>205</v>
      </c>
      <c r="J81" s="7">
        <f t="shared" si="3"/>
        <v>2014</v>
      </c>
      <c r="K81" s="7" t="s">
        <v>255</v>
      </c>
      <c r="L81" s="57">
        <v>46966.789999999986</v>
      </c>
    </row>
    <row r="82" spans="1:12" hidden="1" x14ac:dyDescent="0.25">
      <c r="A82" s="4">
        <v>86</v>
      </c>
      <c r="B82" s="12">
        <v>41765</v>
      </c>
      <c r="C82" s="13" t="s">
        <v>85</v>
      </c>
      <c r="D82" s="42">
        <v>-9.75</v>
      </c>
      <c r="E82" s="42"/>
      <c r="F82" s="7" t="s">
        <v>7</v>
      </c>
      <c r="G82" s="8">
        <v>41765</v>
      </c>
      <c r="H82" s="9">
        <f t="shared" ref="H82:H145" si="4">D82+E82+H81</f>
        <v>46957.039999999986</v>
      </c>
      <c r="I82" s="7" t="s">
        <v>205</v>
      </c>
      <c r="J82" s="7">
        <f t="shared" si="3"/>
        <v>2014</v>
      </c>
      <c r="K82" s="7" t="s">
        <v>255</v>
      </c>
      <c r="L82" s="57">
        <v>46957.039999999986</v>
      </c>
    </row>
    <row r="83" spans="1:12" hidden="1" x14ac:dyDescent="0.25">
      <c r="A83" s="4">
        <v>87</v>
      </c>
      <c r="B83" s="12">
        <v>41766</v>
      </c>
      <c r="C83" s="13" t="s">
        <v>86</v>
      </c>
      <c r="D83" s="42">
        <v>-8.8699999999999992</v>
      </c>
      <c r="E83" s="42"/>
      <c r="F83" s="7" t="s">
        <v>7</v>
      </c>
      <c r="G83" s="8">
        <v>41766</v>
      </c>
      <c r="H83" s="9">
        <f t="shared" si="4"/>
        <v>46948.169999999984</v>
      </c>
      <c r="I83" s="7" t="s">
        <v>205</v>
      </c>
      <c r="J83" s="7">
        <f t="shared" si="3"/>
        <v>2014</v>
      </c>
      <c r="K83" s="7" t="s">
        <v>255</v>
      </c>
      <c r="L83" s="57">
        <v>46948.169999999984</v>
      </c>
    </row>
    <row r="84" spans="1:12" hidden="1" x14ac:dyDescent="0.25">
      <c r="A84" s="4">
        <v>88</v>
      </c>
      <c r="B84" s="12">
        <v>41768</v>
      </c>
      <c r="C84" s="13" t="s">
        <v>87</v>
      </c>
      <c r="D84" s="42">
        <v>-17.89</v>
      </c>
      <c r="E84" s="42"/>
      <c r="F84" s="7" t="s">
        <v>7</v>
      </c>
      <c r="G84" s="8">
        <v>41768</v>
      </c>
      <c r="H84" s="9">
        <f t="shared" si="4"/>
        <v>46930.279999999984</v>
      </c>
      <c r="I84" s="7" t="s">
        <v>205</v>
      </c>
      <c r="J84" s="7">
        <f t="shared" si="3"/>
        <v>2014</v>
      </c>
      <c r="K84" s="7" t="s">
        <v>255</v>
      </c>
      <c r="L84" s="57">
        <v>46930.279999999984</v>
      </c>
    </row>
    <row r="85" spans="1:12" hidden="1" x14ac:dyDescent="0.25">
      <c r="A85" s="4">
        <v>89</v>
      </c>
      <c r="B85" s="12">
        <v>41771</v>
      </c>
      <c r="C85" s="13" t="s">
        <v>88</v>
      </c>
      <c r="D85" s="42">
        <v>-16.7</v>
      </c>
      <c r="E85" s="42"/>
      <c r="F85" s="7" t="s">
        <v>7</v>
      </c>
      <c r="G85" s="8">
        <v>41771</v>
      </c>
      <c r="H85" s="9">
        <f t="shared" si="4"/>
        <v>46913.579999999987</v>
      </c>
      <c r="I85" s="7" t="s">
        <v>205</v>
      </c>
      <c r="J85" s="7">
        <f t="shared" si="3"/>
        <v>2014</v>
      </c>
      <c r="L85" s="57">
        <v>46913.579999999987</v>
      </c>
    </row>
    <row r="86" spans="1:12" hidden="1" x14ac:dyDescent="0.25">
      <c r="A86" s="4">
        <v>90</v>
      </c>
      <c r="B86" s="12">
        <v>41772</v>
      </c>
      <c r="C86" s="13" t="s">
        <v>89</v>
      </c>
      <c r="D86" s="42">
        <v>-9.7799999999999994</v>
      </c>
      <c r="E86" s="42"/>
      <c r="F86" s="7" t="s">
        <v>7</v>
      </c>
      <c r="G86" s="8">
        <v>41772</v>
      </c>
      <c r="H86" s="9">
        <f t="shared" si="4"/>
        <v>46903.799999999988</v>
      </c>
      <c r="I86" s="7" t="s">
        <v>205</v>
      </c>
      <c r="J86" s="7">
        <f t="shared" si="3"/>
        <v>2014</v>
      </c>
      <c r="K86" s="7" t="s">
        <v>255</v>
      </c>
      <c r="L86" s="57">
        <v>46903.799999999988</v>
      </c>
    </row>
    <row r="87" spans="1:12" hidden="1" x14ac:dyDescent="0.25">
      <c r="A87" s="4">
        <v>91</v>
      </c>
      <c r="B87" s="12">
        <v>41773</v>
      </c>
      <c r="C87" s="13" t="s">
        <v>90</v>
      </c>
      <c r="D87" s="42">
        <v>-8.8699999999999992</v>
      </c>
      <c r="E87" s="42"/>
      <c r="F87" s="7" t="s">
        <v>7</v>
      </c>
      <c r="G87" s="8">
        <v>41773</v>
      </c>
      <c r="H87" s="9">
        <f t="shared" si="4"/>
        <v>46894.929999999986</v>
      </c>
      <c r="I87" s="7" t="s">
        <v>205</v>
      </c>
      <c r="J87" s="7">
        <f t="shared" si="3"/>
        <v>2014</v>
      </c>
      <c r="K87" s="7" t="s">
        <v>255</v>
      </c>
      <c r="L87" s="57">
        <v>46894.929999999986</v>
      </c>
    </row>
    <row r="88" spans="1:12" hidden="1" x14ac:dyDescent="0.25">
      <c r="A88" s="4">
        <v>92</v>
      </c>
      <c r="B88" s="12">
        <v>41774</v>
      </c>
      <c r="C88" s="13" t="s">
        <v>91</v>
      </c>
      <c r="D88" s="42">
        <v>-10.59</v>
      </c>
      <c r="E88" s="42"/>
      <c r="F88" s="7" t="s">
        <v>7</v>
      </c>
      <c r="G88" s="8">
        <v>41774</v>
      </c>
      <c r="H88" s="9">
        <f t="shared" si="4"/>
        <v>46884.339999999989</v>
      </c>
      <c r="I88" s="7" t="s">
        <v>205</v>
      </c>
      <c r="J88" s="7">
        <f t="shared" si="3"/>
        <v>2014</v>
      </c>
      <c r="K88" s="7" t="s">
        <v>255</v>
      </c>
      <c r="L88" s="57">
        <v>46884.339999999989</v>
      </c>
    </row>
    <row r="89" spans="1:12" hidden="1" x14ac:dyDescent="0.25">
      <c r="A89" s="4">
        <v>93</v>
      </c>
      <c r="B89" s="12">
        <v>41775</v>
      </c>
      <c r="C89" s="13" t="s">
        <v>92</v>
      </c>
      <c r="D89" s="42">
        <v>-4.91</v>
      </c>
      <c r="E89" s="42"/>
      <c r="F89" s="7" t="s">
        <v>7</v>
      </c>
      <c r="G89" s="8">
        <v>41775</v>
      </c>
      <c r="H89" s="9">
        <f t="shared" si="4"/>
        <v>46879.429999999986</v>
      </c>
      <c r="I89" s="7" t="s">
        <v>205</v>
      </c>
      <c r="J89" s="7">
        <f t="shared" si="3"/>
        <v>2014</v>
      </c>
      <c r="K89" s="7" t="s">
        <v>255</v>
      </c>
      <c r="L89" s="57">
        <v>46879.429999999986</v>
      </c>
    </row>
    <row r="90" spans="1:12" hidden="1" x14ac:dyDescent="0.25">
      <c r="A90" s="4">
        <v>94</v>
      </c>
      <c r="B90" s="12">
        <v>41776</v>
      </c>
      <c r="C90" s="13" t="s">
        <v>172</v>
      </c>
      <c r="D90" s="42">
        <v>-37.869999999999997</v>
      </c>
      <c r="E90" s="42"/>
      <c r="F90" s="7" t="s">
        <v>7</v>
      </c>
      <c r="G90" s="8">
        <v>41775</v>
      </c>
      <c r="H90" s="9">
        <f t="shared" si="4"/>
        <v>46841.559999999983</v>
      </c>
      <c r="I90" s="7" t="s">
        <v>206</v>
      </c>
      <c r="J90" s="7">
        <f t="shared" si="3"/>
        <v>2014</v>
      </c>
      <c r="K90" s="7" t="s">
        <v>221</v>
      </c>
      <c r="L90" s="57">
        <v>46841.559999999983</v>
      </c>
    </row>
    <row r="91" spans="1:12" hidden="1" x14ac:dyDescent="0.25">
      <c r="A91" s="4">
        <v>95</v>
      </c>
      <c r="B91" s="12">
        <v>41778</v>
      </c>
      <c r="C91" s="13" t="s">
        <v>93</v>
      </c>
      <c r="D91" s="42">
        <v>-9.56</v>
      </c>
      <c r="E91" s="42"/>
      <c r="F91" s="7" t="s">
        <v>7</v>
      </c>
      <c r="G91" s="8">
        <v>41778</v>
      </c>
      <c r="H91" s="9">
        <f t="shared" si="4"/>
        <v>46831.999999999985</v>
      </c>
      <c r="I91" s="7" t="s">
        <v>205</v>
      </c>
      <c r="J91" s="7">
        <f t="shared" si="3"/>
        <v>2014</v>
      </c>
      <c r="K91" s="7" t="s">
        <v>255</v>
      </c>
      <c r="L91" s="57">
        <v>46831.999999999985</v>
      </c>
    </row>
    <row r="92" spans="1:12" hidden="1" x14ac:dyDescent="0.25">
      <c r="A92" s="4">
        <v>96</v>
      </c>
      <c r="B92" s="12">
        <v>41778</v>
      </c>
      <c r="C92" s="13" t="s">
        <v>175</v>
      </c>
      <c r="D92" s="42"/>
      <c r="E92" s="42">
        <v>11856</v>
      </c>
      <c r="F92" s="7" t="s">
        <v>7</v>
      </c>
      <c r="G92" s="8">
        <v>41778</v>
      </c>
      <c r="H92" s="9">
        <f t="shared" si="4"/>
        <v>58687.999999999985</v>
      </c>
      <c r="I92" s="14" t="s">
        <v>208</v>
      </c>
      <c r="J92" s="7">
        <f t="shared" si="3"/>
        <v>2014</v>
      </c>
      <c r="K92" s="7" t="s">
        <v>221</v>
      </c>
      <c r="L92" s="57">
        <v>58687.999999999985</v>
      </c>
    </row>
    <row r="93" spans="1:12" hidden="1" x14ac:dyDescent="0.25">
      <c r="A93" s="4">
        <v>97</v>
      </c>
      <c r="B93" s="12">
        <v>41779</v>
      </c>
      <c r="C93" s="13" t="s">
        <v>94</v>
      </c>
      <c r="D93" s="42">
        <v>-5.19</v>
      </c>
      <c r="E93" s="42"/>
      <c r="F93" s="7" t="s">
        <v>7</v>
      </c>
      <c r="G93" s="8">
        <v>41779</v>
      </c>
      <c r="H93" s="9">
        <f t="shared" si="4"/>
        <v>58682.809999999983</v>
      </c>
      <c r="I93" s="7" t="s">
        <v>205</v>
      </c>
      <c r="J93" s="7">
        <f t="shared" si="3"/>
        <v>2014</v>
      </c>
      <c r="K93" s="7" t="s">
        <v>255</v>
      </c>
      <c r="L93" s="57">
        <v>58682.809999999983</v>
      </c>
    </row>
    <row r="94" spans="1:12" hidden="1" x14ac:dyDescent="0.25">
      <c r="A94" s="4">
        <v>98</v>
      </c>
      <c r="B94" s="12">
        <v>41779</v>
      </c>
      <c r="C94" s="13" t="s">
        <v>176</v>
      </c>
      <c r="D94" s="42">
        <v>-180</v>
      </c>
      <c r="E94" s="42"/>
      <c r="F94" s="7" t="s">
        <v>7</v>
      </c>
      <c r="G94" s="8">
        <v>41779</v>
      </c>
      <c r="H94" s="9">
        <f t="shared" si="4"/>
        <v>58502.809999999983</v>
      </c>
      <c r="I94" s="7" t="s">
        <v>207</v>
      </c>
      <c r="J94" s="7">
        <f t="shared" si="3"/>
        <v>2014</v>
      </c>
      <c r="K94" s="7" t="s">
        <v>221</v>
      </c>
      <c r="L94" s="57">
        <v>58502.809999999983</v>
      </c>
    </row>
    <row r="95" spans="1:12" hidden="1" x14ac:dyDescent="0.25">
      <c r="A95" s="4">
        <v>99</v>
      </c>
      <c r="B95" s="12">
        <v>41781</v>
      </c>
      <c r="C95" s="13" t="s">
        <v>95</v>
      </c>
      <c r="D95" s="42">
        <v>-9.93</v>
      </c>
      <c r="E95" s="42"/>
      <c r="F95" s="7" t="s">
        <v>7</v>
      </c>
      <c r="G95" s="8">
        <v>41781</v>
      </c>
      <c r="H95" s="9">
        <f t="shared" si="4"/>
        <v>58492.879999999983</v>
      </c>
      <c r="I95" s="7" t="s">
        <v>205</v>
      </c>
      <c r="J95" s="7">
        <f t="shared" si="3"/>
        <v>2014</v>
      </c>
      <c r="K95" s="7" t="s">
        <v>255</v>
      </c>
      <c r="L95" s="57">
        <v>58492.879999999983</v>
      </c>
    </row>
    <row r="96" spans="1:12" hidden="1" x14ac:dyDescent="0.25">
      <c r="A96" s="4">
        <v>100</v>
      </c>
      <c r="B96" s="12">
        <v>41781</v>
      </c>
      <c r="C96" s="13" t="s">
        <v>96</v>
      </c>
      <c r="D96" s="42">
        <v>-5550</v>
      </c>
      <c r="E96" s="42"/>
      <c r="F96" s="7" t="s">
        <v>7</v>
      </c>
      <c r="G96" s="8">
        <v>41780</v>
      </c>
      <c r="H96" s="9">
        <f t="shared" si="4"/>
        <v>52942.879999999983</v>
      </c>
      <c r="I96" s="15" t="s">
        <v>219</v>
      </c>
      <c r="J96" s="7">
        <f t="shared" si="3"/>
        <v>2014</v>
      </c>
      <c r="K96" s="7" t="s">
        <v>221</v>
      </c>
      <c r="L96" s="57">
        <v>52942.879999999983</v>
      </c>
    </row>
    <row r="97" spans="1:12" hidden="1" x14ac:dyDescent="0.25">
      <c r="A97" s="4">
        <v>101</v>
      </c>
      <c r="B97" s="12">
        <v>41782</v>
      </c>
      <c r="C97" s="13" t="s">
        <v>97</v>
      </c>
      <c r="D97" s="42">
        <v>-9.25</v>
      </c>
      <c r="E97" s="42"/>
      <c r="F97" s="7" t="s">
        <v>7</v>
      </c>
      <c r="G97" s="8">
        <v>41782</v>
      </c>
      <c r="H97" s="9">
        <f t="shared" si="4"/>
        <v>52933.629999999983</v>
      </c>
      <c r="I97" s="7" t="s">
        <v>205</v>
      </c>
      <c r="J97" s="7">
        <f t="shared" si="3"/>
        <v>2014</v>
      </c>
      <c r="K97" s="7" t="s">
        <v>255</v>
      </c>
      <c r="L97" s="57">
        <v>52933.629999999983</v>
      </c>
    </row>
    <row r="98" spans="1:12" hidden="1" x14ac:dyDescent="0.25">
      <c r="A98" s="4">
        <v>102</v>
      </c>
      <c r="B98" s="12">
        <v>41782</v>
      </c>
      <c r="C98" s="13" t="s">
        <v>177</v>
      </c>
      <c r="D98" s="42">
        <v>-367.2</v>
      </c>
      <c r="E98" s="42"/>
      <c r="F98" s="7" t="s">
        <v>7</v>
      </c>
      <c r="G98" s="8">
        <v>41782</v>
      </c>
      <c r="H98" s="9">
        <f t="shared" si="4"/>
        <v>52566.429999999986</v>
      </c>
      <c r="I98" s="7" t="s">
        <v>209</v>
      </c>
      <c r="J98" s="7">
        <f t="shared" si="3"/>
        <v>2014</v>
      </c>
      <c r="K98" s="7" t="s">
        <v>221</v>
      </c>
      <c r="L98" s="57">
        <v>52566.429999999986</v>
      </c>
    </row>
    <row r="99" spans="1:12" hidden="1" x14ac:dyDescent="0.25">
      <c r="A99" s="4">
        <v>103</v>
      </c>
      <c r="B99" s="12">
        <v>41785</v>
      </c>
      <c r="C99" s="13" t="s">
        <v>98</v>
      </c>
      <c r="D99" s="42">
        <v>-9.06</v>
      </c>
      <c r="E99" s="42"/>
      <c r="F99" s="7" t="s">
        <v>7</v>
      </c>
      <c r="G99" s="8">
        <v>41785</v>
      </c>
      <c r="H99" s="9">
        <f t="shared" si="4"/>
        <v>52557.369999999988</v>
      </c>
      <c r="I99" s="7" t="s">
        <v>205</v>
      </c>
      <c r="J99" s="7">
        <f t="shared" si="3"/>
        <v>2014</v>
      </c>
      <c r="K99" s="7" t="s">
        <v>255</v>
      </c>
      <c r="L99" s="57">
        <v>52557.369999999988</v>
      </c>
    </row>
    <row r="100" spans="1:12" hidden="1" x14ac:dyDescent="0.25">
      <c r="A100" s="4">
        <v>104</v>
      </c>
      <c r="B100" s="12">
        <v>41786</v>
      </c>
      <c r="C100" s="13" t="s">
        <v>99</v>
      </c>
      <c r="D100" s="42">
        <v>-5.12</v>
      </c>
      <c r="E100" s="42"/>
      <c r="F100" s="7" t="s">
        <v>7</v>
      </c>
      <c r="G100" s="8">
        <v>41786</v>
      </c>
      <c r="H100" s="9">
        <f t="shared" si="4"/>
        <v>52552.249999999985</v>
      </c>
      <c r="I100" s="7" t="s">
        <v>205</v>
      </c>
      <c r="J100" s="7">
        <f t="shared" si="3"/>
        <v>2014</v>
      </c>
      <c r="K100" s="7" t="s">
        <v>255</v>
      </c>
      <c r="L100" s="57">
        <v>52552.249999999985</v>
      </c>
    </row>
    <row r="101" spans="1:12" hidden="1" x14ac:dyDescent="0.25">
      <c r="A101" s="4">
        <v>105</v>
      </c>
      <c r="B101" s="12">
        <v>41787</v>
      </c>
      <c r="C101" s="13" t="s">
        <v>100</v>
      </c>
      <c r="D101" s="42">
        <v>-4.76</v>
      </c>
      <c r="E101" s="42"/>
      <c r="F101" s="7" t="s">
        <v>7</v>
      </c>
      <c r="G101" s="8">
        <v>41787</v>
      </c>
      <c r="H101" s="9">
        <f t="shared" si="4"/>
        <v>52547.489999999983</v>
      </c>
      <c r="I101" s="7" t="s">
        <v>205</v>
      </c>
      <c r="J101" s="7">
        <f t="shared" si="3"/>
        <v>2014</v>
      </c>
      <c r="K101" s="7" t="s">
        <v>255</v>
      </c>
      <c r="L101" s="57">
        <v>52547.489999999983</v>
      </c>
    </row>
    <row r="102" spans="1:12" hidden="1" x14ac:dyDescent="0.25">
      <c r="A102" s="4">
        <v>106</v>
      </c>
      <c r="B102" s="12">
        <v>41789</v>
      </c>
      <c r="C102" s="13" t="s">
        <v>101</v>
      </c>
      <c r="D102" s="42">
        <v>-18.04</v>
      </c>
      <c r="E102" s="42"/>
      <c r="F102" s="7" t="s">
        <v>7</v>
      </c>
      <c r="G102" s="8">
        <v>41789</v>
      </c>
      <c r="H102" s="31">
        <f t="shared" si="4"/>
        <v>52529.449999999983</v>
      </c>
      <c r="I102" s="7" t="s">
        <v>205</v>
      </c>
      <c r="J102" s="7">
        <f t="shared" si="3"/>
        <v>2014</v>
      </c>
      <c r="K102" s="7" t="s">
        <v>255</v>
      </c>
      <c r="L102" s="57">
        <v>52529.449999999983</v>
      </c>
    </row>
    <row r="103" spans="1:12" hidden="1" x14ac:dyDescent="0.25">
      <c r="A103" s="4">
        <v>107</v>
      </c>
      <c r="B103" s="12">
        <v>41792</v>
      </c>
      <c r="C103" s="13" t="s">
        <v>178</v>
      </c>
      <c r="D103" s="42">
        <v>-367.2</v>
      </c>
      <c r="E103" s="42"/>
      <c r="F103" s="7" t="s">
        <v>7</v>
      </c>
      <c r="G103" s="8">
        <v>41792</v>
      </c>
      <c r="H103" s="9">
        <f t="shared" si="4"/>
        <v>52162.249999999985</v>
      </c>
      <c r="I103" s="7" t="s">
        <v>209</v>
      </c>
      <c r="J103" s="7">
        <f t="shared" si="3"/>
        <v>2014</v>
      </c>
      <c r="K103" s="7" t="s">
        <v>221</v>
      </c>
      <c r="L103" s="57">
        <v>52162.249999999985</v>
      </c>
    </row>
    <row r="104" spans="1:12" hidden="1" x14ac:dyDescent="0.25">
      <c r="A104" s="4">
        <v>108</v>
      </c>
      <c r="B104" s="12">
        <v>41792</v>
      </c>
      <c r="C104" s="13" t="s">
        <v>179</v>
      </c>
      <c r="D104" s="42">
        <v>-6956.85</v>
      </c>
      <c r="E104" s="42"/>
      <c r="F104" s="7" t="s">
        <v>7</v>
      </c>
      <c r="G104" s="8">
        <v>41792</v>
      </c>
      <c r="H104" s="9">
        <f t="shared" si="4"/>
        <v>45205.399999999987</v>
      </c>
      <c r="I104" s="15" t="s">
        <v>210</v>
      </c>
      <c r="J104" s="7">
        <f t="shared" si="3"/>
        <v>2014</v>
      </c>
      <c r="K104" s="7" t="s">
        <v>221</v>
      </c>
      <c r="L104" s="57">
        <v>45205.399999999987</v>
      </c>
    </row>
    <row r="105" spans="1:12" hidden="1" x14ac:dyDescent="0.25">
      <c r="A105" s="4">
        <v>109</v>
      </c>
      <c r="B105" s="12">
        <v>41793</v>
      </c>
      <c r="C105" s="13" t="s">
        <v>102</v>
      </c>
      <c r="D105" s="42">
        <v>-4.54</v>
      </c>
      <c r="E105" s="42"/>
      <c r="F105" s="7" t="s">
        <v>7</v>
      </c>
      <c r="G105" s="8">
        <v>41793</v>
      </c>
      <c r="H105" s="9">
        <f t="shared" si="4"/>
        <v>45200.859999999986</v>
      </c>
      <c r="I105" s="7" t="s">
        <v>205</v>
      </c>
      <c r="J105" s="7">
        <f t="shared" si="3"/>
        <v>2014</v>
      </c>
      <c r="K105" s="7" t="s">
        <v>255</v>
      </c>
      <c r="L105" s="57">
        <v>45200.859999999986</v>
      </c>
    </row>
    <row r="106" spans="1:12" hidden="1" x14ac:dyDescent="0.25">
      <c r="A106" s="4">
        <v>110</v>
      </c>
      <c r="B106" s="12">
        <v>41795</v>
      </c>
      <c r="C106" s="13" t="s">
        <v>103</v>
      </c>
      <c r="D106" s="42">
        <v>-9.6199999999999992</v>
      </c>
      <c r="E106" s="42"/>
      <c r="F106" s="7" t="s">
        <v>7</v>
      </c>
      <c r="G106" s="8">
        <v>41795</v>
      </c>
      <c r="H106" s="9">
        <f t="shared" si="4"/>
        <v>45191.239999999983</v>
      </c>
      <c r="I106" s="7" t="s">
        <v>205</v>
      </c>
      <c r="J106" s="7">
        <f t="shared" si="3"/>
        <v>2014</v>
      </c>
      <c r="K106" s="7" t="s">
        <v>255</v>
      </c>
      <c r="L106" s="57">
        <v>45191.239999999983</v>
      </c>
    </row>
    <row r="107" spans="1:12" hidden="1" x14ac:dyDescent="0.25">
      <c r="A107" s="4">
        <v>111</v>
      </c>
      <c r="B107" s="12">
        <v>41796</v>
      </c>
      <c r="C107" s="13" t="s">
        <v>104</v>
      </c>
      <c r="D107" s="42">
        <v>-9.75</v>
      </c>
      <c r="E107" s="42"/>
      <c r="F107" s="7" t="s">
        <v>7</v>
      </c>
      <c r="G107" s="8">
        <v>41796</v>
      </c>
      <c r="H107" s="9">
        <f t="shared" si="4"/>
        <v>45181.489999999983</v>
      </c>
      <c r="I107" s="7" t="s">
        <v>205</v>
      </c>
      <c r="J107" s="7">
        <f t="shared" si="3"/>
        <v>2014</v>
      </c>
      <c r="K107" s="7" t="s">
        <v>255</v>
      </c>
      <c r="L107" s="57">
        <v>45181.489999999983</v>
      </c>
    </row>
    <row r="108" spans="1:12" hidden="1" x14ac:dyDescent="0.25">
      <c r="A108" s="4">
        <v>112</v>
      </c>
      <c r="B108" s="12">
        <v>41800</v>
      </c>
      <c r="C108" s="13" t="s">
        <v>105</v>
      </c>
      <c r="D108" s="42">
        <v>-10.27</v>
      </c>
      <c r="E108" s="42"/>
      <c r="F108" s="7" t="s">
        <v>7</v>
      </c>
      <c r="G108" s="8">
        <v>41800</v>
      </c>
      <c r="H108" s="9">
        <f t="shared" si="4"/>
        <v>45171.219999999987</v>
      </c>
      <c r="I108" s="7" t="s">
        <v>205</v>
      </c>
      <c r="J108" s="7">
        <f t="shared" si="3"/>
        <v>2014</v>
      </c>
      <c r="K108" s="7" t="s">
        <v>255</v>
      </c>
      <c r="L108" s="57">
        <v>45171.219999999987</v>
      </c>
    </row>
    <row r="109" spans="1:12" hidden="1" x14ac:dyDescent="0.25">
      <c r="A109" s="4">
        <v>113</v>
      </c>
      <c r="B109" s="12">
        <v>41800</v>
      </c>
      <c r="C109" s="13" t="s">
        <v>106</v>
      </c>
      <c r="D109" s="42">
        <v>-30.1</v>
      </c>
      <c r="E109" s="42"/>
      <c r="F109" s="7" t="s">
        <v>7</v>
      </c>
      <c r="G109" s="8">
        <v>41800</v>
      </c>
      <c r="H109" s="9">
        <f t="shared" si="4"/>
        <v>45141.119999999988</v>
      </c>
      <c r="I109" s="15" t="s">
        <v>205</v>
      </c>
      <c r="J109" s="7">
        <f t="shared" si="3"/>
        <v>2014</v>
      </c>
      <c r="L109" s="57">
        <v>45141.119999999988</v>
      </c>
    </row>
    <row r="110" spans="1:12" hidden="1" x14ac:dyDescent="0.25">
      <c r="A110" s="4">
        <v>114</v>
      </c>
      <c r="B110" s="12">
        <v>41801</v>
      </c>
      <c r="C110" s="13" t="s">
        <v>107</v>
      </c>
      <c r="D110" s="42">
        <v>-9.1199999999999992</v>
      </c>
      <c r="E110" s="42"/>
      <c r="F110" s="7" t="s">
        <v>7</v>
      </c>
      <c r="G110" s="8">
        <v>41801</v>
      </c>
      <c r="H110" s="9">
        <f t="shared" si="4"/>
        <v>45131.999999999985</v>
      </c>
      <c r="I110" s="7" t="s">
        <v>205</v>
      </c>
      <c r="J110" s="7">
        <f t="shared" si="3"/>
        <v>2014</v>
      </c>
      <c r="K110" s="7" t="s">
        <v>255</v>
      </c>
      <c r="L110" s="57">
        <v>45131.999999999985</v>
      </c>
    </row>
    <row r="111" spans="1:12" hidden="1" x14ac:dyDescent="0.25">
      <c r="A111" s="4">
        <v>115</v>
      </c>
      <c r="B111" s="12">
        <v>41802</v>
      </c>
      <c r="C111" s="13" t="s">
        <v>108</v>
      </c>
      <c r="D111" s="42">
        <v>-8.58</v>
      </c>
      <c r="E111" s="42"/>
      <c r="F111" s="7" t="s">
        <v>7</v>
      </c>
      <c r="G111" s="8">
        <v>41802</v>
      </c>
      <c r="H111" s="9">
        <f t="shared" si="4"/>
        <v>45123.419999999984</v>
      </c>
      <c r="I111" s="7" t="s">
        <v>205</v>
      </c>
      <c r="J111" s="7">
        <f t="shared" si="3"/>
        <v>2014</v>
      </c>
      <c r="K111" s="7" t="s">
        <v>255</v>
      </c>
      <c r="L111" s="57">
        <v>45123.419999999984</v>
      </c>
    </row>
    <row r="112" spans="1:12" hidden="1" x14ac:dyDescent="0.25">
      <c r="A112" s="4">
        <v>116</v>
      </c>
      <c r="B112" s="12">
        <v>41803</v>
      </c>
      <c r="C112" s="13" t="s">
        <v>109</v>
      </c>
      <c r="D112" s="42">
        <v>-5</v>
      </c>
      <c r="E112" s="42"/>
      <c r="F112" s="7" t="s">
        <v>7</v>
      </c>
      <c r="G112" s="8">
        <v>41803</v>
      </c>
      <c r="H112" s="9">
        <f t="shared" si="4"/>
        <v>45118.419999999984</v>
      </c>
      <c r="I112" s="7" t="s">
        <v>212</v>
      </c>
      <c r="J112" s="7">
        <f t="shared" si="3"/>
        <v>2014</v>
      </c>
      <c r="L112" s="57">
        <v>45118.419999999984</v>
      </c>
    </row>
    <row r="113" spans="1:12" hidden="1" x14ac:dyDescent="0.25">
      <c r="A113" s="4">
        <v>117</v>
      </c>
      <c r="B113" s="12">
        <v>41803</v>
      </c>
      <c r="C113" s="13" t="s">
        <v>110</v>
      </c>
      <c r="D113" s="42">
        <v>-8.49</v>
      </c>
      <c r="E113" s="42"/>
      <c r="F113" s="7" t="s">
        <v>7</v>
      </c>
      <c r="G113" s="8">
        <v>41803</v>
      </c>
      <c r="H113" s="9">
        <f t="shared" si="4"/>
        <v>45109.929999999986</v>
      </c>
      <c r="I113" s="7" t="s">
        <v>205</v>
      </c>
      <c r="J113" s="7">
        <f t="shared" si="3"/>
        <v>2014</v>
      </c>
      <c r="K113" s="7" t="s">
        <v>255</v>
      </c>
      <c r="L113" s="57">
        <v>45109.929999999986</v>
      </c>
    </row>
    <row r="114" spans="1:12" hidden="1" x14ac:dyDescent="0.25">
      <c r="A114" s="4">
        <v>118</v>
      </c>
      <c r="B114" s="12">
        <v>41806</v>
      </c>
      <c r="C114" s="13" t="s">
        <v>111</v>
      </c>
      <c r="D114" s="42">
        <v>-9.56</v>
      </c>
      <c r="E114" s="42"/>
      <c r="F114" s="7" t="s">
        <v>7</v>
      </c>
      <c r="G114" s="8">
        <v>41806</v>
      </c>
      <c r="H114" s="9">
        <f t="shared" si="4"/>
        <v>45100.369999999988</v>
      </c>
      <c r="I114" s="7" t="s">
        <v>205</v>
      </c>
      <c r="J114" s="7">
        <f t="shared" si="3"/>
        <v>2014</v>
      </c>
      <c r="K114" s="7" t="s">
        <v>255</v>
      </c>
      <c r="L114" s="57">
        <v>45100.369999999988</v>
      </c>
    </row>
    <row r="115" spans="1:12" hidden="1" x14ac:dyDescent="0.25">
      <c r="A115" s="4">
        <v>119</v>
      </c>
      <c r="B115" s="12">
        <v>41807</v>
      </c>
      <c r="C115" s="13" t="s">
        <v>172</v>
      </c>
      <c r="D115" s="42">
        <v>-37.869999999999997</v>
      </c>
      <c r="E115" s="42"/>
      <c r="F115" s="7" t="s">
        <v>7</v>
      </c>
      <c r="G115" s="8">
        <v>41806</v>
      </c>
      <c r="H115" s="9">
        <f t="shared" si="4"/>
        <v>45062.499999999985</v>
      </c>
      <c r="I115" s="7" t="s">
        <v>206</v>
      </c>
      <c r="J115" s="7">
        <f t="shared" si="3"/>
        <v>2014</v>
      </c>
      <c r="K115" s="7" t="s">
        <v>221</v>
      </c>
      <c r="L115" s="57">
        <v>45062.499999999985</v>
      </c>
    </row>
    <row r="116" spans="1:12" hidden="1" x14ac:dyDescent="0.25">
      <c r="A116" s="4">
        <v>120</v>
      </c>
      <c r="B116" s="12">
        <v>41807</v>
      </c>
      <c r="C116" s="13" t="s">
        <v>112</v>
      </c>
      <c r="D116" s="42">
        <v>-10.39</v>
      </c>
      <c r="E116" s="42"/>
      <c r="F116" s="7" t="s">
        <v>7</v>
      </c>
      <c r="G116" s="8">
        <v>41807</v>
      </c>
      <c r="H116" s="9">
        <f t="shared" si="4"/>
        <v>45052.109999999986</v>
      </c>
      <c r="I116" s="7" t="s">
        <v>205</v>
      </c>
      <c r="J116" s="7">
        <f t="shared" si="3"/>
        <v>2014</v>
      </c>
      <c r="K116" s="7" t="s">
        <v>255</v>
      </c>
      <c r="L116" s="57">
        <v>45052.109999999986</v>
      </c>
    </row>
    <row r="117" spans="1:12" hidden="1" x14ac:dyDescent="0.25">
      <c r="A117" s="4">
        <v>121</v>
      </c>
      <c r="B117" s="12">
        <v>41808</v>
      </c>
      <c r="C117" s="13" t="s">
        <v>113</v>
      </c>
      <c r="D117" s="42">
        <v>-9.85</v>
      </c>
      <c r="E117" s="42"/>
      <c r="F117" s="7" t="s">
        <v>7</v>
      </c>
      <c r="G117" s="8">
        <v>41808</v>
      </c>
      <c r="H117" s="9">
        <f t="shared" si="4"/>
        <v>45042.259999999987</v>
      </c>
      <c r="I117" s="7" t="s">
        <v>205</v>
      </c>
      <c r="J117" s="7">
        <f t="shared" si="3"/>
        <v>2014</v>
      </c>
      <c r="K117" s="7" t="s">
        <v>255</v>
      </c>
      <c r="L117" s="57">
        <v>45042.259999999987</v>
      </c>
    </row>
    <row r="118" spans="1:12" hidden="1" x14ac:dyDescent="0.25">
      <c r="A118" s="4">
        <v>122</v>
      </c>
      <c r="B118" s="12">
        <v>41808</v>
      </c>
      <c r="C118" s="13" t="s">
        <v>180</v>
      </c>
      <c r="D118" s="42"/>
      <c r="E118" s="42">
        <v>10608</v>
      </c>
      <c r="F118" s="7" t="s">
        <v>7</v>
      </c>
      <c r="G118" s="8">
        <v>41808</v>
      </c>
      <c r="H118" s="9">
        <f t="shared" si="4"/>
        <v>55650.259999999987</v>
      </c>
      <c r="I118" s="14" t="s">
        <v>208</v>
      </c>
      <c r="J118" s="7">
        <f t="shared" si="3"/>
        <v>2014</v>
      </c>
      <c r="K118" s="7" t="s">
        <v>221</v>
      </c>
      <c r="L118" s="57">
        <v>55650.259999999987</v>
      </c>
    </row>
    <row r="119" spans="1:12" hidden="1" x14ac:dyDescent="0.25">
      <c r="A119" s="4">
        <v>123</v>
      </c>
      <c r="B119" s="12">
        <v>41808</v>
      </c>
      <c r="C119" s="13" t="s">
        <v>182</v>
      </c>
      <c r="D119" s="42">
        <v>-2774</v>
      </c>
      <c r="E119" s="42"/>
      <c r="F119" s="7" t="s">
        <v>7</v>
      </c>
      <c r="G119" s="8">
        <v>41808</v>
      </c>
      <c r="H119" s="9">
        <f t="shared" si="4"/>
        <v>52876.259999999987</v>
      </c>
      <c r="I119" s="15" t="s">
        <v>219</v>
      </c>
      <c r="J119" s="7">
        <f t="shared" si="3"/>
        <v>2014</v>
      </c>
      <c r="L119" s="57">
        <v>52876.259999999987</v>
      </c>
    </row>
    <row r="120" spans="1:12" hidden="1" x14ac:dyDescent="0.25">
      <c r="A120" s="4">
        <v>124</v>
      </c>
      <c r="B120" s="12">
        <v>41809</v>
      </c>
      <c r="C120" s="13" t="s">
        <v>114</v>
      </c>
      <c r="D120" s="42">
        <v>-9.7799999999999994</v>
      </c>
      <c r="E120" s="42"/>
      <c r="F120" s="7" t="s">
        <v>7</v>
      </c>
      <c r="G120" s="8">
        <v>41809</v>
      </c>
      <c r="H120" s="9">
        <f t="shared" si="4"/>
        <v>52866.479999999989</v>
      </c>
      <c r="I120" s="7" t="s">
        <v>205</v>
      </c>
      <c r="J120" s="7">
        <f t="shared" si="3"/>
        <v>2014</v>
      </c>
      <c r="K120" s="7" t="s">
        <v>255</v>
      </c>
      <c r="L120" s="57">
        <v>52866.479999999989</v>
      </c>
    </row>
    <row r="121" spans="1:12" hidden="1" x14ac:dyDescent="0.25">
      <c r="A121" s="4">
        <v>125</v>
      </c>
      <c r="B121" s="12">
        <v>41809</v>
      </c>
      <c r="C121" s="13" t="s">
        <v>115</v>
      </c>
      <c r="D121" s="42">
        <v>-39</v>
      </c>
      <c r="E121" s="42"/>
      <c r="F121" s="7" t="s">
        <v>7</v>
      </c>
      <c r="G121" s="8">
        <v>41809</v>
      </c>
      <c r="H121" s="9">
        <f t="shared" si="4"/>
        <v>52827.479999999989</v>
      </c>
      <c r="I121" s="7" t="s">
        <v>205</v>
      </c>
      <c r="J121" s="7">
        <f t="shared" si="3"/>
        <v>2014</v>
      </c>
      <c r="K121" s="7" t="s">
        <v>255</v>
      </c>
      <c r="L121" s="57">
        <v>52827.479999999989</v>
      </c>
    </row>
    <row r="122" spans="1:12" hidden="1" x14ac:dyDescent="0.25">
      <c r="A122" s="4">
        <v>126</v>
      </c>
      <c r="B122" s="12">
        <v>41810</v>
      </c>
      <c r="C122" s="13" t="s">
        <v>116</v>
      </c>
      <c r="D122" s="42">
        <v>-17.489999999999998</v>
      </c>
      <c r="E122" s="42"/>
      <c r="F122" s="7" t="s">
        <v>7</v>
      </c>
      <c r="G122" s="8">
        <v>41810</v>
      </c>
      <c r="H122" s="9">
        <f t="shared" si="4"/>
        <v>52809.989999999991</v>
      </c>
      <c r="I122" s="7" t="s">
        <v>205</v>
      </c>
      <c r="J122" s="7">
        <f t="shared" si="3"/>
        <v>2014</v>
      </c>
      <c r="L122" s="57">
        <v>52809.989999999991</v>
      </c>
    </row>
    <row r="123" spans="1:12" hidden="1" x14ac:dyDescent="0.25">
      <c r="A123" s="4">
        <v>127</v>
      </c>
      <c r="B123" s="12">
        <v>41810</v>
      </c>
      <c r="C123" s="13" t="s">
        <v>181</v>
      </c>
      <c r="D123" s="42">
        <v>-180</v>
      </c>
      <c r="E123" s="42"/>
      <c r="F123" s="7" t="s">
        <v>7</v>
      </c>
      <c r="G123" s="8">
        <v>41810</v>
      </c>
      <c r="H123" s="9">
        <f t="shared" si="4"/>
        <v>52629.989999999991</v>
      </c>
      <c r="I123" s="7" t="s">
        <v>207</v>
      </c>
      <c r="J123" s="7">
        <f t="shared" si="3"/>
        <v>2014</v>
      </c>
      <c r="K123" s="7" t="s">
        <v>221</v>
      </c>
      <c r="L123" s="57">
        <v>52629.989999999991</v>
      </c>
    </row>
    <row r="124" spans="1:12" hidden="1" x14ac:dyDescent="0.25">
      <c r="A124" s="4">
        <v>128</v>
      </c>
      <c r="B124" s="12">
        <v>41813</v>
      </c>
      <c r="C124" s="13" t="s">
        <v>117</v>
      </c>
      <c r="D124" s="42">
        <v>-9.26</v>
      </c>
      <c r="E124" s="42"/>
      <c r="F124" s="7" t="s">
        <v>7</v>
      </c>
      <c r="G124" s="8">
        <v>41813</v>
      </c>
      <c r="H124" s="9">
        <f t="shared" si="4"/>
        <v>52620.729999999989</v>
      </c>
      <c r="I124" s="7" t="s">
        <v>205</v>
      </c>
      <c r="J124" s="7">
        <f t="shared" si="3"/>
        <v>2014</v>
      </c>
      <c r="K124" s="7" t="s">
        <v>255</v>
      </c>
      <c r="L124" s="57">
        <v>52620.729999999989</v>
      </c>
    </row>
    <row r="125" spans="1:12" hidden="1" x14ac:dyDescent="0.25">
      <c r="A125" s="4">
        <v>129</v>
      </c>
      <c r="B125" s="12">
        <v>41814</v>
      </c>
      <c r="C125" s="13" t="s">
        <v>118</v>
      </c>
      <c r="D125" s="42">
        <v>-9.56</v>
      </c>
      <c r="E125" s="42"/>
      <c r="F125" s="7" t="s">
        <v>7</v>
      </c>
      <c r="G125" s="8">
        <v>41814</v>
      </c>
      <c r="H125" s="9">
        <f t="shared" si="4"/>
        <v>52611.169999999991</v>
      </c>
      <c r="I125" s="7" t="s">
        <v>205</v>
      </c>
      <c r="J125" s="7">
        <f t="shared" si="3"/>
        <v>2014</v>
      </c>
      <c r="K125" s="7" t="s">
        <v>255</v>
      </c>
      <c r="L125" s="57">
        <v>52611.169999999991</v>
      </c>
    </row>
    <row r="126" spans="1:12" hidden="1" x14ac:dyDescent="0.25">
      <c r="A126" s="4">
        <v>130</v>
      </c>
      <c r="B126" s="12">
        <v>41815</v>
      </c>
      <c r="C126" s="13" t="s">
        <v>119</v>
      </c>
      <c r="D126" s="42">
        <v>-9.48</v>
      </c>
      <c r="E126" s="42"/>
      <c r="F126" s="7" t="s">
        <v>7</v>
      </c>
      <c r="G126" s="8">
        <v>41815</v>
      </c>
      <c r="H126" s="9">
        <f t="shared" si="4"/>
        <v>52601.689999999988</v>
      </c>
      <c r="I126" s="7" t="s">
        <v>205</v>
      </c>
      <c r="J126" s="7">
        <f t="shared" si="3"/>
        <v>2014</v>
      </c>
      <c r="K126" s="7" t="s">
        <v>255</v>
      </c>
      <c r="L126" s="57">
        <v>52601.689999999988</v>
      </c>
    </row>
    <row r="127" spans="1:12" hidden="1" x14ac:dyDescent="0.25">
      <c r="A127" s="4">
        <v>131</v>
      </c>
      <c r="B127" s="12">
        <v>41816</v>
      </c>
      <c r="C127" s="13" t="s">
        <v>120</v>
      </c>
      <c r="D127" s="42">
        <v>-9.8000000000000007</v>
      </c>
      <c r="E127" s="42"/>
      <c r="F127" s="7" t="s">
        <v>7</v>
      </c>
      <c r="G127" s="8">
        <v>41816</v>
      </c>
      <c r="H127" s="9">
        <f t="shared" si="4"/>
        <v>52591.889999999985</v>
      </c>
      <c r="I127" s="7" t="s">
        <v>205</v>
      </c>
      <c r="J127" s="7">
        <f t="shared" si="3"/>
        <v>2014</v>
      </c>
      <c r="K127" s="7" t="s">
        <v>255</v>
      </c>
      <c r="L127" s="57">
        <v>52591.889999999985</v>
      </c>
    </row>
    <row r="128" spans="1:12" hidden="1" x14ac:dyDescent="0.25">
      <c r="A128" s="4">
        <v>132</v>
      </c>
      <c r="B128" s="12">
        <v>41817</v>
      </c>
      <c r="C128" s="13" t="s">
        <v>121</v>
      </c>
      <c r="D128" s="42">
        <v>-9.3699999999999992</v>
      </c>
      <c r="E128" s="42"/>
      <c r="F128" s="7" t="s">
        <v>7</v>
      </c>
      <c r="G128" s="8">
        <v>41817</v>
      </c>
      <c r="H128" s="9">
        <f t="shared" si="4"/>
        <v>52582.519999999982</v>
      </c>
      <c r="I128" s="7" t="s">
        <v>205</v>
      </c>
      <c r="J128" s="7">
        <f t="shared" si="3"/>
        <v>2014</v>
      </c>
      <c r="K128" s="7" t="s">
        <v>255</v>
      </c>
      <c r="L128" s="57">
        <v>52582.519999999982</v>
      </c>
    </row>
    <row r="129" spans="1:12" hidden="1" x14ac:dyDescent="0.25">
      <c r="A129" s="4">
        <v>133</v>
      </c>
      <c r="B129" s="12">
        <v>41820</v>
      </c>
      <c r="C129" s="13" t="s">
        <v>122</v>
      </c>
      <c r="D129" s="42">
        <v>-10.38</v>
      </c>
      <c r="E129" s="42"/>
      <c r="F129" s="7" t="s">
        <v>7</v>
      </c>
      <c r="G129" s="8">
        <v>41820</v>
      </c>
      <c r="H129" s="31">
        <f t="shared" si="4"/>
        <v>52572.139999999985</v>
      </c>
      <c r="I129" s="7" t="s">
        <v>205</v>
      </c>
      <c r="J129" s="7">
        <f t="shared" si="3"/>
        <v>2014</v>
      </c>
      <c r="K129" s="7" t="s">
        <v>255</v>
      </c>
      <c r="L129" s="57">
        <v>52572.139999999985</v>
      </c>
    </row>
    <row r="130" spans="1:12" hidden="1" x14ac:dyDescent="0.25">
      <c r="A130" s="4">
        <v>134</v>
      </c>
      <c r="B130" s="12">
        <v>41821</v>
      </c>
      <c r="C130" s="13" t="s">
        <v>123</v>
      </c>
      <c r="D130" s="42">
        <v>-8.2899999999999991</v>
      </c>
      <c r="E130" s="42"/>
      <c r="F130" s="7" t="s">
        <v>7</v>
      </c>
      <c r="G130" s="8">
        <v>41821</v>
      </c>
      <c r="H130" s="9">
        <f t="shared" si="4"/>
        <v>52563.849999999984</v>
      </c>
      <c r="I130" s="7" t="s">
        <v>205</v>
      </c>
      <c r="J130" s="7">
        <f t="shared" si="3"/>
        <v>2014</v>
      </c>
      <c r="K130" s="7" t="s">
        <v>255</v>
      </c>
      <c r="L130" s="57">
        <v>52563.849999999984</v>
      </c>
    </row>
    <row r="131" spans="1:12" hidden="1" x14ac:dyDescent="0.25">
      <c r="A131" s="4">
        <v>135</v>
      </c>
      <c r="B131" s="12">
        <v>41823</v>
      </c>
      <c r="C131" s="13" t="s">
        <v>124</v>
      </c>
      <c r="D131" s="42">
        <v>-9.6300000000000008</v>
      </c>
      <c r="E131" s="42"/>
      <c r="F131" s="7" t="s">
        <v>7</v>
      </c>
      <c r="G131" s="8">
        <v>41823</v>
      </c>
      <c r="H131" s="9">
        <f t="shared" si="4"/>
        <v>52554.219999999987</v>
      </c>
      <c r="I131" s="7" t="s">
        <v>205</v>
      </c>
      <c r="J131" s="7">
        <f t="shared" ref="J131:J194" si="5">YEAR(B131)</f>
        <v>2014</v>
      </c>
      <c r="K131" s="7" t="s">
        <v>255</v>
      </c>
      <c r="L131" s="57">
        <v>52554.219999999987</v>
      </c>
    </row>
    <row r="132" spans="1:12" hidden="1" x14ac:dyDescent="0.25">
      <c r="A132" s="4">
        <v>136</v>
      </c>
      <c r="B132" s="12">
        <v>41823</v>
      </c>
      <c r="C132" s="13" t="s">
        <v>183</v>
      </c>
      <c r="D132" s="42">
        <v>-432</v>
      </c>
      <c r="E132" s="42"/>
      <c r="F132" s="7" t="s">
        <v>7</v>
      </c>
      <c r="G132" s="8">
        <v>41823</v>
      </c>
      <c r="H132" s="9">
        <f t="shared" si="4"/>
        <v>52122.219999999987</v>
      </c>
      <c r="I132" s="7" t="s">
        <v>209</v>
      </c>
      <c r="J132" s="7">
        <f t="shared" si="5"/>
        <v>2014</v>
      </c>
      <c r="K132" s="7" t="s">
        <v>221</v>
      </c>
      <c r="L132" s="58">
        <v>52122.219999999987</v>
      </c>
    </row>
    <row r="133" spans="1:12" hidden="1" x14ac:dyDescent="0.25">
      <c r="A133" s="4">
        <v>137</v>
      </c>
      <c r="B133" s="12">
        <v>41824</v>
      </c>
      <c r="C133" s="13" t="s">
        <v>125</v>
      </c>
      <c r="D133" s="42">
        <v>-10.15</v>
      </c>
      <c r="E133" s="42"/>
      <c r="F133" s="7" t="s">
        <v>7</v>
      </c>
      <c r="G133" s="8">
        <v>41824</v>
      </c>
      <c r="H133" s="9">
        <f t="shared" si="4"/>
        <v>52112.069999999985</v>
      </c>
      <c r="I133" s="7" t="s">
        <v>205</v>
      </c>
      <c r="J133" s="7">
        <f t="shared" si="5"/>
        <v>2014</v>
      </c>
      <c r="K133" s="7" t="s">
        <v>255</v>
      </c>
      <c r="L133" s="57">
        <v>52112.069999999985</v>
      </c>
    </row>
    <row r="134" spans="1:12" hidden="1" x14ac:dyDescent="0.25">
      <c r="A134" s="4">
        <v>138</v>
      </c>
      <c r="B134" s="12">
        <v>41827</v>
      </c>
      <c r="C134" s="13" t="s">
        <v>126</v>
      </c>
      <c r="D134" s="42">
        <v>-9.4</v>
      </c>
      <c r="E134" s="42"/>
      <c r="F134" s="7" t="s">
        <v>7</v>
      </c>
      <c r="G134" s="8">
        <v>41827</v>
      </c>
      <c r="H134" s="9">
        <f t="shared" si="4"/>
        <v>52102.669999999984</v>
      </c>
      <c r="I134" s="7" t="s">
        <v>205</v>
      </c>
      <c r="J134" s="7">
        <f t="shared" si="5"/>
        <v>2014</v>
      </c>
      <c r="K134" s="7" t="s">
        <v>255</v>
      </c>
      <c r="L134" s="57">
        <v>52102.669999999984</v>
      </c>
    </row>
    <row r="135" spans="1:12" hidden="1" x14ac:dyDescent="0.25">
      <c r="A135" s="4">
        <v>139</v>
      </c>
      <c r="B135" s="12">
        <v>41828</v>
      </c>
      <c r="C135" s="13" t="s">
        <v>127</v>
      </c>
      <c r="D135" s="42">
        <v>-8.76</v>
      </c>
      <c r="E135" s="42"/>
      <c r="F135" s="7" t="s">
        <v>7</v>
      </c>
      <c r="G135" s="8">
        <v>41828</v>
      </c>
      <c r="H135" s="9">
        <f t="shared" si="4"/>
        <v>52093.909999999982</v>
      </c>
      <c r="I135" s="7" t="s">
        <v>205</v>
      </c>
      <c r="J135" s="7">
        <f t="shared" si="5"/>
        <v>2014</v>
      </c>
      <c r="K135" s="7" t="s">
        <v>255</v>
      </c>
      <c r="L135" s="57">
        <v>52093.909999999982</v>
      </c>
    </row>
    <row r="136" spans="1:12" hidden="1" x14ac:dyDescent="0.25">
      <c r="A136" s="4">
        <v>140</v>
      </c>
      <c r="B136" s="12">
        <v>41829</v>
      </c>
      <c r="C136" s="13" t="s">
        <v>128</v>
      </c>
      <c r="D136" s="42">
        <v>-9.67</v>
      </c>
      <c r="E136" s="42"/>
      <c r="F136" s="7" t="s">
        <v>7</v>
      </c>
      <c r="G136" s="8">
        <v>41829</v>
      </c>
      <c r="H136" s="9">
        <f t="shared" si="4"/>
        <v>52084.239999999983</v>
      </c>
      <c r="I136" s="7" t="s">
        <v>205</v>
      </c>
      <c r="J136" s="7">
        <f t="shared" si="5"/>
        <v>2014</v>
      </c>
      <c r="K136" s="7" t="s">
        <v>255</v>
      </c>
      <c r="L136" s="57">
        <v>52084.239999999983</v>
      </c>
    </row>
    <row r="137" spans="1:12" hidden="1" x14ac:dyDescent="0.25">
      <c r="A137" s="4">
        <v>141</v>
      </c>
      <c r="B137" s="12">
        <v>41831</v>
      </c>
      <c r="C137" s="13" t="s">
        <v>129</v>
      </c>
      <c r="D137" s="42">
        <v>-9.82</v>
      </c>
      <c r="E137" s="42"/>
      <c r="F137" s="7" t="s">
        <v>7</v>
      </c>
      <c r="G137" s="8">
        <v>41831</v>
      </c>
      <c r="H137" s="9">
        <f t="shared" si="4"/>
        <v>52074.419999999984</v>
      </c>
      <c r="I137" s="7" t="s">
        <v>205</v>
      </c>
      <c r="J137" s="7">
        <f t="shared" si="5"/>
        <v>2014</v>
      </c>
      <c r="K137" s="7" t="s">
        <v>255</v>
      </c>
      <c r="L137" s="57">
        <v>52074.419999999984</v>
      </c>
    </row>
    <row r="138" spans="1:12" hidden="1" x14ac:dyDescent="0.25">
      <c r="A138" s="4">
        <v>142</v>
      </c>
      <c r="B138" s="12">
        <v>41835</v>
      </c>
      <c r="C138" s="13" t="s">
        <v>130</v>
      </c>
      <c r="D138" s="42">
        <v>-16.8</v>
      </c>
      <c r="E138" s="42"/>
      <c r="F138" s="7" t="s">
        <v>7</v>
      </c>
      <c r="G138" s="8">
        <v>41835</v>
      </c>
      <c r="H138" s="9">
        <f t="shared" si="4"/>
        <v>52057.619999999981</v>
      </c>
      <c r="I138" s="14" t="s">
        <v>214</v>
      </c>
      <c r="J138" s="7">
        <f t="shared" si="5"/>
        <v>2014</v>
      </c>
      <c r="L138" s="57">
        <v>52057.619999999981</v>
      </c>
    </row>
    <row r="139" spans="1:12" hidden="1" x14ac:dyDescent="0.25">
      <c r="A139" s="4">
        <v>143</v>
      </c>
      <c r="B139" s="12">
        <v>41837</v>
      </c>
      <c r="C139" s="13" t="s">
        <v>172</v>
      </c>
      <c r="D139" s="42">
        <v>-37.869999999999997</v>
      </c>
      <c r="E139" s="42"/>
      <c r="F139" s="7" t="s">
        <v>7</v>
      </c>
      <c r="G139" s="8">
        <v>41836</v>
      </c>
      <c r="H139" s="9">
        <f t="shared" si="4"/>
        <v>52019.749999999978</v>
      </c>
      <c r="I139" s="7" t="s">
        <v>206</v>
      </c>
      <c r="J139" s="7">
        <f t="shared" si="5"/>
        <v>2014</v>
      </c>
      <c r="K139" s="7" t="s">
        <v>221</v>
      </c>
      <c r="L139" s="57">
        <v>52019.749999999978</v>
      </c>
    </row>
    <row r="140" spans="1:12" hidden="1" x14ac:dyDescent="0.25">
      <c r="A140" s="4">
        <v>144</v>
      </c>
      <c r="B140" s="12">
        <v>41838</v>
      </c>
      <c r="C140" s="13" t="s">
        <v>131</v>
      </c>
      <c r="D140" s="42">
        <v>-9.6</v>
      </c>
      <c r="E140" s="42"/>
      <c r="F140" s="7" t="s">
        <v>7</v>
      </c>
      <c r="G140" s="8">
        <v>41838</v>
      </c>
      <c r="H140" s="9">
        <f t="shared" si="4"/>
        <v>52010.14999999998</v>
      </c>
      <c r="I140" s="7" t="s">
        <v>205</v>
      </c>
      <c r="J140" s="7">
        <f t="shared" si="5"/>
        <v>2014</v>
      </c>
      <c r="K140" s="7" t="s">
        <v>255</v>
      </c>
      <c r="L140" s="57">
        <v>52010.14999999998</v>
      </c>
    </row>
    <row r="141" spans="1:12" hidden="1" x14ac:dyDescent="0.25">
      <c r="A141" s="4">
        <v>145</v>
      </c>
      <c r="B141" s="12">
        <v>41838</v>
      </c>
      <c r="C141" s="13" t="s">
        <v>184</v>
      </c>
      <c r="D141" s="42">
        <v>-180</v>
      </c>
      <c r="E141" s="42"/>
      <c r="F141" s="7" t="s">
        <v>7</v>
      </c>
      <c r="G141" s="8">
        <v>41838</v>
      </c>
      <c r="H141" s="9">
        <f t="shared" si="4"/>
        <v>51830.14999999998</v>
      </c>
      <c r="I141" s="7" t="s">
        <v>207</v>
      </c>
      <c r="J141" s="7">
        <f t="shared" si="5"/>
        <v>2014</v>
      </c>
      <c r="K141" s="7" t="s">
        <v>221</v>
      </c>
      <c r="L141" s="57">
        <v>51830.14999999998</v>
      </c>
    </row>
    <row r="142" spans="1:12" hidden="1" x14ac:dyDescent="0.25">
      <c r="A142" s="4">
        <v>146</v>
      </c>
      <c r="B142" s="12">
        <v>41841</v>
      </c>
      <c r="C142" s="13" t="s">
        <v>132</v>
      </c>
      <c r="D142" s="42">
        <v>-8.91</v>
      </c>
      <c r="E142" s="42"/>
      <c r="F142" s="7" t="s">
        <v>7</v>
      </c>
      <c r="G142" s="8">
        <v>41841</v>
      </c>
      <c r="H142" s="9">
        <f t="shared" si="4"/>
        <v>51821.239999999976</v>
      </c>
      <c r="I142" s="7" t="s">
        <v>205</v>
      </c>
      <c r="J142" s="7">
        <f t="shared" si="5"/>
        <v>2014</v>
      </c>
      <c r="K142" s="7" t="s">
        <v>255</v>
      </c>
      <c r="L142" s="57">
        <v>51821.239999999976</v>
      </c>
    </row>
    <row r="143" spans="1:12" hidden="1" x14ac:dyDescent="0.25">
      <c r="A143" s="4">
        <v>147</v>
      </c>
      <c r="B143" s="12">
        <v>41841</v>
      </c>
      <c r="C143" s="13" t="s">
        <v>133</v>
      </c>
      <c r="D143" s="42">
        <v>-57.9</v>
      </c>
      <c r="E143" s="42"/>
      <c r="F143" s="7" t="s">
        <v>7</v>
      </c>
      <c r="G143" s="8">
        <v>41841</v>
      </c>
      <c r="H143" s="9">
        <f t="shared" si="4"/>
        <v>51763.339999999975</v>
      </c>
      <c r="I143" s="15" t="s">
        <v>205</v>
      </c>
      <c r="J143" s="7">
        <f t="shared" si="5"/>
        <v>2014</v>
      </c>
      <c r="L143" s="57">
        <v>51763.339999999975</v>
      </c>
    </row>
    <row r="144" spans="1:12" hidden="1" x14ac:dyDescent="0.25">
      <c r="A144" s="4">
        <v>148</v>
      </c>
      <c r="B144" s="12">
        <v>41841</v>
      </c>
      <c r="C144" s="13" t="s">
        <v>185</v>
      </c>
      <c r="D144" s="42"/>
      <c r="E144" s="42">
        <v>10608</v>
      </c>
      <c r="F144" s="7" t="s">
        <v>7</v>
      </c>
      <c r="G144" s="8">
        <v>41841</v>
      </c>
      <c r="H144" s="9">
        <f t="shared" si="4"/>
        <v>62371.339999999975</v>
      </c>
      <c r="I144" s="14" t="s">
        <v>208</v>
      </c>
      <c r="J144" s="7">
        <f t="shared" si="5"/>
        <v>2014</v>
      </c>
      <c r="K144" s="7" t="s">
        <v>221</v>
      </c>
      <c r="L144" s="57">
        <v>62371.339999999975</v>
      </c>
    </row>
    <row r="145" spans="1:12" hidden="1" x14ac:dyDescent="0.25">
      <c r="A145" s="4">
        <v>149</v>
      </c>
      <c r="B145" s="12">
        <v>41843</v>
      </c>
      <c r="C145" s="13" t="s">
        <v>134</v>
      </c>
      <c r="D145" s="42">
        <v>-8.1</v>
      </c>
      <c r="E145" s="42"/>
      <c r="F145" s="7" t="s">
        <v>7</v>
      </c>
      <c r="G145" s="8">
        <v>41843</v>
      </c>
      <c r="H145" s="9">
        <f t="shared" si="4"/>
        <v>62363.239999999976</v>
      </c>
      <c r="I145" s="7" t="s">
        <v>205</v>
      </c>
      <c r="J145" s="7">
        <f t="shared" si="5"/>
        <v>2014</v>
      </c>
      <c r="K145" s="7" t="s">
        <v>255</v>
      </c>
      <c r="L145" s="57">
        <v>62363.239999999976</v>
      </c>
    </row>
    <row r="146" spans="1:12" hidden="1" x14ac:dyDescent="0.25">
      <c r="A146" s="4">
        <v>150</v>
      </c>
      <c r="B146" s="12">
        <v>41844</v>
      </c>
      <c r="C146" s="13" t="s">
        <v>135</v>
      </c>
      <c r="D146" s="42">
        <v>-8.0500000000000007</v>
      </c>
      <c r="E146" s="42"/>
      <c r="F146" s="7" t="s">
        <v>7</v>
      </c>
      <c r="G146" s="8">
        <v>41844</v>
      </c>
      <c r="H146" s="9">
        <f t="shared" ref="H146:H209" si="6">D146+E146+H145</f>
        <v>62355.189999999973</v>
      </c>
      <c r="I146" s="7" t="s">
        <v>205</v>
      </c>
      <c r="J146" s="7">
        <f t="shared" si="5"/>
        <v>2014</v>
      </c>
      <c r="K146" s="7" t="s">
        <v>255</v>
      </c>
      <c r="L146" s="57">
        <v>62355.189999999973</v>
      </c>
    </row>
    <row r="147" spans="1:12" hidden="1" x14ac:dyDescent="0.25">
      <c r="A147" s="4">
        <v>151</v>
      </c>
      <c r="B147" s="12">
        <v>41844</v>
      </c>
      <c r="C147" s="13" t="s">
        <v>136</v>
      </c>
      <c r="D147" s="42">
        <v>-50000</v>
      </c>
      <c r="E147" s="42"/>
      <c r="F147" s="7" t="s">
        <v>7</v>
      </c>
      <c r="G147" s="8">
        <v>41843</v>
      </c>
      <c r="H147" s="9">
        <f t="shared" si="6"/>
        <v>12355.189999999973</v>
      </c>
      <c r="I147" s="15" t="s">
        <v>278</v>
      </c>
      <c r="J147" s="7">
        <f t="shared" si="5"/>
        <v>2014</v>
      </c>
      <c r="K147" s="7" t="s">
        <v>221</v>
      </c>
      <c r="L147" s="57">
        <v>12355.189999999973</v>
      </c>
    </row>
    <row r="148" spans="1:12" hidden="1" x14ac:dyDescent="0.25">
      <c r="A148" s="4">
        <v>152</v>
      </c>
      <c r="B148" s="12">
        <v>41845</v>
      </c>
      <c r="C148" s="13" t="s">
        <v>137</v>
      </c>
      <c r="D148" s="42">
        <v>-9.76</v>
      </c>
      <c r="E148" s="42"/>
      <c r="F148" s="7" t="s">
        <v>7</v>
      </c>
      <c r="G148" s="8">
        <v>41845</v>
      </c>
      <c r="H148" s="9">
        <f t="shared" si="6"/>
        <v>12345.429999999973</v>
      </c>
      <c r="I148" s="7" t="s">
        <v>205</v>
      </c>
      <c r="J148" s="7">
        <f t="shared" si="5"/>
        <v>2014</v>
      </c>
      <c r="K148" s="7" t="s">
        <v>255</v>
      </c>
      <c r="L148" s="57">
        <v>12345.429999999973</v>
      </c>
    </row>
    <row r="149" spans="1:12" hidden="1" x14ac:dyDescent="0.25">
      <c r="A149" s="4">
        <v>153</v>
      </c>
      <c r="B149" s="12">
        <v>41848</v>
      </c>
      <c r="C149" s="13" t="s">
        <v>138</v>
      </c>
      <c r="D149" s="42">
        <v>-9.66</v>
      </c>
      <c r="E149" s="42"/>
      <c r="F149" s="7" t="s">
        <v>7</v>
      </c>
      <c r="G149" s="8">
        <v>41848</v>
      </c>
      <c r="H149" s="9">
        <f t="shared" si="6"/>
        <v>12335.769999999973</v>
      </c>
      <c r="I149" s="7" t="s">
        <v>205</v>
      </c>
      <c r="J149" s="7">
        <f t="shared" si="5"/>
        <v>2014</v>
      </c>
      <c r="K149" s="7" t="s">
        <v>255</v>
      </c>
      <c r="L149" s="57">
        <v>12335.769999999973</v>
      </c>
    </row>
    <row r="150" spans="1:12" hidden="1" x14ac:dyDescent="0.25">
      <c r="A150" s="4">
        <v>154</v>
      </c>
      <c r="B150" s="12">
        <v>41849</v>
      </c>
      <c r="C150" s="13" t="s">
        <v>139</v>
      </c>
      <c r="D150" s="42">
        <v>-9.4700000000000006</v>
      </c>
      <c r="E150" s="42"/>
      <c r="F150" s="7" t="s">
        <v>7</v>
      </c>
      <c r="G150" s="8">
        <v>41849</v>
      </c>
      <c r="H150" s="9">
        <f t="shared" si="6"/>
        <v>12326.299999999974</v>
      </c>
      <c r="I150" s="7" t="s">
        <v>205</v>
      </c>
      <c r="J150" s="7">
        <f t="shared" si="5"/>
        <v>2014</v>
      </c>
      <c r="K150" s="7" t="s">
        <v>255</v>
      </c>
      <c r="L150" s="57">
        <v>12326.299999999974</v>
      </c>
    </row>
    <row r="151" spans="1:12" hidden="1" x14ac:dyDescent="0.25">
      <c r="A151" s="4">
        <v>155</v>
      </c>
      <c r="B151" s="12">
        <v>41850</v>
      </c>
      <c r="C151" s="13" t="s">
        <v>140</v>
      </c>
      <c r="D151" s="42">
        <v>-9.06</v>
      </c>
      <c r="E151" s="42"/>
      <c r="F151" s="7" t="s">
        <v>7</v>
      </c>
      <c r="G151" s="8">
        <v>41850</v>
      </c>
      <c r="H151" s="9">
        <f t="shared" si="6"/>
        <v>12317.239999999974</v>
      </c>
      <c r="I151" s="7" t="s">
        <v>205</v>
      </c>
      <c r="J151" s="7">
        <f t="shared" si="5"/>
        <v>2014</v>
      </c>
      <c r="K151" s="7" t="s">
        <v>255</v>
      </c>
      <c r="L151" s="57">
        <v>12317.239999999974</v>
      </c>
    </row>
    <row r="152" spans="1:12" hidden="1" x14ac:dyDescent="0.25">
      <c r="A152" s="4">
        <v>156</v>
      </c>
      <c r="B152" s="12">
        <v>41851</v>
      </c>
      <c r="C152" s="13" t="s">
        <v>141</v>
      </c>
      <c r="D152" s="42">
        <v>-9.06</v>
      </c>
      <c r="E152" s="42"/>
      <c r="F152" s="7" t="s">
        <v>7</v>
      </c>
      <c r="G152" s="8">
        <v>41851</v>
      </c>
      <c r="H152" s="31">
        <f t="shared" si="6"/>
        <v>12308.179999999975</v>
      </c>
      <c r="I152" s="7" t="s">
        <v>205</v>
      </c>
      <c r="J152" s="7">
        <f t="shared" si="5"/>
        <v>2014</v>
      </c>
      <c r="K152" s="7" t="s">
        <v>255</v>
      </c>
      <c r="L152" s="57">
        <v>12308.179999999975</v>
      </c>
    </row>
    <row r="153" spans="1:12" hidden="1" x14ac:dyDescent="0.25">
      <c r="A153" s="4">
        <v>157</v>
      </c>
      <c r="B153" s="12">
        <v>41855</v>
      </c>
      <c r="C153" s="13" t="s">
        <v>186</v>
      </c>
      <c r="D153" s="42">
        <v>-76.67</v>
      </c>
      <c r="E153" s="42"/>
      <c r="F153" s="7" t="s">
        <v>7</v>
      </c>
      <c r="G153" s="8">
        <v>41855</v>
      </c>
      <c r="H153" s="9">
        <f t="shared" si="6"/>
        <v>12231.509999999975</v>
      </c>
      <c r="I153" s="7" t="s">
        <v>206</v>
      </c>
      <c r="J153" s="7">
        <f t="shared" si="5"/>
        <v>2014</v>
      </c>
      <c r="K153" s="7" t="s">
        <v>221</v>
      </c>
      <c r="L153" s="57">
        <v>12231.509999999975</v>
      </c>
    </row>
    <row r="154" spans="1:12" hidden="1" x14ac:dyDescent="0.25">
      <c r="A154" s="4">
        <v>158</v>
      </c>
      <c r="B154" s="12">
        <v>41855</v>
      </c>
      <c r="C154" s="13" t="s">
        <v>142</v>
      </c>
      <c r="D154" s="42">
        <v>-8.83</v>
      </c>
      <c r="E154" s="42"/>
      <c r="F154" s="7" t="s">
        <v>7</v>
      </c>
      <c r="G154" s="8">
        <v>41855</v>
      </c>
      <c r="H154" s="9">
        <f t="shared" si="6"/>
        <v>12222.679999999975</v>
      </c>
      <c r="I154" s="7" t="s">
        <v>205</v>
      </c>
      <c r="J154" s="7">
        <f t="shared" si="5"/>
        <v>2014</v>
      </c>
      <c r="K154" s="7" t="s">
        <v>255</v>
      </c>
      <c r="L154" s="57">
        <v>12222.679999999975</v>
      </c>
    </row>
    <row r="155" spans="1:12" hidden="1" x14ac:dyDescent="0.25">
      <c r="A155" s="4">
        <v>159</v>
      </c>
      <c r="B155" s="12">
        <v>41856</v>
      </c>
      <c r="C155" s="13" t="s">
        <v>143</v>
      </c>
      <c r="D155" s="42">
        <v>-9.3699999999999992</v>
      </c>
      <c r="E155" s="42"/>
      <c r="F155" s="7" t="s">
        <v>7</v>
      </c>
      <c r="G155" s="8">
        <v>41856</v>
      </c>
      <c r="H155" s="9">
        <f t="shared" si="6"/>
        <v>12213.309999999974</v>
      </c>
      <c r="I155" s="7" t="s">
        <v>205</v>
      </c>
      <c r="J155" s="7">
        <f t="shared" si="5"/>
        <v>2014</v>
      </c>
      <c r="K155" s="7" t="s">
        <v>255</v>
      </c>
      <c r="L155" s="57">
        <v>12213.309999999974</v>
      </c>
    </row>
    <row r="156" spans="1:12" hidden="1" x14ac:dyDescent="0.25">
      <c r="A156" s="4">
        <v>160</v>
      </c>
      <c r="B156" s="12">
        <v>41857</v>
      </c>
      <c r="C156" s="13" t="s">
        <v>187</v>
      </c>
      <c r="D156" s="42">
        <v>-399.6</v>
      </c>
      <c r="E156" s="42"/>
      <c r="F156" s="7" t="s">
        <v>7</v>
      </c>
      <c r="G156" s="8">
        <v>41856</v>
      </c>
      <c r="H156" s="9">
        <f t="shared" si="6"/>
        <v>11813.709999999974</v>
      </c>
      <c r="I156" s="7" t="s">
        <v>209</v>
      </c>
      <c r="J156" s="7">
        <f t="shared" si="5"/>
        <v>2014</v>
      </c>
      <c r="K156" s="7" t="s">
        <v>221</v>
      </c>
      <c r="L156" s="57">
        <v>11813.709999999974</v>
      </c>
    </row>
    <row r="157" spans="1:12" hidden="1" x14ac:dyDescent="0.25">
      <c r="A157" s="4">
        <v>161</v>
      </c>
      <c r="B157" s="12">
        <v>41857</v>
      </c>
      <c r="C157" s="13" t="s">
        <v>144</v>
      </c>
      <c r="D157" s="42">
        <v>-9.91</v>
      </c>
      <c r="E157" s="42"/>
      <c r="F157" s="7" t="s">
        <v>7</v>
      </c>
      <c r="G157" s="8">
        <v>41857</v>
      </c>
      <c r="H157" s="9">
        <f t="shared" si="6"/>
        <v>11803.799999999974</v>
      </c>
      <c r="I157" s="7" t="s">
        <v>205</v>
      </c>
      <c r="J157" s="7">
        <f t="shared" si="5"/>
        <v>2014</v>
      </c>
      <c r="K157" s="7" t="s">
        <v>255</v>
      </c>
      <c r="L157" s="57">
        <v>11803.799999999974</v>
      </c>
    </row>
    <row r="158" spans="1:12" hidden="1" x14ac:dyDescent="0.25">
      <c r="A158" s="4">
        <v>162</v>
      </c>
      <c r="B158" s="12">
        <v>41858</v>
      </c>
      <c r="C158" s="13" t="s">
        <v>145</v>
      </c>
      <c r="D158" s="42">
        <v>-8.9499999999999993</v>
      </c>
      <c r="E158" s="42"/>
      <c r="F158" s="7" t="s">
        <v>7</v>
      </c>
      <c r="G158" s="8">
        <v>41858</v>
      </c>
      <c r="H158" s="9">
        <f t="shared" si="6"/>
        <v>11794.849999999973</v>
      </c>
      <c r="I158" s="7" t="s">
        <v>205</v>
      </c>
      <c r="J158" s="7">
        <f t="shared" si="5"/>
        <v>2014</v>
      </c>
      <c r="K158" s="7" t="s">
        <v>255</v>
      </c>
      <c r="L158" s="57">
        <v>11794.849999999973</v>
      </c>
    </row>
    <row r="159" spans="1:12" hidden="1" x14ac:dyDescent="0.25">
      <c r="A159" s="4">
        <v>163</v>
      </c>
      <c r="B159" s="12">
        <v>41859</v>
      </c>
      <c r="C159" s="13" t="s">
        <v>146</v>
      </c>
      <c r="D159" s="42">
        <v>-9.8699999999999992</v>
      </c>
      <c r="E159" s="42"/>
      <c r="F159" s="7" t="s">
        <v>7</v>
      </c>
      <c r="G159" s="8">
        <v>41859</v>
      </c>
      <c r="H159" s="9">
        <f t="shared" si="6"/>
        <v>11784.979999999972</v>
      </c>
      <c r="I159" s="7" t="s">
        <v>205</v>
      </c>
      <c r="J159" s="7">
        <f t="shared" si="5"/>
        <v>2014</v>
      </c>
      <c r="K159" s="7" t="s">
        <v>255</v>
      </c>
      <c r="L159" s="57">
        <v>11784.979999999972</v>
      </c>
    </row>
    <row r="160" spans="1:12" hidden="1" x14ac:dyDescent="0.25">
      <c r="A160" s="4">
        <v>164</v>
      </c>
      <c r="B160" s="12">
        <v>41862</v>
      </c>
      <c r="C160" s="13" t="s">
        <v>147</v>
      </c>
      <c r="D160" s="42">
        <v>-33.4</v>
      </c>
      <c r="E160" s="42"/>
      <c r="F160" s="7" t="s">
        <v>7</v>
      </c>
      <c r="G160" s="8">
        <v>41862</v>
      </c>
      <c r="H160" s="9">
        <f t="shared" si="6"/>
        <v>11751.579999999973</v>
      </c>
      <c r="I160" s="7" t="s">
        <v>205</v>
      </c>
      <c r="J160" s="7">
        <f t="shared" si="5"/>
        <v>2014</v>
      </c>
      <c r="L160" s="57">
        <v>11751.579999999973</v>
      </c>
    </row>
    <row r="161" spans="1:12" hidden="1" x14ac:dyDescent="0.25">
      <c r="A161" s="4">
        <v>165</v>
      </c>
      <c r="B161" s="12">
        <v>41862</v>
      </c>
      <c r="C161" s="13" t="s">
        <v>148</v>
      </c>
      <c r="D161" s="42">
        <v>-10.61</v>
      </c>
      <c r="E161" s="42"/>
      <c r="F161" s="7" t="s">
        <v>7</v>
      </c>
      <c r="G161" s="8">
        <v>41862</v>
      </c>
      <c r="H161" s="9">
        <f t="shared" si="6"/>
        <v>11740.969999999972</v>
      </c>
      <c r="I161" s="7" t="s">
        <v>212</v>
      </c>
      <c r="J161" s="7">
        <f t="shared" si="5"/>
        <v>2014</v>
      </c>
      <c r="L161" s="57">
        <v>11740.969999999972</v>
      </c>
    </row>
    <row r="162" spans="1:12" hidden="1" x14ac:dyDescent="0.25">
      <c r="A162" s="4">
        <v>166</v>
      </c>
      <c r="B162" s="12">
        <v>41862</v>
      </c>
      <c r="C162" s="13" t="s">
        <v>149</v>
      </c>
      <c r="D162" s="42">
        <v>-36.25</v>
      </c>
      <c r="E162" s="42"/>
      <c r="F162" s="7" t="s">
        <v>7</v>
      </c>
      <c r="G162" s="8">
        <v>41862</v>
      </c>
      <c r="H162" s="9">
        <f t="shared" si="6"/>
        <v>11704.719999999972</v>
      </c>
      <c r="I162" s="15" t="s">
        <v>213</v>
      </c>
      <c r="J162" s="7">
        <f t="shared" si="5"/>
        <v>2014</v>
      </c>
      <c r="L162" s="57">
        <v>11704.719999999972</v>
      </c>
    </row>
    <row r="163" spans="1:12" hidden="1" x14ac:dyDescent="0.25">
      <c r="A163" s="4">
        <v>167</v>
      </c>
      <c r="B163" s="12">
        <v>41862</v>
      </c>
      <c r="C163" s="13" t="s">
        <v>188</v>
      </c>
      <c r="D163" s="42">
        <v>-1505</v>
      </c>
      <c r="E163" s="42"/>
      <c r="F163" s="7" t="s">
        <v>7</v>
      </c>
      <c r="G163" s="8">
        <v>41862</v>
      </c>
      <c r="H163" s="9">
        <f t="shared" si="6"/>
        <v>10199.719999999972</v>
      </c>
      <c r="I163" s="15" t="s">
        <v>213</v>
      </c>
      <c r="J163" s="7">
        <f t="shared" si="5"/>
        <v>2014</v>
      </c>
      <c r="K163" s="7" t="s">
        <v>221</v>
      </c>
      <c r="L163" s="57">
        <v>10199.719999999972</v>
      </c>
    </row>
    <row r="164" spans="1:12" hidden="1" x14ac:dyDescent="0.25">
      <c r="A164" s="4">
        <v>168</v>
      </c>
      <c r="B164" s="12">
        <v>41870</v>
      </c>
      <c r="C164" s="13" t="s">
        <v>172</v>
      </c>
      <c r="D164" s="42">
        <v>-37.869999999999997</v>
      </c>
      <c r="E164" s="42"/>
      <c r="F164" s="7" t="s">
        <v>7</v>
      </c>
      <c r="G164" s="8">
        <v>41869</v>
      </c>
      <c r="H164" s="9">
        <f t="shared" si="6"/>
        <v>10161.849999999971</v>
      </c>
      <c r="I164" s="7" t="s">
        <v>206</v>
      </c>
      <c r="J164" s="7">
        <f t="shared" si="5"/>
        <v>2014</v>
      </c>
      <c r="K164" s="7" t="s">
        <v>221</v>
      </c>
      <c r="L164" s="57">
        <v>10161.849999999971</v>
      </c>
    </row>
    <row r="165" spans="1:12" hidden="1" x14ac:dyDescent="0.25">
      <c r="A165" s="4">
        <v>169</v>
      </c>
      <c r="B165" s="12">
        <v>41873</v>
      </c>
      <c r="C165" s="13" t="s">
        <v>189</v>
      </c>
      <c r="D165" s="42">
        <v>-180</v>
      </c>
      <c r="E165" s="42"/>
      <c r="F165" s="7" t="s">
        <v>7</v>
      </c>
      <c r="G165" s="8">
        <v>41873</v>
      </c>
      <c r="H165" s="9">
        <f t="shared" si="6"/>
        <v>9981.8499999999713</v>
      </c>
      <c r="I165" s="7" t="s">
        <v>207</v>
      </c>
      <c r="J165" s="7">
        <f t="shared" si="5"/>
        <v>2014</v>
      </c>
      <c r="K165" s="7" t="s">
        <v>221</v>
      </c>
      <c r="L165" s="57">
        <v>9981.8499999999713</v>
      </c>
    </row>
    <row r="166" spans="1:12" hidden="1" x14ac:dyDescent="0.25">
      <c r="A166" s="4">
        <v>170</v>
      </c>
      <c r="B166" s="12">
        <v>41876</v>
      </c>
      <c r="C166" s="13" t="s">
        <v>190</v>
      </c>
      <c r="D166" s="42"/>
      <c r="E166" s="42">
        <v>12480</v>
      </c>
      <c r="F166" s="7" t="s">
        <v>7</v>
      </c>
      <c r="G166" s="8">
        <v>41876</v>
      </c>
      <c r="H166" s="31">
        <f t="shared" si="6"/>
        <v>22461.849999999969</v>
      </c>
      <c r="I166" s="14" t="s">
        <v>208</v>
      </c>
      <c r="J166" s="7">
        <f t="shared" si="5"/>
        <v>2014</v>
      </c>
      <c r="K166" s="7" t="s">
        <v>221</v>
      </c>
      <c r="L166" s="57">
        <v>22461.849999999969</v>
      </c>
    </row>
    <row r="167" spans="1:12" hidden="1" x14ac:dyDescent="0.25">
      <c r="A167" s="4">
        <v>171</v>
      </c>
      <c r="B167" s="12">
        <v>41884</v>
      </c>
      <c r="C167" s="13" t="s">
        <v>150</v>
      </c>
      <c r="D167" s="42">
        <v>-9.32</v>
      </c>
      <c r="E167" s="42"/>
      <c r="F167" s="7" t="s">
        <v>7</v>
      </c>
      <c r="G167" s="8">
        <v>41884</v>
      </c>
      <c r="H167" s="9">
        <f t="shared" si="6"/>
        <v>22452.52999999997</v>
      </c>
      <c r="I167" s="7" t="s">
        <v>205</v>
      </c>
      <c r="J167" s="7">
        <f t="shared" si="5"/>
        <v>2014</v>
      </c>
      <c r="K167" s="7" t="s">
        <v>255</v>
      </c>
      <c r="L167" s="57">
        <v>22452.52999999997</v>
      </c>
    </row>
    <row r="168" spans="1:12" hidden="1" x14ac:dyDescent="0.25">
      <c r="A168" s="4">
        <v>172</v>
      </c>
      <c r="B168" s="12">
        <v>41884</v>
      </c>
      <c r="C168" s="13" t="s">
        <v>191</v>
      </c>
      <c r="D168" s="42">
        <v>-151.19999999999999</v>
      </c>
      <c r="E168" s="42"/>
      <c r="F168" s="7" t="s">
        <v>7</v>
      </c>
      <c r="G168" s="8">
        <v>41884</v>
      </c>
      <c r="H168" s="9">
        <f t="shared" si="6"/>
        <v>22301.329999999969</v>
      </c>
      <c r="I168" s="7" t="s">
        <v>209</v>
      </c>
      <c r="J168" s="7">
        <f t="shared" si="5"/>
        <v>2014</v>
      </c>
      <c r="K168" s="7" t="s">
        <v>221</v>
      </c>
      <c r="L168" s="57">
        <v>22301.329999999969</v>
      </c>
    </row>
    <row r="169" spans="1:12" hidden="1" x14ac:dyDescent="0.25">
      <c r="A169" s="4">
        <v>173</v>
      </c>
      <c r="B169" s="12">
        <v>41884</v>
      </c>
      <c r="C169" s="13" t="s">
        <v>192</v>
      </c>
      <c r="D169" s="42">
        <v>-8362.77</v>
      </c>
      <c r="E169" s="42"/>
      <c r="F169" s="7" t="s">
        <v>7</v>
      </c>
      <c r="G169" s="8">
        <v>41884</v>
      </c>
      <c r="H169" s="9">
        <f t="shared" si="6"/>
        <v>13938.559999999969</v>
      </c>
      <c r="I169" s="15" t="s">
        <v>210</v>
      </c>
      <c r="J169" s="7">
        <f t="shared" si="5"/>
        <v>2014</v>
      </c>
      <c r="K169" s="7" t="s">
        <v>221</v>
      </c>
      <c r="L169" s="57">
        <v>13938.559999999969</v>
      </c>
    </row>
    <row r="170" spans="1:12" hidden="1" x14ac:dyDescent="0.25">
      <c r="A170" s="4">
        <v>174</v>
      </c>
      <c r="B170" s="12">
        <v>41885</v>
      </c>
      <c r="C170" s="13" t="s">
        <v>151</v>
      </c>
      <c r="D170" s="42">
        <v>-9.68</v>
      </c>
      <c r="E170" s="42"/>
      <c r="F170" s="7" t="s">
        <v>7</v>
      </c>
      <c r="G170" s="8">
        <v>41885</v>
      </c>
      <c r="H170" s="9">
        <f t="shared" si="6"/>
        <v>13928.879999999968</v>
      </c>
      <c r="I170" s="7" t="s">
        <v>205</v>
      </c>
      <c r="J170" s="7">
        <f t="shared" si="5"/>
        <v>2014</v>
      </c>
      <c r="K170" s="7" t="s">
        <v>255</v>
      </c>
      <c r="L170" s="57">
        <v>13928.879999999968</v>
      </c>
    </row>
    <row r="171" spans="1:12" hidden="1" x14ac:dyDescent="0.25">
      <c r="A171" s="4">
        <v>175</v>
      </c>
      <c r="B171" s="12">
        <v>41885</v>
      </c>
      <c r="C171" s="13" t="s">
        <v>193</v>
      </c>
      <c r="D171" s="42"/>
      <c r="E171" s="42">
        <v>1505</v>
      </c>
      <c r="F171" s="7" t="s">
        <v>7</v>
      </c>
      <c r="G171" s="8">
        <v>41886</v>
      </c>
      <c r="H171" s="9">
        <f t="shared" si="6"/>
        <v>15433.879999999968</v>
      </c>
      <c r="I171" s="15" t="s">
        <v>213</v>
      </c>
      <c r="J171" s="7">
        <f t="shared" si="5"/>
        <v>2014</v>
      </c>
      <c r="K171" s="7" t="s">
        <v>221</v>
      </c>
      <c r="L171" s="57">
        <v>15433.879999999968</v>
      </c>
    </row>
    <row r="172" spans="1:12" hidden="1" x14ac:dyDescent="0.25">
      <c r="A172" s="4">
        <v>176</v>
      </c>
      <c r="B172" s="12">
        <v>41887</v>
      </c>
      <c r="C172" s="13" t="s">
        <v>152</v>
      </c>
      <c r="D172" s="42">
        <v>-6.9</v>
      </c>
      <c r="E172" s="42"/>
      <c r="F172" s="7" t="s">
        <v>7</v>
      </c>
      <c r="G172" s="8">
        <v>41887</v>
      </c>
      <c r="H172" s="9">
        <f t="shared" si="6"/>
        <v>15426.979999999969</v>
      </c>
      <c r="I172" s="7" t="s">
        <v>205</v>
      </c>
      <c r="J172" s="7">
        <f t="shared" si="5"/>
        <v>2014</v>
      </c>
      <c r="L172" s="57">
        <v>15426.979999999969</v>
      </c>
    </row>
    <row r="173" spans="1:12" hidden="1" x14ac:dyDescent="0.25">
      <c r="A173" s="4">
        <v>177</v>
      </c>
      <c r="B173" s="12">
        <v>41891</v>
      </c>
      <c r="C173" s="13" t="s">
        <v>153</v>
      </c>
      <c r="D173" s="42">
        <v>-8.8699999999999992</v>
      </c>
      <c r="E173" s="42"/>
      <c r="F173" s="7" t="s">
        <v>7</v>
      </c>
      <c r="G173" s="8">
        <v>41891</v>
      </c>
      <c r="H173" s="9">
        <f t="shared" si="6"/>
        <v>15418.109999999968</v>
      </c>
      <c r="I173" s="7" t="s">
        <v>205</v>
      </c>
      <c r="J173" s="7">
        <f t="shared" si="5"/>
        <v>2014</v>
      </c>
      <c r="K173" s="7" t="s">
        <v>255</v>
      </c>
      <c r="L173" s="57">
        <v>15418.109999999968</v>
      </c>
    </row>
    <row r="174" spans="1:12" hidden="1" x14ac:dyDescent="0.25">
      <c r="A174" s="4">
        <v>178</v>
      </c>
      <c r="B174" s="12">
        <v>41892</v>
      </c>
      <c r="C174" s="13" t="s">
        <v>154</v>
      </c>
      <c r="D174" s="42">
        <v>-9.48</v>
      </c>
      <c r="E174" s="42"/>
      <c r="F174" s="7" t="s">
        <v>7</v>
      </c>
      <c r="G174" s="8">
        <v>41892</v>
      </c>
      <c r="H174" s="9">
        <f t="shared" si="6"/>
        <v>15408.629999999968</v>
      </c>
      <c r="I174" s="7" t="s">
        <v>205</v>
      </c>
      <c r="J174" s="7">
        <f t="shared" si="5"/>
        <v>2014</v>
      </c>
      <c r="K174" s="7" t="s">
        <v>255</v>
      </c>
      <c r="L174" s="57">
        <v>15408.629999999968</v>
      </c>
    </row>
    <row r="175" spans="1:12" hidden="1" x14ac:dyDescent="0.25">
      <c r="A175" s="4">
        <v>179</v>
      </c>
      <c r="B175" s="12">
        <v>41893</v>
      </c>
      <c r="C175" s="13" t="s">
        <v>155</v>
      </c>
      <c r="D175" s="42">
        <v>-6</v>
      </c>
      <c r="E175" s="42"/>
      <c r="F175" s="7" t="s">
        <v>7</v>
      </c>
      <c r="G175" s="8">
        <v>41893</v>
      </c>
      <c r="H175" s="9">
        <f t="shared" si="6"/>
        <v>15402.629999999968</v>
      </c>
      <c r="I175" s="7" t="s">
        <v>205</v>
      </c>
      <c r="J175" s="7">
        <f t="shared" si="5"/>
        <v>2014</v>
      </c>
      <c r="K175" s="7" t="s">
        <v>255</v>
      </c>
      <c r="L175" s="57">
        <v>15402.629999999968</v>
      </c>
    </row>
    <row r="176" spans="1:12" hidden="1" x14ac:dyDescent="0.25">
      <c r="A176" s="4">
        <v>180</v>
      </c>
      <c r="B176" s="12">
        <v>41894</v>
      </c>
      <c r="C176" s="13" t="s">
        <v>156</v>
      </c>
      <c r="D176" s="42">
        <v>-16.899999999999999</v>
      </c>
      <c r="E176" s="42"/>
      <c r="F176" s="7" t="s">
        <v>7</v>
      </c>
      <c r="G176" s="8">
        <v>41894</v>
      </c>
      <c r="H176" s="9">
        <f t="shared" si="6"/>
        <v>15385.729999999969</v>
      </c>
      <c r="I176" s="7" t="s">
        <v>205</v>
      </c>
      <c r="J176" s="7">
        <f t="shared" si="5"/>
        <v>2014</v>
      </c>
      <c r="K176" s="7" t="s">
        <v>255</v>
      </c>
      <c r="L176" s="57">
        <v>15385.729999999969</v>
      </c>
    </row>
    <row r="177" spans="1:12" hidden="1" x14ac:dyDescent="0.25">
      <c r="A177" s="4">
        <v>181</v>
      </c>
      <c r="B177" s="12">
        <v>41897</v>
      </c>
      <c r="C177" s="13" t="s">
        <v>157</v>
      </c>
      <c r="D177" s="42">
        <v>-33.799999999999997</v>
      </c>
      <c r="E177" s="42"/>
      <c r="F177" s="7" t="s">
        <v>7</v>
      </c>
      <c r="G177" s="8">
        <v>41897</v>
      </c>
      <c r="H177" s="9">
        <f t="shared" si="6"/>
        <v>15351.929999999969</v>
      </c>
      <c r="I177" s="7" t="s">
        <v>205</v>
      </c>
      <c r="J177" s="7">
        <f t="shared" si="5"/>
        <v>2014</v>
      </c>
      <c r="K177" s="7" t="s">
        <v>255</v>
      </c>
      <c r="L177" s="57">
        <v>15351.929999999969</v>
      </c>
    </row>
    <row r="178" spans="1:12" hidden="1" x14ac:dyDescent="0.25">
      <c r="A178" s="4">
        <v>182</v>
      </c>
      <c r="B178" s="12">
        <v>41898</v>
      </c>
      <c r="C178" s="13" t="s">
        <v>158</v>
      </c>
      <c r="D178" s="42">
        <v>-6.63</v>
      </c>
      <c r="E178" s="42"/>
      <c r="F178" s="7" t="s">
        <v>7</v>
      </c>
      <c r="G178" s="8">
        <v>41898</v>
      </c>
      <c r="H178" s="9">
        <f t="shared" si="6"/>
        <v>15345.29999999997</v>
      </c>
      <c r="I178" s="7" t="s">
        <v>205</v>
      </c>
      <c r="J178" s="7">
        <f t="shared" si="5"/>
        <v>2014</v>
      </c>
      <c r="K178" s="7" t="s">
        <v>255</v>
      </c>
      <c r="L178" s="57">
        <v>15345.29999999997</v>
      </c>
    </row>
    <row r="179" spans="1:12" hidden="1" x14ac:dyDescent="0.25">
      <c r="A179" s="4">
        <v>183</v>
      </c>
      <c r="B179" s="12">
        <v>41899</v>
      </c>
      <c r="C179" s="13" t="s">
        <v>172</v>
      </c>
      <c r="D179" s="42">
        <v>-37.869999999999997</v>
      </c>
      <c r="E179" s="42"/>
      <c r="F179" s="7" t="s">
        <v>7</v>
      </c>
      <c r="G179" s="8">
        <v>41898</v>
      </c>
      <c r="H179" s="9">
        <f t="shared" si="6"/>
        <v>15307.429999999969</v>
      </c>
      <c r="I179" s="7" t="s">
        <v>206</v>
      </c>
      <c r="J179" s="7">
        <f t="shared" si="5"/>
        <v>2014</v>
      </c>
      <c r="K179" s="7" t="s">
        <v>221</v>
      </c>
      <c r="L179" s="57">
        <v>15307.429999999969</v>
      </c>
    </row>
    <row r="180" spans="1:12" hidden="1" x14ac:dyDescent="0.25">
      <c r="A180" s="4">
        <v>184</v>
      </c>
      <c r="B180" s="12">
        <v>41899</v>
      </c>
      <c r="C180" s="13" t="s">
        <v>159</v>
      </c>
      <c r="D180" s="42">
        <v>-9.6199999999999992</v>
      </c>
      <c r="E180" s="42"/>
      <c r="F180" s="7" t="s">
        <v>7</v>
      </c>
      <c r="G180" s="8">
        <v>41899</v>
      </c>
      <c r="H180" s="9">
        <f t="shared" si="6"/>
        <v>15297.809999999969</v>
      </c>
      <c r="I180" s="7" t="s">
        <v>205</v>
      </c>
      <c r="J180" s="7">
        <f t="shared" si="5"/>
        <v>2014</v>
      </c>
      <c r="K180" s="7" t="s">
        <v>255</v>
      </c>
      <c r="L180" s="57">
        <v>15297.809999999969</v>
      </c>
    </row>
    <row r="181" spans="1:12" hidden="1" x14ac:dyDescent="0.25">
      <c r="A181" s="4">
        <v>185</v>
      </c>
      <c r="B181" s="12">
        <v>41899</v>
      </c>
      <c r="C181" s="13" t="s">
        <v>194</v>
      </c>
      <c r="D181" s="42">
        <v>-180</v>
      </c>
      <c r="E181" s="42"/>
      <c r="F181" s="7" t="s">
        <v>7</v>
      </c>
      <c r="G181" s="8">
        <v>41899</v>
      </c>
      <c r="H181" s="9">
        <f t="shared" si="6"/>
        <v>15117.809999999969</v>
      </c>
      <c r="I181" s="7" t="s">
        <v>207</v>
      </c>
      <c r="J181" s="7">
        <f t="shared" si="5"/>
        <v>2014</v>
      </c>
      <c r="K181" s="7" t="s">
        <v>221</v>
      </c>
      <c r="L181" s="57">
        <v>15117.809999999969</v>
      </c>
    </row>
    <row r="182" spans="1:12" hidden="1" x14ac:dyDescent="0.25">
      <c r="A182" s="4">
        <v>186</v>
      </c>
      <c r="B182" s="12">
        <v>41899</v>
      </c>
      <c r="C182" s="13" t="s">
        <v>195</v>
      </c>
      <c r="D182" s="42">
        <v>-4162</v>
      </c>
      <c r="E182" s="42"/>
      <c r="F182" s="7" t="s">
        <v>7</v>
      </c>
      <c r="G182" s="8">
        <v>41899</v>
      </c>
      <c r="H182" s="9">
        <f t="shared" si="6"/>
        <v>10955.809999999969</v>
      </c>
      <c r="I182" s="15" t="s">
        <v>219</v>
      </c>
      <c r="J182" s="7">
        <f t="shared" si="5"/>
        <v>2014</v>
      </c>
      <c r="K182" s="7" t="s">
        <v>221</v>
      </c>
      <c r="L182" s="57">
        <v>10955.809999999969</v>
      </c>
    </row>
    <row r="183" spans="1:12" hidden="1" x14ac:dyDescent="0.25">
      <c r="A183" s="4">
        <v>187</v>
      </c>
      <c r="B183" s="12">
        <v>41900</v>
      </c>
      <c r="C183" s="13" t="s">
        <v>160</v>
      </c>
      <c r="D183" s="42">
        <v>-8.23</v>
      </c>
      <c r="E183" s="42"/>
      <c r="F183" s="7" t="s">
        <v>7</v>
      </c>
      <c r="G183" s="8">
        <v>41900</v>
      </c>
      <c r="H183" s="9">
        <f t="shared" si="6"/>
        <v>10947.579999999969</v>
      </c>
      <c r="I183" s="7" t="s">
        <v>205</v>
      </c>
      <c r="J183" s="7">
        <f t="shared" si="5"/>
        <v>2014</v>
      </c>
      <c r="K183" s="7" t="s">
        <v>255</v>
      </c>
      <c r="L183" s="57">
        <v>10947.579999999969</v>
      </c>
    </row>
    <row r="184" spans="1:12" hidden="1" x14ac:dyDescent="0.25">
      <c r="A184" s="4">
        <v>188</v>
      </c>
      <c r="B184" s="12">
        <v>41901</v>
      </c>
      <c r="C184" s="13" t="s">
        <v>161</v>
      </c>
      <c r="D184" s="42">
        <v>-4.41</v>
      </c>
      <c r="E184" s="42"/>
      <c r="F184" s="7" t="s">
        <v>7</v>
      </c>
      <c r="G184" s="8">
        <v>41901</v>
      </c>
      <c r="H184" s="9">
        <f t="shared" si="6"/>
        <v>10943.169999999969</v>
      </c>
      <c r="I184" s="14" t="s">
        <v>215</v>
      </c>
      <c r="J184" s="7">
        <f t="shared" si="5"/>
        <v>2014</v>
      </c>
      <c r="K184" s="7" t="s">
        <v>255</v>
      </c>
      <c r="L184" s="57">
        <v>10943.169999999969</v>
      </c>
    </row>
    <row r="185" spans="1:12" hidden="1" x14ac:dyDescent="0.25">
      <c r="A185" s="4">
        <v>189</v>
      </c>
      <c r="B185" s="12">
        <v>41901</v>
      </c>
      <c r="C185" s="13" t="s">
        <v>162</v>
      </c>
      <c r="D185" s="42">
        <v>-10</v>
      </c>
      <c r="E185" s="42"/>
      <c r="F185" s="7" t="s">
        <v>7</v>
      </c>
      <c r="G185" s="8">
        <v>41901</v>
      </c>
      <c r="H185" s="9">
        <f t="shared" si="6"/>
        <v>10933.169999999969</v>
      </c>
      <c r="I185" s="7" t="s">
        <v>205</v>
      </c>
      <c r="J185" s="7">
        <f t="shared" si="5"/>
        <v>2014</v>
      </c>
      <c r="K185" s="7" t="s">
        <v>255</v>
      </c>
      <c r="L185" s="57">
        <v>10933.169999999969</v>
      </c>
    </row>
    <row r="186" spans="1:12" hidden="1" x14ac:dyDescent="0.25">
      <c r="A186" s="4">
        <v>190</v>
      </c>
      <c r="B186" s="12">
        <v>41901</v>
      </c>
      <c r="C186" s="13" t="s">
        <v>196</v>
      </c>
      <c r="D186" s="42"/>
      <c r="E186" s="42">
        <v>11544</v>
      </c>
      <c r="F186" s="7" t="s">
        <v>7</v>
      </c>
      <c r="G186" s="8">
        <v>41901</v>
      </c>
      <c r="H186" s="9">
        <f t="shared" si="6"/>
        <v>22477.169999999969</v>
      </c>
      <c r="I186" s="14" t="s">
        <v>208</v>
      </c>
      <c r="J186" s="7">
        <f t="shared" si="5"/>
        <v>2014</v>
      </c>
      <c r="K186" s="7" t="s">
        <v>221</v>
      </c>
      <c r="L186" s="57">
        <v>22477.169999999969</v>
      </c>
    </row>
    <row r="187" spans="1:12" hidden="1" x14ac:dyDescent="0.25">
      <c r="A187" s="4">
        <v>191</v>
      </c>
      <c r="B187" s="12">
        <v>41904</v>
      </c>
      <c r="C187" s="13" t="s">
        <v>163</v>
      </c>
      <c r="D187" s="42">
        <v>-10.59</v>
      </c>
      <c r="E187" s="42"/>
      <c r="F187" s="7" t="s">
        <v>7</v>
      </c>
      <c r="G187" s="8">
        <v>41904</v>
      </c>
      <c r="H187" s="31">
        <f t="shared" si="6"/>
        <v>22466.579999999969</v>
      </c>
      <c r="I187" s="7" t="s">
        <v>205</v>
      </c>
      <c r="J187" s="7">
        <f t="shared" si="5"/>
        <v>2014</v>
      </c>
      <c r="K187" s="7" t="s">
        <v>255</v>
      </c>
      <c r="L187" s="57">
        <v>22466.579999999969</v>
      </c>
    </row>
    <row r="188" spans="1:12" hidden="1" x14ac:dyDescent="0.25">
      <c r="A188" s="4">
        <v>192</v>
      </c>
      <c r="B188" s="12">
        <v>41918</v>
      </c>
      <c r="C188" s="13" t="s">
        <v>197</v>
      </c>
      <c r="D188" s="42">
        <v>-475.2</v>
      </c>
      <c r="E188" s="42"/>
      <c r="F188" s="7" t="s">
        <v>7</v>
      </c>
      <c r="G188" s="8">
        <v>41918</v>
      </c>
      <c r="H188" s="9">
        <f t="shared" si="6"/>
        <v>21991.379999999968</v>
      </c>
      <c r="I188" s="7" t="s">
        <v>209</v>
      </c>
      <c r="J188" s="7">
        <f t="shared" si="5"/>
        <v>2014</v>
      </c>
      <c r="K188" s="7" t="s">
        <v>221</v>
      </c>
      <c r="L188" s="57">
        <v>21991.379999999968</v>
      </c>
    </row>
    <row r="189" spans="1:12" hidden="1" x14ac:dyDescent="0.25">
      <c r="A189" s="4">
        <v>193</v>
      </c>
      <c r="B189" s="12">
        <v>41919</v>
      </c>
      <c r="C189" s="13" t="s">
        <v>164</v>
      </c>
      <c r="D189" s="42">
        <v>-9.74</v>
      </c>
      <c r="E189" s="42"/>
      <c r="F189" s="7" t="s">
        <v>7</v>
      </c>
      <c r="G189" s="8">
        <v>41919</v>
      </c>
      <c r="H189" s="9">
        <f t="shared" si="6"/>
        <v>21981.639999999967</v>
      </c>
      <c r="I189" s="7" t="s">
        <v>205</v>
      </c>
      <c r="J189" s="7">
        <f t="shared" si="5"/>
        <v>2014</v>
      </c>
      <c r="K189" s="7" t="s">
        <v>255</v>
      </c>
      <c r="L189" s="57">
        <v>21981.639999999967</v>
      </c>
    </row>
    <row r="190" spans="1:12" hidden="1" x14ac:dyDescent="0.25">
      <c r="A190" s="4">
        <v>194</v>
      </c>
      <c r="B190" s="12">
        <v>41919</v>
      </c>
      <c r="C190" s="13" t="s">
        <v>198</v>
      </c>
      <c r="D190" s="42"/>
      <c r="E190" s="42">
        <v>4368</v>
      </c>
      <c r="F190" s="7" t="s">
        <v>7</v>
      </c>
      <c r="G190" s="8">
        <v>41919</v>
      </c>
      <c r="H190" s="9">
        <f t="shared" si="6"/>
        <v>26349.639999999967</v>
      </c>
      <c r="I190" s="14" t="s">
        <v>208</v>
      </c>
      <c r="J190" s="7">
        <f t="shared" si="5"/>
        <v>2014</v>
      </c>
      <c r="K190" s="7" t="s">
        <v>221</v>
      </c>
      <c r="L190" s="57">
        <v>26349.639999999967</v>
      </c>
    </row>
    <row r="191" spans="1:12" hidden="1" x14ac:dyDescent="0.25">
      <c r="A191" s="4">
        <v>195</v>
      </c>
      <c r="B191" s="12">
        <v>41920</v>
      </c>
      <c r="C191" s="13" t="s">
        <v>165</v>
      </c>
      <c r="D191" s="42">
        <v>-7.69</v>
      </c>
      <c r="E191" s="42"/>
      <c r="F191" s="7" t="s">
        <v>7</v>
      </c>
      <c r="G191" s="8">
        <v>41920</v>
      </c>
      <c r="H191" s="9">
        <f t="shared" si="6"/>
        <v>26341.949999999968</v>
      </c>
      <c r="I191" s="7" t="s">
        <v>205</v>
      </c>
      <c r="J191" s="7">
        <f t="shared" si="5"/>
        <v>2014</v>
      </c>
      <c r="K191" s="7" t="s">
        <v>255</v>
      </c>
      <c r="L191" s="57">
        <v>26341.949999999968</v>
      </c>
    </row>
    <row r="192" spans="1:12" hidden="1" x14ac:dyDescent="0.25">
      <c r="A192" s="4">
        <v>196</v>
      </c>
      <c r="B192" s="12">
        <v>41927</v>
      </c>
      <c r="C192" s="13" t="s">
        <v>166</v>
      </c>
      <c r="D192" s="42">
        <v>-8.81</v>
      </c>
      <c r="E192" s="42"/>
      <c r="F192" s="7" t="s">
        <v>7</v>
      </c>
      <c r="G192" s="8">
        <v>41927</v>
      </c>
      <c r="H192" s="9">
        <f t="shared" si="6"/>
        <v>26333.139999999967</v>
      </c>
      <c r="I192" s="7" t="s">
        <v>205</v>
      </c>
      <c r="J192" s="7">
        <f t="shared" si="5"/>
        <v>2014</v>
      </c>
      <c r="K192" s="7" t="s">
        <v>255</v>
      </c>
      <c r="L192" s="57">
        <v>26333.139999999967</v>
      </c>
    </row>
    <row r="193" spans="1:13" hidden="1" x14ac:dyDescent="0.25">
      <c r="A193" s="4">
        <v>197</v>
      </c>
      <c r="B193" s="12">
        <v>41928</v>
      </c>
      <c r="C193" s="13" t="s">
        <v>167</v>
      </c>
      <c r="D193" s="42">
        <v>-8.2899999999999991</v>
      </c>
      <c r="E193" s="42"/>
      <c r="F193" s="7" t="s">
        <v>7</v>
      </c>
      <c r="G193" s="8">
        <v>41928</v>
      </c>
      <c r="H193" s="9">
        <f t="shared" si="6"/>
        <v>26324.849999999966</v>
      </c>
      <c r="I193" s="7" t="s">
        <v>205</v>
      </c>
      <c r="J193" s="7">
        <f t="shared" si="5"/>
        <v>2014</v>
      </c>
      <c r="K193" s="7" t="s">
        <v>255</v>
      </c>
      <c r="L193" s="57">
        <v>26324.849999999966</v>
      </c>
    </row>
    <row r="194" spans="1:13" hidden="1" x14ac:dyDescent="0.25">
      <c r="A194" s="4">
        <v>198</v>
      </c>
      <c r="B194" s="12">
        <v>41929</v>
      </c>
      <c r="C194" s="13" t="s">
        <v>172</v>
      </c>
      <c r="D194" s="42">
        <v>-37.869999999999997</v>
      </c>
      <c r="E194" s="42"/>
      <c r="F194" s="7" t="s">
        <v>7</v>
      </c>
      <c r="G194" s="8">
        <v>41928</v>
      </c>
      <c r="H194" s="9">
        <f t="shared" si="6"/>
        <v>26286.979999999967</v>
      </c>
      <c r="I194" s="7" t="s">
        <v>206</v>
      </c>
      <c r="J194" s="7">
        <f t="shared" si="5"/>
        <v>2014</v>
      </c>
      <c r="K194" s="7" t="s">
        <v>221</v>
      </c>
      <c r="L194" s="57">
        <v>26286.979999999967</v>
      </c>
    </row>
    <row r="195" spans="1:13" hidden="1" x14ac:dyDescent="0.25">
      <c r="A195" s="4">
        <v>199</v>
      </c>
      <c r="B195" s="12">
        <v>41929</v>
      </c>
      <c r="C195" s="13" t="s">
        <v>168</v>
      </c>
      <c r="D195" s="42">
        <v>-15</v>
      </c>
      <c r="E195" s="42"/>
      <c r="F195" s="7" t="s">
        <v>7</v>
      </c>
      <c r="G195" s="8">
        <v>41929</v>
      </c>
      <c r="H195" s="9">
        <f t="shared" si="6"/>
        <v>26271.979999999967</v>
      </c>
      <c r="I195" s="7" t="s">
        <v>205</v>
      </c>
      <c r="J195" s="7">
        <f t="shared" ref="J195:J254" si="7">YEAR(B195)</f>
        <v>2014</v>
      </c>
      <c r="K195" s="7" t="s">
        <v>255</v>
      </c>
      <c r="L195" s="57">
        <v>26271.979999999967</v>
      </c>
    </row>
    <row r="196" spans="1:13" hidden="1" x14ac:dyDescent="0.25">
      <c r="A196" s="4">
        <v>200</v>
      </c>
      <c r="B196" s="12">
        <v>41932</v>
      </c>
      <c r="C196" s="13" t="s">
        <v>169</v>
      </c>
      <c r="D196" s="42">
        <v>-48.4</v>
      </c>
      <c r="E196" s="42"/>
      <c r="F196" s="7" t="s">
        <v>7</v>
      </c>
      <c r="G196" s="8">
        <v>41932</v>
      </c>
      <c r="H196" s="9">
        <f t="shared" si="6"/>
        <v>26223.579999999965</v>
      </c>
      <c r="I196" s="7" t="s">
        <v>205</v>
      </c>
      <c r="J196" s="7">
        <f t="shared" si="7"/>
        <v>2014</v>
      </c>
      <c r="K196" s="7" t="s">
        <v>255</v>
      </c>
      <c r="L196" s="57">
        <v>26223.579999999965</v>
      </c>
    </row>
    <row r="197" spans="1:13" hidden="1" x14ac:dyDescent="0.25">
      <c r="A197" s="4">
        <v>201</v>
      </c>
      <c r="B197" s="12">
        <v>41933</v>
      </c>
      <c r="C197" s="13" t="s">
        <v>199</v>
      </c>
      <c r="D197" s="42">
        <v>-180</v>
      </c>
      <c r="E197" s="42"/>
      <c r="F197" s="7" t="s">
        <v>7</v>
      </c>
      <c r="G197" s="8">
        <v>41933</v>
      </c>
      <c r="H197" s="31">
        <f t="shared" si="6"/>
        <v>26043.579999999965</v>
      </c>
      <c r="I197" s="7" t="s">
        <v>207</v>
      </c>
      <c r="J197" s="7">
        <f t="shared" si="7"/>
        <v>2014</v>
      </c>
      <c r="K197" s="7" t="s">
        <v>221</v>
      </c>
      <c r="L197" s="57">
        <v>26043.579999999965</v>
      </c>
    </row>
    <row r="198" spans="1:13" hidden="1" x14ac:dyDescent="0.25">
      <c r="A198" s="4">
        <v>210</v>
      </c>
      <c r="B198" s="12">
        <v>41949</v>
      </c>
      <c r="C198" s="13" t="s">
        <v>203</v>
      </c>
      <c r="D198" s="42">
        <v>-453.6</v>
      </c>
      <c r="E198" s="42"/>
      <c r="F198" s="7" t="s">
        <v>7</v>
      </c>
      <c r="G198" s="8">
        <v>41949</v>
      </c>
      <c r="H198" s="9">
        <f t="shared" si="6"/>
        <v>25589.979999999967</v>
      </c>
      <c r="I198" s="7" t="s">
        <v>209</v>
      </c>
      <c r="J198" s="7">
        <f t="shared" si="7"/>
        <v>2014</v>
      </c>
      <c r="K198" s="7" t="s">
        <v>221</v>
      </c>
      <c r="L198" s="57">
        <v>25589.979999999967</v>
      </c>
    </row>
    <row r="199" spans="1:13" hidden="1" x14ac:dyDescent="0.25">
      <c r="A199" s="4">
        <v>211</v>
      </c>
      <c r="B199" s="12">
        <v>41955</v>
      </c>
      <c r="C199" s="13" t="s">
        <v>202</v>
      </c>
      <c r="D199" s="42">
        <v>-180</v>
      </c>
      <c r="E199" s="42"/>
      <c r="F199" s="7" t="s">
        <v>7</v>
      </c>
      <c r="G199" s="8">
        <v>41955</v>
      </c>
      <c r="H199" s="9">
        <f t="shared" si="6"/>
        <v>25409.979999999967</v>
      </c>
      <c r="I199" s="7" t="s">
        <v>207</v>
      </c>
      <c r="J199" s="7">
        <f t="shared" si="7"/>
        <v>2014</v>
      </c>
      <c r="K199" s="7" t="s">
        <v>221</v>
      </c>
      <c r="L199" s="57">
        <v>25409.979999999967</v>
      </c>
    </row>
    <row r="200" spans="1:13" hidden="1" x14ac:dyDescent="0.25">
      <c r="A200" s="4">
        <v>212</v>
      </c>
      <c r="B200" s="12">
        <v>41960</v>
      </c>
      <c r="C200" s="13" t="s">
        <v>201</v>
      </c>
      <c r="D200" s="42"/>
      <c r="E200" s="42">
        <v>13728</v>
      </c>
      <c r="F200" s="7" t="s">
        <v>7</v>
      </c>
      <c r="G200" s="8">
        <v>41960</v>
      </c>
      <c r="H200" s="9">
        <f t="shared" si="6"/>
        <v>39137.979999999967</v>
      </c>
      <c r="I200" s="14" t="s">
        <v>208</v>
      </c>
      <c r="J200" s="7">
        <f t="shared" si="7"/>
        <v>2014</v>
      </c>
      <c r="K200" s="7" t="s">
        <v>221</v>
      </c>
      <c r="L200" s="57">
        <v>39137.979999999967</v>
      </c>
    </row>
    <row r="201" spans="1:13" hidden="1" x14ac:dyDescent="0.25">
      <c r="A201" s="4">
        <v>213</v>
      </c>
      <c r="B201" s="12">
        <v>41961</v>
      </c>
      <c r="C201" s="13" t="s">
        <v>172</v>
      </c>
      <c r="D201" s="42">
        <v>-37.869999999999997</v>
      </c>
      <c r="E201" s="42"/>
      <c r="F201" s="7" t="s">
        <v>7</v>
      </c>
      <c r="G201" s="8">
        <v>41960</v>
      </c>
      <c r="H201" s="9">
        <f t="shared" si="6"/>
        <v>39100.109999999964</v>
      </c>
      <c r="I201" s="7" t="s">
        <v>206</v>
      </c>
      <c r="J201" s="7">
        <f t="shared" si="7"/>
        <v>2014</v>
      </c>
      <c r="K201" s="7" t="s">
        <v>221</v>
      </c>
      <c r="L201" s="57">
        <v>39100.109999999964</v>
      </c>
    </row>
    <row r="202" spans="1:13" hidden="1" x14ac:dyDescent="0.25">
      <c r="A202" s="4">
        <v>214</v>
      </c>
      <c r="B202" s="12">
        <v>41961</v>
      </c>
      <c r="C202" s="13" t="s">
        <v>171</v>
      </c>
      <c r="D202" s="42">
        <v>-33.799999999999997</v>
      </c>
      <c r="E202" s="42"/>
      <c r="F202" s="7" t="s">
        <v>7</v>
      </c>
      <c r="G202" s="8">
        <v>41961</v>
      </c>
      <c r="H202" s="9">
        <f t="shared" si="6"/>
        <v>39066.309999999961</v>
      </c>
      <c r="I202" s="7" t="s">
        <v>205</v>
      </c>
      <c r="J202" s="7">
        <f t="shared" si="7"/>
        <v>2014</v>
      </c>
      <c r="K202" s="7" t="s">
        <v>255</v>
      </c>
      <c r="L202" s="57">
        <v>39066.309999999961</v>
      </c>
    </row>
    <row r="203" spans="1:13" hidden="1" x14ac:dyDescent="0.25">
      <c r="A203" s="4">
        <v>215</v>
      </c>
      <c r="B203" s="12">
        <v>41964</v>
      </c>
      <c r="C203" s="13" t="s">
        <v>200</v>
      </c>
      <c r="D203" s="42"/>
      <c r="E203" s="42">
        <v>1579.5</v>
      </c>
      <c r="F203" s="7" t="s">
        <v>7</v>
      </c>
      <c r="G203" s="8">
        <v>41964</v>
      </c>
      <c r="H203" s="9">
        <f t="shared" si="6"/>
        <v>40645.809999999961</v>
      </c>
      <c r="I203" s="14" t="s">
        <v>211</v>
      </c>
      <c r="J203" s="7">
        <f t="shared" si="7"/>
        <v>2014</v>
      </c>
      <c r="K203" s="7" t="s">
        <v>221</v>
      </c>
      <c r="L203" s="57">
        <v>40645.809999999961</v>
      </c>
    </row>
    <row r="204" spans="1:13" hidden="1" x14ac:dyDescent="0.25">
      <c r="A204" s="4">
        <v>216</v>
      </c>
      <c r="B204" s="12">
        <v>41967</v>
      </c>
      <c r="C204" s="13" t="s">
        <v>170</v>
      </c>
      <c r="D204" s="42">
        <v>-16.399999999999999</v>
      </c>
      <c r="E204" s="42"/>
      <c r="F204" s="7" t="s">
        <v>7</v>
      </c>
      <c r="G204" s="8">
        <v>41967</v>
      </c>
      <c r="H204" s="9">
        <f t="shared" si="6"/>
        <v>40629.40999999996</v>
      </c>
      <c r="I204" s="7" t="s">
        <v>205</v>
      </c>
      <c r="J204" s="7">
        <f t="shared" si="7"/>
        <v>2014</v>
      </c>
      <c r="K204" s="7" t="s">
        <v>255</v>
      </c>
      <c r="L204" s="57">
        <v>40629.40999999996</v>
      </c>
    </row>
    <row r="205" spans="1:13" hidden="1" x14ac:dyDescent="0.25">
      <c r="A205" s="4">
        <v>219</v>
      </c>
      <c r="B205" s="30">
        <v>41970</v>
      </c>
      <c r="C205" s="10" t="s">
        <v>228</v>
      </c>
      <c r="D205" s="42">
        <v>-14.9</v>
      </c>
      <c r="E205" s="45"/>
      <c r="F205" s="7" t="s">
        <v>7</v>
      </c>
      <c r="G205" s="36">
        <v>41970</v>
      </c>
      <c r="H205" s="9">
        <f t="shared" si="6"/>
        <v>40614.509999999958</v>
      </c>
      <c r="I205" s="7" t="s">
        <v>205</v>
      </c>
      <c r="J205" s="7">
        <f t="shared" si="7"/>
        <v>2014</v>
      </c>
      <c r="K205" s="7" t="s">
        <v>255</v>
      </c>
      <c r="L205" s="59">
        <v>40614.509999999958</v>
      </c>
    </row>
    <row r="206" spans="1:13" hidden="1" x14ac:dyDescent="0.25">
      <c r="A206" s="4">
        <v>220</v>
      </c>
      <c r="B206" s="30">
        <v>41971</v>
      </c>
      <c r="C206" s="10" t="s">
        <v>229</v>
      </c>
      <c r="D206" s="42">
        <v>-16.2</v>
      </c>
      <c r="E206" s="45"/>
      <c r="F206" s="7" t="s">
        <v>7</v>
      </c>
      <c r="G206" s="36">
        <v>41971</v>
      </c>
      <c r="H206" s="9">
        <f t="shared" si="6"/>
        <v>40598.309999999961</v>
      </c>
      <c r="I206" s="7" t="s">
        <v>205</v>
      </c>
      <c r="J206" s="7">
        <f t="shared" si="7"/>
        <v>2014</v>
      </c>
      <c r="K206" s="7" t="s">
        <v>255</v>
      </c>
      <c r="L206" s="59">
        <v>40598.309999999961</v>
      </c>
    </row>
    <row r="207" spans="1:13" hidden="1" x14ac:dyDescent="0.25">
      <c r="A207" s="4">
        <v>221</v>
      </c>
      <c r="B207" s="30">
        <v>41975</v>
      </c>
      <c r="C207" s="10" t="s">
        <v>230</v>
      </c>
      <c r="D207" s="42">
        <v>-410.4</v>
      </c>
      <c r="E207" s="45"/>
      <c r="F207" s="7" t="s">
        <v>7</v>
      </c>
      <c r="G207" s="36">
        <v>41975</v>
      </c>
      <c r="H207" s="9">
        <f t="shared" si="6"/>
        <v>40187.90999999996</v>
      </c>
      <c r="I207" s="7" t="s">
        <v>209</v>
      </c>
      <c r="J207" s="7">
        <f t="shared" si="7"/>
        <v>2014</v>
      </c>
      <c r="K207" s="7" t="s">
        <v>221</v>
      </c>
      <c r="L207" s="59">
        <v>40187.90999999996</v>
      </c>
      <c r="M207" s="62"/>
    </row>
    <row r="208" spans="1:13" hidden="1" x14ac:dyDescent="0.25">
      <c r="A208" s="4">
        <v>222</v>
      </c>
      <c r="B208" s="30">
        <v>41984</v>
      </c>
      <c r="C208" s="10" t="s">
        <v>231</v>
      </c>
      <c r="D208" s="42"/>
      <c r="E208" s="45">
        <v>13104</v>
      </c>
      <c r="F208" s="7" t="s">
        <v>7</v>
      </c>
      <c r="G208" s="36">
        <v>41984</v>
      </c>
      <c r="H208" s="9">
        <f t="shared" si="6"/>
        <v>53291.90999999996</v>
      </c>
      <c r="I208" s="14" t="s">
        <v>208</v>
      </c>
      <c r="J208" s="7">
        <f t="shared" si="7"/>
        <v>2014</v>
      </c>
      <c r="K208" s="7" t="s">
        <v>221</v>
      </c>
      <c r="L208" s="59">
        <v>53291.90999999996</v>
      </c>
      <c r="M208" s="62"/>
    </row>
    <row r="209" spans="1:13" hidden="1" x14ac:dyDescent="0.25">
      <c r="A209" s="4">
        <v>223</v>
      </c>
      <c r="B209" s="30">
        <v>41985</v>
      </c>
      <c r="C209" s="10" t="s">
        <v>232</v>
      </c>
      <c r="D209" s="42">
        <v>-32.200000000000003</v>
      </c>
      <c r="E209" s="45"/>
      <c r="F209" s="7" t="s">
        <v>7</v>
      </c>
      <c r="G209" s="36">
        <v>41985</v>
      </c>
      <c r="H209" s="9">
        <f t="shared" si="6"/>
        <v>53259.709999999963</v>
      </c>
      <c r="I209" s="7" t="s">
        <v>205</v>
      </c>
      <c r="J209" s="7">
        <f t="shared" si="7"/>
        <v>2014</v>
      </c>
      <c r="L209" s="60">
        <v>53259.709999999963</v>
      </c>
      <c r="M209" s="62"/>
    </row>
    <row r="210" spans="1:13" hidden="1" x14ac:dyDescent="0.25">
      <c r="A210" s="4">
        <v>224</v>
      </c>
      <c r="B210" s="30">
        <v>41985</v>
      </c>
      <c r="C210" s="10" t="s">
        <v>233</v>
      </c>
      <c r="D210" s="42">
        <v>-180</v>
      </c>
      <c r="E210" s="45"/>
      <c r="F210" s="7" t="s">
        <v>7</v>
      </c>
      <c r="G210" s="36">
        <v>41985</v>
      </c>
      <c r="H210" s="9">
        <f t="shared" ref="H210:H228" si="8">D210+E210+H209</f>
        <v>53079.709999999963</v>
      </c>
      <c r="I210" s="7" t="s">
        <v>207</v>
      </c>
      <c r="J210" s="7">
        <f t="shared" si="7"/>
        <v>2014</v>
      </c>
      <c r="K210" s="7" t="s">
        <v>221</v>
      </c>
      <c r="L210" s="59">
        <v>53079.709999999963</v>
      </c>
      <c r="M210" s="62"/>
    </row>
    <row r="211" spans="1:13" hidden="1" x14ac:dyDescent="0.25">
      <c r="A211" s="4">
        <v>225</v>
      </c>
      <c r="B211" s="30">
        <v>41989</v>
      </c>
      <c r="C211" s="10" t="s">
        <v>234</v>
      </c>
      <c r="D211" s="42">
        <v>-33.799999999999997</v>
      </c>
      <c r="E211" s="45"/>
      <c r="F211" s="7" t="s">
        <v>7</v>
      </c>
      <c r="G211" s="36">
        <v>41989</v>
      </c>
      <c r="H211" s="9">
        <f t="shared" si="8"/>
        <v>53045.90999999996</v>
      </c>
      <c r="I211" s="7" t="s">
        <v>205</v>
      </c>
      <c r="J211" s="7">
        <f t="shared" si="7"/>
        <v>2014</v>
      </c>
      <c r="K211" s="7" t="s">
        <v>255</v>
      </c>
      <c r="L211" s="57">
        <v>53045.90999999996</v>
      </c>
      <c r="M211" s="63"/>
    </row>
    <row r="212" spans="1:13" hidden="1" x14ac:dyDescent="0.25">
      <c r="A212" s="4">
        <v>226</v>
      </c>
      <c r="B212" s="30">
        <v>41990</v>
      </c>
      <c r="C212" s="10" t="s">
        <v>235</v>
      </c>
      <c r="D212" s="42">
        <v>-102</v>
      </c>
      <c r="E212" s="45"/>
      <c r="F212" s="7" t="s">
        <v>7</v>
      </c>
      <c r="G212" s="36">
        <v>41989</v>
      </c>
      <c r="H212" s="9">
        <f t="shared" si="8"/>
        <v>52943.90999999996</v>
      </c>
      <c r="I212" s="7" t="s">
        <v>206</v>
      </c>
      <c r="J212" s="7">
        <f t="shared" si="7"/>
        <v>2014</v>
      </c>
      <c r="K212" s="7" t="s">
        <v>221</v>
      </c>
      <c r="L212" s="57">
        <v>52943.90999999996</v>
      </c>
      <c r="M212" s="64"/>
    </row>
    <row r="213" spans="1:13" hidden="1" x14ac:dyDescent="0.25">
      <c r="A213" s="4">
        <v>227</v>
      </c>
      <c r="B213" s="30">
        <v>41990</v>
      </c>
      <c r="C213" s="5" t="s">
        <v>172</v>
      </c>
      <c r="D213" s="42">
        <v>-37.869999999999997</v>
      </c>
      <c r="E213" s="42"/>
      <c r="F213" s="7" t="s">
        <v>7</v>
      </c>
      <c r="G213" s="8">
        <v>41989</v>
      </c>
      <c r="H213" s="9">
        <f t="shared" si="8"/>
        <v>52906.039999999957</v>
      </c>
      <c r="I213" s="7" t="s">
        <v>206</v>
      </c>
      <c r="J213" s="7">
        <f t="shared" si="7"/>
        <v>2014</v>
      </c>
      <c r="K213" s="7" t="s">
        <v>221</v>
      </c>
      <c r="L213" s="57">
        <v>52906.039999999957</v>
      </c>
      <c r="M213" s="64"/>
    </row>
    <row r="214" spans="1:13" hidden="1" x14ac:dyDescent="0.25">
      <c r="A214" s="4">
        <v>228</v>
      </c>
      <c r="B214" s="30">
        <v>41990</v>
      </c>
      <c r="C214" s="10" t="s">
        <v>236</v>
      </c>
      <c r="D214" s="42">
        <v>-10.9</v>
      </c>
      <c r="E214" s="45"/>
      <c r="F214" s="7" t="s">
        <v>7</v>
      </c>
      <c r="G214" s="36">
        <v>41990</v>
      </c>
      <c r="H214" s="9">
        <f t="shared" si="8"/>
        <v>52895.139999999956</v>
      </c>
      <c r="I214" s="7" t="s">
        <v>205</v>
      </c>
      <c r="J214" s="7">
        <f t="shared" si="7"/>
        <v>2014</v>
      </c>
      <c r="K214" s="7" t="s">
        <v>255</v>
      </c>
      <c r="L214" s="57">
        <v>52895.139999999956</v>
      </c>
      <c r="M214" s="64"/>
    </row>
    <row r="215" spans="1:13" hidden="1" x14ac:dyDescent="0.25">
      <c r="A215" s="4">
        <v>229</v>
      </c>
      <c r="B215" s="30">
        <v>41990</v>
      </c>
      <c r="C215" s="10" t="s">
        <v>237</v>
      </c>
      <c r="D215" s="42">
        <v>-6500</v>
      </c>
      <c r="E215" s="45"/>
      <c r="F215" s="7" t="s">
        <v>7</v>
      </c>
      <c r="G215" s="8">
        <v>41989</v>
      </c>
      <c r="H215" s="9">
        <f t="shared" si="8"/>
        <v>46395.139999999956</v>
      </c>
      <c r="I215" s="7" t="s">
        <v>251</v>
      </c>
      <c r="J215" s="7">
        <f t="shared" si="7"/>
        <v>2014</v>
      </c>
      <c r="K215" s="7" t="s">
        <v>221</v>
      </c>
      <c r="L215" s="57">
        <v>46395.139999999956</v>
      </c>
      <c r="M215" s="65"/>
    </row>
    <row r="216" spans="1:13" hidden="1" x14ac:dyDescent="0.25">
      <c r="A216" s="4">
        <v>230</v>
      </c>
      <c r="B216" s="5">
        <v>41991</v>
      </c>
      <c r="C216" s="10" t="s">
        <v>238</v>
      </c>
      <c r="D216" s="42">
        <v>-144</v>
      </c>
      <c r="E216" s="45"/>
      <c r="F216" s="7" t="s">
        <v>7</v>
      </c>
      <c r="G216" s="8">
        <v>41991</v>
      </c>
      <c r="H216" s="9">
        <f t="shared" si="8"/>
        <v>46251.139999999956</v>
      </c>
      <c r="I216" s="7" t="s">
        <v>219</v>
      </c>
      <c r="J216" s="7">
        <f t="shared" si="7"/>
        <v>2014</v>
      </c>
      <c r="K216" s="7" t="s">
        <v>221</v>
      </c>
      <c r="L216" s="57">
        <v>46251.139999999956</v>
      </c>
      <c r="M216" s="64"/>
    </row>
    <row r="217" spans="1:13" hidden="1" x14ac:dyDescent="0.25">
      <c r="A217" s="4">
        <v>231</v>
      </c>
      <c r="B217" s="30">
        <v>41991</v>
      </c>
      <c r="C217" s="10" t="s">
        <v>239</v>
      </c>
      <c r="D217" s="42">
        <v>-4162</v>
      </c>
      <c r="E217" s="45"/>
      <c r="F217" s="7" t="s">
        <v>7</v>
      </c>
      <c r="G217" s="36">
        <v>41991</v>
      </c>
      <c r="H217" s="9">
        <f t="shared" si="8"/>
        <v>42089.139999999956</v>
      </c>
      <c r="I217" s="7" t="s">
        <v>219</v>
      </c>
      <c r="J217" s="7">
        <f t="shared" si="7"/>
        <v>2014</v>
      </c>
      <c r="K217" s="7" t="s">
        <v>221</v>
      </c>
      <c r="L217" s="57">
        <v>42089.139999999956</v>
      </c>
      <c r="M217" s="64"/>
    </row>
    <row r="218" spans="1:13" hidden="1" x14ac:dyDescent="0.25">
      <c r="A218" s="4">
        <v>232</v>
      </c>
      <c r="B218" s="30">
        <v>41991</v>
      </c>
      <c r="C218" s="10" t="s">
        <v>240</v>
      </c>
      <c r="D218" s="42">
        <v>-2153.1799999999998</v>
      </c>
      <c r="E218" s="45"/>
      <c r="F218" s="7" t="s">
        <v>7</v>
      </c>
      <c r="G218" s="36">
        <v>41990</v>
      </c>
      <c r="H218" s="9">
        <f t="shared" si="8"/>
        <v>39935.959999999955</v>
      </c>
      <c r="I218" s="7" t="s">
        <v>251</v>
      </c>
      <c r="J218" s="7">
        <f t="shared" si="7"/>
        <v>2014</v>
      </c>
      <c r="K218" s="7" t="s">
        <v>221</v>
      </c>
      <c r="L218" s="57">
        <v>39935.959999999955</v>
      </c>
      <c r="M218" s="63"/>
    </row>
    <row r="219" spans="1:13" hidden="1" x14ac:dyDescent="0.25">
      <c r="A219" s="4">
        <v>233</v>
      </c>
      <c r="B219" s="30">
        <v>41992</v>
      </c>
      <c r="C219" s="10" t="s">
        <v>241</v>
      </c>
      <c r="D219" s="42">
        <v>-16</v>
      </c>
      <c r="E219" s="45"/>
      <c r="F219" s="7" t="s">
        <v>7</v>
      </c>
      <c r="G219" s="36">
        <v>41992</v>
      </c>
      <c r="H219" s="9">
        <f t="shared" si="8"/>
        <v>39919.959999999955</v>
      </c>
      <c r="I219" s="7" t="s">
        <v>205</v>
      </c>
      <c r="J219" s="7">
        <f t="shared" si="7"/>
        <v>2014</v>
      </c>
      <c r="L219" s="57">
        <v>39919.959999999955</v>
      </c>
      <c r="M219" s="63"/>
    </row>
    <row r="220" spans="1:13" hidden="1" x14ac:dyDescent="0.25">
      <c r="A220" s="4">
        <v>234</v>
      </c>
      <c r="B220" s="30">
        <v>41999</v>
      </c>
      <c r="C220" s="10" t="s">
        <v>242</v>
      </c>
      <c r="D220" s="42">
        <v>-17.3</v>
      </c>
      <c r="E220" s="45"/>
      <c r="F220" s="7" t="s">
        <v>7</v>
      </c>
      <c r="G220" s="36">
        <v>41999</v>
      </c>
      <c r="H220" s="9">
        <f t="shared" si="8"/>
        <v>39902.659999999953</v>
      </c>
      <c r="I220" s="7" t="s">
        <v>205</v>
      </c>
      <c r="J220" s="7">
        <f t="shared" si="7"/>
        <v>2014</v>
      </c>
      <c r="K220" s="7" t="s">
        <v>255</v>
      </c>
      <c r="L220" s="57">
        <v>39902.659999999953</v>
      </c>
      <c r="M220" s="63"/>
    </row>
    <row r="221" spans="1:13" ht="15.75" hidden="1" thickBot="1" x14ac:dyDescent="0.3">
      <c r="A221" s="21">
        <v>235</v>
      </c>
      <c r="B221" s="35">
        <v>42002</v>
      </c>
      <c r="C221" s="23" t="s">
        <v>243</v>
      </c>
      <c r="D221" s="43">
        <v>-33.799999999999997</v>
      </c>
      <c r="E221" s="46"/>
      <c r="F221" s="24" t="s">
        <v>7</v>
      </c>
      <c r="G221" s="37">
        <v>42002</v>
      </c>
      <c r="H221" s="26">
        <f t="shared" si="8"/>
        <v>39868.85999999995</v>
      </c>
      <c r="I221" s="24" t="s">
        <v>205</v>
      </c>
      <c r="J221" s="24">
        <f t="shared" si="7"/>
        <v>2014</v>
      </c>
      <c r="K221" s="24" t="s">
        <v>255</v>
      </c>
      <c r="L221" s="57">
        <v>39868.85999999995</v>
      </c>
      <c r="M221" s="63"/>
    </row>
    <row r="222" spans="1:13" hidden="1" x14ac:dyDescent="0.25">
      <c r="A222" s="16">
        <v>236</v>
      </c>
      <c r="B222" s="34">
        <v>42009</v>
      </c>
      <c r="C222" s="39" t="s">
        <v>244</v>
      </c>
      <c r="D222" s="44">
        <v>-2.39</v>
      </c>
      <c r="E222" s="47"/>
      <c r="F222" s="18" t="s">
        <v>7</v>
      </c>
      <c r="G222" s="50">
        <v>42004</v>
      </c>
      <c r="H222" s="20">
        <f t="shared" si="8"/>
        <v>39866.46999999995</v>
      </c>
      <c r="I222" s="18" t="s">
        <v>206</v>
      </c>
      <c r="J222" s="18">
        <f t="shared" si="7"/>
        <v>2015</v>
      </c>
      <c r="K222" s="18" t="s">
        <v>221</v>
      </c>
      <c r="L222" s="57">
        <v>39866.46999999995</v>
      </c>
      <c r="M222" s="63"/>
    </row>
    <row r="223" spans="1:13" hidden="1" x14ac:dyDescent="0.25">
      <c r="A223" s="4">
        <v>237</v>
      </c>
      <c r="B223" s="30">
        <v>42011</v>
      </c>
      <c r="C223" s="10" t="s">
        <v>245</v>
      </c>
      <c r="D223" s="42">
        <v>-40.880000000000003</v>
      </c>
      <c r="E223" s="45"/>
      <c r="F223" s="7" t="s">
        <v>7</v>
      </c>
      <c r="G223" s="36">
        <v>42010</v>
      </c>
      <c r="H223" s="9">
        <f t="shared" si="8"/>
        <v>39825.589999999953</v>
      </c>
      <c r="I223" s="7" t="s">
        <v>206</v>
      </c>
      <c r="J223" s="7">
        <f t="shared" si="7"/>
        <v>2015</v>
      </c>
      <c r="K223" s="7" t="s">
        <v>221</v>
      </c>
      <c r="L223" s="57">
        <v>39825.589999999953</v>
      </c>
      <c r="M223" s="64"/>
    </row>
    <row r="224" spans="1:13" hidden="1" x14ac:dyDescent="0.25">
      <c r="A224" s="4">
        <v>238</v>
      </c>
      <c r="B224" s="30">
        <v>42011</v>
      </c>
      <c r="C224" s="10" t="s">
        <v>246</v>
      </c>
      <c r="D224" s="42">
        <v>-216</v>
      </c>
      <c r="E224" s="45"/>
      <c r="F224" s="7" t="s">
        <v>7</v>
      </c>
      <c r="G224" s="36">
        <v>42011</v>
      </c>
      <c r="H224" s="9">
        <f t="shared" si="8"/>
        <v>39609.589999999953</v>
      </c>
      <c r="I224" s="7" t="s">
        <v>209</v>
      </c>
      <c r="J224" s="7">
        <f t="shared" si="7"/>
        <v>2015</v>
      </c>
      <c r="K224" s="7" t="s">
        <v>221</v>
      </c>
      <c r="L224" s="57">
        <v>39609.589999999953</v>
      </c>
      <c r="M224" s="63"/>
    </row>
    <row r="225" spans="1:13" hidden="1" x14ac:dyDescent="0.25">
      <c r="A225" s="4">
        <v>239</v>
      </c>
      <c r="B225" s="30">
        <v>42016</v>
      </c>
      <c r="C225" s="10" t="s">
        <v>247</v>
      </c>
      <c r="D225" s="42"/>
      <c r="E225" s="45">
        <v>3550.5</v>
      </c>
      <c r="F225" s="7" t="s">
        <v>7</v>
      </c>
      <c r="G225" s="36">
        <v>42017</v>
      </c>
      <c r="H225" s="9">
        <f t="shared" si="8"/>
        <v>43160.089999999953</v>
      </c>
      <c r="I225" s="7" t="s">
        <v>211</v>
      </c>
      <c r="J225" s="7">
        <f t="shared" si="7"/>
        <v>2015</v>
      </c>
      <c r="K225" s="7" t="s">
        <v>221</v>
      </c>
      <c r="L225" s="57">
        <v>43160.089999999953</v>
      </c>
      <c r="M225" s="62"/>
    </row>
    <row r="226" spans="1:13" hidden="1" x14ac:dyDescent="0.25">
      <c r="A226" s="4">
        <v>240</v>
      </c>
      <c r="B226" s="30">
        <v>42016</v>
      </c>
      <c r="C226" s="10" t="s">
        <v>248</v>
      </c>
      <c r="D226" s="42">
        <v>-3.26</v>
      </c>
      <c r="E226" s="45"/>
      <c r="F226" s="7" t="s">
        <v>7</v>
      </c>
      <c r="G226" s="36">
        <v>42016</v>
      </c>
      <c r="H226" s="9">
        <f t="shared" si="8"/>
        <v>43156.829999999951</v>
      </c>
      <c r="I226" s="7" t="s">
        <v>212</v>
      </c>
      <c r="J226" s="7">
        <f t="shared" si="7"/>
        <v>2015</v>
      </c>
      <c r="K226" s="7" t="s">
        <v>255</v>
      </c>
      <c r="L226" s="57">
        <v>43156.829999999951</v>
      </c>
      <c r="M226" s="62"/>
    </row>
    <row r="227" spans="1:13" hidden="1" x14ac:dyDescent="0.25">
      <c r="A227" s="4">
        <v>241</v>
      </c>
      <c r="B227" s="30">
        <v>42016</v>
      </c>
      <c r="C227" s="10" t="s">
        <v>249</v>
      </c>
      <c r="D227" s="42">
        <v>-180</v>
      </c>
      <c r="E227" s="45"/>
      <c r="F227" s="7" t="s">
        <v>7</v>
      </c>
      <c r="G227" s="36">
        <v>42016</v>
      </c>
      <c r="H227" s="9">
        <f t="shared" si="8"/>
        <v>42976.829999999951</v>
      </c>
      <c r="I227" s="7" t="s">
        <v>207</v>
      </c>
      <c r="J227" s="7">
        <f t="shared" si="7"/>
        <v>2015</v>
      </c>
      <c r="K227" s="7" t="s">
        <v>221</v>
      </c>
      <c r="L227" s="57">
        <v>42976.829999999951</v>
      </c>
      <c r="M227" s="62"/>
    </row>
    <row r="228" spans="1:13" hidden="1" x14ac:dyDescent="0.25">
      <c r="A228" s="4">
        <v>242</v>
      </c>
      <c r="B228" s="30">
        <v>42018</v>
      </c>
      <c r="C228" s="10" t="s">
        <v>250</v>
      </c>
      <c r="D228" s="42"/>
      <c r="E228" s="45">
        <v>11856</v>
      </c>
      <c r="F228" s="7" t="s">
        <v>7</v>
      </c>
      <c r="G228" s="36">
        <v>42018</v>
      </c>
      <c r="H228" s="9">
        <f t="shared" si="8"/>
        <v>54832.829999999951</v>
      </c>
      <c r="I228" s="7" t="s">
        <v>208</v>
      </c>
      <c r="J228" s="7">
        <f t="shared" si="7"/>
        <v>2015</v>
      </c>
      <c r="K228" s="7" t="s">
        <v>221</v>
      </c>
      <c r="L228" s="57">
        <v>54832.829999999951</v>
      </c>
      <c r="M228" s="62"/>
    </row>
    <row r="229" spans="1:13" hidden="1" x14ac:dyDescent="0.25">
      <c r="A229" s="4">
        <v>243</v>
      </c>
      <c r="B229" s="30">
        <v>42021</v>
      </c>
      <c r="C229" s="10" t="s">
        <v>172</v>
      </c>
      <c r="D229" s="45">
        <v>-37.869999999999997</v>
      </c>
      <c r="E229" s="45"/>
      <c r="F229" s="7" t="s">
        <v>7</v>
      </c>
      <c r="G229" s="36">
        <v>42020</v>
      </c>
      <c r="H229" s="33">
        <v>54794.96</v>
      </c>
      <c r="I229" s="7" t="s">
        <v>206</v>
      </c>
      <c r="J229" s="7">
        <f t="shared" si="7"/>
        <v>2015</v>
      </c>
      <c r="K229" s="7" t="s">
        <v>221</v>
      </c>
      <c r="L229" s="57">
        <v>54794.96</v>
      </c>
      <c r="M229" s="62"/>
    </row>
    <row r="230" spans="1:13" hidden="1" x14ac:dyDescent="0.25">
      <c r="A230" s="4">
        <v>244</v>
      </c>
      <c r="B230" s="30">
        <v>42025</v>
      </c>
      <c r="C230" s="10" t="s">
        <v>256</v>
      </c>
      <c r="D230" s="45">
        <v>-630</v>
      </c>
      <c r="E230" s="45"/>
      <c r="F230" s="7" t="s">
        <v>7</v>
      </c>
      <c r="G230" s="36">
        <v>42024</v>
      </c>
      <c r="H230" s="33">
        <v>54164.959999999999</v>
      </c>
      <c r="I230" s="7" t="s">
        <v>276</v>
      </c>
      <c r="J230" s="7">
        <f t="shared" si="7"/>
        <v>2015</v>
      </c>
      <c r="K230" s="7" t="s">
        <v>221</v>
      </c>
      <c r="L230" s="57">
        <v>54164.959999999999</v>
      </c>
      <c r="M230" s="62"/>
    </row>
    <row r="231" spans="1:13" hidden="1" x14ac:dyDescent="0.25">
      <c r="A231" s="4">
        <v>245</v>
      </c>
      <c r="B231" s="30">
        <v>42030</v>
      </c>
      <c r="C231" s="10" t="s">
        <v>257</v>
      </c>
      <c r="D231" s="45">
        <v>-10000</v>
      </c>
      <c r="E231" s="45"/>
      <c r="F231" s="7" t="s">
        <v>7</v>
      </c>
      <c r="G231" s="36">
        <v>42030</v>
      </c>
      <c r="H231" s="33">
        <v>44164.959999999999</v>
      </c>
      <c r="I231" s="15" t="s">
        <v>278</v>
      </c>
      <c r="J231" s="7">
        <f t="shared" si="7"/>
        <v>2015</v>
      </c>
      <c r="K231" s="7" t="s">
        <v>221</v>
      </c>
      <c r="L231" s="68">
        <v>44164.959999999999</v>
      </c>
      <c r="M231" s="62"/>
    </row>
    <row r="232" spans="1:13" hidden="1" x14ac:dyDescent="0.25">
      <c r="A232" s="4">
        <v>246</v>
      </c>
      <c r="B232" s="30">
        <v>42032</v>
      </c>
      <c r="C232" s="10" t="s">
        <v>258</v>
      </c>
      <c r="D232" s="45">
        <v>-460.49</v>
      </c>
      <c r="E232" s="45"/>
      <c r="F232" s="7" t="s">
        <v>7</v>
      </c>
      <c r="G232" s="36">
        <v>42031</v>
      </c>
      <c r="H232" s="53">
        <v>43704.47</v>
      </c>
      <c r="I232" s="7" t="s">
        <v>277</v>
      </c>
      <c r="J232" s="7">
        <f t="shared" si="7"/>
        <v>2015</v>
      </c>
      <c r="K232" s="7" t="s">
        <v>221</v>
      </c>
      <c r="L232" s="58">
        <f>H232</f>
        <v>43704.47</v>
      </c>
      <c r="M232" s="62"/>
    </row>
    <row r="233" spans="1:13" hidden="1" x14ac:dyDescent="0.25">
      <c r="A233" s="4">
        <v>247</v>
      </c>
      <c r="B233" s="30">
        <v>42039</v>
      </c>
      <c r="C233" s="10" t="s">
        <v>259</v>
      </c>
      <c r="D233" s="45">
        <v>-421</v>
      </c>
      <c r="E233" s="45"/>
      <c r="F233" s="7" t="s">
        <v>7</v>
      </c>
      <c r="G233" s="36">
        <v>42039</v>
      </c>
      <c r="H233" s="33">
        <v>43283.47</v>
      </c>
      <c r="I233" s="7" t="s">
        <v>209</v>
      </c>
      <c r="J233" s="7">
        <f t="shared" si="7"/>
        <v>2015</v>
      </c>
      <c r="K233" s="7" t="s">
        <v>221</v>
      </c>
      <c r="L233" s="58">
        <f>L232+D233+E233</f>
        <v>43283.47</v>
      </c>
      <c r="M233" s="62"/>
    </row>
    <row r="234" spans="1:13" hidden="1" x14ac:dyDescent="0.25">
      <c r="A234" s="4">
        <v>248</v>
      </c>
      <c r="B234" s="30">
        <v>42041</v>
      </c>
      <c r="C234" s="10" t="s">
        <v>260</v>
      </c>
      <c r="D234" s="45">
        <v>-33.799999999999997</v>
      </c>
      <c r="E234" s="45"/>
      <c r="F234" s="7" t="s">
        <v>7</v>
      </c>
      <c r="G234" s="36">
        <v>42040</v>
      </c>
      <c r="H234" s="33">
        <v>43249.67</v>
      </c>
      <c r="I234" s="7" t="s">
        <v>205</v>
      </c>
      <c r="J234" s="7">
        <f t="shared" si="7"/>
        <v>2015</v>
      </c>
      <c r="K234" s="7" t="s">
        <v>255</v>
      </c>
      <c r="L234" s="58">
        <f t="shared" ref="L234:L297" si="9">L233+D234+E234</f>
        <v>43249.67</v>
      </c>
      <c r="M234" s="62"/>
    </row>
    <row r="235" spans="1:13" hidden="1" x14ac:dyDescent="0.25">
      <c r="A235" s="4">
        <v>249</v>
      </c>
      <c r="B235" s="30">
        <v>42048</v>
      </c>
      <c r="C235" s="10" t="s">
        <v>261</v>
      </c>
      <c r="D235" s="45">
        <v>-33.799999999999997</v>
      </c>
      <c r="E235" s="42"/>
      <c r="F235" s="7" t="s">
        <v>7</v>
      </c>
      <c r="G235" s="36">
        <v>42048</v>
      </c>
      <c r="H235" s="33">
        <v>43215.87</v>
      </c>
      <c r="I235" s="7" t="s">
        <v>205</v>
      </c>
      <c r="J235" s="7">
        <f t="shared" si="7"/>
        <v>2015</v>
      </c>
      <c r="K235" s="7" t="s">
        <v>255</v>
      </c>
      <c r="L235" s="58">
        <f t="shared" si="9"/>
        <v>43215.869999999995</v>
      </c>
      <c r="M235" s="62"/>
    </row>
    <row r="236" spans="1:13" hidden="1" x14ac:dyDescent="0.25">
      <c r="A236" s="4">
        <v>250</v>
      </c>
      <c r="B236" s="30">
        <v>42051</v>
      </c>
      <c r="C236" s="10" t="s">
        <v>262</v>
      </c>
      <c r="D236" s="45">
        <v>-37</v>
      </c>
      <c r="E236" s="42"/>
      <c r="F236" s="7" t="s">
        <v>7</v>
      </c>
      <c r="G236" s="36">
        <v>42051</v>
      </c>
      <c r="H236" s="33"/>
      <c r="I236" s="7" t="s">
        <v>205</v>
      </c>
      <c r="J236" s="7">
        <f t="shared" si="7"/>
        <v>2015</v>
      </c>
      <c r="K236" s="7" t="s">
        <v>255</v>
      </c>
      <c r="L236" s="58">
        <f t="shared" si="9"/>
        <v>43178.869999999995</v>
      </c>
      <c r="M236" s="62"/>
    </row>
    <row r="237" spans="1:13" hidden="1" x14ac:dyDescent="0.25">
      <c r="A237" s="4">
        <v>251</v>
      </c>
      <c r="B237" s="30">
        <v>42051</v>
      </c>
      <c r="C237" s="10" t="s">
        <v>263</v>
      </c>
      <c r="D237" s="45">
        <v>-192</v>
      </c>
      <c r="E237" s="42"/>
      <c r="F237" s="7" t="s">
        <v>7</v>
      </c>
      <c r="G237" s="36">
        <v>42051</v>
      </c>
      <c r="H237" s="33">
        <v>42986.87</v>
      </c>
      <c r="I237" s="7" t="s">
        <v>207</v>
      </c>
      <c r="J237" s="7">
        <f t="shared" si="7"/>
        <v>2015</v>
      </c>
      <c r="K237" s="7" t="s">
        <v>221</v>
      </c>
      <c r="L237" s="58">
        <f t="shared" si="9"/>
        <v>42986.869999999995</v>
      </c>
      <c r="M237" s="62"/>
    </row>
    <row r="238" spans="1:13" hidden="1" x14ac:dyDescent="0.25">
      <c r="A238" s="4">
        <v>252</v>
      </c>
      <c r="B238" s="30">
        <v>42052</v>
      </c>
      <c r="C238" s="38" t="s">
        <v>172</v>
      </c>
      <c r="D238" s="45">
        <v>-37.869999999999997</v>
      </c>
      <c r="E238" s="42"/>
      <c r="F238" s="7" t="s">
        <v>7</v>
      </c>
      <c r="G238" s="36">
        <v>42051</v>
      </c>
      <c r="H238" s="33">
        <v>42949</v>
      </c>
      <c r="I238" s="7" t="s">
        <v>206</v>
      </c>
      <c r="J238" s="7">
        <f t="shared" si="7"/>
        <v>2015</v>
      </c>
      <c r="K238" s="7" t="s">
        <v>221</v>
      </c>
      <c r="L238" s="58">
        <f t="shared" si="9"/>
        <v>42948.999999999993</v>
      </c>
      <c r="M238" s="62"/>
    </row>
    <row r="239" spans="1:13" hidden="1" x14ac:dyDescent="0.25">
      <c r="A239" s="4">
        <v>253</v>
      </c>
      <c r="B239" s="30">
        <v>42055</v>
      </c>
      <c r="C239" s="10" t="s">
        <v>264</v>
      </c>
      <c r="D239" s="45">
        <v>-30</v>
      </c>
      <c r="E239" s="42"/>
      <c r="F239" s="7" t="s">
        <v>7</v>
      </c>
      <c r="G239" s="36">
        <v>42055</v>
      </c>
      <c r="H239" s="33">
        <v>42919</v>
      </c>
      <c r="I239" s="7" t="s">
        <v>205</v>
      </c>
      <c r="J239" s="7">
        <f t="shared" si="7"/>
        <v>2015</v>
      </c>
      <c r="K239" s="7" t="s">
        <v>255</v>
      </c>
      <c r="L239" s="58">
        <f t="shared" si="9"/>
        <v>42918.999999999993</v>
      </c>
      <c r="M239" s="62"/>
    </row>
    <row r="240" spans="1:13" hidden="1" x14ac:dyDescent="0.25">
      <c r="A240" s="4">
        <v>254</v>
      </c>
      <c r="B240" s="30">
        <v>42060</v>
      </c>
      <c r="C240" s="10" t="s">
        <v>265</v>
      </c>
      <c r="D240" s="45">
        <v>-27.5</v>
      </c>
      <c r="E240" s="42"/>
      <c r="F240" s="7" t="s">
        <v>7</v>
      </c>
      <c r="G240" s="36">
        <v>42060</v>
      </c>
      <c r="H240" s="33">
        <v>42891.5</v>
      </c>
      <c r="I240" s="7" t="s">
        <v>205</v>
      </c>
      <c r="J240" s="7">
        <f t="shared" si="7"/>
        <v>2015</v>
      </c>
      <c r="K240" s="7" t="s">
        <v>255</v>
      </c>
      <c r="L240" s="58">
        <f t="shared" si="9"/>
        <v>42891.499999999993</v>
      </c>
    </row>
    <row r="241" spans="1:12" hidden="1" x14ac:dyDescent="0.25">
      <c r="A241" s="4">
        <v>255</v>
      </c>
      <c r="B241" s="30">
        <v>42061</v>
      </c>
      <c r="C241" s="10" t="s">
        <v>266</v>
      </c>
      <c r="D241" s="45">
        <v>-35.799999999999997</v>
      </c>
      <c r="E241" s="42"/>
      <c r="F241" s="7" t="s">
        <v>7</v>
      </c>
      <c r="G241" s="36">
        <v>42061</v>
      </c>
      <c r="H241" s="53">
        <v>42855.7</v>
      </c>
      <c r="I241" s="7" t="s">
        <v>205</v>
      </c>
      <c r="J241" s="7">
        <f t="shared" si="7"/>
        <v>2015</v>
      </c>
      <c r="K241" s="7" t="s">
        <v>255</v>
      </c>
      <c r="L241" s="58">
        <f t="shared" si="9"/>
        <v>42855.69999999999</v>
      </c>
    </row>
    <row r="242" spans="1:12" hidden="1" x14ac:dyDescent="0.25">
      <c r="A242" s="4">
        <v>256</v>
      </c>
      <c r="B242" s="30">
        <v>42065</v>
      </c>
      <c r="C242" s="10" t="s">
        <v>267</v>
      </c>
      <c r="D242" s="45">
        <v>-33.799999999999997</v>
      </c>
      <c r="E242" s="42"/>
      <c r="F242" s="7" t="s">
        <v>7</v>
      </c>
      <c r="G242" s="36">
        <v>42065</v>
      </c>
      <c r="H242" s="33">
        <v>42821.9</v>
      </c>
      <c r="I242" s="7" t="s">
        <v>205</v>
      </c>
      <c r="J242" s="7">
        <f t="shared" si="7"/>
        <v>2015</v>
      </c>
      <c r="L242" s="58">
        <f t="shared" si="9"/>
        <v>42821.899999999987</v>
      </c>
    </row>
    <row r="243" spans="1:12" hidden="1" x14ac:dyDescent="0.25">
      <c r="A243" s="4">
        <v>257</v>
      </c>
      <c r="B243" s="30">
        <v>42072</v>
      </c>
      <c r="C243" s="10" t="s">
        <v>268</v>
      </c>
      <c r="D243" s="45">
        <v>-30.2</v>
      </c>
      <c r="E243" s="42"/>
      <c r="F243" s="7" t="s">
        <v>7</v>
      </c>
      <c r="G243" s="36">
        <v>42072</v>
      </c>
      <c r="H243" s="33"/>
      <c r="I243" s="7" t="s">
        <v>205</v>
      </c>
      <c r="J243" s="7">
        <f t="shared" si="7"/>
        <v>2015</v>
      </c>
      <c r="K243" s="7" t="s">
        <v>255</v>
      </c>
      <c r="L243" s="58">
        <f t="shared" si="9"/>
        <v>42791.69999999999</v>
      </c>
    </row>
    <row r="244" spans="1:12" hidden="1" x14ac:dyDescent="0.25">
      <c r="A244" s="4">
        <v>258</v>
      </c>
      <c r="B244" s="30">
        <v>42072</v>
      </c>
      <c r="C244" s="10" t="s">
        <v>269</v>
      </c>
      <c r="D244" s="45">
        <v>-45</v>
      </c>
      <c r="E244" s="42"/>
      <c r="F244" s="7" t="s">
        <v>7</v>
      </c>
      <c r="G244" s="36">
        <v>42072</v>
      </c>
      <c r="H244" s="33">
        <v>42746.7</v>
      </c>
      <c r="I244" s="7" t="s">
        <v>205</v>
      </c>
      <c r="J244" s="7">
        <f t="shared" si="7"/>
        <v>2015</v>
      </c>
      <c r="K244" s="7" t="s">
        <v>255</v>
      </c>
      <c r="L244" s="58">
        <f t="shared" si="9"/>
        <v>42746.69999999999</v>
      </c>
    </row>
    <row r="245" spans="1:12" hidden="1" x14ac:dyDescent="0.25">
      <c r="A245" s="4">
        <v>259</v>
      </c>
      <c r="B245" s="30">
        <v>42073</v>
      </c>
      <c r="C245" s="10" t="s">
        <v>270</v>
      </c>
      <c r="D245" s="45">
        <v>-33.799999999999997</v>
      </c>
      <c r="E245" s="42"/>
      <c r="F245" s="7" t="s">
        <v>7</v>
      </c>
      <c r="G245" s="36">
        <v>42073</v>
      </c>
      <c r="H245" s="33">
        <v>42712.9</v>
      </c>
      <c r="I245" s="7" t="s">
        <v>205</v>
      </c>
      <c r="J245" s="7">
        <f t="shared" si="7"/>
        <v>2015</v>
      </c>
      <c r="K245" s="7" t="s">
        <v>255</v>
      </c>
      <c r="L245" s="58">
        <f t="shared" si="9"/>
        <v>42712.899999999987</v>
      </c>
    </row>
    <row r="246" spans="1:12" hidden="1" x14ac:dyDescent="0.25">
      <c r="A246" s="4">
        <v>260</v>
      </c>
      <c r="B246" s="30">
        <v>42074</v>
      </c>
      <c r="C246" s="10" t="s">
        <v>271</v>
      </c>
      <c r="D246" s="45">
        <v>-192</v>
      </c>
      <c r="E246" s="42"/>
      <c r="F246" s="7" t="s">
        <v>7</v>
      </c>
      <c r="G246" s="36">
        <v>42074</v>
      </c>
      <c r="H246" s="33">
        <v>42520.9</v>
      </c>
      <c r="I246" s="7" t="s">
        <v>207</v>
      </c>
      <c r="J246" s="7">
        <f t="shared" si="7"/>
        <v>2015</v>
      </c>
      <c r="K246" s="7" t="s">
        <v>221</v>
      </c>
      <c r="L246" s="58">
        <f t="shared" si="9"/>
        <v>42520.899999999987</v>
      </c>
    </row>
    <row r="247" spans="1:12" hidden="1" x14ac:dyDescent="0.25">
      <c r="A247" s="4">
        <v>261</v>
      </c>
      <c r="B247" s="30">
        <v>42080</v>
      </c>
      <c r="C247" s="10" t="s">
        <v>272</v>
      </c>
      <c r="D247" s="45">
        <v>-38.18</v>
      </c>
      <c r="E247" s="42"/>
      <c r="F247" s="7" t="s">
        <v>7</v>
      </c>
      <c r="G247" s="36">
        <v>42079</v>
      </c>
      <c r="H247" s="33">
        <v>42482.720000000001</v>
      </c>
      <c r="I247" s="7" t="s">
        <v>206</v>
      </c>
      <c r="J247" s="7">
        <f t="shared" si="7"/>
        <v>2015</v>
      </c>
      <c r="K247" s="7" t="s">
        <v>221</v>
      </c>
      <c r="L247" s="58">
        <f t="shared" si="9"/>
        <v>42482.719999999987</v>
      </c>
    </row>
    <row r="248" spans="1:12" hidden="1" x14ac:dyDescent="0.25">
      <c r="A248" s="4">
        <v>262</v>
      </c>
      <c r="B248" s="30">
        <v>42081</v>
      </c>
      <c r="C248" s="10" t="s">
        <v>273</v>
      </c>
      <c r="D248" s="45"/>
      <c r="E248" s="45">
        <v>12480</v>
      </c>
      <c r="F248" s="7" t="s">
        <v>7</v>
      </c>
      <c r="G248" s="36">
        <v>42081</v>
      </c>
      <c r="H248" s="33"/>
      <c r="I248" s="7" t="s">
        <v>208</v>
      </c>
      <c r="J248" s="7">
        <f t="shared" si="7"/>
        <v>2015</v>
      </c>
      <c r="K248" s="7" t="s">
        <v>221</v>
      </c>
      <c r="L248" s="58">
        <f t="shared" si="9"/>
        <v>54962.719999999987</v>
      </c>
    </row>
    <row r="249" spans="1:12" hidden="1" x14ac:dyDescent="0.25">
      <c r="A249" s="4">
        <v>263</v>
      </c>
      <c r="B249" s="30">
        <v>42081</v>
      </c>
      <c r="C249" s="10" t="s">
        <v>274</v>
      </c>
      <c r="D249" s="45">
        <v>-1387</v>
      </c>
      <c r="E249" s="42"/>
      <c r="F249" s="7" t="s">
        <v>7</v>
      </c>
      <c r="G249" s="36">
        <v>42081</v>
      </c>
      <c r="H249" s="33">
        <v>53575.72</v>
      </c>
      <c r="I249" s="7" t="s">
        <v>219</v>
      </c>
      <c r="J249" s="7">
        <f t="shared" si="7"/>
        <v>2015</v>
      </c>
      <c r="K249" s="7" t="s">
        <v>221</v>
      </c>
      <c r="L249" s="58">
        <f t="shared" si="9"/>
        <v>53575.719999999987</v>
      </c>
    </row>
    <row r="250" spans="1:12" hidden="1" x14ac:dyDescent="0.25">
      <c r="A250" s="4">
        <v>264</v>
      </c>
      <c r="B250" s="30">
        <v>42087</v>
      </c>
      <c r="C250" s="10" t="s">
        <v>275</v>
      </c>
      <c r="D250" s="45">
        <v>-45</v>
      </c>
      <c r="E250" s="42"/>
      <c r="F250" s="7" t="s">
        <v>7</v>
      </c>
      <c r="G250" s="36">
        <v>42087</v>
      </c>
      <c r="H250" s="33">
        <v>53530.720000000001</v>
      </c>
      <c r="I250" s="7" t="s">
        <v>205</v>
      </c>
      <c r="J250" s="7">
        <f t="shared" si="7"/>
        <v>2015</v>
      </c>
      <c r="K250" s="7" t="s">
        <v>255</v>
      </c>
      <c r="L250" s="58">
        <f t="shared" si="9"/>
        <v>53530.719999999987</v>
      </c>
    </row>
    <row r="251" spans="1:12" hidden="1" x14ac:dyDescent="0.25">
      <c r="A251" s="4">
        <v>265</v>
      </c>
      <c r="B251" s="5">
        <v>42093</v>
      </c>
      <c r="C251" s="40" t="s">
        <v>279</v>
      </c>
      <c r="D251" s="42"/>
      <c r="E251" s="48">
        <v>7520</v>
      </c>
      <c r="F251" s="7" t="s">
        <v>7</v>
      </c>
      <c r="G251" s="51">
        <v>42093</v>
      </c>
      <c r="H251" s="54">
        <v>61050.720000000001</v>
      </c>
      <c r="I251" s="7" t="s">
        <v>208</v>
      </c>
      <c r="J251" s="7">
        <f t="shared" si="7"/>
        <v>2015</v>
      </c>
      <c r="K251" s="7" t="s">
        <v>221</v>
      </c>
      <c r="L251" s="58">
        <f t="shared" si="9"/>
        <v>61050.719999999987</v>
      </c>
    </row>
    <row r="252" spans="1:12" hidden="1" x14ac:dyDescent="0.25">
      <c r="A252" s="4">
        <v>266</v>
      </c>
      <c r="B252" s="5">
        <v>42095</v>
      </c>
      <c r="C252" s="40" t="s">
        <v>280</v>
      </c>
      <c r="D252" s="42">
        <v>-45</v>
      </c>
      <c r="E252" s="48"/>
      <c r="F252" s="7" t="s">
        <v>7</v>
      </c>
      <c r="G252" s="51">
        <v>42095</v>
      </c>
      <c r="H252" s="41">
        <v>61005.72</v>
      </c>
      <c r="I252" s="7" t="s">
        <v>205</v>
      </c>
      <c r="J252" s="7">
        <f t="shared" si="7"/>
        <v>2015</v>
      </c>
      <c r="K252" s="7" t="s">
        <v>255</v>
      </c>
      <c r="L252" s="58">
        <f t="shared" si="9"/>
        <v>61005.719999999987</v>
      </c>
    </row>
    <row r="253" spans="1:12" hidden="1" x14ac:dyDescent="0.25">
      <c r="A253" s="4">
        <v>267</v>
      </c>
      <c r="B253" s="5">
        <v>42107</v>
      </c>
      <c r="C253" s="40" t="s">
        <v>281</v>
      </c>
      <c r="D253" s="42">
        <v>-19.399999999999999</v>
      </c>
      <c r="E253" s="48"/>
      <c r="F253" s="7" t="s">
        <v>7</v>
      </c>
      <c r="G253" s="51">
        <v>42107</v>
      </c>
      <c r="H253" s="41">
        <v>60986.32</v>
      </c>
      <c r="I253" s="7" t="s">
        <v>205</v>
      </c>
      <c r="J253" s="7">
        <f t="shared" si="7"/>
        <v>2015</v>
      </c>
      <c r="K253" s="7" t="s">
        <v>255</v>
      </c>
      <c r="L253" s="58">
        <f t="shared" si="9"/>
        <v>60986.319999999985</v>
      </c>
    </row>
    <row r="254" spans="1:12" hidden="1" x14ac:dyDescent="0.25">
      <c r="A254" s="4">
        <v>268</v>
      </c>
      <c r="B254" s="5">
        <v>42108</v>
      </c>
      <c r="C254" s="40" t="s">
        <v>282</v>
      </c>
      <c r="D254" s="42">
        <v>-30</v>
      </c>
      <c r="E254" s="48"/>
      <c r="F254" s="7" t="s">
        <v>7</v>
      </c>
      <c r="G254" s="51">
        <v>42108</v>
      </c>
      <c r="H254" s="41">
        <v>60956.32</v>
      </c>
      <c r="I254" s="7" t="s">
        <v>205</v>
      </c>
      <c r="J254" s="7">
        <f t="shared" si="7"/>
        <v>2015</v>
      </c>
      <c r="L254" s="58">
        <f t="shared" si="9"/>
        <v>60956.319999999985</v>
      </c>
    </row>
    <row r="255" spans="1:12" hidden="1" x14ac:dyDescent="0.25">
      <c r="A255" s="4">
        <v>269</v>
      </c>
      <c r="B255" s="5">
        <v>42111</v>
      </c>
      <c r="C255" s="10" t="s">
        <v>283</v>
      </c>
      <c r="D255" s="42">
        <v>-432</v>
      </c>
      <c r="E255" s="42"/>
      <c r="F255" s="7" t="s">
        <v>7</v>
      </c>
      <c r="G255" s="51">
        <v>42111</v>
      </c>
      <c r="H255" s="7">
        <v>64523.839999999997</v>
      </c>
      <c r="I255" s="7" t="s">
        <v>209</v>
      </c>
      <c r="J255" s="7">
        <v>2015</v>
      </c>
      <c r="K255" s="7" t="s">
        <v>221</v>
      </c>
      <c r="L255" s="58">
        <f t="shared" si="9"/>
        <v>60524.319999999985</v>
      </c>
    </row>
    <row r="256" spans="1:12" hidden="1" x14ac:dyDescent="0.25">
      <c r="A256" s="4">
        <v>270</v>
      </c>
      <c r="B256" s="5">
        <v>42111</v>
      </c>
      <c r="C256" s="10" t="s">
        <v>284</v>
      </c>
      <c r="D256" s="42">
        <v>-410.4</v>
      </c>
      <c r="E256" s="42"/>
      <c r="F256" s="7" t="s">
        <v>7</v>
      </c>
      <c r="G256" s="51">
        <v>42111</v>
      </c>
      <c r="I256" s="7" t="s">
        <v>209</v>
      </c>
      <c r="J256" s="7">
        <v>2015</v>
      </c>
      <c r="K256" s="7" t="s">
        <v>221</v>
      </c>
      <c r="L256" s="58">
        <f t="shared" si="9"/>
        <v>60113.919999999984</v>
      </c>
    </row>
    <row r="257" spans="1:13" hidden="1" x14ac:dyDescent="0.25">
      <c r="A257" s="4">
        <v>271</v>
      </c>
      <c r="B257" s="5">
        <v>42111</v>
      </c>
      <c r="C257" s="10" t="s">
        <v>285</v>
      </c>
      <c r="D257" s="42">
        <v>-192</v>
      </c>
      <c r="E257" s="42"/>
      <c r="F257" s="7" t="s">
        <v>7</v>
      </c>
      <c r="G257" s="51">
        <v>42111</v>
      </c>
      <c r="I257" s="7" t="s">
        <v>207</v>
      </c>
      <c r="J257" s="7">
        <v>2015</v>
      </c>
      <c r="K257" s="7" t="s">
        <v>221</v>
      </c>
      <c r="L257" s="58">
        <f t="shared" si="9"/>
        <v>59921.919999999984</v>
      </c>
    </row>
    <row r="258" spans="1:13" hidden="1" x14ac:dyDescent="0.25">
      <c r="A258" s="4">
        <v>272</v>
      </c>
      <c r="B258" s="5">
        <v>42111</v>
      </c>
      <c r="C258" s="10" t="s">
        <v>286</v>
      </c>
      <c r="D258" s="42"/>
      <c r="E258" s="42">
        <v>4648</v>
      </c>
      <c r="F258" s="7" t="s">
        <v>7</v>
      </c>
      <c r="G258" s="51">
        <v>42111</v>
      </c>
      <c r="I258" s="7" t="s">
        <v>208</v>
      </c>
      <c r="J258" s="7">
        <f t="shared" ref="J258" si="10">YEAR(B258)</f>
        <v>2015</v>
      </c>
      <c r="K258" s="7" t="s">
        <v>221</v>
      </c>
      <c r="L258" s="58">
        <f t="shared" si="9"/>
        <v>64569.919999999984</v>
      </c>
    </row>
    <row r="259" spans="1:13" hidden="1" x14ac:dyDescent="0.25">
      <c r="A259" s="4">
        <v>273</v>
      </c>
      <c r="B259" s="5">
        <v>42111</v>
      </c>
      <c r="C259" s="10" t="s">
        <v>287</v>
      </c>
      <c r="D259" s="42">
        <v>-7.9</v>
      </c>
      <c r="E259" s="42"/>
      <c r="F259" s="7" t="s">
        <v>7</v>
      </c>
      <c r="G259" s="51">
        <v>42111</v>
      </c>
      <c r="I259" s="7" t="s">
        <v>205</v>
      </c>
      <c r="J259" s="7">
        <f t="shared" ref="J259:J261" si="11">YEAR(B259)</f>
        <v>2015</v>
      </c>
      <c r="K259" s="7" t="s">
        <v>255</v>
      </c>
      <c r="L259" s="58">
        <f t="shared" si="9"/>
        <v>64562.019999999982</v>
      </c>
    </row>
    <row r="260" spans="1:13" hidden="1" x14ac:dyDescent="0.25">
      <c r="A260" s="4">
        <v>274</v>
      </c>
      <c r="B260" s="5">
        <v>42111</v>
      </c>
      <c r="C260" s="10" t="s">
        <v>272</v>
      </c>
      <c r="D260" s="42">
        <v>-38.18</v>
      </c>
      <c r="E260" s="42"/>
      <c r="F260" s="7" t="s">
        <v>7</v>
      </c>
      <c r="G260" s="51">
        <v>42110</v>
      </c>
      <c r="I260" s="7" t="s">
        <v>205</v>
      </c>
      <c r="J260" s="7">
        <f t="shared" si="11"/>
        <v>2015</v>
      </c>
      <c r="K260" s="7" t="s">
        <v>221</v>
      </c>
      <c r="L260" s="58">
        <f t="shared" si="9"/>
        <v>64523.839999999982</v>
      </c>
    </row>
    <row r="261" spans="1:13" hidden="1" x14ac:dyDescent="0.25">
      <c r="A261" s="4">
        <v>275</v>
      </c>
      <c r="B261" s="5">
        <v>42114</v>
      </c>
      <c r="C261" s="10" t="s">
        <v>288</v>
      </c>
      <c r="D261" s="42">
        <v>-13.8</v>
      </c>
      <c r="E261" s="42"/>
      <c r="F261" s="7" t="s">
        <v>7</v>
      </c>
      <c r="G261" s="51">
        <v>42114</v>
      </c>
      <c r="H261" s="7">
        <v>64510.04</v>
      </c>
      <c r="I261" s="7" t="s">
        <v>205</v>
      </c>
      <c r="J261" s="7">
        <f t="shared" si="11"/>
        <v>2015</v>
      </c>
      <c r="K261" s="7" t="s">
        <v>255</v>
      </c>
      <c r="L261" s="58">
        <f t="shared" si="9"/>
        <v>64510.039999999979</v>
      </c>
      <c r="M261" s="61">
        <f>IF(L261=H261,1,"")</f>
        <v>1</v>
      </c>
    </row>
    <row r="262" spans="1:13" hidden="1" x14ac:dyDescent="0.25">
      <c r="A262" s="4">
        <v>276</v>
      </c>
      <c r="B262" s="5">
        <v>42116</v>
      </c>
      <c r="C262" s="10" t="s">
        <v>289</v>
      </c>
      <c r="D262" s="42">
        <v>-45</v>
      </c>
      <c r="E262" s="42"/>
      <c r="F262" s="7" t="s">
        <v>7</v>
      </c>
      <c r="G262" s="51">
        <v>42116</v>
      </c>
      <c r="H262" s="7">
        <v>64465.04</v>
      </c>
      <c r="I262" s="7" t="s">
        <v>205</v>
      </c>
      <c r="J262" s="7">
        <f t="shared" ref="J262:J265" si="12">YEAR(B262)</f>
        <v>2015</v>
      </c>
      <c r="K262" s="7" t="s">
        <v>255</v>
      </c>
      <c r="L262" s="58">
        <f t="shared" si="9"/>
        <v>64465.039999999979</v>
      </c>
      <c r="M262" s="61">
        <f t="shared" ref="M262:M327" si="13">IF(L262=H262,1,"")</f>
        <v>1</v>
      </c>
    </row>
    <row r="263" spans="1:13" hidden="1" x14ac:dyDescent="0.25">
      <c r="A263" s="4">
        <v>277</v>
      </c>
      <c r="B263" s="5">
        <v>42121</v>
      </c>
      <c r="C263" s="10" t="s">
        <v>290</v>
      </c>
      <c r="D263" s="42">
        <v>-26</v>
      </c>
      <c r="E263" s="42"/>
      <c r="F263" s="7" t="s">
        <v>7</v>
      </c>
      <c r="G263" s="51">
        <v>42121</v>
      </c>
      <c r="H263" s="7">
        <v>64439.040000000001</v>
      </c>
      <c r="I263" s="7" t="s">
        <v>205</v>
      </c>
      <c r="J263" s="7">
        <f t="shared" si="12"/>
        <v>2015</v>
      </c>
      <c r="K263" s="7" t="s">
        <v>255</v>
      </c>
      <c r="L263" s="58">
        <f t="shared" si="9"/>
        <v>64439.039999999979</v>
      </c>
      <c r="M263" s="61">
        <f t="shared" si="13"/>
        <v>1</v>
      </c>
    </row>
    <row r="264" spans="1:13" hidden="1" x14ac:dyDescent="0.25">
      <c r="A264" s="4">
        <v>278</v>
      </c>
      <c r="B264" s="5">
        <v>42122</v>
      </c>
      <c r="C264" s="10" t="s">
        <v>291</v>
      </c>
      <c r="D264" s="42"/>
      <c r="E264" s="42">
        <v>12480</v>
      </c>
      <c r="F264" s="7" t="s">
        <v>7</v>
      </c>
      <c r="G264" s="51">
        <v>42122</v>
      </c>
      <c r="H264" s="55">
        <v>76919.039999999994</v>
      </c>
      <c r="I264" s="7" t="s">
        <v>208</v>
      </c>
      <c r="J264" s="7">
        <f t="shared" si="12"/>
        <v>2015</v>
      </c>
      <c r="K264" s="7" t="s">
        <v>221</v>
      </c>
      <c r="L264" s="58">
        <f t="shared" si="9"/>
        <v>76919.039999999979</v>
      </c>
      <c r="M264" s="61">
        <f t="shared" si="13"/>
        <v>1</v>
      </c>
    </row>
    <row r="265" spans="1:13" hidden="1" x14ac:dyDescent="0.25">
      <c r="A265" s="4">
        <v>279</v>
      </c>
      <c r="B265" s="5">
        <v>42131</v>
      </c>
      <c r="C265" s="10" t="s">
        <v>292</v>
      </c>
      <c r="D265" s="42">
        <v>-21530</v>
      </c>
      <c r="E265" s="42"/>
      <c r="F265" s="7" t="s">
        <v>7</v>
      </c>
      <c r="G265" s="51">
        <v>42131</v>
      </c>
      <c r="H265" s="7">
        <v>55389.04</v>
      </c>
      <c r="I265" s="7" t="s">
        <v>219</v>
      </c>
      <c r="J265" s="7">
        <f t="shared" si="12"/>
        <v>2015</v>
      </c>
      <c r="K265" s="7" t="s">
        <v>221</v>
      </c>
      <c r="L265" s="58">
        <f t="shared" si="9"/>
        <v>55389.039999999979</v>
      </c>
      <c r="M265" s="61">
        <f t="shared" si="13"/>
        <v>1</v>
      </c>
    </row>
    <row r="266" spans="1:13" hidden="1" x14ac:dyDescent="0.25">
      <c r="A266" s="4">
        <v>280</v>
      </c>
      <c r="B266" s="5">
        <v>42137</v>
      </c>
      <c r="C266" s="10" t="s">
        <v>293</v>
      </c>
      <c r="D266" s="42">
        <v>-192</v>
      </c>
      <c r="E266" s="42"/>
      <c r="F266" s="7" t="s">
        <v>7</v>
      </c>
      <c r="G266" s="51">
        <v>42137</v>
      </c>
      <c r="H266" s="7">
        <v>54477.04</v>
      </c>
      <c r="I266" s="7" t="s">
        <v>207</v>
      </c>
      <c r="J266" s="7">
        <f t="shared" ref="J266" si="14">YEAR(B266)</f>
        <v>2015</v>
      </c>
      <c r="K266" s="7" t="s">
        <v>221</v>
      </c>
      <c r="L266" s="58">
        <f t="shared" si="9"/>
        <v>55197.039999999979</v>
      </c>
      <c r="M266" s="61" t="str">
        <f t="shared" si="13"/>
        <v/>
      </c>
    </row>
    <row r="267" spans="1:13" hidden="1" x14ac:dyDescent="0.25">
      <c r="A267" s="4">
        <v>281</v>
      </c>
      <c r="B267" s="5">
        <v>42137</v>
      </c>
      <c r="C267" s="10" t="s">
        <v>294</v>
      </c>
      <c r="D267" s="42">
        <v>-720</v>
      </c>
      <c r="E267" s="42"/>
      <c r="F267" s="7" t="s">
        <v>7</v>
      </c>
      <c r="G267" s="51">
        <v>42136</v>
      </c>
      <c r="I267" s="7" t="s">
        <v>276</v>
      </c>
      <c r="J267" s="7">
        <v>2015</v>
      </c>
      <c r="K267" s="7" t="s">
        <v>221</v>
      </c>
      <c r="L267" s="58">
        <f t="shared" si="9"/>
        <v>54477.039999999979</v>
      </c>
      <c r="M267" s="61" t="str">
        <f t="shared" si="13"/>
        <v/>
      </c>
    </row>
    <row r="268" spans="1:13" hidden="1" x14ac:dyDescent="0.25">
      <c r="A268" s="4">
        <v>282</v>
      </c>
      <c r="B268" s="5">
        <v>42139</v>
      </c>
      <c r="C268" s="10" t="s">
        <v>295</v>
      </c>
      <c r="D268" s="42">
        <v>-6063</v>
      </c>
      <c r="E268" s="42"/>
      <c r="F268" s="7" t="s">
        <v>7</v>
      </c>
      <c r="G268" s="51">
        <v>42139</v>
      </c>
      <c r="H268" s="7">
        <v>48414.04</v>
      </c>
      <c r="I268" s="18" t="s">
        <v>219</v>
      </c>
      <c r="J268" s="18">
        <f t="shared" ref="J268:J269" si="15">YEAR(B268)</f>
        <v>2015</v>
      </c>
      <c r="K268" s="18" t="s">
        <v>221</v>
      </c>
      <c r="L268" s="58">
        <f t="shared" si="9"/>
        <v>48414.039999999979</v>
      </c>
      <c r="M268" s="61">
        <f t="shared" si="13"/>
        <v>1</v>
      </c>
    </row>
    <row r="269" spans="1:13" hidden="1" x14ac:dyDescent="0.25">
      <c r="A269" s="4">
        <v>283</v>
      </c>
      <c r="B269" s="30">
        <v>42143</v>
      </c>
      <c r="C269" s="10" t="s">
        <v>272</v>
      </c>
      <c r="D269" s="45">
        <v>-38.18</v>
      </c>
      <c r="E269" s="45"/>
      <c r="F269" s="7" t="s">
        <v>7</v>
      </c>
      <c r="G269" s="36">
        <v>42142</v>
      </c>
      <c r="H269" s="32"/>
      <c r="I269" s="18" t="s">
        <v>206</v>
      </c>
      <c r="J269" s="18">
        <f t="shared" si="15"/>
        <v>2015</v>
      </c>
      <c r="K269" s="18" t="s">
        <v>221</v>
      </c>
      <c r="L269" s="58">
        <f t="shared" si="9"/>
        <v>48375.859999999979</v>
      </c>
      <c r="M269" s="61" t="str">
        <f t="shared" si="13"/>
        <v/>
      </c>
    </row>
    <row r="270" spans="1:13" hidden="1" x14ac:dyDescent="0.25">
      <c r="A270" s="4">
        <v>284</v>
      </c>
      <c r="B270" s="30">
        <v>42143</v>
      </c>
      <c r="C270" s="10" t="s">
        <v>296</v>
      </c>
      <c r="D270" s="45">
        <v>-45</v>
      </c>
      <c r="E270" s="45"/>
      <c r="F270" s="7" t="s">
        <v>7</v>
      </c>
      <c r="G270" s="36">
        <v>42143</v>
      </c>
      <c r="H270" s="33">
        <v>48330.86</v>
      </c>
      <c r="I270" s="7" t="s">
        <v>205</v>
      </c>
      <c r="J270" s="7">
        <f t="shared" ref="J270:J275" si="16">YEAR(B270)</f>
        <v>2015</v>
      </c>
      <c r="K270" s="7" t="s">
        <v>255</v>
      </c>
      <c r="L270" s="58">
        <f t="shared" si="9"/>
        <v>48330.859999999979</v>
      </c>
      <c r="M270" s="61">
        <f t="shared" si="13"/>
        <v>1</v>
      </c>
    </row>
    <row r="271" spans="1:13" hidden="1" x14ac:dyDescent="0.25">
      <c r="A271" s="4">
        <v>285</v>
      </c>
      <c r="B271" s="30">
        <v>42151</v>
      </c>
      <c r="C271" s="10" t="s">
        <v>297</v>
      </c>
      <c r="D271" s="45">
        <v>-30.5</v>
      </c>
      <c r="E271" s="45"/>
      <c r="F271" s="7" t="s">
        <v>7</v>
      </c>
      <c r="G271" s="36">
        <v>42151</v>
      </c>
      <c r="H271" s="32"/>
      <c r="I271" s="7" t="s">
        <v>205</v>
      </c>
      <c r="J271" s="7">
        <f t="shared" si="16"/>
        <v>2015</v>
      </c>
      <c r="K271" s="7" t="s">
        <v>255</v>
      </c>
      <c r="L271" s="58">
        <f t="shared" si="9"/>
        <v>48300.359999999979</v>
      </c>
      <c r="M271" s="61" t="str">
        <f t="shared" si="13"/>
        <v/>
      </c>
    </row>
    <row r="272" spans="1:13" hidden="1" x14ac:dyDescent="0.25">
      <c r="A272" s="4">
        <v>286</v>
      </c>
      <c r="B272" s="30">
        <v>42151</v>
      </c>
      <c r="C272" s="10" t="s">
        <v>298</v>
      </c>
      <c r="D272" s="45">
        <v>-15</v>
      </c>
      <c r="E272" s="45"/>
      <c r="F272" s="7" t="s">
        <v>7</v>
      </c>
      <c r="G272" s="36">
        <v>42151</v>
      </c>
      <c r="H272" s="33">
        <v>48285.36</v>
      </c>
      <c r="I272" s="7" t="s">
        <v>205</v>
      </c>
      <c r="J272" s="7">
        <f t="shared" si="16"/>
        <v>2015</v>
      </c>
      <c r="K272" s="7" t="s">
        <v>255</v>
      </c>
      <c r="L272" s="58">
        <f t="shared" si="9"/>
        <v>48285.359999999979</v>
      </c>
      <c r="M272" s="61">
        <f t="shared" si="13"/>
        <v>1</v>
      </c>
    </row>
    <row r="273" spans="1:13" hidden="1" x14ac:dyDescent="0.25">
      <c r="A273" s="4">
        <v>287</v>
      </c>
      <c r="B273" s="30">
        <v>42153</v>
      </c>
      <c r="C273" s="10" t="s">
        <v>299</v>
      </c>
      <c r="D273" s="45">
        <v>-30</v>
      </c>
      <c r="E273" s="45"/>
      <c r="F273" s="7" t="s">
        <v>7</v>
      </c>
      <c r="G273" s="36">
        <v>42153</v>
      </c>
      <c r="H273" s="32"/>
      <c r="I273" s="7" t="s">
        <v>205</v>
      </c>
      <c r="J273" s="7">
        <f t="shared" si="16"/>
        <v>2015</v>
      </c>
      <c r="K273" s="7" t="s">
        <v>255</v>
      </c>
      <c r="L273" s="58">
        <f t="shared" si="9"/>
        <v>48255.359999999979</v>
      </c>
      <c r="M273" s="61" t="str">
        <f t="shared" si="13"/>
        <v/>
      </c>
    </row>
    <row r="274" spans="1:13" hidden="1" x14ac:dyDescent="0.25">
      <c r="A274" s="4">
        <v>288</v>
      </c>
      <c r="B274" s="30">
        <v>42153</v>
      </c>
      <c r="C274" s="10" t="s">
        <v>300</v>
      </c>
      <c r="D274" s="45">
        <v>-432</v>
      </c>
      <c r="E274" s="45"/>
      <c r="F274" s="7" t="s">
        <v>7</v>
      </c>
      <c r="G274" s="36">
        <v>42153</v>
      </c>
      <c r="H274" s="53">
        <v>47823.360000000001</v>
      </c>
      <c r="I274" s="7" t="s">
        <v>209</v>
      </c>
      <c r="J274" s="7">
        <f t="shared" si="16"/>
        <v>2015</v>
      </c>
      <c r="K274" s="7" t="s">
        <v>221</v>
      </c>
      <c r="L274" s="58">
        <f t="shared" si="9"/>
        <v>47823.359999999979</v>
      </c>
      <c r="M274" s="61">
        <f t="shared" si="13"/>
        <v>1</v>
      </c>
    </row>
    <row r="275" spans="1:13" hidden="1" x14ac:dyDescent="0.25">
      <c r="A275" s="4">
        <v>289</v>
      </c>
      <c r="B275" s="30">
        <v>42157</v>
      </c>
      <c r="C275" s="10" t="s">
        <v>301</v>
      </c>
      <c r="D275" s="45">
        <v>-33.119999999999997</v>
      </c>
      <c r="E275" s="45"/>
      <c r="F275" s="7" t="s">
        <v>7</v>
      </c>
      <c r="G275" s="36">
        <v>42155</v>
      </c>
      <c r="H275" s="33">
        <v>47790.239999999998</v>
      </c>
      <c r="I275" s="18" t="s">
        <v>206</v>
      </c>
      <c r="J275" s="18">
        <f t="shared" si="16"/>
        <v>2015</v>
      </c>
      <c r="K275" s="18" t="s">
        <v>221</v>
      </c>
      <c r="L275" s="58">
        <f t="shared" si="9"/>
        <v>47790.239999999976</v>
      </c>
      <c r="M275" s="61">
        <f t="shared" si="13"/>
        <v>1</v>
      </c>
    </row>
    <row r="276" spans="1:13" hidden="1" x14ac:dyDescent="0.25">
      <c r="A276" s="4">
        <v>290</v>
      </c>
      <c r="B276" s="30">
        <v>42158</v>
      </c>
      <c r="C276" s="10" t="s">
        <v>302</v>
      </c>
      <c r="D276" s="45"/>
      <c r="E276" s="45">
        <v>11856</v>
      </c>
      <c r="F276" s="7" t="s">
        <v>7</v>
      </c>
      <c r="G276" s="36">
        <v>42158</v>
      </c>
      <c r="H276" s="33">
        <v>59646.239999999998</v>
      </c>
      <c r="I276" s="7" t="s">
        <v>208</v>
      </c>
      <c r="J276" s="7">
        <f t="shared" ref="J276" si="17">YEAR(B276)</f>
        <v>2015</v>
      </c>
      <c r="K276" s="7" t="s">
        <v>221</v>
      </c>
      <c r="L276" s="58">
        <f t="shared" si="9"/>
        <v>59646.239999999976</v>
      </c>
      <c r="M276" s="61">
        <f t="shared" si="13"/>
        <v>1</v>
      </c>
    </row>
    <row r="277" spans="1:13" hidden="1" x14ac:dyDescent="0.25">
      <c r="A277" s="4">
        <v>291</v>
      </c>
      <c r="B277" s="30">
        <v>42166</v>
      </c>
      <c r="C277" s="10" t="s">
        <v>303</v>
      </c>
      <c r="D277" s="45">
        <v>-45</v>
      </c>
      <c r="E277" s="45"/>
      <c r="F277" s="7" t="s">
        <v>7</v>
      </c>
      <c r="G277" s="36">
        <v>42166</v>
      </c>
      <c r="H277" s="33">
        <v>59601.24</v>
      </c>
      <c r="I277" s="7" t="s">
        <v>205</v>
      </c>
      <c r="J277" s="7">
        <f t="shared" ref="J277:J286" si="18">YEAR(B277)</f>
        <v>2015</v>
      </c>
      <c r="K277" s="7" t="s">
        <v>255</v>
      </c>
      <c r="L277" s="58">
        <f t="shared" si="9"/>
        <v>59601.239999999976</v>
      </c>
      <c r="M277" s="61">
        <f t="shared" si="13"/>
        <v>1</v>
      </c>
    </row>
    <row r="278" spans="1:13" hidden="1" x14ac:dyDescent="0.25">
      <c r="A278" s="4">
        <v>292</v>
      </c>
      <c r="B278" s="30">
        <v>42170</v>
      </c>
      <c r="C278" s="10" t="s">
        <v>304</v>
      </c>
      <c r="D278" s="45">
        <v>-19.2</v>
      </c>
      <c r="E278" s="45"/>
      <c r="F278" s="7" t="s">
        <v>7</v>
      </c>
      <c r="G278" s="36">
        <v>42170</v>
      </c>
      <c r="H278" s="33">
        <v>59582.04</v>
      </c>
      <c r="I278" s="7" t="s">
        <v>205</v>
      </c>
      <c r="J278" s="7">
        <f t="shared" si="18"/>
        <v>2015</v>
      </c>
      <c r="K278" s="7" t="s">
        <v>255</v>
      </c>
      <c r="L278" s="58">
        <f t="shared" si="9"/>
        <v>59582.039999999979</v>
      </c>
      <c r="M278" s="61">
        <f t="shared" si="13"/>
        <v>1</v>
      </c>
    </row>
    <row r="279" spans="1:13" hidden="1" x14ac:dyDescent="0.25">
      <c r="A279" s="4">
        <v>293</v>
      </c>
      <c r="B279" s="30">
        <v>42172</v>
      </c>
      <c r="C279" s="10" t="s">
        <v>272</v>
      </c>
      <c r="D279" s="45">
        <v>-38.18</v>
      </c>
      <c r="E279" s="45"/>
      <c r="F279" s="7" t="s">
        <v>7</v>
      </c>
      <c r="G279" s="36">
        <v>42171</v>
      </c>
      <c r="H279" s="32"/>
      <c r="I279" s="18" t="s">
        <v>206</v>
      </c>
      <c r="J279" s="7">
        <f t="shared" si="18"/>
        <v>2015</v>
      </c>
      <c r="K279" s="7" t="s">
        <v>221</v>
      </c>
      <c r="L279" s="58">
        <f t="shared" si="9"/>
        <v>59543.859999999979</v>
      </c>
      <c r="M279" s="61" t="str">
        <f t="shared" si="13"/>
        <v/>
      </c>
    </row>
    <row r="280" spans="1:13" hidden="1" x14ac:dyDescent="0.25">
      <c r="A280" s="4">
        <v>294</v>
      </c>
      <c r="B280" s="36">
        <v>42172</v>
      </c>
      <c r="C280" s="10" t="s">
        <v>305</v>
      </c>
      <c r="D280" s="45">
        <v>-5.77</v>
      </c>
      <c r="E280" s="45"/>
      <c r="F280" s="7" t="s">
        <v>7</v>
      </c>
      <c r="G280" s="36">
        <v>42172</v>
      </c>
      <c r="H280" s="33">
        <v>59538.09</v>
      </c>
      <c r="I280" s="7" t="s">
        <v>212</v>
      </c>
      <c r="J280" s="7">
        <f t="shared" si="18"/>
        <v>2015</v>
      </c>
      <c r="L280" s="58">
        <f t="shared" si="9"/>
        <v>59538.089999999982</v>
      </c>
      <c r="M280" s="61">
        <f t="shared" si="13"/>
        <v>1</v>
      </c>
    </row>
    <row r="281" spans="1:13" hidden="1" x14ac:dyDescent="0.25">
      <c r="A281" s="4">
        <v>295</v>
      </c>
      <c r="B281" s="30">
        <v>42173</v>
      </c>
      <c r="C281" s="10" t="s">
        <v>306</v>
      </c>
      <c r="D281" s="45">
        <v>-7194</v>
      </c>
      <c r="E281" s="45"/>
      <c r="F281" s="7" t="s">
        <v>7</v>
      </c>
      <c r="G281" s="36">
        <v>42173</v>
      </c>
      <c r="H281" s="33">
        <v>52344.09</v>
      </c>
      <c r="I281" s="7" t="s">
        <v>219</v>
      </c>
      <c r="J281" s="7">
        <f t="shared" si="18"/>
        <v>2015</v>
      </c>
      <c r="K281" s="7" t="s">
        <v>221</v>
      </c>
      <c r="L281" s="58">
        <f t="shared" si="9"/>
        <v>52344.089999999982</v>
      </c>
      <c r="M281" s="61">
        <f t="shared" si="13"/>
        <v>1</v>
      </c>
    </row>
    <row r="282" spans="1:13" hidden="1" x14ac:dyDescent="0.25">
      <c r="A282" s="4">
        <v>296</v>
      </c>
      <c r="B282" s="30">
        <v>42178</v>
      </c>
      <c r="C282" s="10" t="s">
        <v>307</v>
      </c>
      <c r="D282" s="45">
        <v>-30</v>
      </c>
      <c r="E282" s="45"/>
      <c r="F282" s="7" t="s">
        <v>7</v>
      </c>
      <c r="G282" s="36">
        <v>42178</v>
      </c>
      <c r="H282" s="33">
        <v>52314.09</v>
      </c>
      <c r="I282" s="7" t="s">
        <v>205</v>
      </c>
      <c r="J282" s="7">
        <f t="shared" si="18"/>
        <v>2015</v>
      </c>
      <c r="K282" s="7" t="s">
        <v>255</v>
      </c>
      <c r="L282" s="58">
        <f t="shared" si="9"/>
        <v>52314.089999999982</v>
      </c>
      <c r="M282" s="61">
        <f t="shared" si="13"/>
        <v>1</v>
      </c>
    </row>
    <row r="283" spans="1:13" hidden="1" x14ac:dyDescent="0.25">
      <c r="A283" s="4">
        <v>297</v>
      </c>
      <c r="B283" s="30">
        <v>42179</v>
      </c>
      <c r="C283" s="10" t="s">
        <v>308</v>
      </c>
      <c r="D283" s="45">
        <v>-192</v>
      </c>
      <c r="E283" s="45"/>
      <c r="F283" s="7" t="s">
        <v>7</v>
      </c>
      <c r="G283" s="36">
        <v>42179</v>
      </c>
      <c r="H283" s="33">
        <v>52122.09</v>
      </c>
      <c r="I283" s="7" t="s">
        <v>207</v>
      </c>
      <c r="J283" s="7">
        <f t="shared" si="18"/>
        <v>2015</v>
      </c>
      <c r="K283" s="7" t="s">
        <v>221</v>
      </c>
      <c r="L283" s="58">
        <f t="shared" si="9"/>
        <v>52122.089999999982</v>
      </c>
      <c r="M283" s="61">
        <f t="shared" si="13"/>
        <v>1</v>
      </c>
    </row>
    <row r="284" spans="1:13" hidden="1" x14ac:dyDescent="0.25">
      <c r="A284" s="4">
        <v>298</v>
      </c>
      <c r="B284" s="30">
        <v>42184</v>
      </c>
      <c r="C284" s="10" t="s">
        <v>309</v>
      </c>
      <c r="D284" s="45">
        <v>-8640</v>
      </c>
      <c r="E284" s="45"/>
      <c r="F284" s="7" t="s">
        <v>7</v>
      </c>
      <c r="G284" s="36">
        <v>42184</v>
      </c>
      <c r="H284" s="33">
        <v>43482.09</v>
      </c>
      <c r="I284" s="7" t="s">
        <v>219</v>
      </c>
      <c r="J284" s="7">
        <f t="shared" si="18"/>
        <v>2015</v>
      </c>
      <c r="K284" s="7" t="s">
        <v>221</v>
      </c>
      <c r="L284" s="58">
        <f t="shared" si="9"/>
        <v>43482.089999999982</v>
      </c>
      <c r="M284" s="61">
        <f t="shared" si="13"/>
        <v>1</v>
      </c>
    </row>
    <row r="285" spans="1:13" hidden="1" x14ac:dyDescent="0.25">
      <c r="A285" s="4">
        <v>299</v>
      </c>
      <c r="B285" s="30">
        <v>42185</v>
      </c>
      <c r="C285" s="10" t="s">
        <v>310</v>
      </c>
      <c r="D285" s="45">
        <v>-497.08</v>
      </c>
      <c r="E285" s="45"/>
      <c r="F285" s="7" t="s">
        <v>7</v>
      </c>
      <c r="G285" s="36">
        <v>42185</v>
      </c>
      <c r="H285" s="32"/>
      <c r="I285" s="7" t="s">
        <v>210</v>
      </c>
      <c r="J285" s="7">
        <v>2014</v>
      </c>
      <c r="K285" s="7" t="s">
        <v>221</v>
      </c>
      <c r="L285" s="58">
        <f t="shared" si="9"/>
        <v>42985.00999999998</v>
      </c>
      <c r="M285" s="61" t="str">
        <f t="shared" si="13"/>
        <v/>
      </c>
    </row>
    <row r="286" spans="1:13" hidden="1" x14ac:dyDescent="0.25">
      <c r="A286" s="4">
        <v>300</v>
      </c>
      <c r="B286" s="30">
        <v>42185</v>
      </c>
      <c r="C286" s="10" t="s">
        <v>311</v>
      </c>
      <c r="D286" s="45">
        <v>-5000</v>
      </c>
      <c r="E286" s="45"/>
      <c r="F286" s="7" t="s">
        <v>7</v>
      </c>
      <c r="G286" s="36">
        <v>42185</v>
      </c>
      <c r="H286" s="53">
        <v>37985.01</v>
      </c>
      <c r="I286" s="7" t="s">
        <v>210</v>
      </c>
      <c r="J286" s="7">
        <f t="shared" si="18"/>
        <v>2015</v>
      </c>
      <c r="K286" s="7" t="s">
        <v>221</v>
      </c>
      <c r="L286" s="58">
        <f t="shared" si="9"/>
        <v>37985.00999999998</v>
      </c>
      <c r="M286" s="61">
        <f t="shared" si="13"/>
        <v>1</v>
      </c>
    </row>
    <row r="287" spans="1:13" hidden="1" x14ac:dyDescent="0.25">
      <c r="A287" s="4">
        <v>301</v>
      </c>
      <c r="B287" s="30">
        <v>42187</v>
      </c>
      <c r="C287" s="10" t="s">
        <v>312</v>
      </c>
      <c r="D287" s="45">
        <v>-18.25</v>
      </c>
      <c r="E287" s="45"/>
      <c r="F287" s="7" t="s">
        <v>7</v>
      </c>
      <c r="G287" s="36">
        <v>42185</v>
      </c>
      <c r="H287" s="33">
        <v>37966.76</v>
      </c>
      <c r="I287" s="18" t="s">
        <v>206</v>
      </c>
      <c r="J287" s="7">
        <f t="shared" ref="J287:J350" si="19">YEAR(B287)</f>
        <v>2015</v>
      </c>
      <c r="K287" s="7" t="s">
        <v>221</v>
      </c>
      <c r="L287" s="58">
        <f t="shared" si="9"/>
        <v>37966.75999999998</v>
      </c>
      <c r="M287" s="61">
        <f t="shared" si="13"/>
        <v>1</v>
      </c>
    </row>
    <row r="288" spans="1:13" hidden="1" x14ac:dyDescent="0.25">
      <c r="A288" s="4">
        <v>302</v>
      </c>
      <c r="B288" s="30">
        <v>42188</v>
      </c>
      <c r="C288" s="10" t="s">
        <v>303</v>
      </c>
      <c r="D288" s="45">
        <v>-45</v>
      </c>
      <c r="E288" s="45"/>
      <c r="F288" s="7" t="s">
        <v>7</v>
      </c>
      <c r="G288" s="36">
        <v>42188</v>
      </c>
      <c r="H288" s="33"/>
      <c r="I288" s="7" t="s">
        <v>205</v>
      </c>
      <c r="J288" s="7">
        <f t="shared" si="19"/>
        <v>2015</v>
      </c>
      <c r="L288" s="58">
        <f t="shared" si="9"/>
        <v>37921.75999999998</v>
      </c>
      <c r="M288" s="61" t="str">
        <f t="shared" si="13"/>
        <v/>
      </c>
    </row>
    <row r="289" spans="1:13" hidden="1" x14ac:dyDescent="0.25">
      <c r="A289" s="4">
        <v>303</v>
      </c>
      <c r="B289" s="30">
        <v>42191</v>
      </c>
      <c r="C289" s="10" t="s">
        <v>313</v>
      </c>
      <c r="D289" s="45"/>
      <c r="E289" s="45">
        <v>12480</v>
      </c>
      <c r="F289" s="7" t="s">
        <v>7</v>
      </c>
      <c r="G289" s="36">
        <v>42191</v>
      </c>
      <c r="H289" s="33">
        <v>50401.760000000002</v>
      </c>
      <c r="I289" s="7" t="s">
        <v>208</v>
      </c>
      <c r="J289" s="7">
        <f t="shared" si="19"/>
        <v>2015</v>
      </c>
      <c r="K289" s="7" t="s">
        <v>221</v>
      </c>
      <c r="L289" s="58">
        <f t="shared" si="9"/>
        <v>50401.75999999998</v>
      </c>
      <c r="M289" s="61">
        <f t="shared" si="13"/>
        <v>1</v>
      </c>
    </row>
    <row r="290" spans="1:13" hidden="1" x14ac:dyDescent="0.25">
      <c r="A290" s="4">
        <v>304</v>
      </c>
      <c r="B290" s="30">
        <v>42200</v>
      </c>
      <c r="C290" s="10" t="s">
        <v>314</v>
      </c>
      <c r="D290" s="45">
        <v>-192</v>
      </c>
      <c r="E290" s="45"/>
      <c r="F290" s="7" t="s">
        <v>7</v>
      </c>
      <c r="G290" s="36">
        <v>42200</v>
      </c>
      <c r="H290" s="33">
        <v>50209.760000000002</v>
      </c>
      <c r="I290" s="7" t="s">
        <v>207</v>
      </c>
      <c r="J290" s="7">
        <f t="shared" si="19"/>
        <v>2015</v>
      </c>
      <c r="K290" s="7" t="s">
        <v>221</v>
      </c>
      <c r="L290" s="58">
        <f t="shared" si="9"/>
        <v>50209.75999999998</v>
      </c>
      <c r="M290" s="61">
        <f t="shared" si="13"/>
        <v>1</v>
      </c>
    </row>
    <row r="291" spans="1:13" hidden="1" x14ac:dyDescent="0.25">
      <c r="A291" s="4">
        <v>305</v>
      </c>
      <c r="B291" s="30">
        <v>42201</v>
      </c>
      <c r="C291" s="10" t="s">
        <v>315</v>
      </c>
      <c r="D291" s="45">
        <v>-34.4</v>
      </c>
      <c r="E291" s="45"/>
      <c r="F291" s="7" t="s">
        <v>7</v>
      </c>
      <c r="G291" s="36">
        <v>42201</v>
      </c>
      <c r="H291" s="33">
        <v>50175.360000000001</v>
      </c>
      <c r="I291" s="18" t="s">
        <v>205</v>
      </c>
      <c r="J291" s="7">
        <f t="shared" si="19"/>
        <v>2015</v>
      </c>
      <c r="K291" s="7" t="s">
        <v>363</v>
      </c>
      <c r="L291" s="58">
        <f t="shared" si="9"/>
        <v>50175.359999999979</v>
      </c>
      <c r="M291" s="61">
        <f t="shared" si="13"/>
        <v>1</v>
      </c>
    </row>
    <row r="292" spans="1:13" hidden="1" x14ac:dyDescent="0.25">
      <c r="A292" s="4">
        <v>306</v>
      </c>
      <c r="B292" s="30">
        <v>42202</v>
      </c>
      <c r="C292" s="10" t="s">
        <v>272</v>
      </c>
      <c r="D292" s="45">
        <v>-38.18</v>
      </c>
      <c r="E292" s="45"/>
      <c r="F292" s="7" t="s">
        <v>7</v>
      </c>
      <c r="G292" s="36">
        <v>42201</v>
      </c>
      <c r="H292" s="33">
        <v>50137.18</v>
      </c>
      <c r="I292" s="18" t="s">
        <v>206</v>
      </c>
      <c r="J292" s="7">
        <f t="shared" si="19"/>
        <v>2015</v>
      </c>
      <c r="K292" s="7" t="s">
        <v>221</v>
      </c>
      <c r="L292" s="58">
        <f t="shared" si="9"/>
        <v>50137.179999999978</v>
      </c>
      <c r="M292" s="61">
        <f t="shared" si="13"/>
        <v>1</v>
      </c>
    </row>
    <row r="293" spans="1:13" hidden="1" x14ac:dyDescent="0.25">
      <c r="A293" s="4">
        <v>307</v>
      </c>
      <c r="B293" s="30">
        <v>42207</v>
      </c>
      <c r="C293" s="10" t="s">
        <v>316</v>
      </c>
      <c r="D293" s="45">
        <v>-45</v>
      </c>
      <c r="E293" s="45"/>
      <c r="F293" s="7" t="s">
        <v>7</v>
      </c>
      <c r="G293" s="36">
        <v>42207</v>
      </c>
      <c r="H293" s="33">
        <v>50092.18</v>
      </c>
      <c r="I293" s="18" t="s">
        <v>205</v>
      </c>
      <c r="J293" s="7">
        <f t="shared" si="19"/>
        <v>2015</v>
      </c>
      <c r="K293" s="7" t="s">
        <v>363</v>
      </c>
      <c r="L293" s="58">
        <f t="shared" si="9"/>
        <v>50092.179999999978</v>
      </c>
      <c r="M293" s="61">
        <f t="shared" si="13"/>
        <v>1</v>
      </c>
    </row>
    <row r="294" spans="1:13" hidden="1" x14ac:dyDescent="0.25">
      <c r="A294" s="4">
        <v>308</v>
      </c>
      <c r="B294" s="30">
        <v>42208</v>
      </c>
      <c r="C294" s="10" t="s">
        <v>317</v>
      </c>
      <c r="D294" s="45">
        <v>-15</v>
      </c>
      <c r="E294" s="45"/>
      <c r="F294" s="7" t="s">
        <v>7</v>
      </c>
      <c r="G294" s="36">
        <v>42208</v>
      </c>
      <c r="H294" s="33">
        <v>50077.18</v>
      </c>
      <c r="I294" s="18" t="s">
        <v>205</v>
      </c>
      <c r="J294" s="7">
        <f t="shared" si="19"/>
        <v>2015</v>
      </c>
      <c r="K294" s="7" t="s">
        <v>363</v>
      </c>
      <c r="L294" s="58">
        <f t="shared" si="9"/>
        <v>50077.179999999978</v>
      </c>
      <c r="M294" s="61">
        <f t="shared" si="13"/>
        <v>1</v>
      </c>
    </row>
    <row r="295" spans="1:13" hidden="1" x14ac:dyDescent="0.25">
      <c r="A295" s="4">
        <v>309</v>
      </c>
      <c r="B295" s="30">
        <v>42209</v>
      </c>
      <c r="C295" s="10" t="s">
        <v>318</v>
      </c>
      <c r="D295" s="45">
        <v>-1564</v>
      </c>
      <c r="E295" s="45"/>
      <c r="F295" s="7" t="s">
        <v>7</v>
      </c>
      <c r="G295" s="36">
        <v>42209</v>
      </c>
      <c r="H295" s="33">
        <v>48513.18</v>
      </c>
      <c r="I295" s="7" t="s">
        <v>219</v>
      </c>
      <c r="J295" s="7">
        <f t="shared" si="19"/>
        <v>2015</v>
      </c>
      <c r="K295" s="7" t="s">
        <v>221</v>
      </c>
      <c r="L295" s="58">
        <f t="shared" si="9"/>
        <v>48513.179999999978</v>
      </c>
      <c r="M295" s="61">
        <f t="shared" si="13"/>
        <v>1</v>
      </c>
    </row>
    <row r="296" spans="1:13" hidden="1" x14ac:dyDescent="0.25">
      <c r="A296" s="4">
        <v>310</v>
      </c>
      <c r="B296" s="30">
        <v>42214</v>
      </c>
      <c r="C296" s="10" t="s">
        <v>319</v>
      </c>
      <c r="D296" s="45">
        <v>-41.6</v>
      </c>
      <c r="E296" s="45"/>
      <c r="F296" s="7" t="s">
        <v>7</v>
      </c>
      <c r="G296" s="36">
        <v>42214</v>
      </c>
      <c r="H296" s="33">
        <v>48471.58</v>
      </c>
      <c r="I296" s="18" t="s">
        <v>205</v>
      </c>
      <c r="J296" s="7">
        <f t="shared" si="19"/>
        <v>2015</v>
      </c>
      <c r="K296" s="7" t="s">
        <v>363</v>
      </c>
      <c r="L296" s="58">
        <f t="shared" si="9"/>
        <v>48471.57999999998</v>
      </c>
      <c r="M296" s="61">
        <f t="shared" si="13"/>
        <v>1</v>
      </c>
    </row>
    <row r="297" spans="1:13" hidden="1" x14ac:dyDescent="0.25">
      <c r="A297" s="4">
        <v>311</v>
      </c>
      <c r="B297" s="30">
        <v>42216</v>
      </c>
      <c r="C297" s="10" t="s">
        <v>320</v>
      </c>
      <c r="D297" s="45">
        <v>-13.8</v>
      </c>
      <c r="E297" s="45"/>
      <c r="F297" s="7" t="s">
        <v>7</v>
      </c>
      <c r="G297" s="36">
        <v>42216</v>
      </c>
      <c r="H297" s="53">
        <v>48457.78</v>
      </c>
      <c r="I297" s="18" t="s">
        <v>205</v>
      </c>
      <c r="J297" s="7">
        <f t="shared" si="19"/>
        <v>2015</v>
      </c>
      <c r="K297" s="7" t="s">
        <v>363</v>
      </c>
      <c r="L297" s="58">
        <f t="shared" si="9"/>
        <v>48457.779999999977</v>
      </c>
      <c r="M297" s="61">
        <f t="shared" si="13"/>
        <v>1</v>
      </c>
    </row>
    <row r="298" spans="1:13" hidden="1" x14ac:dyDescent="0.25">
      <c r="A298" s="4">
        <v>312</v>
      </c>
      <c r="B298" s="30">
        <v>42221</v>
      </c>
      <c r="C298" s="10" t="s">
        <v>321</v>
      </c>
      <c r="D298" s="45"/>
      <c r="E298" s="45">
        <v>23712</v>
      </c>
      <c r="F298" s="7" t="s">
        <v>7</v>
      </c>
      <c r="G298" s="36">
        <v>42221</v>
      </c>
      <c r="H298" s="33">
        <v>72169.78</v>
      </c>
      <c r="I298" s="7" t="s">
        <v>208</v>
      </c>
      <c r="J298" s="7">
        <f t="shared" si="19"/>
        <v>2015</v>
      </c>
      <c r="K298" s="7" t="s">
        <v>221</v>
      </c>
      <c r="L298" s="58">
        <f t="shared" ref="L298:L353" si="20">L297+D298+E298</f>
        <v>72169.77999999997</v>
      </c>
      <c r="M298" s="61">
        <f t="shared" si="13"/>
        <v>1</v>
      </c>
    </row>
    <row r="299" spans="1:13" hidden="1" x14ac:dyDescent="0.25">
      <c r="A299" s="4">
        <v>313</v>
      </c>
      <c r="B299" s="30">
        <v>42234</v>
      </c>
      <c r="C299" s="10" t="s">
        <v>272</v>
      </c>
      <c r="D299" s="45">
        <v>-38.18</v>
      </c>
      <c r="E299" s="45"/>
      <c r="F299" s="7" t="s">
        <v>7</v>
      </c>
      <c r="G299" s="36">
        <v>42233</v>
      </c>
      <c r="H299" s="52"/>
      <c r="I299" s="18" t="s">
        <v>206</v>
      </c>
      <c r="J299" s="7">
        <f t="shared" si="19"/>
        <v>2015</v>
      </c>
      <c r="K299" s="7" t="s">
        <v>221</v>
      </c>
      <c r="L299" s="58">
        <f t="shared" si="20"/>
        <v>72131.599999999977</v>
      </c>
      <c r="M299" s="61" t="str">
        <f t="shared" si="13"/>
        <v/>
      </c>
    </row>
    <row r="300" spans="1:13" hidden="1" x14ac:dyDescent="0.25">
      <c r="A300" s="4">
        <v>314</v>
      </c>
      <c r="B300" s="30">
        <v>42234</v>
      </c>
      <c r="C300" s="10" t="s">
        <v>322</v>
      </c>
      <c r="D300" s="45">
        <v>-60</v>
      </c>
      <c r="E300" s="45"/>
      <c r="F300" s="7" t="s">
        <v>7</v>
      </c>
      <c r="G300" s="36">
        <v>42234</v>
      </c>
      <c r="H300" s="52"/>
      <c r="I300" s="18" t="s">
        <v>205</v>
      </c>
      <c r="J300" s="7">
        <f t="shared" si="19"/>
        <v>2015</v>
      </c>
      <c r="K300" s="7" t="s">
        <v>255</v>
      </c>
      <c r="L300" s="58">
        <f t="shared" si="20"/>
        <v>72071.599999999977</v>
      </c>
      <c r="M300" s="61" t="str">
        <f t="shared" si="13"/>
        <v/>
      </c>
    </row>
    <row r="301" spans="1:13" hidden="1" x14ac:dyDescent="0.25">
      <c r="A301" s="4">
        <v>315</v>
      </c>
      <c r="B301" s="30">
        <v>42234</v>
      </c>
      <c r="C301" s="10" t="s">
        <v>323</v>
      </c>
      <c r="D301" s="45">
        <v>-192</v>
      </c>
      <c r="E301" s="45"/>
      <c r="F301" s="7" t="s">
        <v>7</v>
      </c>
      <c r="G301" s="36">
        <v>42234</v>
      </c>
      <c r="H301" s="33">
        <v>71879.600000000006</v>
      </c>
      <c r="I301" s="7" t="s">
        <v>207</v>
      </c>
      <c r="J301" s="7">
        <f t="shared" si="19"/>
        <v>2015</v>
      </c>
      <c r="K301" s="7" t="s">
        <v>221</v>
      </c>
      <c r="L301" s="58">
        <f t="shared" si="20"/>
        <v>71879.599999999977</v>
      </c>
      <c r="M301" s="61">
        <f t="shared" si="13"/>
        <v>1</v>
      </c>
    </row>
    <row r="302" spans="1:13" hidden="1" x14ac:dyDescent="0.25">
      <c r="A302" s="4">
        <v>316</v>
      </c>
      <c r="B302" s="30">
        <v>42242</v>
      </c>
      <c r="C302" s="10" t="s">
        <v>324</v>
      </c>
      <c r="D302" s="45">
        <v>-1250</v>
      </c>
      <c r="E302" s="45"/>
      <c r="F302" s="7" t="s">
        <v>7</v>
      </c>
      <c r="G302" s="36">
        <v>42242</v>
      </c>
      <c r="H302" s="33">
        <v>70629.600000000006</v>
      </c>
      <c r="I302" s="7" t="s">
        <v>219</v>
      </c>
      <c r="J302" s="7">
        <f t="shared" si="19"/>
        <v>2015</v>
      </c>
      <c r="K302" s="7" t="s">
        <v>221</v>
      </c>
      <c r="L302" s="58">
        <f t="shared" si="20"/>
        <v>70629.599999999977</v>
      </c>
      <c r="M302" s="61">
        <f t="shared" si="13"/>
        <v>1</v>
      </c>
    </row>
    <row r="303" spans="1:13" hidden="1" x14ac:dyDescent="0.25">
      <c r="A303" s="4">
        <v>317</v>
      </c>
      <c r="B303" s="5">
        <v>42244</v>
      </c>
      <c r="C303" s="10" t="s">
        <v>325</v>
      </c>
      <c r="D303" s="45">
        <v>-10000</v>
      </c>
      <c r="E303" s="45"/>
      <c r="F303" s="7" t="s">
        <v>7</v>
      </c>
      <c r="G303" s="36">
        <v>42244</v>
      </c>
      <c r="H303" s="33">
        <v>60629.599999999999</v>
      </c>
      <c r="I303" s="15" t="s">
        <v>278</v>
      </c>
      <c r="J303" s="7">
        <f t="shared" si="19"/>
        <v>2015</v>
      </c>
      <c r="K303" s="7" t="s">
        <v>221</v>
      </c>
      <c r="L303" s="58">
        <f t="shared" si="20"/>
        <v>60629.599999999977</v>
      </c>
      <c r="M303" s="61">
        <f t="shared" si="13"/>
        <v>1</v>
      </c>
    </row>
    <row r="304" spans="1:13" hidden="1" x14ac:dyDescent="0.25">
      <c r="A304" s="4">
        <v>318</v>
      </c>
      <c r="B304" s="30">
        <v>42254</v>
      </c>
      <c r="C304" s="10" t="s">
        <v>326</v>
      </c>
      <c r="D304" s="45">
        <v>-60</v>
      </c>
      <c r="E304" s="45"/>
      <c r="F304" s="7" t="s">
        <v>7</v>
      </c>
      <c r="G304" s="36">
        <v>42254</v>
      </c>
      <c r="H304" s="53">
        <v>60569.599999999999</v>
      </c>
      <c r="I304" s="7" t="s">
        <v>205</v>
      </c>
      <c r="J304" s="7">
        <f t="shared" si="19"/>
        <v>2015</v>
      </c>
      <c r="K304" s="7" t="s">
        <v>363</v>
      </c>
      <c r="L304" s="58">
        <f t="shared" si="20"/>
        <v>60569.599999999977</v>
      </c>
      <c r="M304" s="61">
        <f t="shared" si="13"/>
        <v>1</v>
      </c>
    </row>
    <row r="305" spans="1:13" hidden="1" x14ac:dyDescent="0.25">
      <c r="A305" s="4">
        <v>319</v>
      </c>
      <c r="B305" s="5">
        <v>42264</v>
      </c>
      <c r="C305" s="10" t="s">
        <v>272</v>
      </c>
      <c r="D305" s="45">
        <v>-38.18</v>
      </c>
      <c r="E305" s="45"/>
      <c r="F305" s="7" t="s">
        <v>7</v>
      </c>
      <c r="G305" s="36">
        <v>42263</v>
      </c>
      <c r="H305" s="33">
        <v>60531.42</v>
      </c>
      <c r="I305" s="66" t="s">
        <v>206</v>
      </c>
      <c r="J305" s="7">
        <f t="shared" si="19"/>
        <v>2015</v>
      </c>
      <c r="K305" s="7" t="s">
        <v>221</v>
      </c>
      <c r="L305" s="58">
        <f t="shared" si="20"/>
        <v>60531.419999999976</v>
      </c>
    </row>
    <row r="306" spans="1:13" hidden="1" x14ac:dyDescent="0.25">
      <c r="A306" s="4">
        <v>320</v>
      </c>
      <c r="B306" s="5">
        <v>42265</v>
      </c>
      <c r="C306" s="10" t="s">
        <v>362</v>
      </c>
      <c r="D306" s="45">
        <v>-60</v>
      </c>
      <c r="E306" s="45"/>
      <c r="F306" s="7" t="s">
        <v>7</v>
      </c>
      <c r="G306" s="36">
        <v>42265</v>
      </c>
      <c r="H306" s="33"/>
      <c r="I306" s="67" t="s">
        <v>205</v>
      </c>
      <c r="J306" s="7">
        <f t="shared" si="19"/>
        <v>2015</v>
      </c>
      <c r="K306" s="7" t="s">
        <v>255</v>
      </c>
      <c r="L306" s="58">
        <f t="shared" si="20"/>
        <v>60471.419999999976</v>
      </c>
      <c r="M306" s="61" t="str">
        <f t="shared" si="13"/>
        <v/>
      </c>
    </row>
    <row r="307" spans="1:13" hidden="1" x14ac:dyDescent="0.25">
      <c r="A307" s="4">
        <v>320</v>
      </c>
      <c r="B307" s="5">
        <v>42265</v>
      </c>
      <c r="C307" s="10" t="s">
        <v>328</v>
      </c>
      <c r="D307" s="45">
        <v>-192</v>
      </c>
      <c r="E307" s="45"/>
      <c r="F307" s="7" t="s">
        <v>7</v>
      </c>
      <c r="G307" s="36">
        <v>42265</v>
      </c>
      <c r="H307" s="33">
        <v>55988.42</v>
      </c>
      <c r="I307" s="15" t="s">
        <v>207</v>
      </c>
      <c r="J307" s="7">
        <f>YEAR(B307)</f>
        <v>2015</v>
      </c>
      <c r="K307" s="7" t="s">
        <v>221</v>
      </c>
      <c r="L307" s="58">
        <f t="shared" si="20"/>
        <v>60279.419999999976</v>
      </c>
      <c r="M307" s="61" t="str">
        <f>IF(L307=H307,1,"")</f>
        <v/>
      </c>
    </row>
    <row r="308" spans="1:13" hidden="1" x14ac:dyDescent="0.25">
      <c r="A308" s="4">
        <v>320</v>
      </c>
      <c r="B308" s="30">
        <v>42265</v>
      </c>
      <c r="C308" s="10" t="s">
        <v>327</v>
      </c>
      <c r="D308" s="45">
        <v>-4291</v>
      </c>
      <c r="E308" s="45"/>
      <c r="F308" s="7" t="s">
        <v>7</v>
      </c>
      <c r="G308" s="36">
        <v>42269</v>
      </c>
      <c r="H308" s="33">
        <v>55953.62</v>
      </c>
      <c r="I308" s="7" t="s">
        <v>219</v>
      </c>
      <c r="J308" s="7">
        <f>YEAR(B308)</f>
        <v>2015</v>
      </c>
      <c r="K308" s="7" t="s">
        <v>221</v>
      </c>
      <c r="L308" s="58">
        <f t="shared" si="20"/>
        <v>55988.419999999976</v>
      </c>
      <c r="M308" s="61" t="str">
        <f>IF(L308=H308,1,"")</f>
        <v/>
      </c>
    </row>
    <row r="309" spans="1:13" hidden="1" x14ac:dyDescent="0.25">
      <c r="A309" s="4">
        <v>321</v>
      </c>
      <c r="B309" s="30">
        <v>42269</v>
      </c>
      <c r="C309" s="10" t="s">
        <v>329</v>
      </c>
      <c r="D309" s="45">
        <v>-34.799999999999997</v>
      </c>
      <c r="E309" s="45"/>
      <c r="F309" s="7" t="s">
        <v>7</v>
      </c>
      <c r="G309" s="36">
        <v>42265</v>
      </c>
      <c r="I309" s="7" t="s">
        <v>205</v>
      </c>
      <c r="J309" s="7">
        <f t="shared" si="19"/>
        <v>2015</v>
      </c>
      <c r="K309" s="7" t="s">
        <v>363</v>
      </c>
      <c r="L309" s="58">
        <f t="shared" si="20"/>
        <v>55953.619999999974</v>
      </c>
      <c r="M309" s="61" t="str">
        <f t="shared" si="13"/>
        <v/>
      </c>
    </row>
    <row r="310" spans="1:13" hidden="1" x14ac:dyDescent="0.25">
      <c r="A310" s="4">
        <v>322</v>
      </c>
      <c r="B310" s="30">
        <v>42276</v>
      </c>
      <c r="C310" s="10" t="s">
        <v>331</v>
      </c>
      <c r="D310" s="45">
        <v>-5.2</v>
      </c>
      <c r="E310" s="45"/>
      <c r="F310" s="7" t="s">
        <v>7</v>
      </c>
      <c r="G310" s="36">
        <v>42276</v>
      </c>
      <c r="H310" s="55">
        <v>55948.42</v>
      </c>
      <c r="I310" s="7" t="s">
        <v>212</v>
      </c>
      <c r="J310" s="7">
        <f t="shared" si="19"/>
        <v>2015</v>
      </c>
      <c r="K310" s="7" t="s">
        <v>363</v>
      </c>
      <c r="L310" s="58">
        <f t="shared" si="20"/>
        <v>55948.419999999976</v>
      </c>
      <c r="M310" s="61">
        <f t="shared" si="13"/>
        <v>1</v>
      </c>
    </row>
    <row r="311" spans="1:13" hidden="1" x14ac:dyDescent="0.25">
      <c r="A311" s="4">
        <v>323</v>
      </c>
      <c r="B311" s="30">
        <v>42284</v>
      </c>
      <c r="C311" s="10" t="s">
        <v>330</v>
      </c>
      <c r="D311" s="45">
        <v>-60</v>
      </c>
      <c r="E311" s="45"/>
      <c r="F311" s="7" t="s">
        <v>7</v>
      </c>
      <c r="G311" s="36">
        <v>42284</v>
      </c>
      <c r="H311" s="7">
        <v>55888.42</v>
      </c>
      <c r="I311" s="7" t="s">
        <v>205</v>
      </c>
      <c r="J311" s="7">
        <f t="shared" si="19"/>
        <v>2015</v>
      </c>
      <c r="K311" s="7" t="s">
        <v>363</v>
      </c>
      <c r="L311" s="58">
        <f t="shared" si="20"/>
        <v>55888.419999999976</v>
      </c>
      <c r="M311" s="61">
        <f t="shared" si="13"/>
        <v>1</v>
      </c>
    </row>
    <row r="312" spans="1:13" hidden="1" x14ac:dyDescent="0.25">
      <c r="A312" s="4">
        <v>324</v>
      </c>
      <c r="B312" s="30">
        <v>42297</v>
      </c>
      <c r="C312" s="10" t="s">
        <v>272</v>
      </c>
      <c r="D312" s="45">
        <v>-38.18</v>
      </c>
      <c r="E312" s="45"/>
      <c r="F312" s="7" t="s">
        <v>7</v>
      </c>
      <c r="G312" s="36">
        <v>42297</v>
      </c>
      <c r="I312" s="18" t="s">
        <v>206</v>
      </c>
      <c r="J312" s="7">
        <f t="shared" si="19"/>
        <v>2015</v>
      </c>
      <c r="K312" s="7" t="s">
        <v>221</v>
      </c>
      <c r="L312" s="58">
        <f t="shared" si="20"/>
        <v>55850.239999999976</v>
      </c>
      <c r="M312" s="61" t="str">
        <f t="shared" si="13"/>
        <v/>
      </c>
    </row>
    <row r="313" spans="1:13" hidden="1" x14ac:dyDescent="0.25">
      <c r="A313" s="4">
        <v>325</v>
      </c>
      <c r="B313" s="30">
        <v>42297</v>
      </c>
      <c r="C313" s="10" t="s">
        <v>332</v>
      </c>
      <c r="D313" s="45">
        <v>-192</v>
      </c>
      <c r="E313" s="45"/>
      <c r="F313" s="7" t="s">
        <v>7</v>
      </c>
      <c r="G313" s="36">
        <v>42297</v>
      </c>
      <c r="H313" s="7">
        <v>55658.239999999998</v>
      </c>
      <c r="I313" s="7" t="s">
        <v>207</v>
      </c>
      <c r="J313" s="7">
        <f t="shared" si="19"/>
        <v>2015</v>
      </c>
      <c r="K313" s="7" t="s">
        <v>221</v>
      </c>
      <c r="L313" s="58">
        <f t="shared" si="20"/>
        <v>55658.239999999976</v>
      </c>
      <c r="M313" s="61">
        <f t="shared" si="13"/>
        <v>1</v>
      </c>
    </row>
    <row r="314" spans="1:13" hidden="1" x14ac:dyDescent="0.25">
      <c r="A314" s="4">
        <v>326</v>
      </c>
      <c r="B314" s="30">
        <v>42304</v>
      </c>
      <c r="C314" s="10" t="s">
        <v>333</v>
      </c>
      <c r="D314" s="45">
        <v>-31.8</v>
      </c>
      <c r="E314" s="45"/>
      <c r="F314" s="7" t="s">
        <v>7</v>
      </c>
      <c r="G314" s="36">
        <v>42304</v>
      </c>
      <c r="I314" s="7" t="s">
        <v>205</v>
      </c>
      <c r="J314" s="7">
        <f t="shared" si="19"/>
        <v>2015</v>
      </c>
      <c r="K314" s="7" t="s">
        <v>255</v>
      </c>
      <c r="L314" s="58">
        <f t="shared" si="20"/>
        <v>55626.439999999973</v>
      </c>
      <c r="M314" s="61" t="str">
        <f t="shared" si="13"/>
        <v/>
      </c>
    </row>
    <row r="315" spans="1:13" hidden="1" x14ac:dyDescent="0.25">
      <c r="A315" s="4">
        <v>327</v>
      </c>
      <c r="B315" s="30">
        <v>42304</v>
      </c>
      <c r="C315" s="10" t="s">
        <v>334</v>
      </c>
      <c r="D315" s="45"/>
      <c r="E315" s="45">
        <v>12480</v>
      </c>
      <c r="F315" s="7" t="s">
        <v>7</v>
      </c>
      <c r="G315" s="36">
        <v>42304</v>
      </c>
      <c r="H315" s="7">
        <v>68106.44</v>
      </c>
      <c r="I315" s="7" t="s">
        <v>208</v>
      </c>
      <c r="J315" s="7">
        <f t="shared" si="19"/>
        <v>2015</v>
      </c>
      <c r="K315" s="7" t="s">
        <v>221</v>
      </c>
      <c r="L315" s="58">
        <f t="shared" si="20"/>
        <v>68106.439999999973</v>
      </c>
      <c r="M315" s="61">
        <f t="shared" si="13"/>
        <v>1</v>
      </c>
    </row>
    <row r="316" spans="1:13" hidden="1" x14ac:dyDescent="0.25">
      <c r="A316" s="4">
        <v>328</v>
      </c>
      <c r="B316" s="30">
        <v>42305</v>
      </c>
      <c r="C316" s="10" t="s">
        <v>335</v>
      </c>
      <c r="D316" s="45">
        <v>-60</v>
      </c>
      <c r="E316" s="45"/>
      <c r="F316" s="7" t="s">
        <v>7</v>
      </c>
      <c r="G316" s="36">
        <v>42305</v>
      </c>
      <c r="H316" s="7">
        <v>68046.44</v>
      </c>
      <c r="I316" s="7" t="s">
        <v>205</v>
      </c>
      <c r="J316" s="7">
        <f t="shared" si="19"/>
        <v>2015</v>
      </c>
      <c r="K316" s="7" t="s">
        <v>255</v>
      </c>
      <c r="L316" s="58">
        <f t="shared" si="20"/>
        <v>68046.439999999973</v>
      </c>
      <c r="M316" s="61">
        <f t="shared" si="13"/>
        <v>1</v>
      </c>
    </row>
    <row r="317" spans="1:13" hidden="1" x14ac:dyDescent="0.25">
      <c r="A317" s="4">
        <v>329</v>
      </c>
      <c r="B317" s="30">
        <v>42306</v>
      </c>
      <c r="C317" s="10" t="s">
        <v>336</v>
      </c>
      <c r="D317" s="45">
        <v>-1.25</v>
      </c>
      <c r="E317" s="45"/>
      <c r="F317" s="7" t="s">
        <v>7</v>
      </c>
      <c r="G317" s="36">
        <v>42306</v>
      </c>
      <c r="I317" s="7" t="s">
        <v>212</v>
      </c>
      <c r="J317" s="7">
        <f t="shared" si="19"/>
        <v>2015</v>
      </c>
      <c r="K317" s="7" t="s">
        <v>255</v>
      </c>
      <c r="L317" s="58">
        <f t="shared" si="20"/>
        <v>68045.189999999973</v>
      </c>
      <c r="M317" s="61" t="str">
        <f t="shared" si="13"/>
        <v/>
      </c>
    </row>
    <row r="318" spans="1:13" hidden="1" x14ac:dyDescent="0.25">
      <c r="A318" s="4">
        <v>330</v>
      </c>
      <c r="B318" s="30">
        <v>42306</v>
      </c>
      <c r="C318" s="10" t="s">
        <v>337</v>
      </c>
      <c r="D318" s="45">
        <v>-4782</v>
      </c>
      <c r="E318" s="45"/>
      <c r="F318" s="7" t="s">
        <v>7</v>
      </c>
      <c r="G318" s="36">
        <v>42306</v>
      </c>
      <c r="H318" s="55">
        <v>63263.19</v>
      </c>
      <c r="I318" s="7" t="s">
        <v>219</v>
      </c>
      <c r="J318" s="7">
        <f t="shared" si="19"/>
        <v>2015</v>
      </c>
      <c r="K318" s="7" t="s">
        <v>221</v>
      </c>
      <c r="L318" s="58">
        <f t="shared" si="20"/>
        <v>63263.189999999973</v>
      </c>
      <c r="M318" s="61">
        <f t="shared" si="13"/>
        <v>1</v>
      </c>
    </row>
    <row r="319" spans="1:13" hidden="1" x14ac:dyDescent="0.25">
      <c r="A319" s="4">
        <v>331</v>
      </c>
      <c r="B319" s="30">
        <v>42319</v>
      </c>
      <c r="C319" s="10" t="s">
        <v>338</v>
      </c>
      <c r="D319" s="45"/>
      <c r="E319" s="45">
        <v>6864</v>
      </c>
      <c r="F319" s="7" t="s">
        <v>7</v>
      </c>
      <c r="G319" s="36">
        <v>42319</v>
      </c>
      <c r="H319" s="7">
        <v>70127.19</v>
      </c>
      <c r="I319" s="7" t="s">
        <v>208</v>
      </c>
      <c r="J319" s="7">
        <f t="shared" si="19"/>
        <v>2015</v>
      </c>
      <c r="K319" s="7" t="s">
        <v>221</v>
      </c>
      <c r="L319" s="58">
        <f t="shared" si="20"/>
        <v>70127.189999999973</v>
      </c>
      <c r="M319" s="61">
        <f t="shared" si="13"/>
        <v>1</v>
      </c>
    </row>
    <row r="320" spans="1:13" hidden="1" x14ac:dyDescent="0.25">
      <c r="A320" s="4">
        <v>332</v>
      </c>
      <c r="B320" s="30">
        <v>42321</v>
      </c>
      <c r="C320" s="10" t="s">
        <v>339</v>
      </c>
      <c r="D320" s="45">
        <v>-60</v>
      </c>
      <c r="E320" s="45"/>
      <c r="F320" s="7" t="s">
        <v>7</v>
      </c>
      <c r="G320" s="36">
        <v>42321</v>
      </c>
      <c r="H320" s="7">
        <v>70067.19</v>
      </c>
      <c r="I320" s="7" t="s">
        <v>205</v>
      </c>
      <c r="J320" s="7">
        <f t="shared" si="19"/>
        <v>2015</v>
      </c>
      <c r="K320" s="7" t="s">
        <v>255</v>
      </c>
      <c r="L320" s="58">
        <f t="shared" si="20"/>
        <v>70067.189999999973</v>
      </c>
      <c r="M320" s="61">
        <f t="shared" si="13"/>
        <v>1</v>
      </c>
    </row>
    <row r="321" spans="1:13" hidden="1" x14ac:dyDescent="0.25">
      <c r="A321" s="4">
        <v>333</v>
      </c>
      <c r="B321" s="30">
        <v>42325</v>
      </c>
      <c r="C321" s="10" t="s">
        <v>272</v>
      </c>
      <c r="D321" s="45">
        <v>-38.18</v>
      </c>
      <c r="E321" s="45"/>
      <c r="F321" s="7" t="s">
        <v>7</v>
      </c>
      <c r="G321" s="36">
        <v>42324</v>
      </c>
      <c r="H321" s="7">
        <v>70029.009999999995</v>
      </c>
      <c r="I321" s="18" t="s">
        <v>206</v>
      </c>
      <c r="J321" s="7">
        <f t="shared" si="19"/>
        <v>2015</v>
      </c>
      <c r="K321" s="7" t="s">
        <v>221</v>
      </c>
      <c r="L321" s="58">
        <f t="shared" si="20"/>
        <v>70029.00999999998</v>
      </c>
      <c r="M321" s="61">
        <f t="shared" si="13"/>
        <v>1</v>
      </c>
    </row>
    <row r="322" spans="1:13" hidden="1" x14ac:dyDescent="0.25">
      <c r="A322" s="4">
        <v>334</v>
      </c>
      <c r="B322" s="30">
        <v>42327</v>
      </c>
      <c r="C322" s="10" t="s">
        <v>340</v>
      </c>
      <c r="D322" s="45">
        <v>-1.9</v>
      </c>
      <c r="E322" s="45"/>
      <c r="F322" s="7" t="s">
        <v>7</v>
      </c>
      <c r="G322" s="36">
        <v>42327</v>
      </c>
      <c r="H322" s="7">
        <v>70027.11</v>
      </c>
      <c r="I322" s="7" t="s">
        <v>212</v>
      </c>
      <c r="J322" s="7">
        <f t="shared" si="19"/>
        <v>2015</v>
      </c>
      <c r="K322" s="7" t="s">
        <v>255</v>
      </c>
      <c r="L322" s="58">
        <f t="shared" si="20"/>
        <v>70027.109999999986</v>
      </c>
      <c r="M322" s="61">
        <f t="shared" si="13"/>
        <v>1</v>
      </c>
    </row>
    <row r="323" spans="1:13" hidden="1" x14ac:dyDescent="0.25">
      <c r="A323" s="4">
        <v>335</v>
      </c>
      <c r="B323" s="30">
        <v>42333</v>
      </c>
      <c r="C323" s="10" t="s">
        <v>341</v>
      </c>
      <c r="D323" s="45">
        <v>-2305</v>
      </c>
      <c r="E323" s="45"/>
      <c r="F323" s="7" t="s">
        <v>7</v>
      </c>
      <c r="G323" s="36">
        <v>42333</v>
      </c>
      <c r="H323" s="7">
        <v>67722.11</v>
      </c>
      <c r="I323" s="7" t="s">
        <v>219</v>
      </c>
      <c r="J323" s="7">
        <f t="shared" si="19"/>
        <v>2015</v>
      </c>
      <c r="K323" s="7" t="s">
        <v>221</v>
      </c>
      <c r="L323" s="58">
        <f t="shared" si="20"/>
        <v>67722.109999999986</v>
      </c>
      <c r="M323" s="61">
        <f t="shared" si="13"/>
        <v>1</v>
      </c>
    </row>
    <row r="324" spans="1:13" hidden="1" x14ac:dyDescent="0.25">
      <c r="A324" s="4">
        <v>336</v>
      </c>
      <c r="B324" s="30">
        <v>42338</v>
      </c>
      <c r="C324" s="10" t="s">
        <v>342</v>
      </c>
      <c r="D324" s="45">
        <v>-50.15</v>
      </c>
      <c r="E324" s="45"/>
      <c r="F324" s="7" t="s">
        <v>7</v>
      </c>
      <c r="G324" s="36">
        <v>42335</v>
      </c>
      <c r="H324" s="55">
        <v>67671.960000000006</v>
      </c>
      <c r="I324" s="7" t="s">
        <v>345</v>
      </c>
      <c r="J324" s="7">
        <f t="shared" si="19"/>
        <v>2015</v>
      </c>
      <c r="K324" s="7" t="s">
        <v>255</v>
      </c>
      <c r="L324" s="58">
        <f t="shared" si="20"/>
        <v>67671.959999999992</v>
      </c>
      <c r="M324" s="61">
        <f t="shared" si="13"/>
        <v>1</v>
      </c>
    </row>
    <row r="325" spans="1:13" hidden="1" x14ac:dyDescent="0.25">
      <c r="A325" s="4">
        <v>337</v>
      </c>
      <c r="B325" s="30">
        <v>42340</v>
      </c>
      <c r="C325" s="10" t="s">
        <v>343</v>
      </c>
      <c r="D325" s="45"/>
      <c r="E325" s="45">
        <v>13728</v>
      </c>
      <c r="F325" s="7" t="s">
        <v>7</v>
      </c>
      <c r="G325" s="36">
        <v>42340</v>
      </c>
      <c r="H325" s="7">
        <v>81399.960000000006</v>
      </c>
      <c r="I325" s="7" t="s">
        <v>208</v>
      </c>
      <c r="J325" s="7">
        <f t="shared" si="19"/>
        <v>2015</v>
      </c>
      <c r="K325" s="7" t="s">
        <v>221</v>
      </c>
      <c r="L325" s="58">
        <f t="shared" si="20"/>
        <v>81399.959999999992</v>
      </c>
      <c r="M325" s="61">
        <f t="shared" si="13"/>
        <v>1</v>
      </c>
    </row>
    <row r="326" spans="1:13" hidden="1" x14ac:dyDescent="0.25">
      <c r="A326" s="4">
        <v>338</v>
      </c>
      <c r="B326" s="30">
        <v>42342</v>
      </c>
      <c r="C326" s="10" t="s">
        <v>344</v>
      </c>
      <c r="D326" s="45">
        <v>-60</v>
      </c>
      <c r="E326" s="45"/>
      <c r="F326" s="7" t="s">
        <v>7</v>
      </c>
      <c r="G326" s="36">
        <v>42342</v>
      </c>
      <c r="H326" s="7">
        <v>81339.960000000006</v>
      </c>
      <c r="I326" s="7" t="s">
        <v>205</v>
      </c>
      <c r="J326" s="7">
        <f t="shared" si="19"/>
        <v>2015</v>
      </c>
      <c r="K326" s="7" t="s">
        <v>255</v>
      </c>
      <c r="L326" s="58">
        <f t="shared" si="20"/>
        <v>81339.959999999992</v>
      </c>
      <c r="M326" s="61">
        <f t="shared" si="13"/>
        <v>1</v>
      </c>
    </row>
    <row r="327" spans="1:13" hidden="1" x14ac:dyDescent="0.25">
      <c r="A327" s="4">
        <v>339</v>
      </c>
      <c r="B327" s="30">
        <v>42354</v>
      </c>
      <c r="C327" s="10" t="s">
        <v>346</v>
      </c>
      <c r="D327" s="45">
        <v>-291</v>
      </c>
      <c r="E327" s="45"/>
      <c r="F327" s="7" t="s">
        <v>7</v>
      </c>
      <c r="G327" s="36">
        <v>42354</v>
      </c>
      <c r="I327" s="7" t="s">
        <v>219</v>
      </c>
      <c r="J327" s="7">
        <f t="shared" si="19"/>
        <v>2015</v>
      </c>
      <c r="K327" s="7" t="s">
        <v>221</v>
      </c>
      <c r="L327" s="58">
        <f t="shared" si="20"/>
        <v>81048.959999999992</v>
      </c>
      <c r="M327" s="61" t="str">
        <f t="shared" si="13"/>
        <v/>
      </c>
    </row>
    <row r="328" spans="1:13" hidden="1" x14ac:dyDescent="0.25">
      <c r="A328" s="4">
        <v>340</v>
      </c>
      <c r="B328" s="30">
        <v>42354</v>
      </c>
      <c r="C328" s="10" t="s">
        <v>347</v>
      </c>
      <c r="D328" s="45">
        <v>-9300</v>
      </c>
      <c r="E328" s="45"/>
      <c r="F328" s="7" t="s">
        <v>7</v>
      </c>
      <c r="G328" s="36">
        <v>42354</v>
      </c>
      <c r="H328" s="7">
        <v>71748.960000000006</v>
      </c>
      <c r="I328" s="7" t="s">
        <v>219</v>
      </c>
      <c r="J328" s="7">
        <f t="shared" si="19"/>
        <v>2015</v>
      </c>
      <c r="K328" s="7" t="s">
        <v>221</v>
      </c>
      <c r="L328" s="58">
        <f t="shared" si="20"/>
        <v>71748.959999999992</v>
      </c>
      <c r="M328" s="61">
        <f t="shared" ref="M328:M377" si="21">IF(L328=H328,1,"")</f>
        <v>1</v>
      </c>
    </row>
    <row r="329" spans="1:13" hidden="1" x14ac:dyDescent="0.25">
      <c r="A329" s="4">
        <v>341</v>
      </c>
      <c r="B329" s="30">
        <v>42355</v>
      </c>
      <c r="C329" s="10" t="s">
        <v>348</v>
      </c>
      <c r="D329" s="45">
        <v>-102.75</v>
      </c>
      <c r="E329" s="45"/>
      <c r="F329" s="7" t="s">
        <v>7</v>
      </c>
      <c r="G329" s="36">
        <v>42354</v>
      </c>
      <c r="I329" s="7" t="s">
        <v>206</v>
      </c>
      <c r="J329" s="7">
        <f t="shared" si="19"/>
        <v>2015</v>
      </c>
      <c r="K329" s="7" t="s">
        <v>221</v>
      </c>
      <c r="L329" s="58">
        <f t="shared" si="20"/>
        <v>71646.209999999992</v>
      </c>
      <c r="M329" s="61" t="str">
        <f t="shared" si="21"/>
        <v/>
      </c>
    </row>
    <row r="330" spans="1:13" hidden="1" x14ac:dyDescent="0.25">
      <c r="A330" s="4">
        <v>342</v>
      </c>
      <c r="B330" s="30">
        <v>42355</v>
      </c>
      <c r="C330" s="10" t="s">
        <v>272</v>
      </c>
      <c r="D330" s="45">
        <v>-38.18</v>
      </c>
      <c r="E330" s="45"/>
      <c r="F330" s="7" t="s">
        <v>7</v>
      </c>
      <c r="G330" s="36">
        <v>42354</v>
      </c>
      <c r="I330" s="7" t="s">
        <v>206</v>
      </c>
      <c r="J330" s="7">
        <f t="shared" si="19"/>
        <v>2015</v>
      </c>
      <c r="K330" s="7" t="s">
        <v>221</v>
      </c>
      <c r="L330" s="58">
        <f t="shared" si="20"/>
        <v>71608.03</v>
      </c>
      <c r="M330" s="61" t="str">
        <f t="shared" si="21"/>
        <v/>
      </c>
    </row>
    <row r="331" spans="1:13" hidden="1" x14ac:dyDescent="0.25">
      <c r="A331" s="4">
        <v>343</v>
      </c>
      <c r="B331" s="30">
        <v>42355</v>
      </c>
      <c r="C331" s="10" t="s">
        <v>349</v>
      </c>
      <c r="D331" s="45">
        <v>-45</v>
      </c>
      <c r="E331" s="45"/>
      <c r="F331" s="7" t="s">
        <v>7</v>
      </c>
      <c r="G331" s="36">
        <v>42355</v>
      </c>
      <c r="I331" s="7" t="s">
        <v>205</v>
      </c>
      <c r="J331" s="7">
        <f t="shared" si="19"/>
        <v>2015</v>
      </c>
      <c r="K331" s="7" t="s">
        <v>363</v>
      </c>
      <c r="L331" s="58">
        <f t="shared" si="20"/>
        <v>71563.03</v>
      </c>
      <c r="M331" s="61" t="str">
        <f t="shared" si="21"/>
        <v/>
      </c>
    </row>
    <row r="332" spans="1:13" hidden="1" x14ac:dyDescent="0.25">
      <c r="A332" s="4">
        <v>344</v>
      </c>
      <c r="B332" s="30">
        <v>42355</v>
      </c>
      <c r="C332" s="10" t="s">
        <v>350</v>
      </c>
      <c r="D332" s="45">
        <v>-4291</v>
      </c>
      <c r="E332" s="45"/>
      <c r="F332" s="7" t="s">
        <v>7</v>
      </c>
      <c r="G332" s="36">
        <v>42355</v>
      </c>
      <c r="H332" s="7">
        <v>67272.03</v>
      </c>
      <c r="I332" s="7" t="s">
        <v>219</v>
      </c>
      <c r="J332" s="7">
        <f t="shared" si="19"/>
        <v>2015</v>
      </c>
      <c r="K332" s="7" t="s">
        <v>221</v>
      </c>
      <c r="L332" s="58">
        <f t="shared" si="20"/>
        <v>67272.03</v>
      </c>
      <c r="M332" s="61">
        <f t="shared" si="21"/>
        <v>1</v>
      </c>
    </row>
    <row r="333" spans="1:13" hidden="1" x14ac:dyDescent="0.25">
      <c r="A333" s="4">
        <v>345</v>
      </c>
      <c r="B333" s="30">
        <v>42356</v>
      </c>
      <c r="C333" s="10" t="s">
        <v>351</v>
      </c>
      <c r="D333" s="45">
        <v>-20.9</v>
      </c>
      <c r="E333" s="45"/>
      <c r="F333" s="7" t="s">
        <v>7</v>
      </c>
      <c r="G333" s="36">
        <v>42356</v>
      </c>
      <c r="H333" s="7">
        <v>67251.13</v>
      </c>
      <c r="I333" s="7" t="s">
        <v>205</v>
      </c>
      <c r="J333" s="7">
        <f t="shared" si="19"/>
        <v>2015</v>
      </c>
      <c r="K333" s="7" t="s">
        <v>255</v>
      </c>
      <c r="L333" s="58">
        <f t="shared" si="20"/>
        <v>67251.13</v>
      </c>
      <c r="M333" s="61">
        <f t="shared" si="21"/>
        <v>1</v>
      </c>
    </row>
    <row r="334" spans="1:13" hidden="1" x14ac:dyDescent="0.25">
      <c r="A334" s="4">
        <v>346</v>
      </c>
      <c r="B334" s="30">
        <v>42361</v>
      </c>
      <c r="C334" s="10" t="s">
        <v>352</v>
      </c>
      <c r="D334" s="45">
        <v>-4.41</v>
      </c>
      <c r="E334" s="45"/>
      <c r="F334" s="7" t="s">
        <v>7</v>
      </c>
      <c r="G334" s="36">
        <v>42361</v>
      </c>
      <c r="I334" s="7" t="s">
        <v>215</v>
      </c>
      <c r="J334" s="7">
        <f t="shared" si="19"/>
        <v>2015</v>
      </c>
      <c r="K334" s="7" t="s">
        <v>255</v>
      </c>
      <c r="L334" s="58">
        <f t="shared" si="20"/>
        <v>67246.720000000001</v>
      </c>
      <c r="M334" s="61" t="str">
        <f t="shared" si="21"/>
        <v/>
      </c>
    </row>
    <row r="335" spans="1:13" hidden="1" x14ac:dyDescent="0.25">
      <c r="A335" s="4">
        <v>347</v>
      </c>
      <c r="B335" s="30">
        <v>42361</v>
      </c>
      <c r="C335" s="10" t="s">
        <v>353</v>
      </c>
      <c r="D335" s="45">
        <v>-45</v>
      </c>
      <c r="E335" s="45"/>
      <c r="F335" s="7" t="s">
        <v>7</v>
      </c>
      <c r="G335" s="36">
        <v>42361</v>
      </c>
      <c r="H335" s="7">
        <v>67201.72</v>
      </c>
      <c r="I335" s="7" t="s">
        <v>205</v>
      </c>
      <c r="J335" s="7">
        <f t="shared" si="19"/>
        <v>2015</v>
      </c>
      <c r="K335" s="7" t="s">
        <v>255</v>
      </c>
      <c r="L335" s="58">
        <f t="shared" si="20"/>
        <v>67201.72</v>
      </c>
      <c r="M335" s="61">
        <f t="shared" si="21"/>
        <v>1</v>
      </c>
    </row>
    <row r="336" spans="1:13" hidden="1" x14ac:dyDescent="0.25">
      <c r="A336" s="4">
        <v>348</v>
      </c>
      <c r="B336" s="30">
        <v>42362</v>
      </c>
      <c r="C336" s="10" t="s">
        <v>354</v>
      </c>
      <c r="D336" s="45">
        <v>-192</v>
      </c>
      <c r="E336" s="45"/>
      <c r="F336" s="7" t="s">
        <v>7</v>
      </c>
      <c r="G336" s="36">
        <v>42362</v>
      </c>
      <c r="H336" s="7">
        <v>67009.72</v>
      </c>
      <c r="I336" s="7" t="s">
        <v>207</v>
      </c>
      <c r="J336" s="7">
        <f t="shared" si="19"/>
        <v>2015</v>
      </c>
      <c r="K336" s="7" t="s">
        <v>221</v>
      </c>
      <c r="L336" s="58">
        <f t="shared" si="20"/>
        <v>67009.72</v>
      </c>
      <c r="M336" s="61">
        <f t="shared" si="21"/>
        <v>1</v>
      </c>
    </row>
    <row r="337" spans="1:13" hidden="1" x14ac:dyDescent="0.25">
      <c r="A337" s="4">
        <v>349</v>
      </c>
      <c r="B337" s="30">
        <v>42367</v>
      </c>
      <c r="C337" s="10" t="s">
        <v>355</v>
      </c>
      <c r="D337" s="45">
        <v>-1144</v>
      </c>
      <c r="E337" s="45"/>
      <c r="F337" s="7" t="s">
        <v>7</v>
      </c>
      <c r="G337" s="36">
        <v>42367</v>
      </c>
      <c r="H337" s="7">
        <v>65865.72</v>
      </c>
      <c r="I337" s="7" t="s">
        <v>219</v>
      </c>
      <c r="J337" s="7">
        <f t="shared" si="19"/>
        <v>2015</v>
      </c>
      <c r="K337" s="7" t="s">
        <v>221</v>
      </c>
      <c r="L337" s="58">
        <f t="shared" si="20"/>
        <v>65865.72</v>
      </c>
      <c r="M337" s="61">
        <f t="shared" si="21"/>
        <v>1</v>
      </c>
    </row>
    <row r="338" spans="1:13" hidden="1" x14ac:dyDescent="0.25">
      <c r="A338" s="4">
        <v>350</v>
      </c>
      <c r="B338" s="30">
        <v>42368</v>
      </c>
      <c r="C338" s="10" t="s">
        <v>356</v>
      </c>
      <c r="D338" s="45">
        <v>-15</v>
      </c>
      <c r="E338" s="45"/>
      <c r="F338" s="7" t="s">
        <v>7</v>
      </c>
      <c r="G338" s="36">
        <v>42368</v>
      </c>
      <c r="H338" s="7">
        <v>65850.720000000001</v>
      </c>
      <c r="I338" s="7" t="s">
        <v>205</v>
      </c>
      <c r="J338" s="7">
        <f t="shared" si="19"/>
        <v>2015</v>
      </c>
      <c r="K338" s="7" t="s">
        <v>255</v>
      </c>
      <c r="L338" s="58">
        <f t="shared" si="20"/>
        <v>65850.720000000001</v>
      </c>
      <c r="M338" s="61">
        <f t="shared" si="21"/>
        <v>1</v>
      </c>
    </row>
    <row r="339" spans="1:13" ht="15.75" hidden="1" thickBot="1" x14ac:dyDescent="0.3">
      <c r="A339" s="21">
        <v>351</v>
      </c>
      <c r="B339" s="35">
        <v>42369</v>
      </c>
      <c r="C339" s="23" t="s">
        <v>357</v>
      </c>
      <c r="D339" s="46">
        <v>-10.9</v>
      </c>
      <c r="E339" s="46"/>
      <c r="F339" s="24" t="s">
        <v>7</v>
      </c>
      <c r="G339" s="37">
        <v>42369</v>
      </c>
      <c r="H339" s="56">
        <v>65839.820000000007</v>
      </c>
      <c r="I339" s="24" t="s">
        <v>205</v>
      </c>
      <c r="J339" s="24">
        <f t="shared" si="19"/>
        <v>2015</v>
      </c>
      <c r="K339" s="24" t="s">
        <v>255</v>
      </c>
      <c r="L339" s="58">
        <f t="shared" si="20"/>
        <v>65839.820000000007</v>
      </c>
      <c r="M339" s="61">
        <f t="shared" si="21"/>
        <v>1</v>
      </c>
    </row>
    <row r="340" spans="1:13" hidden="1" x14ac:dyDescent="0.25">
      <c r="A340" s="16">
        <v>352</v>
      </c>
      <c r="B340" s="34">
        <v>42374</v>
      </c>
      <c r="C340" s="39" t="s">
        <v>358</v>
      </c>
      <c r="D340" s="45">
        <v>-5.84</v>
      </c>
      <c r="E340" s="47"/>
      <c r="F340" s="18" t="s">
        <v>7</v>
      </c>
      <c r="G340" s="50">
        <v>42369</v>
      </c>
      <c r="H340" s="18">
        <v>65833.98</v>
      </c>
      <c r="I340" s="18" t="s">
        <v>206</v>
      </c>
      <c r="J340" s="18">
        <f t="shared" si="19"/>
        <v>2016</v>
      </c>
      <c r="K340" s="18" t="s">
        <v>221</v>
      </c>
      <c r="L340" s="58">
        <f>L339+D340+E340</f>
        <v>65833.98000000001</v>
      </c>
      <c r="M340" s="61">
        <f t="shared" si="21"/>
        <v>1</v>
      </c>
    </row>
    <row r="341" spans="1:13" hidden="1" x14ac:dyDescent="0.25">
      <c r="A341" s="4">
        <v>353</v>
      </c>
      <c r="B341" s="30">
        <v>42376</v>
      </c>
      <c r="C341" s="10" t="s">
        <v>359</v>
      </c>
      <c r="D341" s="45">
        <v>-40.880000000000003</v>
      </c>
      <c r="E341" s="45"/>
      <c r="F341" s="7" t="s">
        <v>7</v>
      </c>
      <c r="G341" s="36">
        <v>42375</v>
      </c>
      <c r="H341" s="7">
        <v>65793.100000000006</v>
      </c>
      <c r="I341" s="7" t="s">
        <v>206</v>
      </c>
      <c r="J341" s="7">
        <f t="shared" si="19"/>
        <v>2016</v>
      </c>
      <c r="K341" s="7" t="s">
        <v>221</v>
      </c>
      <c r="L341" s="58">
        <f t="shared" si="20"/>
        <v>65793.100000000006</v>
      </c>
      <c r="M341" s="61">
        <f t="shared" si="21"/>
        <v>1</v>
      </c>
    </row>
    <row r="342" spans="1:13" hidden="1" x14ac:dyDescent="0.25">
      <c r="A342" s="4">
        <v>354</v>
      </c>
      <c r="B342" s="30">
        <v>42377</v>
      </c>
      <c r="C342" s="10" t="s">
        <v>360</v>
      </c>
      <c r="D342" s="45"/>
      <c r="E342" s="45">
        <v>12168</v>
      </c>
      <c r="F342" s="7" t="s">
        <v>7</v>
      </c>
      <c r="G342" s="36">
        <v>42377</v>
      </c>
      <c r="H342" s="7">
        <v>77961.100000000006</v>
      </c>
      <c r="I342" s="7" t="s">
        <v>208</v>
      </c>
      <c r="J342" s="7">
        <f t="shared" si="19"/>
        <v>2016</v>
      </c>
      <c r="K342" s="7" t="s">
        <v>221</v>
      </c>
      <c r="L342" s="58">
        <f t="shared" si="20"/>
        <v>77961.100000000006</v>
      </c>
      <c r="M342" s="61">
        <f t="shared" si="21"/>
        <v>1</v>
      </c>
    </row>
    <row r="343" spans="1:13" hidden="1" x14ac:dyDescent="0.25">
      <c r="A343" s="4">
        <v>355</v>
      </c>
      <c r="B343" s="30">
        <v>42381</v>
      </c>
      <c r="C343" s="10" t="s">
        <v>361</v>
      </c>
      <c r="D343" s="45">
        <v>-192</v>
      </c>
      <c r="E343" s="45"/>
      <c r="F343" s="7" t="s">
        <v>7</v>
      </c>
      <c r="G343" s="36">
        <v>42381</v>
      </c>
      <c r="H343" s="7">
        <v>77769.100000000006</v>
      </c>
      <c r="I343" s="7" t="s">
        <v>207</v>
      </c>
      <c r="J343" s="7">
        <f t="shared" si="19"/>
        <v>2016</v>
      </c>
      <c r="K343" s="7" t="s">
        <v>221</v>
      </c>
      <c r="L343" s="58">
        <f t="shared" si="20"/>
        <v>77769.100000000006</v>
      </c>
      <c r="M343" s="61">
        <f t="shared" si="21"/>
        <v>1</v>
      </c>
    </row>
    <row r="344" spans="1:13" hidden="1" x14ac:dyDescent="0.25">
      <c r="A344" s="4">
        <v>356</v>
      </c>
      <c r="B344" s="30">
        <v>42387</v>
      </c>
      <c r="C344" s="10" t="s">
        <v>364</v>
      </c>
      <c r="D344" s="45">
        <v>-192</v>
      </c>
      <c r="E344" s="45"/>
      <c r="F344" s="7" t="s">
        <v>7</v>
      </c>
      <c r="G344" s="36">
        <v>42387</v>
      </c>
      <c r="H344" s="7">
        <v>77577.100000000006</v>
      </c>
      <c r="I344" s="7" t="s">
        <v>207</v>
      </c>
      <c r="J344" s="7">
        <f t="shared" si="19"/>
        <v>2016</v>
      </c>
      <c r="K344" s="7" t="s">
        <v>221</v>
      </c>
      <c r="L344" s="58">
        <f t="shared" si="20"/>
        <v>77577.100000000006</v>
      </c>
      <c r="M344" s="61">
        <f t="shared" si="21"/>
        <v>1</v>
      </c>
    </row>
    <row r="345" spans="1:13" hidden="1" x14ac:dyDescent="0.25">
      <c r="A345" s="4">
        <v>357</v>
      </c>
      <c r="B345" s="30">
        <v>42388</v>
      </c>
      <c r="C345" s="10" t="s">
        <v>272</v>
      </c>
      <c r="D345" s="45">
        <v>-38.18</v>
      </c>
      <c r="E345" s="45"/>
      <c r="F345" s="7" t="s">
        <v>7</v>
      </c>
      <c r="G345" s="36">
        <v>42387</v>
      </c>
      <c r="I345" s="7" t="s">
        <v>205</v>
      </c>
      <c r="J345" s="7">
        <f t="shared" si="19"/>
        <v>2016</v>
      </c>
      <c r="L345" s="58">
        <f t="shared" si="20"/>
        <v>77538.920000000013</v>
      </c>
      <c r="M345" s="61" t="str">
        <f t="shared" si="21"/>
        <v/>
      </c>
    </row>
    <row r="346" spans="1:13" hidden="1" x14ac:dyDescent="0.25">
      <c r="A346" s="4">
        <v>358</v>
      </c>
      <c r="B346" s="30">
        <v>42388</v>
      </c>
      <c r="C346" s="10" t="s">
        <v>365</v>
      </c>
      <c r="D346" s="45">
        <v>-10</v>
      </c>
      <c r="E346" s="45"/>
      <c r="F346" s="7" t="s">
        <v>7</v>
      </c>
      <c r="G346" s="36">
        <v>42388</v>
      </c>
      <c r="H346" s="7">
        <v>77528.92</v>
      </c>
      <c r="I346" s="7" t="s">
        <v>205</v>
      </c>
      <c r="J346" s="7">
        <f t="shared" si="19"/>
        <v>2016</v>
      </c>
      <c r="K346" s="7" t="s">
        <v>255</v>
      </c>
      <c r="L346" s="58">
        <f t="shared" si="20"/>
        <v>77528.920000000013</v>
      </c>
      <c r="M346" s="61">
        <f t="shared" si="21"/>
        <v>1</v>
      </c>
    </row>
    <row r="347" spans="1:13" hidden="1" x14ac:dyDescent="0.25">
      <c r="A347" s="4">
        <v>359</v>
      </c>
      <c r="B347" s="30">
        <v>42391</v>
      </c>
      <c r="C347" s="10" t="s">
        <v>366</v>
      </c>
      <c r="D347" s="45">
        <v>-460.49</v>
      </c>
      <c r="E347" s="45"/>
      <c r="F347" s="7" t="s">
        <v>7</v>
      </c>
      <c r="G347" s="36">
        <v>42390</v>
      </c>
      <c r="H347" s="7">
        <v>77068.429999999993</v>
      </c>
      <c r="I347" s="7" t="s">
        <v>277</v>
      </c>
      <c r="J347" s="7">
        <f t="shared" si="19"/>
        <v>2016</v>
      </c>
      <c r="K347" s="7" t="s">
        <v>221</v>
      </c>
      <c r="L347" s="58">
        <f t="shared" si="20"/>
        <v>77068.430000000008</v>
      </c>
      <c r="M347" s="61">
        <f t="shared" si="21"/>
        <v>1</v>
      </c>
    </row>
    <row r="348" spans="1:13" hidden="1" x14ac:dyDescent="0.25">
      <c r="A348" s="4">
        <v>360</v>
      </c>
      <c r="B348" s="30">
        <v>42397</v>
      </c>
      <c r="C348" s="10" t="s">
        <v>367</v>
      </c>
      <c r="D348" s="45">
        <v>-2256</v>
      </c>
      <c r="E348" s="45"/>
      <c r="F348" s="7" t="s">
        <v>7</v>
      </c>
      <c r="G348" s="36">
        <v>42397</v>
      </c>
      <c r="H348" s="7">
        <v>74812.429999999993</v>
      </c>
      <c r="I348" s="7" t="s">
        <v>219</v>
      </c>
      <c r="J348" s="7">
        <f t="shared" si="19"/>
        <v>2016</v>
      </c>
      <c r="K348" s="7" t="s">
        <v>221</v>
      </c>
      <c r="L348" s="58">
        <f t="shared" si="20"/>
        <v>74812.430000000008</v>
      </c>
      <c r="M348" s="61">
        <f t="shared" si="21"/>
        <v>1</v>
      </c>
    </row>
    <row r="349" spans="1:13" hidden="1" x14ac:dyDescent="0.25">
      <c r="A349" s="4">
        <v>361</v>
      </c>
      <c r="B349" s="30">
        <v>42398</v>
      </c>
      <c r="C349" s="10" t="s">
        <v>368</v>
      </c>
      <c r="D349" s="45">
        <v>-8000</v>
      </c>
      <c r="E349" s="45"/>
      <c r="F349" s="7" t="s">
        <v>7</v>
      </c>
      <c r="G349" s="36">
        <v>42398</v>
      </c>
      <c r="H349" s="7">
        <v>66812.429999999993</v>
      </c>
      <c r="I349" s="7" t="s">
        <v>210</v>
      </c>
      <c r="J349" s="7">
        <f t="shared" si="19"/>
        <v>2016</v>
      </c>
      <c r="K349" s="7" t="s">
        <v>221</v>
      </c>
      <c r="L349" s="58">
        <f t="shared" si="20"/>
        <v>66812.430000000008</v>
      </c>
      <c r="M349" s="61">
        <f t="shared" si="21"/>
        <v>1</v>
      </c>
    </row>
    <row r="350" spans="1:13" hidden="1" x14ac:dyDescent="0.25">
      <c r="A350" s="4">
        <v>362</v>
      </c>
      <c r="B350" s="30">
        <v>42405</v>
      </c>
      <c r="C350" s="10" t="s">
        <v>369</v>
      </c>
      <c r="D350" s="45"/>
      <c r="E350" s="45">
        <v>11856</v>
      </c>
      <c r="F350" s="7" t="s">
        <v>7</v>
      </c>
      <c r="G350" s="36">
        <v>42405</v>
      </c>
      <c r="H350" s="7">
        <v>78668.429999999993</v>
      </c>
      <c r="I350" s="7" t="s">
        <v>208</v>
      </c>
      <c r="J350" s="7">
        <f t="shared" si="19"/>
        <v>2016</v>
      </c>
      <c r="K350" s="7" t="s">
        <v>221</v>
      </c>
      <c r="L350" s="58">
        <f t="shared" si="20"/>
        <v>78668.430000000008</v>
      </c>
      <c r="M350" s="61">
        <f t="shared" si="21"/>
        <v>1</v>
      </c>
    </row>
    <row r="351" spans="1:13" hidden="1" x14ac:dyDescent="0.25">
      <c r="A351" s="4">
        <v>363</v>
      </c>
      <c r="B351" s="30">
        <v>42410</v>
      </c>
      <c r="C351" s="10" t="s">
        <v>370</v>
      </c>
      <c r="D351" s="45">
        <v>-981</v>
      </c>
      <c r="E351" s="45"/>
      <c r="F351" s="7" t="s">
        <v>7</v>
      </c>
      <c r="G351" s="36">
        <v>42409</v>
      </c>
      <c r="H351" s="7">
        <v>77687.429999999993</v>
      </c>
      <c r="I351" s="7" t="s">
        <v>372</v>
      </c>
      <c r="J351" s="7">
        <f t="shared" ref="J351:J414" si="22">YEAR(B351)</f>
        <v>2016</v>
      </c>
      <c r="K351" s="7" t="s">
        <v>221</v>
      </c>
      <c r="L351" s="58">
        <f t="shared" si="20"/>
        <v>77687.430000000008</v>
      </c>
      <c r="M351" s="61">
        <f t="shared" si="21"/>
        <v>1</v>
      </c>
    </row>
    <row r="352" spans="1:13" hidden="1" x14ac:dyDescent="0.25">
      <c r="A352" s="4">
        <v>364</v>
      </c>
      <c r="B352" s="30">
        <v>42417</v>
      </c>
      <c r="C352" s="10" t="s">
        <v>272</v>
      </c>
      <c r="D352" s="45">
        <v>-38.18</v>
      </c>
      <c r="E352" s="45"/>
      <c r="F352" s="7" t="s">
        <v>7</v>
      </c>
      <c r="G352" s="36">
        <v>42416</v>
      </c>
      <c r="I352" s="7" t="s">
        <v>206</v>
      </c>
      <c r="J352" s="7">
        <f t="shared" si="22"/>
        <v>2016</v>
      </c>
      <c r="K352" s="7" t="s">
        <v>221</v>
      </c>
      <c r="L352" s="58">
        <f t="shared" si="20"/>
        <v>77649.250000000015</v>
      </c>
      <c r="M352" s="61" t="str">
        <f t="shared" si="21"/>
        <v/>
      </c>
    </row>
    <row r="353" spans="1:13" hidden="1" x14ac:dyDescent="0.25">
      <c r="A353" s="4">
        <v>365</v>
      </c>
      <c r="B353" s="30">
        <v>42417</v>
      </c>
      <c r="C353" s="10" t="s">
        <v>371</v>
      </c>
      <c r="D353" s="45">
        <v>-60</v>
      </c>
      <c r="E353" s="45"/>
      <c r="F353" s="7" t="s">
        <v>7</v>
      </c>
      <c r="G353" s="36">
        <v>42417</v>
      </c>
      <c r="H353" s="7">
        <v>77589.25</v>
      </c>
      <c r="I353" s="7" t="s">
        <v>205</v>
      </c>
      <c r="J353" s="7">
        <f t="shared" si="22"/>
        <v>2016</v>
      </c>
      <c r="K353" s="7" t="s">
        <v>255</v>
      </c>
      <c r="L353" s="58">
        <f t="shared" si="20"/>
        <v>77589.250000000015</v>
      </c>
      <c r="M353" s="61">
        <f t="shared" si="21"/>
        <v>1</v>
      </c>
    </row>
    <row r="354" spans="1:13" hidden="1" x14ac:dyDescent="0.25">
      <c r="A354" s="4">
        <v>366</v>
      </c>
      <c r="B354" s="30">
        <v>42424</v>
      </c>
      <c r="C354" s="10" t="s">
        <v>373</v>
      </c>
      <c r="D354" s="45">
        <v>-1996</v>
      </c>
      <c r="E354" s="45"/>
      <c r="F354" s="7" t="s">
        <v>7</v>
      </c>
      <c r="G354" s="36">
        <v>42424</v>
      </c>
      <c r="H354" s="7">
        <v>75593.25</v>
      </c>
      <c r="I354" s="7" t="s">
        <v>219</v>
      </c>
      <c r="J354" s="7">
        <f t="shared" si="22"/>
        <v>2016</v>
      </c>
      <c r="K354" s="7" t="s">
        <v>221</v>
      </c>
      <c r="L354" s="58">
        <f t="shared" ref="L354:L377" si="23">L353+D354+E354</f>
        <v>75593.250000000015</v>
      </c>
      <c r="M354" s="61">
        <f t="shared" si="21"/>
        <v>1</v>
      </c>
    </row>
    <row r="355" spans="1:13" hidden="1" x14ac:dyDescent="0.25">
      <c r="A355" s="4">
        <v>367</v>
      </c>
      <c r="B355" s="30">
        <v>42426</v>
      </c>
      <c r="C355" s="10" t="s">
        <v>374</v>
      </c>
      <c r="D355" s="45">
        <v>-192</v>
      </c>
      <c r="E355" s="45"/>
      <c r="F355" s="7" t="s">
        <v>7</v>
      </c>
      <c r="G355" s="36">
        <v>42426</v>
      </c>
      <c r="H355" s="7">
        <v>75401.25</v>
      </c>
      <c r="I355" s="7" t="s">
        <v>207</v>
      </c>
      <c r="J355" s="7">
        <f t="shared" si="22"/>
        <v>2016</v>
      </c>
      <c r="K355" s="7" t="s">
        <v>221</v>
      </c>
      <c r="L355" s="58">
        <f t="shared" si="23"/>
        <v>75401.250000000015</v>
      </c>
      <c r="M355" s="61">
        <f t="shared" si="21"/>
        <v>1</v>
      </c>
    </row>
    <row r="356" spans="1:13" hidden="1" x14ac:dyDescent="0.25">
      <c r="A356" s="4">
        <v>368</v>
      </c>
      <c r="B356" s="30">
        <v>42431</v>
      </c>
      <c r="C356" s="10" t="s">
        <v>375</v>
      </c>
      <c r="D356" s="45"/>
      <c r="E356" s="45">
        <v>11232</v>
      </c>
      <c r="F356" s="7" t="s">
        <v>7</v>
      </c>
      <c r="G356" s="36">
        <v>42431</v>
      </c>
      <c r="H356" s="7">
        <v>86633.25</v>
      </c>
      <c r="I356" s="7" t="s">
        <v>208</v>
      </c>
      <c r="J356" s="7">
        <f t="shared" si="22"/>
        <v>2016</v>
      </c>
      <c r="K356" s="7" t="s">
        <v>221</v>
      </c>
      <c r="L356" s="58">
        <f t="shared" si="23"/>
        <v>86633.250000000015</v>
      </c>
      <c r="M356" s="61">
        <f t="shared" si="21"/>
        <v>1</v>
      </c>
    </row>
    <row r="357" spans="1:13" hidden="1" x14ac:dyDescent="0.25">
      <c r="A357" s="4">
        <v>369</v>
      </c>
      <c r="B357" s="30">
        <v>42436</v>
      </c>
      <c r="C357" s="10" t="s">
        <v>376</v>
      </c>
      <c r="D357" s="45">
        <v>-60</v>
      </c>
      <c r="E357" s="45"/>
      <c r="F357" s="7" t="s">
        <v>7</v>
      </c>
      <c r="G357" s="36">
        <v>42436</v>
      </c>
      <c r="H357" s="7">
        <v>86573.25</v>
      </c>
      <c r="I357" s="7" t="s">
        <v>205</v>
      </c>
      <c r="J357" s="7">
        <f t="shared" si="22"/>
        <v>2016</v>
      </c>
      <c r="K357" s="7" t="s">
        <v>255</v>
      </c>
      <c r="L357" s="58">
        <f t="shared" si="23"/>
        <v>86573.250000000015</v>
      </c>
      <c r="M357" s="61">
        <f t="shared" si="21"/>
        <v>1</v>
      </c>
    </row>
    <row r="358" spans="1:13" hidden="1" x14ac:dyDescent="0.25">
      <c r="A358" s="4">
        <v>370</v>
      </c>
      <c r="B358" s="30">
        <v>42440</v>
      </c>
      <c r="C358" s="10" t="s">
        <v>377</v>
      </c>
      <c r="D358" s="45">
        <v>-25.5</v>
      </c>
      <c r="E358" s="45"/>
      <c r="F358" s="7" t="s">
        <v>7</v>
      </c>
      <c r="G358" s="36">
        <v>42440</v>
      </c>
      <c r="H358" s="7">
        <v>86547.75</v>
      </c>
      <c r="I358" s="7" t="s">
        <v>205</v>
      </c>
      <c r="J358" s="7">
        <f t="shared" si="22"/>
        <v>2016</v>
      </c>
      <c r="K358" s="7" t="s">
        <v>255</v>
      </c>
      <c r="L358" s="58">
        <f t="shared" si="23"/>
        <v>86547.750000000015</v>
      </c>
      <c r="M358" s="61">
        <f t="shared" si="21"/>
        <v>1</v>
      </c>
    </row>
    <row r="359" spans="1:13" hidden="1" x14ac:dyDescent="0.25">
      <c r="A359" s="4">
        <v>371</v>
      </c>
      <c r="B359" s="30">
        <v>42446</v>
      </c>
      <c r="C359" s="10" t="s">
        <v>378</v>
      </c>
      <c r="D359" s="45">
        <v>-192</v>
      </c>
      <c r="E359" s="45"/>
      <c r="F359" s="7" t="s">
        <v>7</v>
      </c>
      <c r="G359" s="36">
        <v>42446</v>
      </c>
      <c r="H359" s="7">
        <v>86355.75</v>
      </c>
      <c r="I359" s="7" t="s">
        <v>207</v>
      </c>
      <c r="J359" s="7">
        <f t="shared" si="22"/>
        <v>2016</v>
      </c>
      <c r="K359" s="7" t="s">
        <v>221</v>
      </c>
      <c r="L359" s="58">
        <f t="shared" si="23"/>
        <v>86355.750000000015</v>
      </c>
      <c r="M359" s="61">
        <f t="shared" si="21"/>
        <v>1</v>
      </c>
    </row>
    <row r="360" spans="1:13" hidden="1" x14ac:dyDescent="0.25">
      <c r="A360" s="4">
        <v>372</v>
      </c>
      <c r="B360" s="30">
        <v>42447</v>
      </c>
      <c r="C360" s="10" t="s">
        <v>379</v>
      </c>
      <c r="D360" s="45">
        <v>-4291</v>
      </c>
      <c r="E360" s="45"/>
      <c r="F360" s="7" t="s">
        <v>7</v>
      </c>
      <c r="G360" s="36">
        <v>42447</v>
      </c>
      <c r="H360" s="7">
        <v>82064.75</v>
      </c>
      <c r="I360" s="7" t="s">
        <v>219</v>
      </c>
      <c r="J360" s="7">
        <f t="shared" si="22"/>
        <v>2016</v>
      </c>
      <c r="K360" s="7" t="s">
        <v>221</v>
      </c>
      <c r="L360" s="58">
        <f t="shared" si="23"/>
        <v>82064.750000000015</v>
      </c>
      <c r="M360" s="61">
        <f t="shared" si="21"/>
        <v>1</v>
      </c>
    </row>
    <row r="361" spans="1:13" hidden="1" x14ac:dyDescent="0.25">
      <c r="A361" s="4">
        <v>373</v>
      </c>
      <c r="B361" s="30">
        <v>42453</v>
      </c>
      <c r="C361" s="10" t="s">
        <v>380</v>
      </c>
      <c r="D361" s="45">
        <v>-38.520000000000003</v>
      </c>
      <c r="E361" s="45"/>
      <c r="F361" s="7" t="s">
        <v>7</v>
      </c>
      <c r="G361" s="36">
        <v>42452</v>
      </c>
      <c r="I361" s="7" t="s">
        <v>206</v>
      </c>
      <c r="J361" s="7">
        <f t="shared" si="22"/>
        <v>2016</v>
      </c>
      <c r="K361" s="7" t="s">
        <v>221</v>
      </c>
      <c r="L361" s="58">
        <f t="shared" si="23"/>
        <v>82026.23000000001</v>
      </c>
      <c r="M361" s="61" t="str">
        <f t="shared" si="21"/>
        <v/>
      </c>
    </row>
    <row r="362" spans="1:13" hidden="1" x14ac:dyDescent="0.25">
      <c r="A362" s="4">
        <v>374</v>
      </c>
      <c r="B362" s="30">
        <v>42453</v>
      </c>
      <c r="C362" s="10" t="s">
        <v>381</v>
      </c>
      <c r="D362" s="45">
        <v>-1522</v>
      </c>
      <c r="E362" s="45"/>
      <c r="F362" s="7" t="s">
        <v>7</v>
      </c>
      <c r="G362" s="36">
        <v>42453</v>
      </c>
      <c r="H362" s="7">
        <v>80504.23</v>
      </c>
      <c r="I362" s="7" t="s">
        <v>219</v>
      </c>
      <c r="J362" s="7">
        <f t="shared" si="22"/>
        <v>2016</v>
      </c>
      <c r="K362" s="7" t="s">
        <v>221</v>
      </c>
      <c r="L362" s="58">
        <f t="shared" si="23"/>
        <v>80504.23000000001</v>
      </c>
      <c r="M362" s="61">
        <f t="shared" si="21"/>
        <v>1</v>
      </c>
    </row>
    <row r="363" spans="1:13" hidden="1" x14ac:dyDescent="0.25">
      <c r="A363" s="4">
        <v>375</v>
      </c>
      <c r="B363" s="30">
        <v>42459</v>
      </c>
      <c r="C363" s="10" t="s">
        <v>382</v>
      </c>
      <c r="D363" s="45">
        <v>-60</v>
      </c>
      <c r="E363" s="45"/>
      <c r="F363" s="7" t="s">
        <v>7</v>
      </c>
      <c r="G363" s="36">
        <v>42459</v>
      </c>
      <c r="H363" s="7">
        <v>80444.23</v>
      </c>
      <c r="I363" s="7" t="s">
        <v>205</v>
      </c>
      <c r="J363" s="7">
        <f t="shared" si="22"/>
        <v>2016</v>
      </c>
      <c r="K363" s="7" t="s">
        <v>255</v>
      </c>
      <c r="L363" s="58">
        <f t="shared" si="23"/>
        <v>80444.23000000001</v>
      </c>
      <c r="M363" s="61">
        <f t="shared" si="21"/>
        <v>1</v>
      </c>
    </row>
    <row r="364" spans="1:13" hidden="1" x14ac:dyDescent="0.25">
      <c r="A364" s="4">
        <v>376</v>
      </c>
      <c r="B364" s="30">
        <v>42460</v>
      </c>
      <c r="C364" s="10" t="s">
        <v>383</v>
      </c>
      <c r="D364" s="45">
        <v>-2649.98</v>
      </c>
      <c r="F364" s="7" t="s">
        <v>7</v>
      </c>
      <c r="G364" s="36">
        <v>42460</v>
      </c>
      <c r="H364" s="7">
        <v>77794.25</v>
      </c>
      <c r="I364" s="7" t="s">
        <v>210</v>
      </c>
      <c r="J364" s="7">
        <f t="shared" si="22"/>
        <v>2016</v>
      </c>
      <c r="K364" s="7" t="s">
        <v>221</v>
      </c>
      <c r="L364" s="58">
        <f t="shared" si="23"/>
        <v>77794.250000000015</v>
      </c>
      <c r="M364" s="61">
        <f t="shared" si="21"/>
        <v>1</v>
      </c>
    </row>
    <row r="365" spans="1:13" hidden="1" x14ac:dyDescent="0.25">
      <c r="A365" s="4">
        <v>377</v>
      </c>
      <c r="B365" s="30">
        <v>42466</v>
      </c>
      <c r="C365" s="10" t="s">
        <v>384</v>
      </c>
      <c r="D365" s="45">
        <v>-60</v>
      </c>
      <c r="F365" s="7" t="s">
        <v>7</v>
      </c>
      <c r="G365" s="36">
        <v>42466</v>
      </c>
      <c r="H365" s="7">
        <v>77734.25</v>
      </c>
      <c r="I365" s="7" t="s">
        <v>205</v>
      </c>
      <c r="J365" s="7">
        <f t="shared" si="22"/>
        <v>2016</v>
      </c>
      <c r="K365" s="7" t="s">
        <v>255</v>
      </c>
      <c r="L365" s="58">
        <f t="shared" si="23"/>
        <v>77734.250000000015</v>
      </c>
      <c r="M365" s="61">
        <f t="shared" si="21"/>
        <v>1</v>
      </c>
    </row>
    <row r="366" spans="1:13" hidden="1" x14ac:dyDescent="0.25">
      <c r="A366" s="4">
        <v>378</v>
      </c>
      <c r="B366" s="30">
        <v>42471</v>
      </c>
      <c r="C366" s="10" t="s">
        <v>385</v>
      </c>
      <c r="D366" s="45"/>
      <c r="E366" s="45">
        <v>12840</v>
      </c>
      <c r="F366" s="7" t="s">
        <v>7</v>
      </c>
      <c r="G366" s="36">
        <v>42471</v>
      </c>
      <c r="H366" s="7">
        <v>90574.25</v>
      </c>
      <c r="I366" s="7" t="s">
        <v>208</v>
      </c>
      <c r="J366" s="7">
        <f t="shared" si="22"/>
        <v>2016</v>
      </c>
      <c r="K366" s="7" t="s">
        <v>221</v>
      </c>
      <c r="L366" s="58">
        <f t="shared" si="23"/>
        <v>90574.250000000015</v>
      </c>
      <c r="M366" s="61">
        <f t="shared" si="21"/>
        <v>1</v>
      </c>
    </row>
    <row r="367" spans="1:13" hidden="1" x14ac:dyDescent="0.25">
      <c r="A367" s="4">
        <v>379</v>
      </c>
      <c r="B367" s="30">
        <v>42473</v>
      </c>
      <c r="C367" s="10" t="s">
        <v>386</v>
      </c>
      <c r="D367" s="45">
        <v>-14.64</v>
      </c>
      <c r="F367" s="7" t="s">
        <v>7</v>
      </c>
      <c r="G367" s="36">
        <v>42472</v>
      </c>
      <c r="H367" s="7">
        <v>90559.61</v>
      </c>
      <c r="I367" s="7" t="s">
        <v>396</v>
      </c>
      <c r="J367" s="7">
        <f t="shared" si="22"/>
        <v>2016</v>
      </c>
      <c r="K367" s="7" t="s">
        <v>221</v>
      </c>
      <c r="L367" s="58">
        <f t="shared" si="23"/>
        <v>90559.610000000015</v>
      </c>
      <c r="M367" s="61">
        <f t="shared" si="21"/>
        <v>1</v>
      </c>
    </row>
    <row r="368" spans="1:13" hidden="1" x14ac:dyDescent="0.25">
      <c r="A368" s="4">
        <v>380</v>
      </c>
      <c r="B368" s="30">
        <v>42474</v>
      </c>
      <c r="C368" s="10" t="s">
        <v>387</v>
      </c>
      <c r="D368" s="45">
        <v>-2366.13</v>
      </c>
      <c r="F368" s="7" t="s">
        <v>7</v>
      </c>
      <c r="G368" s="36">
        <v>42473</v>
      </c>
      <c r="I368" s="7" t="s">
        <v>397</v>
      </c>
      <c r="J368" s="7">
        <f t="shared" si="22"/>
        <v>2016</v>
      </c>
      <c r="K368" s="7" t="s">
        <v>221</v>
      </c>
      <c r="L368" s="58">
        <f t="shared" si="23"/>
        <v>88193.48000000001</v>
      </c>
      <c r="M368" s="61" t="str">
        <f t="shared" si="21"/>
        <v/>
      </c>
    </row>
    <row r="369" spans="1:13" hidden="1" x14ac:dyDescent="0.25">
      <c r="A369" s="4">
        <v>381</v>
      </c>
      <c r="B369" s="30">
        <v>42474</v>
      </c>
      <c r="C369" s="10" t="s">
        <v>388</v>
      </c>
      <c r="D369" s="45">
        <v>-1928.9</v>
      </c>
      <c r="F369" s="7" t="s">
        <v>7</v>
      </c>
      <c r="G369" s="36">
        <v>42473</v>
      </c>
      <c r="H369" s="7">
        <v>86264.58</v>
      </c>
      <c r="I369" s="7" t="s">
        <v>397</v>
      </c>
      <c r="J369" s="7">
        <f t="shared" si="22"/>
        <v>2016</v>
      </c>
      <c r="K369" s="7" t="s">
        <v>221</v>
      </c>
      <c r="L369" s="58">
        <f t="shared" si="23"/>
        <v>86264.580000000016</v>
      </c>
      <c r="M369" s="61">
        <f t="shared" si="21"/>
        <v>1</v>
      </c>
    </row>
    <row r="370" spans="1:13" hidden="1" x14ac:dyDescent="0.25">
      <c r="A370" s="4">
        <v>382</v>
      </c>
      <c r="B370" s="30">
        <v>42475</v>
      </c>
      <c r="C370" s="10" t="s">
        <v>389</v>
      </c>
      <c r="D370" s="45">
        <v>-28.9</v>
      </c>
      <c r="F370" s="7" t="s">
        <v>7</v>
      </c>
      <c r="G370" s="36">
        <v>42475</v>
      </c>
      <c r="H370" s="7">
        <v>86235.68</v>
      </c>
      <c r="I370" s="7" t="s">
        <v>205</v>
      </c>
      <c r="J370" s="7">
        <f t="shared" si="22"/>
        <v>2016</v>
      </c>
      <c r="K370" s="7" t="s">
        <v>255</v>
      </c>
      <c r="L370" s="58">
        <f t="shared" si="23"/>
        <v>86235.680000000022</v>
      </c>
      <c r="M370" s="61">
        <f t="shared" si="21"/>
        <v>1</v>
      </c>
    </row>
    <row r="371" spans="1:13" hidden="1" x14ac:dyDescent="0.25">
      <c r="A371" s="4">
        <v>383</v>
      </c>
      <c r="B371" s="30">
        <v>42479</v>
      </c>
      <c r="C371" s="10" t="s">
        <v>390</v>
      </c>
      <c r="D371" s="45">
        <v>-192</v>
      </c>
      <c r="F371" s="7" t="s">
        <v>7</v>
      </c>
      <c r="G371" s="36">
        <v>42479</v>
      </c>
      <c r="H371" s="7">
        <v>86043.68</v>
      </c>
      <c r="I371" s="7" t="s">
        <v>207</v>
      </c>
      <c r="J371" s="7">
        <f t="shared" si="22"/>
        <v>2016</v>
      </c>
      <c r="K371" s="7" t="s">
        <v>221</v>
      </c>
      <c r="L371" s="58">
        <f t="shared" si="23"/>
        <v>86043.680000000022</v>
      </c>
      <c r="M371" s="61">
        <f t="shared" si="21"/>
        <v>1</v>
      </c>
    </row>
    <row r="372" spans="1:13" hidden="1" x14ac:dyDescent="0.25">
      <c r="A372" s="4">
        <v>384</v>
      </c>
      <c r="B372" s="30">
        <v>42480</v>
      </c>
      <c r="C372" s="10" t="s">
        <v>380</v>
      </c>
      <c r="D372" s="45">
        <v>-38.520000000000003</v>
      </c>
      <c r="F372" s="7" t="s">
        <v>7</v>
      </c>
      <c r="G372" s="36">
        <v>42479</v>
      </c>
      <c r="H372" s="7">
        <v>86005.16</v>
      </c>
      <c r="I372" s="7" t="s">
        <v>206</v>
      </c>
      <c r="J372" s="7">
        <f t="shared" si="22"/>
        <v>2016</v>
      </c>
      <c r="K372" s="7" t="s">
        <v>221</v>
      </c>
      <c r="L372" s="58">
        <f t="shared" si="23"/>
        <v>86005.160000000018</v>
      </c>
      <c r="M372" s="61">
        <f t="shared" si="21"/>
        <v>1</v>
      </c>
    </row>
    <row r="373" spans="1:13" hidden="1" x14ac:dyDescent="0.25">
      <c r="A373" s="4">
        <v>385</v>
      </c>
      <c r="B373" s="30">
        <v>42481</v>
      </c>
      <c r="C373" s="10" t="s">
        <v>391</v>
      </c>
      <c r="D373" s="45">
        <v>-2782</v>
      </c>
      <c r="F373" s="7" t="s">
        <v>7</v>
      </c>
      <c r="G373" s="36">
        <v>42480</v>
      </c>
      <c r="H373" s="7">
        <v>83223.16</v>
      </c>
      <c r="I373" s="7" t="s">
        <v>372</v>
      </c>
      <c r="J373" s="7">
        <f t="shared" si="22"/>
        <v>2016</v>
      </c>
      <c r="K373" s="7" t="s">
        <v>221</v>
      </c>
      <c r="L373" s="58">
        <f t="shared" si="23"/>
        <v>83223.160000000018</v>
      </c>
      <c r="M373" s="61">
        <f t="shared" si="21"/>
        <v>1</v>
      </c>
    </row>
    <row r="374" spans="1:13" hidden="1" x14ac:dyDescent="0.25">
      <c r="A374" s="4">
        <v>386</v>
      </c>
      <c r="B374" s="30">
        <v>42485</v>
      </c>
      <c r="C374" s="10" t="s">
        <v>392</v>
      </c>
      <c r="D374" s="45">
        <v>-46</v>
      </c>
      <c r="F374" s="7" t="s">
        <v>7</v>
      </c>
      <c r="G374" s="36">
        <v>42485</v>
      </c>
      <c r="H374" s="7">
        <v>83177.16</v>
      </c>
      <c r="I374" s="7" t="s">
        <v>205</v>
      </c>
      <c r="J374" s="7">
        <f t="shared" si="22"/>
        <v>2016</v>
      </c>
      <c r="K374" s="7" t="s">
        <v>255</v>
      </c>
      <c r="L374" s="58">
        <f t="shared" si="23"/>
        <v>83177.160000000018</v>
      </c>
      <c r="M374" s="61">
        <f t="shared" si="21"/>
        <v>1</v>
      </c>
    </row>
    <row r="375" spans="1:13" hidden="1" x14ac:dyDescent="0.25">
      <c r="A375" s="4">
        <v>387</v>
      </c>
      <c r="B375" s="30">
        <v>42487</v>
      </c>
      <c r="C375" s="10" t="s">
        <v>393</v>
      </c>
      <c r="D375" s="45">
        <v>-3000</v>
      </c>
      <c r="F375" s="7" t="s">
        <v>7</v>
      </c>
      <c r="G375" s="36">
        <v>42487</v>
      </c>
      <c r="H375" s="7">
        <v>80177.16</v>
      </c>
      <c r="I375" s="7" t="s">
        <v>210</v>
      </c>
      <c r="J375" s="7">
        <f t="shared" si="22"/>
        <v>2016</v>
      </c>
      <c r="K375" s="7" t="s">
        <v>221</v>
      </c>
      <c r="L375" s="58">
        <f t="shared" si="23"/>
        <v>80177.160000000018</v>
      </c>
      <c r="M375" s="61">
        <f t="shared" si="21"/>
        <v>1</v>
      </c>
    </row>
    <row r="376" spans="1:13" hidden="1" x14ac:dyDescent="0.25">
      <c r="A376" s="4">
        <v>388</v>
      </c>
      <c r="B376" s="30">
        <v>42488</v>
      </c>
      <c r="C376" s="10" t="s">
        <v>394</v>
      </c>
      <c r="D376" s="45">
        <v>-1793</v>
      </c>
      <c r="F376" s="7" t="s">
        <v>7</v>
      </c>
      <c r="G376" s="36">
        <v>42488</v>
      </c>
      <c r="H376" s="7">
        <v>78384.160000000003</v>
      </c>
      <c r="I376" s="7" t="s">
        <v>219</v>
      </c>
      <c r="J376" s="7">
        <f t="shared" si="22"/>
        <v>2016</v>
      </c>
      <c r="K376" s="7" t="s">
        <v>221</v>
      </c>
      <c r="L376" s="58">
        <f t="shared" si="23"/>
        <v>78384.160000000018</v>
      </c>
      <c r="M376" s="61">
        <f t="shared" si="21"/>
        <v>1</v>
      </c>
    </row>
    <row r="377" spans="1:13" hidden="1" x14ac:dyDescent="0.25">
      <c r="A377" s="4">
        <v>389</v>
      </c>
      <c r="B377" s="30">
        <v>42489</v>
      </c>
      <c r="C377" s="10" t="s">
        <v>395</v>
      </c>
      <c r="D377" s="45">
        <v>-60</v>
      </c>
      <c r="F377" s="7" t="s">
        <v>7</v>
      </c>
      <c r="G377" s="36">
        <v>42489</v>
      </c>
      <c r="H377" s="7">
        <v>78324.160000000003</v>
      </c>
      <c r="I377" s="7" t="s">
        <v>205</v>
      </c>
      <c r="J377" s="7">
        <f t="shared" si="22"/>
        <v>2016</v>
      </c>
      <c r="K377" s="7" t="s">
        <v>255</v>
      </c>
      <c r="L377" s="58">
        <f t="shared" si="23"/>
        <v>78324.160000000018</v>
      </c>
      <c r="M377" s="61">
        <f t="shared" si="21"/>
        <v>1</v>
      </c>
    </row>
    <row r="378" spans="1:13" hidden="1" x14ac:dyDescent="0.25">
      <c r="A378" s="4">
        <v>390</v>
      </c>
      <c r="B378" s="30">
        <v>42496</v>
      </c>
      <c r="C378" s="10" t="s">
        <v>398</v>
      </c>
      <c r="D378" s="45">
        <v>-746</v>
      </c>
      <c r="E378" s="6"/>
      <c r="F378" s="7" t="s">
        <v>7</v>
      </c>
      <c r="G378" s="36">
        <v>42495</v>
      </c>
      <c r="H378" s="7">
        <v>77578.16</v>
      </c>
      <c r="I378" s="7" t="s">
        <v>408</v>
      </c>
      <c r="J378" s="7">
        <f t="shared" si="22"/>
        <v>2016</v>
      </c>
      <c r="K378" s="7" t="s">
        <v>221</v>
      </c>
      <c r="L378" s="58">
        <f t="shared" ref="L378:L387" si="24">L377+D378+E378</f>
        <v>77578.160000000018</v>
      </c>
      <c r="M378" s="61">
        <f t="shared" ref="M378:M387" si="25">IF(L378=H378,1,"")</f>
        <v>1</v>
      </c>
    </row>
    <row r="379" spans="1:13" hidden="1" x14ac:dyDescent="0.25">
      <c r="A379" s="4">
        <v>391</v>
      </c>
      <c r="B379" s="30">
        <v>42499</v>
      </c>
      <c r="C379" s="10" t="s">
        <v>399</v>
      </c>
      <c r="D379" s="45"/>
      <c r="E379" s="45">
        <v>11556</v>
      </c>
      <c r="F379" s="7" t="s">
        <v>7</v>
      </c>
      <c r="G379" s="36">
        <v>42499</v>
      </c>
      <c r="H379" s="7">
        <v>89134.16</v>
      </c>
      <c r="I379" s="7" t="s">
        <v>208</v>
      </c>
      <c r="J379" s="7">
        <f t="shared" si="22"/>
        <v>2016</v>
      </c>
      <c r="K379" s="7" t="s">
        <v>221</v>
      </c>
      <c r="L379" s="58">
        <f t="shared" si="24"/>
        <v>89134.160000000018</v>
      </c>
      <c r="M379" s="61">
        <f t="shared" si="25"/>
        <v>1</v>
      </c>
    </row>
    <row r="380" spans="1:13" hidden="1" x14ac:dyDescent="0.25">
      <c r="A380" s="4">
        <v>392</v>
      </c>
      <c r="B380" s="30">
        <v>42501</v>
      </c>
      <c r="C380" s="10" t="s">
        <v>400</v>
      </c>
      <c r="D380" s="45">
        <v>-192</v>
      </c>
      <c r="E380" s="45"/>
      <c r="F380" s="7" t="s">
        <v>7</v>
      </c>
      <c r="G380" s="36">
        <v>42501</v>
      </c>
      <c r="H380" s="7">
        <v>88942.16</v>
      </c>
      <c r="I380" s="7" t="s">
        <v>207</v>
      </c>
      <c r="J380" s="7">
        <f t="shared" si="22"/>
        <v>2016</v>
      </c>
      <c r="K380" s="7" t="s">
        <v>221</v>
      </c>
      <c r="L380" s="58">
        <f t="shared" si="24"/>
        <v>88942.160000000018</v>
      </c>
      <c r="M380" s="61">
        <f t="shared" si="25"/>
        <v>1</v>
      </c>
    </row>
    <row r="381" spans="1:13" hidden="1" x14ac:dyDescent="0.25">
      <c r="A381" s="4">
        <v>393</v>
      </c>
      <c r="B381" s="30">
        <v>42508</v>
      </c>
      <c r="C381" s="10" t="s">
        <v>380</v>
      </c>
      <c r="D381" s="45">
        <v>-38.520000000000003</v>
      </c>
      <c r="E381" s="45"/>
      <c r="F381" s="7" t="s">
        <v>7</v>
      </c>
      <c r="G381" s="36">
        <v>42507</v>
      </c>
      <c r="H381" s="7">
        <v>88903.64</v>
      </c>
      <c r="I381" s="7" t="s">
        <v>206</v>
      </c>
      <c r="J381" s="7">
        <f t="shared" si="22"/>
        <v>2016</v>
      </c>
      <c r="K381" s="7" t="s">
        <v>221</v>
      </c>
      <c r="L381" s="58">
        <f t="shared" si="24"/>
        <v>88903.640000000014</v>
      </c>
      <c r="M381" s="61">
        <f t="shared" si="25"/>
        <v>1</v>
      </c>
    </row>
    <row r="382" spans="1:13" hidden="1" x14ac:dyDescent="0.25">
      <c r="A382" s="4">
        <v>394</v>
      </c>
      <c r="B382" s="30">
        <v>42509</v>
      </c>
      <c r="C382" s="10" t="s">
        <v>401</v>
      </c>
      <c r="D382" s="45">
        <v>-9811</v>
      </c>
      <c r="E382" s="45"/>
      <c r="F382" s="7" t="s">
        <v>7</v>
      </c>
      <c r="G382" s="36">
        <v>42509</v>
      </c>
      <c r="H382" s="7">
        <v>79092.639999999999</v>
      </c>
      <c r="I382" s="7" t="s">
        <v>219</v>
      </c>
      <c r="J382" s="7">
        <f t="shared" si="22"/>
        <v>2016</v>
      </c>
      <c r="K382" s="7" t="s">
        <v>221</v>
      </c>
      <c r="L382" s="58">
        <f t="shared" si="24"/>
        <v>79092.640000000014</v>
      </c>
      <c r="M382" s="61">
        <f t="shared" si="25"/>
        <v>1</v>
      </c>
    </row>
    <row r="383" spans="1:13" hidden="1" x14ac:dyDescent="0.25">
      <c r="A383" s="4">
        <v>395</v>
      </c>
      <c r="B383" s="30">
        <v>42514</v>
      </c>
      <c r="C383" s="10" t="s">
        <v>402</v>
      </c>
      <c r="D383" s="45">
        <v>-6000</v>
      </c>
      <c r="E383" s="45"/>
      <c r="F383" s="7" t="s">
        <v>7</v>
      </c>
      <c r="G383" s="36">
        <v>42514</v>
      </c>
      <c r="H383" s="7">
        <v>73092.639999999999</v>
      </c>
      <c r="I383" s="7" t="s">
        <v>407</v>
      </c>
      <c r="J383" s="7">
        <f t="shared" si="22"/>
        <v>2016</v>
      </c>
      <c r="K383" s="7" t="s">
        <v>221</v>
      </c>
      <c r="L383" s="58">
        <f t="shared" si="24"/>
        <v>73092.640000000014</v>
      </c>
      <c r="M383" s="61">
        <f t="shared" si="25"/>
        <v>1</v>
      </c>
    </row>
    <row r="384" spans="1:13" hidden="1" x14ac:dyDescent="0.25">
      <c r="A384" s="4">
        <v>396</v>
      </c>
      <c r="B384" s="30">
        <v>42515</v>
      </c>
      <c r="C384" s="10" t="s">
        <v>403</v>
      </c>
      <c r="D384" s="45">
        <v>-2366.13</v>
      </c>
      <c r="E384" s="45"/>
      <c r="F384" s="7" t="s">
        <v>7</v>
      </c>
      <c r="G384" s="36">
        <v>42514</v>
      </c>
      <c r="I384" s="7" t="s">
        <v>397</v>
      </c>
      <c r="J384" s="7">
        <f t="shared" si="22"/>
        <v>2016</v>
      </c>
      <c r="K384" s="7" t="s">
        <v>221</v>
      </c>
      <c r="L384" s="58">
        <f t="shared" si="24"/>
        <v>70726.510000000009</v>
      </c>
      <c r="M384" s="61" t="str">
        <f t="shared" si="25"/>
        <v/>
      </c>
    </row>
    <row r="385" spans="1:13" hidden="1" x14ac:dyDescent="0.25">
      <c r="A385" s="4">
        <v>397</v>
      </c>
      <c r="B385" s="30">
        <v>42515</v>
      </c>
      <c r="C385" s="10" t="s">
        <v>404</v>
      </c>
      <c r="D385" s="45">
        <v>-45</v>
      </c>
      <c r="E385" s="45"/>
      <c r="F385" s="7" t="s">
        <v>7</v>
      </c>
      <c r="G385" s="36">
        <v>42515</v>
      </c>
      <c r="I385" s="7" t="s">
        <v>205</v>
      </c>
      <c r="J385" s="7">
        <f t="shared" si="22"/>
        <v>2016</v>
      </c>
      <c r="K385" s="7" t="s">
        <v>255</v>
      </c>
      <c r="L385" s="58">
        <f t="shared" si="24"/>
        <v>70681.510000000009</v>
      </c>
      <c r="M385" s="61" t="str">
        <f t="shared" si="25"/>
        <v/>
      </c>
    </row>
    <row r="386" spans="1:13" hidden="1" x14ac:dyDescent="0.25">
      <c r="A386" s="4">
        <v>398</v>
      </c>
      <c r="B386" s="30">
        <v>42515</v>
      </c>
      <c r="C386" s="10" t="s">
        <v>405</v>
      </c>
      <c r="D386" s="45">
        <v>-2086</v>
      </c>
      <c r="E386" s="45"/>
      <c r="F386" s="7" t="s">
        <v>7</v>
      </c>
      <c r="G386" s="36">
        <v>42515</v>
      </c>
      <c r="H386" s="7">
        <v>68595.509999999995</v>
      </c>
      <c r="I386" s="7" t="s">
        <v>219</v>
      </c>
      <c r="J386" s="7">
        <f t="shared" si="22"/>
        <v>2016</v>
      </c>
      <c r="K386" s="7" t="s">
        <v>221</v>
      </c>
      <c r="L386" s="58">
        <f t="shared" si="24"/>
        <v>68595.510000000009</v>
      </c>
      <c r="M386" s="61">
        <f t="shared" si="25"/>
        <v>1</v>
      </c>
    </row>
    <row r="387" spans="1:13" hidden="1" x14ac:dyDescent="0.25">
      <c r="A387" s="4">
        <v>399</v>
      </c>
      <c r="B387" s="30">
        <v>42516</v>
      </c>
      <c r="C387" s="10" t="s">
        <v>406</v>
      </c>
      <c r="D387" s="45">
        <v>-26.7</v>
      </c>
      <c r="E387" s="45"/>
      <c r="F387" s="7" t="s">
        <v>7</v>
      </c>
      <c r="G387" s="36">
        <v>42516</v>
      </c>
      <c r="H387" s="7">
        <v>68568.81</v>
      </c>
      <c r="I387" s="7" t="s">
        <v>205</v>
      </c>
      <c r="J387" s="7">
        <f t="shared" si="22"/>
        <v>2016</v>
      </c>
      <c r="K387" s="7" t="s">
        <v>255</v>
      </c>
      <c r="L387" s="58">
        <f t="shared" si="24"/>
        <v>68568.810000000012</v>
      </c>
      <c r="M387" s="61">
        <f t="shared" si="25"/>
        <v>1</v>
      </c>
    </row>
    <row r="388" spans="1:13" hidden="1" x14ac:dyDescent="0.25">
      <c r="A388" s="4">
        <v>400</v>
      </c>
      <c r="B388" s="30">
        <v>42522</v>
      </c>
      <c r="C388" s="10" t="s">
        <v>409</v>
      </c>
      <c r="D388" s="45">
        <v>-30</v>
      </c>
      <c r="E388" s="45"/>
      <c r="F388" s="7" t="s">
        <v>7</v>
      </c>
      <c r="G388" s="36">
        <v>42522</v>
      </c>
      <c r="H388" s="7">
        <v>68538.81</v>
      </c>
      <c r="I388" s="7" t="s">
        <v>205</v>
      </c>
      <c r="J388" s="7">
        <f t="shared" si="22"/>
        <v>2016</v>
      </c>
      <c r="K388" s="7" t="s">
        <v>255</v>
      </c>
      <c r="L388" s="58">
        <f t="shared" ref="L388:L393" si="26">L387+D388+E388</f>
        <v>68538.810000000012</v>
      </c>
      <c r="M388" s="61">
        <f t="shared" ref="M388:M409" si="27">IF(L388=H388,1,"")</f>
        <v>1</v>
      </c>
    </row>
    <row r="389" spans="1:13" hidden="1" x14ac:dyDescent="0.25">
      <c r="A389" s="4">
        <v>401</v>
      </c>
      <c r="B389" s="30">
        <v>42523</v>
      </c>
      <c r="C389" s="10" t="s">
        <v>410</v>
      </c>
      <c r="D389" s="45">
        <v>-17.55</v>
      </c>
      <c r="E389" s="45"/>
      <c r="F389" s="7" t="s">
        <v>7</v>
      </c>
      <c r="G389" s="36">
        <v>42521</v>
      </c>
      <c r="H389" s="7">
        <v>68521.259999999995</v>
      </c>
      <c r="I389" s="7" t="s">
        <v>206</v>
      </c>
      <c r="J389" s="7">
        <f t="shared" si="22"/>
        <v>2016</v>
      </c>
      <c r="K389" s="7" t="s">
        <v>221</v>
      </c>
      <c r="L389" s="58">
        <f t="shared" si="26"/>
        <v>68521.260000000009</v>
      </c>
      <c r="M389" s="61">
        <f t="shared" si="27"/>
        <v>1</v>
      </c>
    </row>
    <row r="390" spans="1:13" hidden="1" x14ac:dyDescent="0.25">
      <c r="A390" s="4">
        <v>402</v>
      </c>
      <c r="B390" s="30">
        <v>42524</v>
      </c>
      <c r="C390" s="10" t="s">
        <v>411</v>
      </c>
      <c r="D390" s="45"/>
      <c r="E390" s="45">
        <v>14124</v>
      </c>
      <c r="F390" s="7" t="s">
        <v>7</v>
      </c>
      <c r="G390" s="36">
        <v>42524</v>
      </c>
      <c r="H390" s="7">
        <v>82645.259999999995</v>
      </c>
      <c r="I390" s="7" t="s">
        <v>208</v>
      </c>
      <c r="J390" s="7">
        <f t="shared" si="22"/>
        <v>2016</v>
      </c>
      <c r="K390" s="7" t="s">
        <v>221</v>
      </c>
      <c r="L390" s="58">
        <f t="shared" si="26"/>
        <v>82645.260000000009</v>
      </c>
      <c r="M390" s="61">
        <f t="shared" si="27"/>
        <v>1</v>
      </c>
    </row>
    <row r="391" spans="1:13" hidden="1" x14ac:dyDescent="0.25">
      <c r="A391" s="4">
        <v>403</v>
      </c>
      <c r="B391" s="30">
        <v>42529</v>
      </c>
      <c r="C391" s="10" t="s">
        <v>412</v>
      </c>
      <c r="D391" s="45">
        <v>-2366.13</v>
      </c>
      <c r="E391" s="45"/>
      <c r="F391" s="7" t="s">
        <v>7</v>
      </c>
      <c r="G391" s="36">
        <v>42528</v>
      </c>
      <c r="H391" s="7">
        <v>80279.13</v>
      </c>
      <c r="I391" s="7" t="s">
        <v>397</v>
      </c>
      <c r="J391" s="7">
        <f t="shared" si="22"/>
        <v>2016</v>
      </c>
      <c r="K391" s="7" t="s">
        <v>221</v>
      </c>
      <c r="L391" s="58">
        <f t="shared" si="26"/>
        <v>80279.13</v>
      </c>
      <c r="M391" s="61">
        <f t="shared" si="27"/>
        <v>1</v>
      </c>
    </row>
    <row r="392" spans="1:13" hidden="1" x14ac:dyDescent="0.25">
      <c r="A392" s="4">
        <v>404</v>
      </c>
      <c r="B392" s="30">
        <v>42534</v>
      </c>
      <c r="C392" s="10" t="s">
        <v>413</v>
      </c>
      <c r="D392" s="45">
        <v>-30</v>
      </c>
      <c r="E392" s="45"/>
      <c r="F392" s="7" t="s">
        <v>7</v>
      </c>
      <c r="G392" s="36">
        <v>42534</v>
      </c>
      <c r="H392" s="7">
        <v>80249.13</v>
      </c>
      <c r="I392" s="7" t="s">
        <v>205</v>
      </c>
      <c r="J392" s="7">
        <f t="shared" si="22"/>
        <v>2016</v>
      </c>
      <c r="L392" s="58">
        <f t="shared" si="26"/>
        <v>80249.13</v>
      </c>
      <c r="M392" s="61">
        <f t="shared" si="27"/>
        <v>1</v>
      </c>
    </row>
    <row r="393" spans="1:13" hidden="1" x14ac:dyDescent="0.25">
      <c r="A393" s="4">
        <v>405</v>
      </c>
      <c r="B393" s="30">
        <v>42537</v>
      </c>
      <c r="C393" s="10" t="s">
        <v>414</v>
      </c>
      <c r="D393" s="45">
        <v>-15</v>
      </c>
      <c r="E393" s="45"/>
      <c r="F393" s="7" t="s">
        <v>7</v>
      </c>
      <c r="G393" s="36">
        <v>42537</v>
      </c>
      <c r="H393" s="7">
        <v>80234.13</v>
      </c>
      <c r="I393" s="7" t="s">
        <v>205</v>
      </c>
      <c r="J393" s="7">
        <f t="shared" si="22"/>
        <v>2016</v>
      </c>
      <c r="K393" s="7" t="s">
        <v>255</v>
      </c>
      <c r="L393" s="58">
        <f t="shared" si="26"/>
        <v>80234.13</v>
      </c>
      <c r="M393" s="61">
        <f t="shared" si="27"/>
        <v>1</v>
      </c>
    </row>
    <row r="394" spans="1:13" hidden="1" x14ac:dyDescent="0.25">
      <c r="A394" s="4">
        <v>406</v>
      </c>
      <c r="B394" s="30">
        <v>42538</v>
      </c>
      <c r="C394" s="10" t="s">
        <v>380</v>
      </c>
      <c r="D394" s="45">
        <v>-38.520000000000003</v>
      </c>
      <c r="E394" s="45"/>
      <c r="F394" s="7" t="s">
        <v>7</v>
      </c>
      <c r="G394" s="36">
        <v>42537</v>
      </c>
      <c r="H394" s="7">
        <v>80195.61</v>
      </c>
      <c r="I394" s="7" t="s">
        <v>206</v>
      </c>
      <c r="J394" s="7">
        <f t="shared" si="22"/>
        <v>2016</v>
      </c>
      <c r="K394" s="7" t="s">
        <v>221</v>
      </c>
      <c r="L394" s="58">
        <f t="shared" ref="L394:L409" si="28">L393+D394+E394</f>
        <v>80195.61</v>
      </c>
      <c r="M394" s="61">
        <f t="shared" si="27"/>
        <v>1</v>
      </c>
    </row>
    <row r="395" spans="1:13" hidden="1" x14ac:dyDescent="0.25">
      <c r="A395" s="4">
        <v>407</v>
      </c>
      <c r="B395" s="30">
        <v>42542</v>
      </c>
      <c r="C395" s="10" t="s">
        <v>415</v>
      </c>
      <c r="D395" s="45">
        <v>-7.9</v>
      </c>
      <c r="E395" s="45"/>
      <c r="F395" s="7" t="s">
        <v>7</v>
      </c>
      <c r="G395" s="36">
        <v>42542</v>
      </c>
      <c r="H395" s="7">
        <v>80187.710000000006</v>
      </c>
      <c r="I395" s="7" t="s">
        <v>205</v>
      </c>
      <c r="J395" s="7">
        <f t="shared" si="22"/>
        <v>2016</v>
      </c>
      <c r="K395" s="7" t="s">
        <v>255</v>
      </c>
      <c r="L395" s="58">
        <f t="shared" si="28"/>
        <v>80187.710000000006</v>
      </c>
      <c r="M395" s="61">
        <f t="shared" si="27"/>
        <v>1</v>
      </c>
    </row>
    <row r="396" spans="1:13" hidden="1" x14ac:dyDescent="0.25">
      <c r="A396" s="4">
        <v>408</v>
      </c>
      <c r="B396" s="30">
        <v>42543</v>
      </c>
      <c r="C396" s="10" t="s">
        <v>416</v>
      </c>
      <c r="D396" s="45">
        <v>-4.6500000000000004</v>
      </c>
      <c r="E396" s="45"/>
      <c r="F396" s="7" t="s">
        <v>7</v>
      </c>
      <c r="G396" s="36">
        <v>42543</v>
      </c>
      <c r="H396" s="7">
        <v>80183.06</v>
      </c>
      <c r="I396" s="7" t="s">
        <v>205</v>
      </c>
      <c r="J396" s="7">
        <f t="shared" si="22"/>
        <v>2016</v>
      </c>
      <c r="K396" s="7" t="s">
        <v>255</v>
      </c>
      <c r="L396" s="58">
        <f t="shared" si="28"/>
        <v>80183.060000000012</v>
      </c>
      <c r="M396" s="61">
        <f t="shared" si="27"/>
        <v>1</v>
      </c>
    </row>
    <row r="397" spans="1:13" hidden="1" x14ac:dyDescent="0.25">
      <c r="A397" s="4">
        <v>409</v>
      </c>
      <c r="B397" s="30">
        <v>42544</v>
      </c>
      <c r="C397" s="10" t="s">
        <v>417</v>
      </c>
      <c r="D397" s="45">
        <v>-7.9</v>
      </c>
      <c r="E397" s="45"/>
      <c r="F397" s="7" t="s">
        <v>7</v>
      </c>
      <c r="G397" s="36">
        <v>42544</v>
      </c>
      <c r="H397" s="7">
        <v>80175.16</v>
      </c>
      <c r="I397" s="7" t="s">
        <v>205</v>
      </c>
      <c r="J397" s="7">
        <f t="shared" si="22"/>
        <v>2016</v>
      </c>
      <c r="K397" s="7" t="s">
        <v>255</v>
      </c>
      <c r="L397" s="58">
        <f t="shared" si="28"/>
        <v>80175.160000000018</v>
      </c>
      <c r="M397" s="61">
        <f t="shared" si="27"/>
        <v>1</v>
      </c>
    </row>
    <row r="398" spans="1:13" hidden="1" x14ac:dyDescent="0.25">
      <c r="A398" s="4">
        <v>410</v>
      </c>
      <c r="B398" s="30">
        <v>42545</v>
      </c>
      <c r="C398" s="10" t="s">
        <v>418</v>
      </c>
      <c r="D398" s="45">
        <v>-20.100000000000001</v>
      </c>
      <c r="E398" s="45"/>
      <c r="F398" s="7" t="s">
        <v>7</v>
      </c>
      <c r="G398" s="36">
        <v>42545</v>
      </c>
      <c r="H398" s="7">
        <v>80155.06</v>
      </c>
      <c r="I398" s="7" t="s">
        <v>205</v>
      </c>
      <c r="J398" s="7">
        <f t="shared" si="22"/>
        <v>2016</v>
      </c>
      <c r="K398" s="7" t="s">
        <v>255</v>
      </c>
      <c r="L398" s="58">
        <f t="shared" si="28"/>
        <v>80155.060000000012</v>
      </c>
      <c r="M398" s="61">
        <f t="shared" si="27"/>
        <v>1</v>
      </c>
    </row>
    <row r="399" spans="1:13" hidden="1" x14ac:dyDescent="0.25">
      <c r="A399" s="4">
        <v>411</v>
      </c>
      <c r="B399" s="30">
        <v>42548</v>
      </c>
      <c r="C399" s="10" t="s">
        <v>420</v>
      </c>
      <c r="D399" s="45">
        <v>-192</v>
      </c>
      <c r="E399" s="45"/>
      <c r="F399" s="7" t="s">
        <v>7</v>
      </c>
      <c r="G399" s="36">
        <v>42548</v>
      </c>
      <c r="H399" s="7">
        <v>79963.06</v>
      </c>
      <c r="I399" s="7" t="s">
        <v>207</v>
      </c>
      <c r="J399" s="7">
        <f t="shared" si="22"/>
        <v>2016</v>
      </c>
      <c r="K399" s="7" t="s">
        <v>221</v>
      </c>
      <c r="L399" s="58">
        <f t="shared" si="28"/>
        <v>79963.060000000012</v>
      </c>
      <c r="M399" s="61">
        <f t="shared" si="27"/>
        <v>1</v>
      </c>
    </row>
    <row r="400" spans="1:13" hidden="1" x14ac:dyDescent="0.25">
      <c r="A400" s="4">
        <v>412</v>
      </c>
      <c r="B400" s="30">
        <v>42549</v>
      </c>
      <c r="C400" s="10" t="s">
        <v>419</v>
      </c>
      <c r="D400" s="45">
        <v>-7.9</v>
      </c>
      <c r="E400" s="45"/>
      <c r="F400" s="7" t="s">
        <v>7</v>
      </c>
      <c r="G400" s="36">
        <v>42549</v>
      </c>
      <c r="H400" s="7">
        <v>79955.16</v>
      </c>
      <c r="I400" s="7" t="s">
        <v>205</v>
      </c>
      <c r="J400" s="7">
        <f t="shared" si="22"/>
        <v>2016</v>
      </c>
      <c r="K400" s="7" t="s">
        <v>255</v>
      </c>
      <c r="L400" s="58">
        <f t="shared" si="28"/>
        <v>79955.160000000018</v>
      </c>
      <c r="M400" s="61">
        <f t="shared" si="27"/>
        <v>1</v>
      </c>
    </row>
    <row r="401" spans="1:13" hidden="1" x14ac:dyDescent="0.25">
      <c r="A401" s="4">
        <v>413</v>
      </c>
      <c r="B401" s="30">
        <v>42550</v>
      </c>
      <c r="C401" s="10" t="s">
        <v>421</v>
      </c>
      <c r="D401" s="45">
        <v>-1892</v>
      </c>
      <c r="E401" s="45"/>
      <c r="F401" s="7" t="s">
        <v>7</v>
      </c>
      <c r="G401" s="36">
        <v>42550</v>
      </c>
      <c r="I401" s="7" t="s">
        <v>219</v>
      </c>
      <c r="J401" s="7">
        <f t="shared" si="22"/>
        <v>2016</v>
      </c>
      <c r="K401" s="7" t="s">
        <v>221</v>
      </c>
      <c r="L401" s="58">
        <f t="shared" si="28"/>
        <v>78063.160000000018</v>
      </c>
      <c r="M401" s="61" t="str">
        <f t="shared" si="27"/>
        <v/>
      </c>
    </row>
    <row r="402" spans="1:13" hidden="1" x14ac:dyDescent="0.25">
      <c r="A402" s="4">
        <v>414</v>
      </c>
      <c r="B402" s="30">
        <v>42550</v>
      </c>
      <c r="C402" s="10" t="s">
        <v>422</v>
      </c>
      <c r="D402" s="45">
        <v>-4.6500000000000004</v>
      </c>
      <c r="E402" s="45"/>
      <c r="F402" s="7" t="s">
        <v>7</v>
      </c>
      <c r="G402" s="36">
        <v>42550</v>
      </c>
      <c r="H402" s="7">
        <v>78058.509999999995</v>
      </c>
      <c r="I402" s="7" t="s">
        <v>205</v>
      </c>
      <c r="J402" s="7">
        <f t="shared" si="22"/>
        <v>2016</v>
      </c>
      <c r="K402" s="7" t="s">
        <v>255</v>
      </c>
      <c r="L402" s="58">
        <f t="shared" si="28"/>
        <v>78058.510000000024</v>
      </c>
      <c r="M402" s="61">
        <f t="shared" si="27"/>
        <v>1</v>
      </c>
    </row>
    <row r="403" spans="1:13" hidden="1" x14ac:dyDescent="0.25">
      <c r="A403" s="4">
        <v>415</v>
      </c>
      <c r="B403" s="30">
        <v>42551</v>
      </c>
      <c r="C403" s="10" t="s">
        <v>423</v>
      </c>
      <c r="D403" s="45">
        <v>-17.8</v>
      </c>
      <c r="E403" s="45"/>
      <c r="F403" s="7" t="s">
        <v>7</v>
      </c>
      <c r="G403" s="36">
        <v>42551</v>
      </c>
      <c r="H403" s="7">
        <v>78040.710000000006</v>
      </c>
      <c r="I403" s="7" t="s">
        <v>205</v>
      </c>
      <c r="J403" s="7">
        <f t="shared" si="22"/>
        <v>2016</v>
      </c>
      <c r="K403" s="7" t="s">
        <v>255</v>
      </c>
      <c r="L403" s="58">
        <f t="shared" si="28"/>
        <v>78040.710000000021</v>
      </c>
      <c r="M403" s="61">
        <f t="shared" si="27"/>
        <v>1</v>
      </c>
    </row>
    <row r="404" spans="1:13" hidden="1" x14ac:dyDescent="0.25">
      <c r="A404" s="4">
        <v>416</v>
      </c>
      <c r="B404" s="30">
        <v>42552</v>
      </c>
      <c r="C404" s="10" t="s">
        <v>424</v>
      </c>
      <c r="D404" s="45">
        <v>-4.6500000000000004</v>
      </c>
      <c r="E404" s="45"/>
      <c r="F404" s="7" t="s">
        <v>7</v>
      </c>
      <c r="G404" s="36">
        <v>42552</v>
      </c>
      <c r="H404" s="7">
        <v>78036.06</v>
      </c>
      <c r="I404" s="7" t="s">
        <v>205</v>
      </c>
      <c r="J404" s="7">
        <f t="shared" si="22"/>
        <v>2016</v>
      </c>
      <c r="K404" s="7" t="s">
        <v>255</v>
      </c>
      <c r="L404" s="58">
        <f t="shared" si="28"/>
        <v>78036.060000000027</v>
      </c>
      <c r="M404" s="61">
        <f t="shared" si="27"/>
        <v>1</v>
      </c>
    </row>
    <row r="405" spans="1:13" hidden="1" x14ac:dyDescent="0.25">
      <c r="A405" s="4">
        <v>417</v>
      </c>
      <c r="B405" s="30">
        <v>42555</v>
      </c>
      <c r="C405" s="10" t="s">
        <v>425</v>
      </c>
      <c r="D405" s="45">
        <v>-4.6500000000000004</v>
      </c>
      <c r="E405" s="45"/>
      <c r="F405" s="7" t="s">
        <v>7</v>
      </c>
      <c r="G405" s="36">
        <v>42555</v>
      </c>
      <c r="H405" s="7">
        <v>78031.41</v>
      </c>
      <c r="I405" s="7" t="s">
        <v>205</v>
      </c>
      <c r="J405" s="7">
        <f t="shared" si="22"/>
        <v>2016</v>
      </c>
      <c r="K405" s="7" t="s">
        <v>255</v>
      </c>
      <c r="L405" s="58">
        <f t="shared" si="28"/>
        <v>78031.410000000033</v>
      </c>
      <c r="M405" s="61">
        <f t="shared" si="27"/>
        <v>1</v>
      </c>
    </row>
    <row r="406" spans="1:13" hidden="1" x14ac:dyDescent="0.25">
      <c r="A406" s="4">
        <v>418</v>
      </c>
      <c r="B406" s="30">
        <v>42556</v>
      </c>
      <c r="C406" s="10" t="s">
        <v>426</v>
      </c>
      <c r="D406" s="45">
        <v>-7.9</v>
      </c>
      <c r="E406" s="45"/>
      <c r="F406" s="7" t="s">
        <v>7</v>
      </c>
      <c r="G406" s="36">
        <v>42556</v>
      </c>
      <c r="H406" s="7">
        <v>78023.509999999995</v>
      </c>
      <c r="I406" s="7" t="s">
        <v>205</v>
      </c>
      <c r="J406" s="7">
        <f t="shared" si="22"/>
        <v>2016</v>
      </c>
      <c r="K406" s="7" t="s">
        <v>255</v>
      </c>
      <c r="L406" s="58">
        <f t="shared" si="28"/>
        <v>78023.510000000038</v>
      </c>
      <c r="M406" s="61">
        <f t="shared" si="27"/>
        <v>1</v>
      </c>
    </row>
    <row r="407" spans="1:13" hidden="1" x14ac:dyDescent="0.25">
      <c r="A407" s="4">
        <v>419</v>
      </c>
      <c r="B407" s="30">
        <v>42557</v>
      </c>
      <c r="C407" s="10" t="s">
        <v>427</v>
      </c>
      <c r="D407" s="45">
        <v>-8.5</v>
      </c>
      <c r="E407" s="45"/>
      <c r="F407" s="7" t="s">
        <v>7</v>
      </c>
      <c r="G407" s="36">
        <v>42557</v>
      </c>
      <c r="H407" s="7">
        <v>78015.009999999995</v>
      </c>
      <c r="I407" s="7" t="s">
        <v>205</v>
      </c>
      <c r="J407" s="7">
        <f t="shared" si="22"/>
        <v>2016</v>
      </c>
      <c r="K407" s="7" t="s">
        <v>255</v>
      </c>
      <c r="L407" s="58">
        <f t="shared" si="28"/>
        <v>78015.010000000038</v>
      </c>
      <c r="M407" s="61">
        <f t="shared" si="27"/>
        <v>1</v>
      </c>
    </row>
    <row r="408" spans="1:13" hidden="1" x14ac:dyDescent="0.25">
      <c r="A408" s="4">
        <v>420</v>
      </c>
      <c r="B408" s="30">
        <v>42558</v>
      </c>
      <c r="C408" s="10" t="s">
        <v>428</v>
      </c>
      <c r="D408" s="45">
        <v>-192</v>
      </c>
      <c r="E408" s="45"/>
      <c r="F408" s="7" t="s">
        <v>7</v>
      </c>
      <c r="G408" s="36">
        <v>42558</v>
      </c>
      <c r="H408" s="7">
        <v>77823.010000000038</v>
      </c>
      <c r="I408" s="7" t="s">
        <v>207</v>
      </c>
      <c r="J408" s="7">
        <f t="shared" si="22"/>
        <v>2016</v>
      </c>
      <c r="K408" s="7" t="s">
        <v>221</v>
      </c>
      <c r="L408" s="58">
        <f t="shared" si="28"/>
        <v>77823.010000000038</v>
      </c>
      <c r="M408" s="61">
        <f t="shared" si="27"/>
        <v>1</v>
      </c>
    </row>
    <row r="409" spans="1:13" hidden="1" x14ac:dyDescent="0.25">
      <c r="A409" s="4">
        <v>421</v>
      </c>
      <c r="B409" s="30">
        <v>42558</v>
      </c>
      <c r="C409" s="10" t="s">
        <v>429</v>
      </c>
      <c r="D409" s="45">
        <v>-7.9</v>
      </c>
      <c r="E409" s="45"/>
      <c r="F409" s="7" t="s">
        <v>7</v>
      </c>
      <c r="G409" s="36">
        <v>42558</v>
      </c>
      <c r="H409" s="7">
        <v>77815.11</v>
      </c>
      <c r="I409" s="7" t="s">
        <v>205</v>
      </c>
      <c r="J409" s="7">
        <f t="shared" si="22"/>
        <v>2016</v>
      </c>
      <c r="L409" s="58">
        <f t="shared" si="28"/>
        <v>77815.110000000044</v>
      </c>
      <c r="M409" s="61">
        <f t="shared" si="27"/>
        <v>1</v>
      </c>
    </row>
    <row r="410" spans="1:13" hidden="1" x14ac:dyDescent="0.25">
      <c r="A410" s="4">
        <v>422</v>
      </c>
      <c r="B410" s="30">
        <v>42559</v>
      </c>
      <c r="C410" s="10" t="s">
        <v>430</v>
      </c>
      <c r="D410" s="45">
        <v>-5.35</v>
      </c>
      <c r="E410" s="45"/>
      <c r="F410" s="7" t="s">
        <v>7</v>
      </c>
      <c r="G410" s="36">
        <v>42559</v>
      </c>
      <c r="H410" s="7">
        <v>77809.760000000038</v>
      </c>
      <c r="I410" s="7" t="s">
        <v>205</v>
      </c>
      <c r="J410" s="7">
        <f t="shared" si="22"/>
        <v>2016</v>
      </c>
      <c r="K410" s="7" t="s">
        <v>255</v>
      </c>
      <c r="L410" s="58">
        <f t="shared" ref="L410:L416" si="29">L409+D410+E410</f>
        <v>77809.760000000038</v>
      </c>
      <c r="M410" s="61">
        <f t="shared" ref="M410:M416" si="30">IF(L410=H410,1,"")</f>
        <v>1</v>
      </c>
    </row>
    <row r="411" spans="1:13" hidden="1" x14ac:dyDescent="0.25">
      <c r="A411" s="4">
        <v>423</v>
      </c>
      <c r="B411" s="30">
        <v>42559</v>
      </c>
      <c r="C411" s="10" t="s">
        <v>431</v>
      </c>
      <c r="D411" s="45"/>
      <c r="E411" s="45">
        <v>10914</v>
      </c>
      <c r="F411" s="7" t="s">
        <v>7</v>
      </c>
      <c r="G411" s="36">
        <v>42559</v>
      </c>
      <c r="H411" s="7">
        <v>88723.76</v>
      </c>
      <c r="I411" s="7" t="s">
        <v>208</v>
      </c>
      <c r="J411" s="7">
        <f t="shared" si="22"/>
        <v>2016</v>
      </c>
      <c r="K411" s="7" t="s">
        <v>221</v>
      </c>
      <c r="L411" s="58">
        <f t="shared" si="29"/>
        <v>88723.760000000038</v>
      </c>
      <c r="M411" s="61">
        <f t="shared" si="30"/>
        <v>1</v>
      </c>
    </row>
    <row r="412" spans="1:13" hidden="1" x14ac:dyDescent="0.25">
      <c r="A412" s="4">
        <v>424</v>
      </c>
      <c r="B412" s="30">
        <v>42563</v>
      </c>
      <c r="C412" s="10" t="s">
        <v>432</v>
      </c>
      <c r="D412" s="45">
        <v>-4.6500000000000004</v>
      </c>
      <c r="E412" s="45"/>
      <c r="F412" s="7" t="s">
        <v>7</v>
      </c>
      <c r="G412" s="36">
        <v>42563</v>
      </c>
      <c r="H412" s="7">
        <v>88719.11</v>
      </c>
      <c r="I412" s="7" t="s">
        <v>205</v>
      </c>
      <c r="J412" s="7">
        <f t="shared" si="22"/>
        <v>2016</v>
      </c>
      <c r="K412" s="7" t="s">
        <v>255</v>
      </c>
      <c r="L412" s="58">
        <f t="shared" si="29"/>
        <v>88719.110000000044</v>
      </c>
      <c r="M412" s="61">
        <f t="shared" si="30"/>
        <v>1</v>
      </c>
    </row>
    <row r="413" spans="1:13" hidden="1" x14ac:dyDescent="0.25">
      <c r="A413" s="4">
        <v>425</v>
      </c>
      <c r="B413" s="30">
        <v>42564</v>
      </c>
      <c r="C413" s="10" t="s">
        <v>433</v>
      </c>
      <c r="D413" s="45">
        <v>-2366.13</v>
      </c>
      <c r="E413" s="45"/>
      <c r="F413" s="7" t="s">
        <v>7</v>
      </c>
      <c r="G413" s="36">
        <v>42563</v>
      </c>
      <c r="H413" s="7">
        <v>86352.98000000004</v>
      </c>
      <c r="I413" s="7" t="s">
        <v>397</v>
      </c>
      <c r="J413" s="7">
        <f t="shared" si="22"/>
        <v>2016</v>
      </c>
      <c r="K413" s="7" t="s">
        <v>221</v>
      </c>
      <c r="L413" s="58">
        <f t="shared" si="29"/>
        <v>86352.98000000004</v>
      </c>
      <c r="M413" s="61">
        <f t="shared" si="30"/>
        <v>1</v>
      </c>
    </row>
    <row r="414" spans="1:13" hidden="1" x14ac:dyDescent="0.25">
      <c r="A414" s="4">
        <v>426</v>
      </c>
      <c r="B414" s="30">
        <v>42564</v>
      </c>
      <c r="C414" s="10" t="s">
        <v>434</v>
      </c>
      <c r="D414" s="45">
        <v>-7.9</v>
      </c>
      <c r="E414" s="45"/>
      <c r="F414" s="7" t="s">
        <v>7</v>
      </c>
      <c r="G414" s="36">
        <v>42564</v>
      </c>
      <c r="H414" s="7">
        <v>86345.08</v>
      </c>
      <c r="I414" s="7" t="s">
        <v>205</v>
      </c>
      <c r="J414" s="7">
        <f t="shared" si="22"/>
        <v>2016</v>
      </c>
      <c r="K414" s="7" t="s">
        <v>255</v>
      </c>
      <c r="L414" s="58">
        <f t="shared" si="29"/>
        <v>86345.080000000045</v>
      </c>
      <c r="M414" s="61">
        <f t="shared" si="30"/>
        <v>1</v>
      </c>
    </row>
    <row r="415" spans="1:13" hidden="1" x14ac:dyDescent="0.25">
      <c r="A415" s="4">
        <v>427</v>
      </c>
      <c r="B415" s="30">
        <v>42566</v>
      </c>
      <c r="C415" s="10" t="s">
        <v>435</v>
      </c>
      <c r="D415" s="45">
        <v>-7.9</v>
      </c>
      <c r="E415" s="45"/>
      <c r="F415" s="7" t="s">
        <v>7</v>
      </c>
      <c r="G415" s="36">
        <v>42566</v>
      </c>
      <c r="H415" s="7">
        <v>86337.18</v>
      </c>
      <c r="I415" s="7" t="s">
        <v>205</v>
      </c>
      <c r="J415" s="7">
        <f t="shared" ref="J415:J442" si="31">YEAR(B415)</f>
        <v>2016</v>
      </c>
      <c r="K415" s="7" t="s">
        <v>255</v>
      </c>
      <c r="L415" s="58">
        <f t="shared" si="29"/>
        <v>86337.180000000051</v>
      </c>
      <c r="M415" s="61" t="str">
        <f t="shared" si="30"/>
        <v/>
      </c>
    </row>
    <row r="416" spans="1:13" hidden="1" x14ac:dyDescent="0.25">
      <c r="A416" s="4">
        <v>428</v>
      </c>
      <c r="B416" s="30">
        <v>42570</v>
      </c>
      <c r="C416" s="10" t="s">
        <v>437</v>
      </c>
      <c r="D416" s="45">
        <v>-4159</v>
      </c>
      <c r="E416" s="6"/>
      <c r="F416" s="7" t="s">
        <v>7</v>
      </c>
      <c r="G416" s="36">
        <v>42569</v>
      </c>
      <c r="H416" s="7">
        <v>82178.180000000051</v>
      </c>
      <c r="I416" s="7" t="s">
        <v>372</v>
      </c>
      <c r="J416" s="7">
        <f t="shared" si="31"/>
        <v>2016</v>
      </c>
      <c r="K416" s="7" t="s">
        <v>221</v>
      </c>
      <c r="L416" s="58">
        <f t="shared" si="29"/>
        <v>82178.180000000051</v>
      </c>
      <c r="M416" s="61">
        <f t="shared" si="30"/>
        <v>1</v>
      </c>
    </row>
    <row r="417" spans="1:14" hidden="1" x14ac:dyDescent="0.25">
      <c r="A417" s="4">
        <v>429</v>
      </c>
      <c r="B417" s="30">
        <v>42570</v>
      </c>
      <c r="C417" s="10" t="s">
        <v>380</v>
      </c>
      <c r="D417" s="45">
        <v>-38.520000000000003</v>
      </c>
      <c r="E417" s="6"/>
      <c r="F417" s="7" t="s">
        <v>7</v>
      </c>
      <c r="G417" s="36">
        <v>42569</v>
      </c>
      <c r="I417" s="7" t="s">
        <v>206</v>
      </c>
      <c r="J417" s="7">
        <f t="shared" si="31"/>
        <v>2016</v>
      </c>
      <c r="K417" s="7" t="s">
        <v>221</v>
      </c>
      <c r="L417" s="58">
        <f t="shared" ref="L417:L441" si="32">L416+D417+E417</f>
        <v>82139.660000000047</v>
      </c>
      <c r="M417" s="61" t="str">
        <f t="shared" ref="M417:M441" si="33">IF(L417=H417,1,"")</f>
        <v/>
      </c>
    </row>
    <row r="418" spans="1:14" hidden="1" x14ac:dyDescent="0.25">
      <c r="A418" s="4">
        <v>430</v>
      </c>
      <c r="B418" s="30">
        <v>42570</v>
      </c>
      <c r="C418" s="10" t="s">
        <v>438</v>
      </c>
      <c r="D418" s="45">
        <v>-7.7</v>
      </c>
      <c r="E418" s="6"/>
      <c r="F418" s="7" t="s">
        <v>7</v>
      </c>
      <c r="G418" s="36">
        <v>42570</v>
      </c>
      <c r="H418" s="7">
        <v>82131.960000000006</v>
      </c>
      <c r="I418" s="7" t="s">
        <v>205</v>
      </c>
      <c r="J418" s="7">
        <f t="shared" si="31"/>
        <v>2016</v>
      </c>
      <c r="K418" s="7" t="s">
        <v>255</v>
      </c>
      <c r="L418" s="58">
        <f t="shared" si="32"/>
        <v>82131.96000000005</v>
      </c>
      <c r="M418" s="61" t="str">
        <f t="shared" si="33"/>
        <v/>
      </c>
    </row>
    <row r="419" spans="1:14" hidden="1" x14ac:dyDescent="0.25">
      <c r="A419" s="4">
        <v>431</v>
      </c>
      <c r="B419" s="30">
        <v>42571</v>
      </c>
      <c r="C419" s="10" t="s">
        <v>439</v>
      </c>
      <c r="D419" s="45">
        <v>-18.5</v>
      </c>
      <c r="E419" s="6"/>
      <c r="F419" s="7" t="s">
        <v>7</v>
      </c>
      <c r="G419" s="36">
        <v>42571</v>
      </c>
      <c r="H419" s="7">
        <v>82113.460000000006</v>
      </c>
      <c r="I419" s="7" t="s">
        <v>205</v>
      </c>
      <c r="J419" s="7">
        <f t="shared" si="31"/>
        <v>2016</v>
      </c>
      <c r="K419" s="7" t="s">
        <v>255</v>
      </c>
      <c r="L419" s="58">
        <f t="shared" si="32"/>
        <v>82113.46000000005</v>
      </c>
      <c r="M419" s="61" t="str">
        <f t="shared" si="33"/>
        <v/>
      </c>
    </row>
    <row r="420" spans="1:14" hidden="1" x14ac:dyDescent="0.25">
      <c r="A420" s="4">
        <v>432</v>
      </c>
      <c r="B420" s="30">
        <v>42572</v>
      </c>
      <c r="C420" s="10" t="s">
        <v>440</v>
      </c>
      <c r="D420" s="45">
        <v>-7.7</v>
      </c>
      <c r="E420" s="6"/>
      <c r="F420" s="7" t="s">
        <v>7</v>
      </c>
      <c r="G420" s="36">
        <v>42572</v>
      </c>
      <c r="H420" s="7">
        <v>82105.759999999995</v>
      </c>
      <c r="I420" s="7" t="s">
        <v>205</v>
      </c>
      <c r="J420" s="7">
        <f t="shared" si="31"/>
        <v>2016</v>
      </c>
      <c r="K420" s="7" t="s">
        <v>255</v>
      </c>
      <c r="L420" s="58">
        <f t="shared" si="32"/>
        <v>82105.760000000053</v>
      </c>
      <c r="M420" s="61" t="str">
        <f t="shared" si="33"/>
        <v/>
      </c>
    </row>
    <row r="421" spans="1:14" hidden="1" x14ac:dyDescent="0.25">
      <c r="A421" s="4">
        <v>433</v>
      </c>
      <c r="B421" s="30">
        <v>42573</v>
      </c>
      <c r="C421" s="10" t="s">
        <v>441</v>
      </c>
      <c r="D421" s="45">
        <v>-7.7</v>
      </c>
      <c r="E421" s="6"/>
      <c r="F421" s="7" t="s">
        <v>7</v>
      </c>
      <c r="G421" s="36">
        <v>42573</v>
      </c>
      <c r="H421" s="7">
        <v>82098.06</v>
      </c>
      <c r="I421" s="7" t="s">
        <v>205</v>
      </c>
      <c r="J421" s="7">
        <f t="shared" si="31"/>
        <v>2016</v>
      </c>
      <c r="K421" s="7" t="s">
        <v>255</v>
      </c>
      <c r="L421" s="58">
        <f t="shared" si="32"/>
        <v>82098.060000000056</v>
      </c>
      <c r="M421" s="61" t="str">
        <f t="shared" si="33"/>
        <v/>
      </c>
    </row>
    <row r="422" spans="1:14" hidden="1" x14ac:dyDescent="0.25">
      <c r="A422" s="4">
        <v>434</v>
      </c>
      <c r="B422" s="30">
        <v>42578</v>
      </c>
      <c r="C422" s="10" t="s">
        <v>442</v>
      </c>
      <c r="D422" s="45">
        <v>-2322</v>
      </c>
      <c r="E422" s="6"/>
      <c r="F422" s="7" t="s">
        <v>7</v>
      </c>
      <c r="G422" s="36">
        <v>42578</v>
      </c>
      <c r="H422" s="7">
        <v>79776.06</v>
      </c>
      <c r="I422" s="7" t="s">
        <v>219</v>
      </c>
      <c r="J422" s="7">
        <f t="shared" si="31"/>
        <v>2016</v>
      </c>
      <c r="K422" s="7" t="s">
        <v>221</v>
      </c>
      <c r="L422" s="58">
        <f t="shared" si="32"/>
        <v>79776.060000000056</v>
      </c>
      <c r="M422" s="61" t="str">
        <f t="shared" si="33"/>
        <v/>
      </c>
    </row>
    <row r="423" spans="1:14" hidden="1" x14ac:dyDescent="0.25">
      <c r="A423" s="4">
        <v>435</v>
      </c>
      <c r="B423" s="30">
        <v>42584</v>
      </c>
      <c r="C423" s="10" t="s">
        <v>443</v>
      </c>
      <c r="D423" s="45"/>
      <c r="E423" s="45">
        <v>11877</v>
      </c>
      <c r="F423" s="7" t="s">
        <v>7</v>
      </c>
      <c r="G423" s="36">
        <v>42584</v>
      </c>
      <c r="H423" s="7">
        <v>91653.06</v>
      </c>
      <c r="I423" s="7" t="s">
        <v>208</v>
      </c>
      <c r="J423" s="7">
        <f t="shared" si="31"/>
        <v>2016</v>
      </c>
      <c r="K423" s="7" t="s">
        <v>221</v>
      </c>
      <c r="L423" s="58">
        <f t="shared" si="32"/>
        <v>91653.060000000056</v>
      </c>
      <c r="M423" s="61" t="str">
        <f t="shared" si="33"/>
        <v/>
      </c>
    </row>
    <row r="424" spans="1:14" hidden="1" x14ac:dyDescent="0.25">
      <c r="A424" s="4">
        <v>436</v>
      </c>
      <c r="B424" s="30">
        <v>42587</v>
      </c>
      <c r="C424" s="10" t="s">
        <v>444</v>
      </c>
      <c r="D424" s="45">
        <v>-6.6</v>
      </c>
      <c r="E424" s="6"/>
      <c r="F424" s="7" t="s">
        <v>7</v>
      </c>
      <c r="G424" s="36">
        <v>42587</v>
      </c>
      <c r="H424" s="7">
        <v>91646.46</v>
      </c>
      <c r="I424" s="7" t="s">
        <v>205</v>
      </c>
      <c r="J424" s="7">
        <f t="shared" si="31"/>
        <v>2016</v>
      </c>
      <c r="K424" s="7" t="s">
        <v>255</v>
      </c>
      <c r="L424" s="58">
        <f t="shared" si="32"/>
        <v>91646.46000000005</v>
      </c>
      <c r="M424" s="61" t="str">
        <f t="shared" si="33"/>
        <v/>
      </c>
    </row>
    <row r="425" spans="1:14" hidden="1" x14ac:dyDescent="0.25">
      <c r="A425" s="4">
        <v>437</v>
      </c>
      <c r="B425" s="30">
        <v>42590</v>
      </c>
      <c r="C425" s="10" t="s">
        <v>445</v>
      </c>
      <c r="D425" s="45">
        <v>-13</v>
      </c>
      <c r="E425" s="6"/>
      <c r="F425" s="7" t="s">
        <v>7</v>
      </c>
      <c r="G425" s="36">
        <v>42590</v>
      </c>
      <c r="H425" s="7">
        <v>91633.46</v>
      </c>
      <c r="I425" s="7" t="s">
        <v>205</v>
      </c>
      <c r="J425" s="7">
        <f t="shared" si="31"/>
        <v>2016</v>
      </c>
      <c r="K425" s="7" t="s">
        <v>255</v>
      </c>
      <c r="L425" s="58">
        <f t="shared" si="32"/>
        <v>91633.46000000005</v>
      </c>
      <c r="M425" s="61" t="str">
        <f t="shared" si="33"/>
        <v/>
      </c>
    </row>
    <row r="426" spans="1:14" hidden="1" x14ac:dyDescent="0.25">
      <c r="A426" s="4">
        <v>438</v>
      </c>
      <c r="B426" s="30">
        <v>42591</v>
      </c>
      <c r="C426" s="10" t="s">
        <v>446</v>
      </c>
      <c r="D426" s="45">
        <v>-9.1999999999999993</v>
      </c>
      <c r="E426" s="6"/>
      <c r="F426" s="7" t="s">
        <v>7</v>
      </c>
      <c r="G426" s="36">
        <v>42591</v>
      </c>
      <c r="H426" s="7">
        <v>91624.26</v>
      </c>
      <c r="I426" s="7" t="s">
        <v>205</v>
      </c>
      <c r="J426" s="7">
        <f t="shared" si="31"/>
        <v>2016</v>
      </c>
      <c r="K426" s="7" t="s">
        <v>255</v>
      </c>
      <c r="L426" s="58">
        <f t="shared" si="32"/>
        <v>91624.260000000053</v>
      </c>
      <c r="M426" s="61" t="str">
        <f t="shared" si="33"/>
        <v/>
      </c>
    </row>
    <row r="427" spans="1:14" hidden="1" x14ac:dyDescent="0.25">
      <c r="A427" s="4">
        <v>439</v>
      </c>
      <c r="B427" s="30">
        <v>42592</v>
      </c>
      <c r="C427" s="10" t="s">
        <v>447</v>
      </c>
      <c r="D427" s="45">
        <v>-16</v>
      </c>
      <c r="E427" s="6"/>
      <c r="F427" s="7" t="s">
        <v>7</v>
      </c>
      <c r="G427" s="36">
        <v>42592</v>
      </c>
      <c r="H427" s="7">
        <v>91608.26</v>
      </c>
      <c r="I427" s="7" t="s">
        <v>205</v>
      </c>
      <c r="J427" s="7">
        <f t="shared" si="31"/>
        <v>2016</v>
      </c>
      <c r="K427" s="7" t="s">
        <v>255</v>
      </c>
      <c r="L427" s="58">
        <f t="shared" si="32"/>
        <v>91608.260000000053</v>
      </c>
      <c r="M427" s="61" t="str">
        <f t="shared" si="33"/>
        <v/>
      </c>
      <c r="N427" s="69"/>
    </row>
    <row r="428" spans="1:14" hidden="1" x14ac:dyDescent="0.25">
      <c r="A428" s="4">
        <v>440</v>
      </c>
      <c r="B428" s="30">
        <v>42593</v>
      </c>
      <c r="C428" s="10" t="s">
        <v>448</v>
      </c>
      <c r="D428" s="45">
        <v>-35.9</v>
      </c>
      <c r="E428" s="6"/>
      <c r="F428" s="7" t="s">
        <v>7</v>
      </c>
      <c r="G428" s="36">
        <v>42593</v>
      </c>
      <c r="H428" s="7">
        <v>91572.36</v>
      </c>
      <c r="I428" s="7" t="s">
        <v>205</v>
      </c>
      <c r="J428" s="7">
        <f t="shared" si="31"/>
        <v>2016</v>
      </c>
      <c r="L428" s="58">
        <f t="shared" si="32"/>
        <v>91572.360000000059</v>
      </c>
      <c r="M428" s="61" t="str">
        <f t="shared" si="33"/>
        <v/>
      </c>
    </row>
    <row r="429" spans="1:14" hidden="1" x14ac:dyDescent="0.25">
      <c r="A429" s="4">
        <v>441</v>
      </c>
      <c r="B429" s="30">
        <v>42599</v>
      </c>
      <c r="C429" s="10" t="s">
        <v>380</v>
      </c>
      <c r="D429" s="45">
        <v>-38.520000000000003</v>
      </c>
      <c r="E429" s="6"/>
      <c r="F429" s="7" t="s">
        <v>7</v>
      </c>
      <c r="G429" s="36">
        <v>42598</v>
      </c>
      <c r="H429" s="7">
        <v>91533.84</v>
      </c>
      <c r="I429" s="7" t="s">
        <v>206</v>
      </c>
      <c r="J429" s="7">
        <f t="shared" si="31"/>
        <v>2016</v>
      </c>
      <c r="K429" s="7" t="s">
        <v>221</v>
      </c>
      <c r="L429" s="58">
        <f t="shared" si="32"/>
        <v>91533.840000000055</v>
      </c>
      <c r="M429" s="61" t="str">
        <f t="shared" si="33"/>
        <v/>
      </c>
    </row>
    <row r="430" spans="1:14" hidden="1" x14ac:dyDescent="0.25">
      <c r="A430" s="4">
        <v>442</v>
      </c>
      <c r="B430" s="30">
        <v>42600</v>
      </c>
      <c r="C430" s="10" t="s">
        <v>449</v>
      </c>
      <c r="D430" s="45">
        <v>-192</v>
      </c>
      <c r="E430" s="6"/>
      <c r="F430" s="7" t="s">
        <v>7</v>
      </c>
      <c r="G430" s="36">
        <v>42600</v>
      </c>
      <c r="H430" s="7">
        <v>91341.84</v>
      </c>
      <c r="I430" s="7" t="s">
        <v>207</v>
      </c>
      <c r="J430" s="7">
        <f t="shared" si="31"/>
        <v>2016</v>
      </c>
      <c r="K430" s="7" t="s">
        <v>221</v>
      </c>
      <c r="L430" s="58">
        <f t="shared" si="32"/>
        <v>91341.840000000055</v>
      </c>
      <c r="M430" s="61" t="str">
        <f t="shared" si="33"/>
        <v/>
      </c>
    </row>
    <row r="431" spans="1:14" hidden="1" x14ac:dyDescent="0.25">
      <c r="A431" s="4">
        <v>443</v>
      </c>
      <c r="B431" s="30">
        <v>42606</v>
      </c>
      <c r="C431" s="10" t="s">
        <v>450</v>
      </c>
      <c r="D431" s="45">
        <v>-1858</v>
      </c>
      <c r="E431" s="6"/>
      <c r="F431" s="7" t="s">
        <v>7</v>
      </c>
      <c r="G431" s="36">
        <v>42606</v>
      </c>
      <c r="H431" s="7">
        <v>89483.839999999997</v>
      </c>
      <c r="I431" s="7" t="s">
        <v>219</v>
      </c>
      <c r="J431" s="7">
        <f t="shared" si="31"/>
        <v>2016</v>
      </c>
      <c r="K431" s="7" t="s">
        <v>221</v>
      </c>
      <c r="L431" s="58">
        <f t="shared" si="32"/>
        <v>89483.840000000055</v>
      </c>
      <c r="M431" s="61" t="str">
        <f t="shared" si="33"/>
        <v/>
      </c>
    </row>
    <row r="432" spans="1:14" hidden="1" x14ac:dyDescent="0.25">
      <c r="A432" s="4">
        <v>444</v>
      </c>
      <c r="B432" s="30">
        <v>42611</v>
      </c>
      <c r="C432" s="10" t="s">
        <v>451</v>
      </c>
      <c r="D432" s="45">
        <v>-6000</v>
      </c>
      <c r="E432" s="6"/>
      <c r="F432" s="7" t="s">
        <v>7</v>
      </c>
      <c r="G432" s="36">
        <v>42611</v>
      </c>
      <c r="H432" s="7">
        <v>83483.839999999997</v>
      </c>
      <c r="I432" s="7" t="s">
        <v>210</v>
      </c>
      <c r="J432" s="7">
        <f t="shared" si="31"/>
        <v>2016</v>
      </c>
      <c r="K432" s="7" t="s">
        <v>221</v>
      </c>
      <c r="L432" s="58">
        <f t="shared" si="32"/>
        <v>83483.840000000055</v>
      </c>
      <c r="M432" s="61" t="str">
        <f t="shared" si="33"/>
        <v/>
      </c>
    </row>
    <row r="433" spans="1:13" hidden="1" x14ac:dyDescent="0.25">
      <c r="A433" s="4">
        <v>445</v>
      </c>
      <c r="B433" s="30">
        <v>42615</v>
      </c>
      <c r="C433" s="10" t="s">
        <v>452</v>
      </c>
      <c r="D433" s="45">
        <v>-4.5</v>
      </c>
      <c r="F433" s="7" t="s">
        <v>7</v>
      </c>
      <c r="G433" s="36">
        <v>42615</v>
      </c>
      <c r="H433" s="7">
        <v>83479.34</v>
      </c>
      <c r="I433" s="7" t="s">
        <v>205</v>
      </c>
      <c r="J433" s="7">
        <f t="shared" si="31"/>
        <v>2016</v>
      </c>
      <c r="K433" s="7" t="s">
        <v>255</v>
      </c>
      <c r="L433" s="58">
        <f t="shared" si="32"/>
        <v>83479.340000000055</v>
      </c>
      <c r="M433" s="61" t="str">
        <f t="shared" si="33"/>
        <v/>
      </c>
    </row>
    <row r="434" spans="1:13" hidden="1" x14ac:dyDescent="0.25">
      <c r="A434" s="4">
        <v>446</v>
      </c>
      <c r="B434" s="30">
        <v>42619</v>
      </c>
      <c r="C434" s="7" t="s">
        <v>453</v>
      </c>
      <c r="D434" s="45"/>
      <c r="E434" s="45">
        <v>13482</v>
      </c>
      <c r="F434" s="7" t="s">
        <v>7</v>
      </c>
      <c r="G434" s="36">
        <v>42619</v>
      </c>
      <c r="H434" s="7">
        <v>96961.34</v>
      </c>
      <c r="I434" s="7" t="s">
        <v>208</v>
      </c>
      <c r="J434" s="7">
        <f t="shared" si="31"/>
        <v>2016</v>
      </c>
      <c r="K434" s="7" t="s">
        <v>221</v>
      </c>
      <c r="L434" s="58">
        <f t="shared" si="32"/>
        <v>96961.340000000055</v>
      </c>
      <c r="M434" s="61" t="str">
        <f t="shared" si="33"/>
        <v/>
      </c>
    </row>
    <row r="435" spans="1:13" hidden="1" x14ac:dyDescent="0.25">
      <c r="A435" s="4">
        <v>447</v>
      </c>
      <c r="B435" s="30">
        <v>42621</v>
      </c>
      <c r="C435" s="10" t="s">
        <v>454</v>
      </c>
      <c r="D435" s="45">
        <v>-2366.13</v>
      </c>
      <c r="F435" s="7" t="s">
        <v>7</v>
      </c>
      <c r="G435" s="36">
        <v>42620</v>
      </c>
      <c r="H435" s="7">
        <v>92229.08</v>
      </c>
      <c r="I435" s="7" t="s">
        <v>397</v>
      </c>
      <c r="J435" s="7">
        <f t="shared" si="31"/>
        <v>2016</v>
      </c>
      <c r="K435" s="7" t="s">
        <v>221</v>
      </c>
      <c r="L435" s="58">
        <f t="shared" si="32"/>
        <v>94595.21000000005</v>
      </c>
      <c r="M435" s="61" t="str">
        <f t="shared" si="33"/>
        <v/>
      </c>
    </row>
    <row r="436" spans="1:13" hidden="1" x14ac:dyDescent="0.25">
      <c r="A436" s="4">
        <v>448</v>
      </c>
      <c r="B436" s="30">
        <v>42621</v>
      </c>
      <c r="C436" s="10" t="s">
        <v>455</v>
      </c>
      <c r="D436" s="45">
        <v>-2366.13</v>
      </c>
      <c r="F436" s="7" t="s">
        <v>7</v>
      </c>
      <c r="G436" s="36">
        <v>42620</v>
      </c>
      <c r="I436" s="7" t="s">
        <v>397</v>
      </c>
      <c r="J436" s="7">
        <f t="shared" si="31"/>
        <v>2016</v>
      </c>
      <c r="K436" s="7" t="s">
        <v>221</v>
      </c>
      <c r="L436" s="58">
        <f t="shared" si="32"/>
        <v>92229.080000000045</v>
      </c>
      <c r="M436" s="61" t="str">
        <f t="shared" si="33"/>
        <v/>
      </c>
    </row>
    <row r="437" spans="1:13" hidden="1" x14ac:dyDescent="0.25">
      <c r="A437" s="4">
        <v>449</v>
      </c>
      <c r="B437" s="30">
        <v>42626</v>
      </c>
      <c r="C437" s="10" t="s">
        <v>456</v>
      </c>
      <c r="D437" s="45">
        <v>-192</v>
      </c>
      <c r="F437" s="7" t="s">
        <v>7</v>
      </c>
      <c r="G437" s="36">
        <v>42626</v>
      </c>
      <c r="H437" s="7">
        <v>92037.08</v>
      </c>
      <c r="I437" s="7" t="s">
        <v>207</v>
      </c>
      <c r="J437" s="7">
        <f t="shared" si="31"/>
        <v>2016</v>
      </c>
      <c r="K437" s="7" t="s">
        <v>221</v>
      </c>
      <c r="L437" s="58">
        <f t="shared" si="32"/>
        <v>92037.080000000045</v>
      </c>
      <c r="M437" s="61">
        <f t="shared" si="33"/>
        <v>1</v>
      </c>
    </row>
    <row r="438" spans="1:13" hidden="1" x14ac:dyDescent="0.25">
      <c r="A438" s="4">
        <v>450</v>
      </c>
      <c r="B438" s="30">
        <v>42629</v>
      </c>
      <c r="C438" s="10" t="s">
        <v>457</v>
      </c>
      <c r="D438" s="45">
        <v>-15.5</v>
      </c>
      <c r="F438" s="7" t="s">
        <v>7</v>
      </c>
      <c r="G438" s="36">
        <v>42629</v>
      </c>
      <c r="I438" s="7" t="s">
        <v>205</v>
      </c>
      <c r="J438" s="7">
        <f t="shared" si="31"/>
        <v>2016</v>
      </c>
      <c r="K438" s="7" t="s">
        <v>255</v>
      </c>
      <c r="L438" s="58">
        <f t="shared" si="32"/>
        <v>92021.580000000045</v>
      </c>
      <c r="M438" s="61" t="str">
        <f t="shared" si="33"/>
        <v/>
      </c>
    </row>
    <row r="439" spans="1:13" hidden="1" x14ac:dyDescent="0.25">
      <c r="A439" s="4">
        <v>451</v>
      </c>
      <c r="B439" s="30">
        <v>42629</v>
      </c>
      <c r="C439" s="10" t="s">
        <v>458</v>
      </c>
      <c r="D439" s="45">
        <v>-6744</v>
      </c>
      <c r="F439" s="7" t="s">
        <v>7</v>
      </c>
      <c r="G439" s="36">
        <v>42629</v>
      </c>
      <c r="H439" s="7">
        <v>85277.58</v>
      </c>
      <c r="I439" s="7" t="s">
        <v>219</v>
      </c>
      <c r="J439" s="7">
        <f t="shared" si="31"/>
        <v>2016</v>
      </c>
      <c r="K439" s="7" t="s">
        <v>221</v>
      </c>
      <c r="L439" s="58">
        <f t="shared" si="32"/>
        <v>85277.580000000045</v>
      </c>
      <c r="M439" s="61">
        <f t="shared" si="33"/>
        <v>1</v>
      </c>
    </row>
    <row r="440" spans="1:13" hidden="1" x14ac:dyDescent="0.25">
      <c r="A440" s="4">
        <v>452</v>
      </c>
      <c r="B440" s="30">
        <v>42630</v>
      </c>
      <c r="C440" s="10" t="s">
        <v>459</v>
      </c>
      <c r="D440" s="45">
        <v>-38.520000000000003</v>
      </c>
      <c r="F440" s="7" t="s">
        <v>7</v>
      </c>
      <c r="G440" s="36">
        <v>42629</v>
      </c>
      <c r="H440" s="7">
        <v>85239.06</v>
      </c>
      <c r="I440" s="7" t="s">
        <v>206</v>
      </c>
      <c r="J440" s="7">
        <f t="shared" si="31"/>
        <v>2016</v>
      </c>
      <c r="K440" s="7" t="s">
        <v>221</v>
      </c>
      <c r="L440" s="58">
        <f t="shared" si="32"/>
        <v>85239.060000000041</v>
      </c>
      <c r="M440" s="61">
        <f t="shared" si="33"/>
        <v>1</v>
      </c>
    </row>
    <row r="441" spans="1:13" hidden="1" x14ac:dyDescent="0.25">
      <c r="A441" s="4">
        <v>453</v>
      </c>
      <c r="B441" s="30">
        <v>42632</v>
      </c>
      <c r="C441" s="10" t="s">
        <v>460</v>
      </c>
      <c r="D441" s="45">
        <v>-16</v>
      </c>
      <c r="F441" s="7" t="s">
        <v>7</v>
      </c>
      <c r="G441" s="36">
        <v>42632</v>
      </c>
      <c r="H441" s="7">
        <v>85223.06</v>
      </c>
      <c r="I441" s="7" t="s">
        <v>205</v>
      </c>
      <c r="J441" s="7">
        <f t="shared" si="31"/>
        <v>2016</v>
      </c>
      <c r="K441" s="7" t="s">
        <v>255</v>
      </c>
      <c r="L441" s="58">
        <f t="shared" si="32"/>
        <v>85223.060000000041</v>
      </c>
      <c r="M441" s="61">
        <f t="shared" si="33"/>
        <v>1</v>
      </c>
    </row>
    <row r="442" spans="1:13" hidden="1" x14ac:dyDescent="0.25">
      <c r="A442" s="4">
        <v>454</v>
      </c>
      <c r="B442" s="5">
        <v>42641</v>
      </c>
      <c r="C442" s="10" t="s">
        <v>461</v>
      </c>
      <c r="D442" s="42">
        <v>-1872</v>
      </c>
      <c r="F442" s="7" t="s">
        <v>7</v>
      </c>
      <c r="G442" s="8">
        <v>42641</v>
      </c>
      <c r="I442" s="7" t="s">
        <v>219</v>
      </c>
      <c r="J442" s="7">
        <f t="shared" si="31"/>
        <v>2016</v>
      </c>
      <c r="K442" s="7" t="s">
        <v>221</v>
      </c>
      <c r="L442" s="58">
        <f t="shared" ref="L442:L457" si="34">L441+D442+E442</f>
        <v>83351.060000000041</v>
      </c>
      <c r="M442" s="61" t="str">
        <f t="shared" ref="M442:M457" si="35">IF(L442=H442,1,"")</f>
        <v/>
      </c>
    </row>
    <row r="443" spans="1:13" hidden="1" x14ac:dyDescent="0.25">
      <c r="A443" s="4">
        <v>455</v>
      </c>
      <c r="B443" s="5">
        <v>42641</v>
      </c>
      <c r="C443" s="10" t="s">
        <v>463</v>
      </c>
      <c r="D443" s="42">
        <v>-12.8</v>
      </c>
      <c r="F443" s="7" t="s">
        <v>7</v>
      </c>
      <c r="G443" s="8">
        <v>42641</v>
      </c>
      <c r="H443" s="7">
        <v>83338.259999999995</v>
      </c>
      <c r="I443" s="7" t="s">
        <v>205</v>
      </c>
      <c r="J443" s="7">
        <f>YEAR(B444)</f>
        <v>2016</v>
      </c>
      <c r="K443" s="7" t="s">
        <v>221</v>
      </c>
      <c r="L443" s="58">
        <f t="shared" si="34"/>
        <v>83338.260000000038</v>
      </c>
      <c r="M443" s="61">
        <f t="shared" si="35"/>
        <v>1</v>
      </c>
    </row>
    <row r="444" spans="1:13" hidden="1" x14ac:dyDescent="0.25">
      <c r="A444" s="4">
        <v>456</v>
      </c>
      <c r="B444" s="5">
        <v>42642</v>
      </c>
      <c r="C444" s="10" t="s">
        <v>462</v>
      </c>
      <c r="D444" s="42">
        <v>-1209</v>
      </c>
      <c r="F444" s="7" t="s">
        <v>7</v>
      </c>
      <c r="G444" s="8">
        <v>42641</v>
      </c>
      <c r="I444" s="7" t="s">
        <v>408</v>
      </c>
      <c r="J444" s="7">
        <f>YEAR(B443)</f>
        <v>2016</v>
      </c>
      <c r="K444" s="7" t="s">
        <v>221</v>
      </c>
      <c r="L444" s="58">
        <f t="shared" si="34"/>
        <v>82129.260000000038</v>
      </c>
      <c r="M444" s="61" t="str">
        <f t="shared" si="35"/>
        <v/>
      </c>
    </row>
    <row r="445" spans="1:13" hidden="1" x14ac:dyDescent="0.25">
      <c r="A445" s="4">
        <v>457</v>
      </c>
      <c r="B445" s="5">
        <v>42642</v>
      </c>
      <c r="C445" s="10" t="s">
        <v>464</v>
      </c>
      <c r="D445" s="42">
        <v>-10.5</v>
      </c>
      <c r="F445" s="7" t="s">
        <v>7</v>
      </c>
      <c r="G445" s="8">
        <v>42642</v>
      </c>
      <c r="H445" s="7">
        <v>82118.759999999995</v>
      </c>
      <c r="I445" s="7" t="s">
        <v>205</v>
      </c>
      <c r="J445" s="7">
        <f>YEAR(B445)</f>
        <v>2016</v>
      </c>
      <c r="K445" s="7" t="s">
        <v>255</v>
      </c>
      <c r="L445" s="58">
        <f t="shared" si="34"/>
        <v>82118.760000000038</v>
      </c>
      <c r="M445" s="61">
        <f t="shared" si="35"/>
        <v>1</v>
      </c>
    </row>
    <row r="446" spans="1:13" hidden="1" x14ac:dyDescent="0.25">
      <c r="A446" s="4">
        <v>458</v>
      </c>
      <c r="B446" s="5">
        <v>42646</v>
      </c>
      <c r="C446" s="10" t="s">
        <v>466</v>
      </c>
      <c r="D446" s="42">
        <v>-19.8</v>
      </c>
      <c r="F446" s="7" t="s">
        <v>7</v>
      </c>
      <c r="G446" s="8">
        <v>42646</v>
      </c>
      <c r="H446" s="7">
        <v>82098.960000000006</v>
      </c>
      <c r="I446" s="7" t="s">
        <v>205</v>
      </c>
      <c r="J446" s="7">
        <f>YEAR(B447)</f>
        <v>2016</v>
      </c>
      <c r="K446" s="7" t="s">
        <v>255</v>
      </c>
      <c r="L446" s="58">
        <f t="shared" si="34"/>
        <v>82098.960000000036</v>
      </c>
      <c r="M446" s="61">
        <f t="shared" si="35"/>
        <v>1</v>
      </c>
    </row>
    <row r="447" spans="1:13" hidden="1" x14ac:dyDescent="0.25">
      <c r="A447" s="4">
        <v>459</v>
      </c>
      <c r="B447" s="5">
        <v>42647</v>
      </c>
      <c r="C447" s="10" t="s">
        <v>465</v>
      </c>
      <c r="D447" s="42">
        <v>-4.62</v>
      </c>
      <c r="F447" s="7" t="s">
        <v>7</v>
      </c>
      <c r="G447" s="8">
        <v>42643</v>
      </c>
      <c r="H447" s="7">
        <v>82094.34</v>
      </c>
      <c r="I447" s="7" t="s">
        <v>206</v>
      </c>
      <c r="J447" s="7">
        <f>YEAR(B446)</f>
        <v>2016</v>
      </c>
      <c r="K447" s="7" t="s">
        <v>221</v>
      </c>
      <c r="L447" s="58">
        <f t="shared" si="34"/>
        <v>82094.34000000004</v>
      </c>
      <c r="M447" s="61">
        <f t="shared" si="35"/>
        <v>1</v>
      </c>
    </row>
    <row r="448" spans="1:13" hidden="1" x14ac:dyDescent="0.25">
      <c r="A448" s="4">
        <v>460</v>
      </c>
      <c r="B448" s="5">
        <v>42653</v>
      </c>
      <c r="C448" s="10" t="s">
        <v>468</v>
      </c>
      <c r="D448" s="42">
        <v>-192</v>
      </c>
      <c r="F448" s="7" t="s">
        <v>7</v>
      </c>
      <c r="G448" s="8">
        <v>42653</v>
      </c>
      <c r="H448" s="7">
        <v>81902.34</v>
      </c>
      <c r="I448" s="7" t="s">
        <v>207</v>
      </c>
      <c r="J448" s="7">
        <f>YEAR(B449)</f>
        <v>2016</v>
      </c>
      <c r="K448" s="7" t="s">
        <v>221</v>
      </c>
      <c r="L448" s="58">
        <f t="shared" si="34"/>
        <v>81902.34000000004</v>
      </c>
      <c r="M448" s="61">
        <f t="shared" si="35"/>
        <v>1</v>
      </c>
    </row>
    <row r="449" spans="1:13" hidden="1" x14ac:dyDescent="0.25">
      <c r="A449" s="4">
        <v>461</v>
      </c>
      <c r="B449" s="5">
        <v>42654</v>
      </c>
      <c r="C449" s="10" t="s">
        <v>467</v>
      </c>
      <c r="D449" s="42">
        <v>-4159</v>
      </c>
      <c r="F449" s="7" t="s">
        <v>7</v>
      </c>
      <c r="G449" s="8">
        <v>42653</v>
      </c>
      <c r="I449" s="7" t="s">
        <v>372</v>
      </c>
      <c r="J449" s="7">
        <f>YEAR(B448)</f>
        <v>2016</v>
      </c>
      <c r="K449" s="7" t="s">
        <v>221</v>
      </c>
      <c r="L449" s="58">
        <f t="shared" si="34"/>
        <v>77743.34000000004</v>
      </c>
      <c r="M449" s="61" t="str">
        <f t="shared" si="35"/>
        <v/>
      </c>
    </row>
    <row r="450" spans="1:13" hidden="1" x14ac:dyDescent="0.25">
      <c r="A450" s="4">
        <v>462</v>
      </c>
      <c r="B450" s="5">
        <v>42654</v>
      </c>
      <c r="C450" s="10" t="s">
        <v>469</v>
      </c>
      <c r="D450" s="42">
        <v>-17</v>
      </c>
      <c r="F450" s="7" t="s">
        <v>7</v>
      </c>
      <c r="G450" s="8">
        <v>42654</v>
      </c>
      <c r="H450" s="7">
        <v>77726.34</v>
      </c>
      <c r="I450" s="7" t="s">
        <v>205</v>
      </c>
      <c r="J450" s="7">
        <f>YEAR(B450)</f>
        <v>2016</v>
      </c>
      <c r="K450" s="7" t="s">
        <v>255</v>
      </c>
      <c r="L450" s="58">
        <f t="shared" si="34"/>
        <v>77726.34000000004</v>
      </c>
      <c r="M450" s="61">
        <f t="shared" si="35"/>
        <v>1</v>
      </c>
    </row>
    <row r="451" spans="1:13" hidden="1" x14ac:dyDescent="0.25">
      <c r="A451" s="4">
        <v>463</v>
      </c>
      <c r="B451" s="5">
        <v>42655</v>
      </c>
      <c r="C451" s="10" t="s">
        <v>471</v>
      </c>
      <c r="D451" s="42">
        <v>-20.6</v>
      </c>
      <c r="F451" s="7" t="s">
        <v>7</v>
      </c>
      <c r="G451" s="8">
        <v>42655</v>
      </c>
      <c r="H451" s="7">
        <v>77705.740000000005</v>
      </c>
      <c r="I451" s="7" t="s">
        <v>479</v>
      </c>
      <c r="J451" s="7">
        <f t="shared" ref="J451:J514" si="36">YEAR(B451)</f>
        <v>2016</v>
      </c>
      <c r="K451" s="7" t="s">
        <v>221</v>
      </c>
      <c r="L451" s="58">
        <f t="shared" si="34"/>
        <v>77705.740000000034</v>
      </c>
      <c r="M451" s="61">
        <f t="shared" si="35"/>
        <v>1</v>
      </c>
    </row>
    <row r="452" spans="1:13" hidden="1" x14ac:dyDescent="0.25">
      <c r="A452" s="4">
        <v>464</v>
      </c>
      <c r="B452" s="5">
        <v>42657</v>
      </c>
      <c r="C452" s="10" t="s">
        <v>472</v>
      </c>
      <c r="D452" s="42">
        <v>-10000</v>
      </c>
      <c r="F452" s="7" t="s">
        <v>7</v>
      </c>
      <c r="G452" s="8">
        <v>42657</v>
      </c>
      <c r="I452" s="7" t="s">
        <v>407</v>
      </c>
      <c r="J452" s="7">
        <f t="shared" si="36"/>
        <v>2016</v>
      </c>
      <c r="K452" s="7" t="s">
        <v>221</v>
      </c>
      <c r="L452" s="58">
        <f t="shared" si="34"/>
        <v>67705.740000000034</v>
      </c>
      <c r="M452" s="61" t="str">
        <f t="shared" si="35"/>
        <v/>
      </c>
    </row>
    <row r="453" spans="1:13" hidden="1" x14ac:dyDescent="0.25">
      <c r="A453" s="4">
        <v>465</v>
      </c>
      <c r="B453" s="5">
        <v>42657</v>
      </c>
      <c r="C453" s="10" t="s">
        <v>473</v>
      </c>
      <c r="D453" s="42">
        <v>-19.7</v>
      </c>
      <c r="F453" s="7" t="s">
        <v>7</v>
      </c>
      <c r="G453" s="8">
        <v>42657</v>
      </c>
      <c r="H453" s="7">
        <v>67686.039999999994</v>
      </c>
      <c r="I453" s="7" t="s">
        <v>205</v>
      </c>
      <c r="J453" s="7">
        <f t="shared" si="36"/>
        <v>2016</v>
      </c>
      <c r="K453" s="7" t="s">
        <v>255</v>
      </c>
      <c r="L453" s="58">
        <f t="shared" si="34"/>
        <v>67686.040000000037</v>
      </c>
      <c r="M453" s="61">
        <f t="shared" si="35"/>
        <v>1</v>
      </c>
    </row>
    <row r="454" spans="1:13" hidden="1" x14ac:dyDescent="0.25">
      <c r="A454" s="4">
        <v>466</v>
      </c>
      <c r="B454" s="5">
        <v>42660</v>
      </c>
      <c r="C454" s="10" t="s">
        <v>474</v>
      </c>
      <c r="D454" s="42">
        <v>-25.24</v>
      </c>
      <c r="F454" s="7" t="s">
        <v>7</v>
      </c>
      <c r="G454" s="8">
        <v>42660</v>
      </c>
      <c r="I454" s="7" t="s">
        <v>205</v>
      </c>
      <c r="J454" s="7">
        <f t="shared" si="36"/>
        <v>2016</v>
      </c>
      <c r="K454" s="7" t="s">
        <v>255</v>
      </c>
      <c r="L454" s="58">
        <f t="shared" si="34"/>
        <v>67660.800000000032</v>
      </c>
      <c r="M454" s="61" t="str">
        <f t="shared" si="35"/>
        <v/>
      </c>
    </row>
    <row r="455" spans="1:13" hidden="1" x14ac:dyDescent="0.25">
      <c r="A455" s="4">
        <v>467</v>
      </c>
      <c r="B455" s="5">
        <v>42660</v>
      </c>
      <c r="C455" s="10" t="s">
        <v>475</v>
      </c>
      <c r="D455" s="42"/>
      <c r="E455" s="45">
        <v>8424</v>
      </c>
      <c r="F455" s="7" t="s">
        <v>7</v>
      </c>
      <c r="G455" s="8">
        <v>42660</v>
      </c>
      <c r="H455" s="7">
        <v>76084.800000000003</v>
      </c>
      <c r="I455" s="7" t="s">
        <v>208</v>
      </c>
      <c r="J455" s="7">
        <f t="shared" si="36"/>
        <v>2016</v>
      </c>
      <c r="K455" s="7" t="s">
        <v>221</v>
      </c>
      <c r="L455" s="58">
        <f t="shared" si="34"/>
        <v>76084.800000000032</v>
      </c>
      <c r="M455" s="61">
        <f t="shared" si="35"/>
        <v>1</v>
      </c>
    </row>
    <row r="456" spans="1:13" hidden="1" x14ac:dyDescent="0.25">
      <c r="A456" s="4">
        <v>468</v>
      </c>
      <c r="B456" s="5">
        <v>42661</v>
      </c>
      <c r="C456" s="10" t="s">
        <v>380</v>
      </c>
      <c r="D456" s="42">
        <v>-38.520000000000003</v>
      </c>
      <c r="E456" s="45"/>
      <c r="F456" s="7" t="s">
        <v>7</v>
      </c>
      <c r="G456" s="8">
        <v>42660</v>
      </c>
      <c r="H456" s="7">
        <v>76046.28</v>
      </c>
      <c r="I456" s="7" t="s">
        <v>206</v>
      </c>
      <c r="J456" s="7">
        <f t="shared" si="36"/>
        <v>2016</v>
      </c>
      <c r="K456" s="7" t="s">
        <v>221</v>
      </c>
      <c r="L456" s="58">
        <f t="shared" si="34"/>
        <v>76046.280000000028</v>
      </c>
      <c r="M456" s="61">
        <f t="shared" si="35"/>
        <v>1</v>
      </c>
    </row>
    <row r="457" spans="1:13" hidden="1" x14ac:dyDescent="0.25">
      <c r="A457" s="4">
        <v>469</v>
      </c>
      <c r="B457" s="5">
        <v>42662</v>
      </c>
      <c r="C457" s="10" t="s">
        <v>476</v>
      </c>
      <c r="D457" s="42">
        <v>-19.7</v>
      </c>
      <c r="E457" s="45"/>
      <c r="F457" s="7" t="s">
        <v>7</v>
      </c>
      <c r="G457" s="8">
        <v>42662</v>
      </c>
      <c r="H457" s="7">
        <v>76026.58</v>
      </c>
      <c r="I457" s="7" t="s">
        <v>205</v>
      </c>
      <c r="J457" s="7">
        <f t="shared" si="36"/>
        <v>2016</v>
      </c>
      <c r="K457" s="7" t="s">
        <v>255</v>
      </c>
      <c r="L457" s="58">
        <f t="shared" si="34"/>
        <v>76026.580000000031</v>
      </c>
      <c r="M457" s="61">
        <f t="shared" si="35"/>
        <v>1</v>
      </c>
    </row>
    <row r="458" spans="1:13" hidden="1" x14ac:dyDescent="0.25">
      <c r="A458" s="4">
        <v>470</v>
      </c>
      <c r="B458" s="5">
        <v>42663</v>
      </c>
      <c r="C458" s="10" t="s">
        <v>477</v>
      </c>
      <c r="D458" s="42">
        <v>-1119</v>
      </c>
      <c r="E458" s="45"/>
      <c r="F458" s="7" t="s">
        <v>7</v>
      </c>
      <c r="G458" s="8">
        <v>42662</v>
      </c>
      <c r="H458" s="7">
        <v>74907.58</v>
      </c>
      <c r="I458" s="7" t="s">
        <v>408</v>
      </c>
      <c r="J458" s="7">
        <f t="shared" si="36"/>
        <v>2016</v>
      </c>
      <c r="K458" s="7" t="s">
        <v>221</v>
      </c>
      <c r="L458" s="58">
        <f t="shared" ref="L458:L478" si="37">L457+D458+E458</f>
        <v>74907.580000000031</v>
      </c>
      <c r="M458" s="61">
        <f t="shared" ref="M458:M478" si="38">IF(L458=H458,1,"")</f>
        <v>1</v>
      </c>
    </row>
    <row r="459" spans="1:13" hidden="1" x14ac:dyDescent="0.25">
      <c r="A459" s="4">
        <v>471</v>
      </c>
      <c r="B459" s="5">
        <v>42664</v>
      </c>
      <c r="C459" s="10" t="s">
        <v>478</v>
      </c>
      <c r="D459" s="42">
        <v>-19.899999999999999</v>
      </c>
      <c r="E459" s="45"/>
      <c r="F459" s="7" t="s">
        <v>7</v>
      </c>
      <c r="G459" s="8">
        <v>42664</v>
      </c>
      <c r="H459" s="7">
        <v>74887.679999999993</v>
      </c>
      <c r="I459" s="7" t="s">
        <v>205</v>
      </c>
      <c r="J459" s="7">
        <f t="shared" si="36"/>
        <v>2016</v>
      </c>
      <c r="K459" s="7" t="s">
        <v>255</v>
      </c>
      <c r="L459" s="58">
        <f t="shared" si="37"/>
        <v>74887.680000000037</v>
      </c>
      <c r="M459" s="61">
        <f t="shared" si="38"/>
        <v>1</v>
      </c>
    </row>
    <row r="460" spans="1:13" hidden="1" x14ac:dyDescent="0.25">
      <c r="A460" s="4">
        <f>A459+1</f>
        <v>472</v>
      </c>
      <c r="B460" s="5">
        <v>42667</v>
      </c>
      <c r="C460" s="10" t="s">
        <v>494</v>
      </c>
      <c r="D460" s="42">
        <v>-87.17</v>
      </c>
      <c r="E460" s="45"/>
      <c r="F460" s="7" t="s">
        <v>7</v>
      </c>
      <c r="G460" s="8">
        <v>42667</v>
      </c>
      <c r="I460" s="7" t="s">
        <v>217</v>
      </c>
      <c r="J460" s="7">
        <f t="shared" si="36"/>
        <v>2016</v>
      </c>
      <c r="K460" s="7" t="s">
        <v>255</v>
      </c>
      <c r="L460" s="58">
        <f t="shared" si="37"/>
        <v>74800.510000000038</v>
      </c>
      <c r="M460" s="61" t="str">
        <f t="shared" si="38"/>
        <v/>
      </c>
    </row>
    <row r="461" spans="1:13" hidden="1" x14ac:dyDescent="0.25">
      <c r="A461" s="4">
        <f t="shared" ref="A461:A526" si="39">A460+1</f>
        <v>473</v>
      </c>
      <c r="B461" s="5">
        <v>42667</v>
      </c>
      <c r="C461" s="10" t="s">
        <v>493</v>
      </c>
      <c r="D461" s="42">
        <v>-13.2</v>
      </c>
      <c r="E461" s="45"/>
      <c r="F461" s="7" t="s">
        <v>7</v>
      </c>
      <c r="G461" s="8">
        <v>42667</v>
      </c>
      <c r="H461" s="7">
        <v>74787.31</v>
      </c>
      <c r="I461" s="7" t="s">
        <v>205</v>
      </c>
      <c r="J461" s="7">
        <f t="shared" si="36"/>
        <v>2016</v>
      </c>
      <c r="K461" s="7" t="s">
        <v>255</v>
      </c>
      <c r="L461" s="58">
        <f t="shared" si="37"/>
        <v>74787.310000000041</v>
      </c>
      <c r="M461" s="61">
        <f t="shared" si="38"/>
        <v>1</v>
      </c>
    </row>
    <row r="462" spans="1:13" hidden="1" x14ac:dyDescent="0.25">
      <c r="A462" s="4">
        <f t="shared" si="39"/>
        <v>474</v>
      </c>
      <c r="B462" s="5">
        <v>42668</v>
      </c>
      <c r="C462" s="10" t="s">
        <v>492</v>
      </c>
      <c r="D462" s="42">
        <v>-5.4</v>
      </c>
      <c r="E462" s="45"/>
      <c r="F462" s="7" t="s">
        <v>7</v>
      </c>
      <c r="G462" s="8">
        <v>42668</v>
      </c>
      <c r="I462" s="7" t="s">
        <v>515</v>
      </c>
      <c r="J462" s="7">
        <f t="shared" si="36"/>
        <v>2016</v>
      </c>
      <c r="K462" s="7" t="s">
        <v>255</v>
      </c>
      <c r="L462" s="58">
        <f t="shared" si="37"/>
        <v>74781.910000000047</v>
      </c>
      <c r="M462" s="61" t="str">
        <f t="shared" si="38"/>
        <v/>
      </c>
    </row>
    <row r="463" spans="1:13" hidden="1" x14ac:dyDescent="0.25">
      <c r="A463" s="4">
        <f t="shared" si="39"/>
        <v>475</v>
      </c>
      <c r="B463" s="5">
        <v>42668</v>
      </c>
      <c r="C463" s="10" t="s">
        <v>491</v>
      </c>
      <c r="D463" s="42">
        <v>-3</v>
      </c>
      <c r="E463" s="45"/>
      <c r="F463" s="7" t="s">
        <v>7</v>
      </c>
      <c r="G463" s="8">
        <v>42668</v>
      </c>
      <c r="H463" s="7">
        <v>74778.91</v>
      </c>
      <c r="I463" s="7" t="s">
        <v>212</v>
      </c>
      <c r="J463" s="7">
        <f t="shared" si="36"/>
        <v>2016</v>
      </c>
      <c r="K463" s="7" t="s">
        <v>255</v>
      </c>
      <c r="L463" s="58">
        <f t="shared" si="37"/>
        <v>74778.910000000047</v>
      </c>
      <c r="M463" s="61">
        <f t="shared" si="38"/>
        <v>1</v>
      </c>
    </row>
    <row r="464" spans="1:13" hidden="1" x14ac:dyDescent="0.25">
      <c r="A464" s="4">
        <f t="shared" si="39"/>
        <v>476</v>
      </c>
      <c r="B464" s="5">
        <v>42670</v>
      </c>
      <c r="C464" s="10" t="s">
        <v>480</v>
      </c>
      <c r="D464" s="42">
        <v>-2215</v>
      </c>
      <c r="E464" s="45"/>
      <c r="F464" s="7" t="s">
        <v>7</v>
      </c>
      <c r="G464" s="8">
        <v>42670</v>
      </c>
      <c r="H464" s="7">
        <v>72563.91</v>
      </c>
      <c r="I464" s="7" t="s">
        <v>219</v>
      </c>
      <c r="J464" s="7">
        <f t="shared" si="36"/>
        <v>2016</v>
      </c>
      <c r="K464" s="7" t="s">
        <v>221</v>
      </c>
      <c r="L464" s="58">
        <f t="shared" si="37"/>
        <v>72563.910000000047</v>
      </c>
      <c r="M464" s="61">
        <f t="shared" si="38"/>
        <v>1</v>
      </c>
    </row>
    <row r="465" spans="1:13" hidden="1" x14ac:dyDescent="0.25">
      <c r="A465" s="4">
        <f t="shared" si="39"/>
        <v>477</v>
      </c>
      <c r="B465" s="5">
        <v>42671</v>
      </c>
      <c r="C465" s="10" t="s">
        <v>481</v>
      </c>
      <c r="D465" s="42">
        <v>-42</v>
      </c>
      <c r="E465" s="45"/>
      <c r="F465" s="7" t="s">
        <v>7</v>
      </c>
      <c r="G465" s="8">
        <v>42671</v>
      </c>
      <c r="H465" s="7">
        <v>72521.91</v>
      </c>
      <c r="I465" s="7" t="s">
        <v>205</v>
      </c>
      <c r="J465" s="7">
        <f t="shared" si="36"/>
        <v>2016</v>
      </c>
      <c r="K465" s="7" t="s">
        <v>255</v>
      </c>
      <c r="L465" s="58">
        <f t="shared" si="37"/>
        <v>72521.910000000047</v>
      </c>
      <c r="M465" s="61">
        <f t="shared" si="38"/>
        <v>1</v>
      </c>
    </row>
    <row r="466" spans="1:13" hidden="1" x14ac:dyDescent="0.25">
      <c r="A466" s="4">
        <f t="shared" si="39"/>
        <v>478</v>
      </c>
      <c r="B466" s="5">
        <v>42674</v>
      </c>
      <c r="C466" s="10" t="s">
        <v>482</v>
      </c>
      <c r="D466" s="42">
        <v>-31.3</v>
      </c>
      <c r="E466" s="45"/>
      <c r="F466" s="7" t="s">
        <v>7</v>
      </c>
      <c r="G466" s="8">
        <v>42674</v>
      </c>
      <c r="H466" s="7">
        <v>72490.61</v>
      </c>
      <c r="I466" s="7" t="s">
        <v>205</v>
      </c>
      <c r="J466" s="7">
        <f t="shared" si="36"/>
        <v>2016</v>
      </c>
      <c r="K466" s="7" t="s">
        <v>255</v>
      </c>
      <c r="L466" s="58">
        <f t="shared" si="37"/>
        <v>72490.610000000044</v>
      </c>
      <c r="M466" s="61">
        <f t="shared" si="38"/>
        <v>1</v>
      </c>
    </row>
    <row r="467" spans="1:13" hidden="1" x14ac:dyDescent="0.25">
      <c r="A467" s="4">
        <f t="shared" si="39"/>
        <v>479</v>
      </c>
      <c r="B467" s="5">
        <v>42677</v>
      </c>
      <c r="C467" s="10" t="s">
        <v>483</v>
      </c>
      <c r="D467" s="42">
        <v>-11.02</v>
      </c>
      <c r="E467" s="45"/>
      <c r="F467" s="7" t="s">
        <v>7</v>
      </c>
      <c r="G467" s="8">
        <v>42674</v>
      </c>
      <c r="I467" s="7" t="s">
        <v>206</v>
      </c>
      <c r="J467" s="7">
        <f t="shared" si="36"/>
        <v>2016</v>
      </c>
      <c r="K467" s="7" t="s">
        <v>221</v>
      </c>
      <c r="L467" s="58">
        <f t="shared" si="37"/>
        <v>72479.59000000004</v>
      </c>
      <c r="M467" s="61" t="str">
        <f t="shared" si="38"/>
        <v/>
      </c>
    </row>
    <row r="468" spans="1:13" hidden="1" x14ac:dyDescent="0.25">
      <c r="A468" s="4">
        <f t="shared" si="39"/>
        <v>480</v>
      </c>
      <c r="B468" s="5">
        <v>42677</v>
      </c>
      <c r="C468" s="10" t="s">
        <v>484</v>
      </c>
      <c r="D468" s="42"/>
      <c r="E468" s="45">
        <v>5832</v>
      </c>
      <c r="F468" s="7" t="s">
        <v>7</v>
      </c>
      <c r="G468" s="8">
        <v>42677</v>
      </c>
      <c r="H468" s="7">
        <v>78311.59</v>
      </c>
      <c r="I468" s="7" t="s">
        <v>208</v>
      </c>
      <c r="J468" s="7">
        <f t="shared" si="36"/>
        <v>2016</v>
      </c>
      <c r="K468" s="7" t="s">
        <v>221</v>
      </c>
      <c r="L468" s="58">
        <f t="shared" si="37"/>
        <v>78311.59000000004</v>
      </c>
      <c r="M468" s="61">
        <f t="shared" si="38"/>
        <v>1</v>
      </c>
    </row>
    <row r="469" spans="1:13" hidden="1" x14ac:dyDescent="0.25">
      <c r="A469" s="4">
        <f t="shared" si="39"/>
        <v>481</v>
      </c>
      <c r="B469" s="5">
        <v>42681</v>
      </c>
      <c r="C469" s="10" t="s">
        <v>485</v>
      </c>
      <c r="D469" s="42">
        <v>-47.84</v>
      </c>
      <c r="E469" s="45"/>
      <c r="F469" s="7" t="s">
        <v>7</v>
      </c>
      <c r="G469" s="8">
        <v>42678</v>
      </c>
      <c r="H469" s="7">
        <v>78263.75</v>
      </c>
      <c r="I469" s="7" t="s">
        <v>345</v>
      </c>
      <c r="J469" s="7">
        <f t="shared" si="36"/>
        <v>2016</v>
      </c>
      <c r="K469" s="7" t="s">
        <v>221</v>
      </c>
      <c r="L469" s="58">
        <f t="shared" si="37"/>
        <v>78263.750000000044</v>
      </c>
      <c r="M469" s="61">
        <f t="shared" si="38"/>
        <v>1</v>
      </c>
    </row>
    <row r="470" spans="1:13" hidden="1" x14ac:dyDescent="0.25">
      <c r="A470" s="4">
        <f t="shared" si="39"/>
        <v>482</v>
      </c>
      <c r="B470" s="5">
        <v>42683</v>
      </c>
      <c r="C470" s="10" t="s">
        <v>486</v>
      </c>
      <c r="D470" s="42">
        <v>-192</v>
      </c>
      <c r="E470" s="45"/>
      <c r="F470" s="7" t="s">
        <v>7</v>
      </c>
      <c r="G470" s="8">
        <v>42683</v>
      </c>
      <c r="H470" s="7">
        <v>78071.75</v>
      </c>
      <c r="I470" s="7" t="s">
        <v>207</v>
      </c>
      <c r="J470" s="7">
        <f t="shared" si="36"/>
        <v>2016</v>
      </c>
      <c r="K470" s="7" t="s">
        <v>221</v>
      </c>
      <c r="L470" s="58">
        <f t="shared" si="37"/>
        <v>78071.750000000044</v>
      </c>
      <c r="M470" s="61">
        <f t="shared" si="38"/>
        <v>1</v>
      </c>
    </row>
    <row r="471" spans="1:13" hidden="1" x14ac:dyDescent="0.25">
      <c r="A471" s="4">
        <f t="shared" si="39"/>
        <v>483</v>
      </c>
      <c r="B471" s="5">
        <v>42684</v>
      </c>
      <c r="C471" s="10" t="s">
        <v>487</v>
      </c>
      <c r="D471" s="42">
        <v>-2366.13</v>
      </c>
      <c r="E471" s="45"/>
      <c r="F471" s="7" t="s">
        <v>7</v>
      </c>
      <c r="G471" s="8">
        <v>42683</v>
      </c>
      <c r="I471" s="7" t="s">
        <v>397</v>
      </c>
      <c r="J471" s="7">
        <f t="shared" si="36"/>
        <v>2016</v>
      </c>
      <c r="K471" s="7" t="s">
        <v>221</v>
      </c>
      <c r="L471" s="58">
        <f t="shared" si="37"/>
        <v>75705.620000000039</v>
      </c>
      <c r="M471" s="61" t="str">
        <f t="shared" si="38"/>
        <v/>
      </c>
    </row>
    <row r="472" spans="1:13" hidden="1" x14ac:dyDescent="0.25">
      <c r="A472" s="4">
        <f t="shared" si="39"/>
        <v>484</v>
      </c>
      <c r="B472" s="5">
        <v>42684</v>
      </c>
      <c r="C472" s="10" t="s">
        <v>488</v>
      </c>
      <c r="D472" s="42">
        <v>-2366.13</v>
      </c>
      <c r="E472" s="45"/>
      <c r="F472" s="7" t="s">
        <v>7</v>
      </c>
      <c r="G472" s="8">
        <v>42683</v>
      </c>
      <c r="H472" s="7">
        <v>73339.490000000005</v>
      </c>
      <c r="I472" s="7" t="s">
        <v>397</v>
      </c>
      <c r="J472" s="7">
        <f t="shared" si="36"/>
        <v>2016</v>
      </c>
      <c r="K472" s="7" t="s">
        <v>221</v>
      </c>
      <c r="L472" s="58">
        <f t="shared" si="37"/>
        <v>73339.490000000034</v>
      </c>
      <c r="M472" s="61">
        <f t="shared" si="38"/>
        <v>1</v>
      </c>
    </row>
    <row r="473" spans="1:13" hidden="1" x14ac:dyDescent="0.25">
      <c r="A473" s="4">
        <f t="shared" si="39"/>
        <v>485</v>
      </c>
      <c r="B473" s="5">
        <v>42691</v>
      </c>
      <c r="C473" s="10" t="s">
        <v>380</v>
      </c>
      <c r="D473" s="42">
        <v>-38.520000000000003</v>
      </c>
      <c r="E473" s="45"/>
      <c r="F473" s="7" t="s">
        <v>7</v>
      </c>
      <c r="G473" s="8">
        <v>42690</v>
      </c>
      <c r="H473" s="7">
        <v>73300.97</v>
      </c>
      <c r="I473" s="7" t="s">
        <v>206</v>
      </c>
      <c r="J473" s="7">
        <f t="shared" si="36"/>
        <v>2016</v>
      </c>
      <c r="K473" s="7" t="s">
        <v>221</v>
      </c>
      <c r="L473" s="58">
        <f t="shared" si="37"/>
        <v>73300.97000000003</v>
      </c>
      <c r="M473" s="61">
        <f t="shared" si="38"/>
        <v>1</v>
      </c>
    </row>
    <row r="474" spans="1:13" hidden="1" x14ac:dyDescent="0.25">
      <c r="A474" s="4">
        <f t="shared" si="39"/>
        <v>486</v>
      </c>
      <c r="B474" s="5">
        <v>42696</v>
      </c>
      <c r="C474" s="10" t="s">
        <v>489</v>
      </c>
      <c r="D474" s="42">
        <v>-29.8</v>
      </c>
      <c r="E474" s="45"/>
      <c r="F474" s="7" t="s">
        <v>7</v>
      </c>
      <c r="G474" s="8">
        <v>42696</v>
      </c>
      <c r="H474" s="7">
        <v>73271.17</v>
      </c>
      <c r="I474" s="7" t="s">
        <v>205</v>
      </c>
      <c r="J474" s="7">
        <f t="shared" si="36"/>
        <v>2016</v>
      </c>
      <c r="K474" s="7" t="s">
        <v>255</v>
      </c>
      <c r="L474" s="58">
        <f t="shared" si="37"/>
        <v>73271.170000000027</v>
      </c>
      <c r="M474" s="61">
        <f t="shared" si="38"/>
        <v>1</v>
      </c>
    </row>
    <row r="475" spans="1:13" hidden="1" x14ac:dyDescent="0.25">
      <c r="A475" s="4">
        <f t="shared" si="39"/>
        <v>487</v>
      </c>
      <c r="B475" s="5">
        <v>42698</v>
      </c>
      <c r="C475" s="10" t="s">
        <v>490</v>
      </c>
      <c r="D475" s="42">
        <v>-13</v>
      </c>
      <c r="E475" s="45"/>
      <c r="F475" s="7" t="s">
        <v>7</v>
      </c>
      <c r="G475" s="8">
        <v>42698</v>
      </c>
      <c r="H475" s="7">
        <v>73258.17</v>
      </c>
      <c r="I475" s="7" t="s">
        <v>205</v>
      </c>
      <c r="J475" s="7">
        <f t="shared" si="36"/>
        <v>2016</v>
      </c>
      <c r="K475" s="7" t="s">
        <v>255</v>
      </c>
      <c r="L475" s="58">
        <f t="shared" si="37"/>
        <v>73258.170000000027</v>
      </c>
      <c r="M475" s="61">
        <f t="shared" si="38"/>
        <v>1</v>
      </c>
    </row>
    <row r="476" spans="1:13" hidden="1" x14ac:dyDescent="0.25">
      <c r="A476" s="4">
        <f t="shared" si="39"/>
        <v>488</v>
      </c>
      <c r="B476" s="5">
        <v>42702</v>
      </c>
      <c r="C476" s="10" t="s">
        <v>495</v>
      </c>
      <c r="D476" s="42">
        <v>-1372</v>
      </c>
      <c r="E476" s="10"/>
      <c r="F476" s="7" t="s">
        <v>7</v>
      </c>
      <c r="G476" s="8">
        <v>42702</v>
      </c>
      <c r="H476" s="70">
        <v>71886.17</v>
      </c>
      <c r="I476" s="7" t="s">
        <v>205</v>
      </c>
      <c r="J476" s="7">
        <f t="shared" si="36"/>
        <v>2016</v>
      </c>
      <c r="K476" s="7" t="s">
        <v>221</v>
      </c>
      <c r="L476" s="58">
        <f t="shared" si="37"/>
        <v>71886.170000000027</v>
      </c>
      <c r="M476" s="61">
        <f t="shared" si="38"/>
        <v>1</v>
      </c>
    </row>
    <row r="477" spans="1:13" hidden="1" x14ac:dyDescent="0.25">
      <c r="A477" s="4">
        <f t="shared" si="39"/>
        <v>489</v>
      </c>
      <c r="B477" s="5">
        <v>42704</v>
      </c>
      <c r="C477" s="10" t="s">
        <v>496</v>
      </c>
      <c r="D477" s="42">
        <v>-12500</v>
      </c>
      <c r="E477" s="10"/>
      <c r="F477" s="7" t="s">
        <v>7</v>
      </c>
      <c r="G477" s="8">
        <v>42704</v>
      </c>
      <c r="H477" s="10"/>
      <c r="I477" s="7" t="s">
        <v>407</v>
      </c>
      <c r="J477" s="7">
        <f t="shared" si="36"/>
        <v>2016</v>
      </c>
      <c r="K477" s="7" t="s">
        <v>221</v>
      </c>
      <c r="L477" s="58">
        <f t="shared" si="37"/>
        <v>59386.170000000027</v>
      </c>
      <c r="M477" s="61" t="str">
        <f t="shared" si="38"/>
        <v/>
      </c>
    </row>
    <row r="478" spans="1:13" hidden="1" x14ac:dyDescent="0.25">
      <c r="A478" s="4">
        <f t="shared" si="39"/>
        <v>490</v>
      </c>
      <c r="B478" s="5">
        <v>42704</v>
      </c>
      <c r="C478" s="10" t="s">
        <v>497</v>
      </c>
      <c r="D478" s="42">
        <v>-7500</v>
      </c>
      <c r="E478" s="10"/>
      <c r="F478" s="7" t="s">
        <v>7</v>
      </c>
      <c r="G478" s="8">
        <v>42704</v>
      </c>
      <c r="H478" s="70">
        <v>51886.17</v>
      </c>
      <c r="I478" s="7" t="s">
        <v>407</v>
      </c>
      <c r="J478" s="7">
        <f t="shared" si="36"/>
        <v>2016</v>
      </c>
      <c r="K478" s="7" t="s">
        <v>221</v>
      </c>
      <c r="L478" s="58">
        <f t="shared" si="37"/>
        <v>51886.170000000027</v>
      </c>
      <c r="M478" s="61">
        <f t="shared" si="38"/>
        <v>1</v>
      </c>
    </row>
    <row r="479" spans="1:13" hidden="1" x14ac:dyDescent="0.25">
      <c r="A479" s="4">
        <f t="shared" si="39"/>
        <v>491</v>
      </c>
      <c r="B479" s="5">
        <v>42706</v>
      </c>
      <c r="C479" s="10" t="s">
        <v>498</v>
      </c>
      <c r="D479" s="42">
        <v>-27.77</v>
      </c>
      <c r="E479" s="10"/>
      <c r="F479" s="7" t="s">
        <v>7</v>
      </c>
      <c r="G479" s="8">
        <v>42704</v>
      </c>
      <c r="H479" s="70">
        <v>51858.400000000001</v>
      </c>
      <c r="I479" s="7" t="s">
        <v>206</v>
      </c>
      <c r="J479" s="7">
        <f t="shared" si="36"/>
        <v>2016</v>
      </c>
      <c r="K479" s="7" t="s">
        <v>221</v>
      </c>
      <c r="L479" s="58">
        <f t="shared" ref="L479:L497" si="40">L478+D479+E479</f>
        <v>51858.400000000031</v>
      </c>
      <c r="M479" s="61">
        <f t="shared" ref="M479:M497" si="41">IF(L479=H479,1,"")</f>
        <v>1</v>
      </c>
    </row>
    <row r="480" spans="1:13" hidden="1" x14ac:dyDescent="0.25">
      <c r="A480" s="4">
        <f t="shared" si="39"/>
        <v>492</v>
      </c>
      <c r="B480" s="5">
        <v>42711</v>
      </c>
      <c r="C480" s="10" t="s">
        <v>499</v>
      </c>
      <c r="D480" s="42">
        <v>-192</v>
      </c>
      <c r="E480" s="10"/>
      <c r="F480" s="7" t="s">
        <v>7</v>
      </c>
      <c r="G480" s="8">
        <v>42711</v>
      </c>
      <c r="H480" s="70">
        <v>51666.400000000001</v>
      </c>
      <c r="I480" s="7" t="s">
        <v>207</v>
      </c>
      <c r="J480" s="7">
        <f t="shared" si="36"/>
        <v>2016</v>
      </c>
      <c r="K480" s="7" t="s">
        <v>221</v>
      </c>
      <c r="L480" s="58">
        <f t="shared" si="40"/>
        <v>51666.400000000031</v>
      </c>
      <c r="M480" s="61">
        <f t="shared" si="41"/>
        <v>1</v>
      </c>
    </row>
    <row r="481" spans="1:13" hidden="1" x14ac:dyDescent="0.25">
      <c r="A481" s="4">
        <f t="shared" si="39"/>
        <v>493</v>
      </c>
      <c r="B481" s="5">
        <v>42713</v>
      </c>
      <c r="C481" s="10" t="s">
        <v>500</v>
      </c>
      <c r="D481" s="42"/>
      <c r="E481" s="70">
        <v>14256</v>
      </c>
      <c r="F481" s="7" t="s">
        <v>7</v>
      </c>
      <c r="G481" s="8">
        <v>42713</v>
      </c>
      <c r="H481" s="70">
        <v>65922.399999999994</v>
      </c>
      <c r="I481" s="7" t="s">
        <v>208</v>
      </c>
      <c r="J481" s="7">
        <f t="shared" si="36"/>
        <v>2016</v>
      </c>
      <c r="K481" s="7" t="s">
        <v>221</v>
      </c>
      <c r="L481" s="58">
        <f t="shared" si="40"/>
        <v>65922.400000000023</v>
      </c>
      <c r="M481" s="61">
        <f t="shared" si="41"/>
        <v>1</v>
      </c>
    </row>
    <row r="482" spans="1:13" hidden="1" x14ac:dyDescent="0.25">
      <c r="A482" s="4">
        <f t="shared" si="39"/>
        <v>494</v>
      </c>
      <c r="B482" s="5">
        <v>42716</v>
      </c>
      <c r="C482" s="10" t="s">
        <v>501</v>
      </c>
      <c r="D482" s="42">
        <v>-31.5</v>
      </c>
      <c r="E482" s="10"/>
      <c r="F482" s="7" t="s">
        <v>7</v>
      </c>
      <c r="G482" s="8">
        <v>42716</v>
      </c>
      <c r="H482" s="70">
        <v>65890.899999999994</v>
      </c>
      <c r="I482" s="7" t="s">
        <v>205</v>
      </c>
      <c r="J482" s="7">
        <f t="shared" si="36"/>
        <v>2016</v>
      </c>
      <c r="K482" s="7" t="s">
        <v>255</v>
      </c>
      <c r="L482" s="58">
        <f t="shared" si="40"/>
        <v>65890.900000000023</v>
      </c>
      <c r="M482" s="61">
        <f t="shared" si="41"/>
        <v>1</v>
      </c>
    </row>
    <row r="483" spans="1:13" hidden="1" x14ac:dyDescent="0.25">
      <c r="A483" s="4">
        <f t="shared" si="39"/>
        <v>495</v>
      </c>
      <c r="B483" s="5">
        <v>42719</v>
      </c>
      <c r="C483" s="10" t="s">
        <v>502</v>
      </c>
      <c r="D483" s="42">
        <v>-6744</v>
      </c>
      <c r="E483" s="10"/>
      <c r="F483" s="7" t="s">
        <v>7</v>
      </c>
      <c r="G483" s="8">
        <v>42719</v>
      </c>
      <c r="H483" s="70">
        <v>59146.9</v>
      </c>
      <c r="I483" s="7" t="s">
        <v>219</v>
      </c>
      <c r="J483" s="7">
        <f t="shared" si="36"/>
        <v>2016</v>
      </c>
      <c r="K483" s="7" t="s">
        <v>221</v>
      </c>
      <c r="L483" s="58">
        <f t="shared" si="40"/>
        <v>59146.900000000023</v>
      </c>
      <c r="M483" s="61">
        <f t="shared" si="41"/>
        <v>1</v>
      </c>
    </row>
    <row r="484" spans="1:13" hidden="1" x14ac:dyDescent="0.25">
      <c r="A484" s="4">
        <f t="shared" si="39"/>
        <v>496</v>
      </c>
      <c r="B484" s="5">
        <v>42720</v>
      </c>
      <c r="C484" s="10" t="s">
        <v>503</v>
      </c>
      <c r="D484" s="42">
        <v>-610</v>
      </c>
      <c r="E484" s="10"/>
      <c r="F484" s="7" t="s">
        <v>7</v>
      </c>
      <c r="G484" s="8">
        <v>42720</v>
      </c>
      <c r="H484" s="70">
        <v>58536.9</v>
      </c>
      <c r="I484" s="7" t="s">
        <v>219</v>
      </c>
      <c r="J484" s="7">
        <f t="shared" si="36"/>
        <v>2016</v>
      </c>
      <c r="K484" s="7" t="s">
        <v>221</v>
      </c>
      <c r="L484" s="58">
        <f t="shared" si="40"/>
        <v>58536.900000000023</v>
      </c>
      <c r="M484" s="61">
        <f t="shared" si="41"/>
        <v>1</v>
      </c>
    </row>
    <row r="485" spans="1:13" hidden="1" x14ac:dyDescent="0.25">
      <c r="A485" s="4">
        <f t="shared" si="39"/>
        <v>497</v>
      </c>
      <c r="B485" s="5">
        <v>42721</v>
      </c>
      <c r="C485" s="10" t="s">
        <v>348</v>
      </c>
      <c r="D485" s="42">
        <v>-102.75</v>
      </c>
      <c r="E485" s="10"/>
      <c r="F485" s="7" t="s">
        <v>7</v>
      </c>
      <c r="G485" s="8">
        <v>42720</v>
      </c>
      <c r="H485" s="10"/>
      <c r="I485" s="7" t="s">
        <v>206</v>
      </c>
      <c r="J485" s="7">
        <f t="shared" si="36"/>
        <v>2016</v>
      </c>
      <c r="K485" s="7" t="s">
        <v>221</v>
      </c>
      <c r="L485" s="58">
        <f t="shared" si="40"/>
        <v>58434.150000000023</v>
      </c>
      <c r="M485" s="61" t="str">
        <f t="shared" si="41"/>
        <v/>
      </c>
    </row>
    <row r="486" spans="1:13" hidden="1" x14ac:dyDescent="0.25">
      <c r="A486" s="4">
        <f t="shared" si="39"/>
        <v>498</v>
      </c>
      <c r="B486" s="5">
        <v>42721</v>
      </c>
      <c r="C486" s="10" t="s">
        <v>504</v>
      </c>
      <c r="D486" s="42">
        <v>-38.520000000000003</v>
      </c>
      <c r="E486" s="10"/>
      <c r="F486" s="7" t="s">
        <v>7</v>
      </c>
      <c r="G486" s="8">
        <v>42720</v>
      </c>
      <c r="H486" s="70">
        <v>58395.63</v>
      </c>
      <c r="I486" s="7" t="s">
        <v>206</v>
      </c>
      <c r="J486" s="7">
        <f t="shared" si="36"/>
        <v>2016</v>
      </c>
      <c r="K486" s="7" t="s">
        <v>221</v>
      </c>
      <c r="L486" s="58">
        <f t="shared" si="40"/>
        <v>58395.630000000026</v>
      </c>
      <c r="M486" s="61">
        <f t="shared" si="41"/>
        <v>1</v>
      </c>
    </row>
    <row r="487" spans="1:13" ht="15.75" hidden="1" thickBot="1" x14ac:dyDescent="0.3">
      <c r="A487" s="21">
        <f t="shared" si="39"/>
        <v>499</v>
      </c>
      <c r="B487" s="22">
        <v>42726</v>
      </c>
      <c r="C487" s="23" t="s">
        <v>505</v>
      </c>
      <c r="D487" s="43">
        <v>-5000</v>
      </c>
      <c r="E487" s="23"/>
      <c r="F487" s="24" t="s">
        <v>7</v>
      </c>
      <c r="G487" s="25">
        <v>42726</v>
      </c>
      <c r="H487" s="72">
        <v>53395.63</v>
      </c>
      <c r="I487" s="24" t="s">
        <v>407</v>
      </c>
      <c r="J487" s="24">
        <f t="shared" si="36"/>
        <v>2016</v>
      </c>
      <c r="K487" s="24" t="s">
        <v>221</v>
      </c>
      <c r="L487" s="58">
        <f t="shared" si="40"/>
        <v>53395.630000000026</v>
      </c>
      <c r="M487" s="61">
        <f t="shared" si="41"/>
        <v>1</v>
      </c>
    </row>
    <row r="488" spans="1:13" x14ac:dyDescent="0.25">
      <c r="A488" s="16">
        <f t="shared" si="39"/>
        <v>500</v>
      </c>
      <c r="B488" s="17">
        <v>42740</v>
      </c>
      <c r="C488" s="39" t="s">
        <v>506</v>
      </c>
      <c r="D488" s="44">
        <v>-42.75</v>
      </c>
      <c r="E488" s="18"/>
      <c r="F488" s="18" t="s">
        <v>7</v>
      </c>
      <c r="G488" s="19">
        <v>42739</v>
      </c>
      <c r="H488" s="71">
        <v>53352.88</v>
      </c>
      <c r="I488" s="18" t="s">
        <v>206</v>
      </c>
      <c r="J488" s="18">
        <f t="shared" si="36"/>
        <v>2017</v>
      </c>
      <c r="K488" s="18" t="s">
        <v>221</v>
      </c>
      <c r="L488" s="58">
        <f t="shared" si="40"/>
        <v>53352.880000000026</v>
      </c>
      <c r="M488" s="61">
        <f t="shared" si="41"/>
        <v>1</v>
      </c>
    </row>
    <row r="489" spans="1:13" x14ac:dyDescent="0.25">
      <c r="A489" s="4">
        <f t="shared" si="39"/>
        <v>501</v>
      </c>
      <c r="B489" s="5">
        <v>42741</v>
      </c>
      <c r="C489" s="10" t="s">
        <v>507</v>
      </c>
      <c r="D489" s="42">
        <v>-192</v>
      </c>
      <c r="F489" s="7" t="s">
        <v>7</v>
      </c>
      <c r="G489" s="8">
        <v>42741</v>
      </c>
      <c r="H489" s="70">
        <v>53160.88</v>
      </c>
      <c r="I489" s="7" t="s">
        <v>207</v>
      </c>
      <c r="J489" s="7">
        <f t="shared" si="36"/>
        <v>2017</v>
      </c>
      <c r="K489" s="7" t="s">
        <v>221</v>
      </c>
      <c r="L489" s="58">
        <f t="shared" si="40"/>
        <v>53160.880000000026</v>
      </c>
      <c r="M489" s="61">
        <f t="shared" si="41"/>
        <v>1</v>
      </c>
    </row>
    <row r="490" spans="1:13" x14ac:dyDescent="0.25">
      <c r="A490" s="4">
        <f t="shared" si="39"/>
        <v>502</v>
      </c>
      <c r="B490" s="5">
        <v>42744</v>
      </c>
      <c r="C490" s="10" t="s">
        <v>508</v>
      </c>
      <c r="D490" s="42"/>
      <c r="E490" s="41">
        <v>12960</v>
      </c>
      <c r="F490" s="7" t="s">
        <v>7</v>
      </c>
      <c r="G490" s="8">
        <v>42744</v>
      </c>
      <c r="H490" s="70">
        <v>66120.88</v>
      </c>
      <c r="I490" s="7" t="s">
        <v>208</v>
      </c>
      <c r="J490" s="7">
        <f t="shared" si="36"/>
        <v>2017</v>
      </c>
      <c r="K490" s="7" t="s">
        <v>221</v>
      </c>
      <c r="L490" s="58">
        <f t="shared" si="40"/>
        <v>66120.880000000034</v>
      </c>
      <c r="M490" s="61">
        <f t="shared" si="41"/>
        <v>1</v>
      </c>
    </row>
    <row r="491" spans="1:13" x14ac:dyDescent="0.25">
      <c r="A491" s="4">
        <f t="shared" si="39"/>
        <v>503</v>
      </c>
      <c r="B491" s="5">
        <v>42748</v>
      </c>
      <c r="C491" s="10" t="s">
        <v>509</v>
      </c>
      <c r="D491" s="42">
        <v>-4159</v>
      </c>
      <c r="F491" s="7" t="s">
        <v>7</v>
      </c>
      <c r="G491" s="8">
        <v>42748</v>
      </c>
      <c r="H491" s="10"/>
      <c r="I491" s="7" t="s">
        <v>372</v>
      </c>
      <c r="J491" s="7">
        <f t="shared" si="36"/>
        <v>2017</v>
      </c>
      <c r="K491" s="7" t="s">
        <v>221</v>
      </c>
      <c r="L491" s="58">
        <f t="shared" si="40"/>
        <v>61961.880000000034</v>
      </c>
      <c r="M491" s="61" t="str">
        <f t="shared" si="41"/>
        <v/>
      </c>
    </row>
    <row r="492" spans="1:13" x14ac:dyDescent="0.25">
      <c r="A492" s="4">
        <f t="shared" si="39"/>
        <v>504</v>
      </c>
      <c r="B492" s="5">
        <v>42748</v>
      </c>
      <c r="C492" s="10" t="s">
        <v>510</v>
      </c>
      <c r="D492" s="42">
        <v>-1119</v>
      </c>
      <c r="F492" s="7" t="s">
        <v>7</v>
      </c>
      <c r="G492" s="8">
        <v>42748</v>
      </c>
      <c r="H492" s="70">
        <v>60842.879999999997</v>
      </c>
      <c r="I492" s="7" t="s">
        <v>408</v>
      </c>
      <c r="J492" s="7">
        <f t="shared" si="36"/>
        <v>2017</v>
      </c>
      <c r="K492" s="7" t="s">
        <v>221</v>
      </c>
      <c r="L492" s="58">
        <f t="shared" si="40"/>
        <v>60842.880000000034</v>
      </c>
      <c r="M492" s="61">
        <f t="shared" si="41"/>
        <v>1</v>
      </c>
    </row>
    <row r="493" spans="1:13" x14ac:dyDescent="0.25">
      <c r="A493" s="4">
        <f t="shared" si="39"/>
        <v>505</v>
      </c>
      <c r="B493" s="5">
        <v>42752</v>
      </c>
      <c r="C493" s="10" t="s">
        <v>511</v>
      </c>
      <c r="D493" s="42">
        <v>-55.3</v>
      </c>
      <c r="F493" s="7" t="s">
        <v>7</v>
      </c>
      <c r="G493" s="8">
        <v>42752</v>
      </c>
      <c r="H493" s="70">
        <v>60787.58</v>
      </c>
      <c r="I493" s="7" t="s">
        <v>538</v>
      </c>
      <c r="J493" s="7">
        <f t="shared" si="36"/>
        <v>2017</v>
      </c>
      <c r="L493" s="58">
        <f t="shared" si="40"/>
        <v>60787.580000000031</v>
      </c>
      <c r="M493" s="61">
        <f t="shared" si="41"/>
        <v>1</v>
      </c>
    </row>
    <row r="494" spans="1:13" x14ac:dyDescent="0.25">
      <c r="A494" s="4">
        <f t="shared" si="39"/>
        <v>506</v>
      </c>
      <c r="B494" s="5">
        <v>42754</v>
      </c>
      <c r="C494" s="10" t="s">
        <v>380</v>
      </c>
      <c r="D494" s="42">
        <v>-38.520000000000003</v>
      </c>
      <c r="F494" s="7" t="s">
        <v>7</v>
      </c>
      <c r="G494" s="8">
        <v>42753</v>
      </c>
      <c r="H494" s="70">
        <v>60749.06</v>
      </c>
      <c r="I494" s="7" t="s">
        <v>206</v>
      </c>
      <c r="J494" s="7">
        <f t="shared" si="36"/>
        <v>2017</v>
      </c>
      <c r="K494" s="7" t="s">
        <v>221</v>
      </c>
      <c r="L494" s="58">
        <f t="shared" si="40"/>
        <v>60749.060000000034</v>
      </c>
      <c r="M494" s="61">
        <f t="shared" si="41"/>
        <v>1</v>
      </c>
    </row>
    <row r="495" spans="1:13" x14ac:dyDescent="0.25">
      <c r="A495" s="4">
        <f t="shared" si="39"/>
        <v>507</v>
      </c>
      <c r="B495" s="5">
        <v>42761</v>
      </c>
      <c r="C495" s="10" t="s">
        <v>512</v>
      </c>
      <c r="D495" s="42">
        <v>-26.2</v>
      </c>
      <c r="F495" s="7" t="s">
        <v>7</v>
      </c>
      <c r="G495" s="8">
        <v>42761</v>
      </c>
      <c r="H495" s="70">
        <v>60722.86</v>
      </c>
      <c r="I495" s="7" t="s">
        <v>205</v>
      </c>
      <c r="J495" s="7">
        <f t="shared" si="36"/>
        <v>2017</v>
      </c>
      <c r="K495" s="7" t="s">
        <v>255</v>
      </c>
      <c r="L495" s="58">
        <f t="shared" si="40"/>
        <v>60722.860000000037</v>
      </c>
      <c r="M495" s="61">
        <f t="shared" si="41"/>
        <v>1</v>
      </c>
    </row>
    <row r="496" spans="1:13" x14ac:dyDescent="0.25">
      <c r="A496" s="4">
        <f t="shared" si="39"/>
        <v>508</v>
      </c>
      <c r="B496" s="5">
        <v>42769</v>
      </c>
      <c r="C496" s="10" t="s">
        <v>513</v>
      </c>
      <c r="D496" s="42">
        <v>-192</v>
      </c>
      <c r="F496" s="7" t="s">
        <v>7</v>
      </c>
      <c r="G496" s="8">
        <v>42769</v>
      </c>
      <c r="H496" s="70">
        <v>60530.86</v>
      </c>
      <c r="I496" s="7" t="s">
        <v>207</v>
      </c>
      <c r="J496" s="7">
        <f t="shared" si="36"/>
        <v>2017</v>
      </c>
      <c r="K496" s="7" t="s">
        <v>221</v>
      </c>
      <c r="L496" s="58">
        <f t="shared" si="40"/>
        <v>60530.860000000037</v>
      </c>
      <c r="M496" s="61">
        <f t="shared" si="41"/>
        <v>1</v>
      </c>
    </row>
    <row r="497" spans="1:13" x14ac:dyDescent="0.25">
      <c r="A497" s="4">
        <f t="shared" si="39"/>
        <v>509</v>
      </c>
      <c r="B497" s="5">
        <v>42774</v>
      </c>
      <c r="C497" s="10" t="s">
        <v>514</v>
      </c>
      <c r="D497" s="42">
        <v>-461.17</v>
      </c>
      <c r="F497" s="7" t="s">
        <v>7</v>
      </c>
      <c r="G497" s="8">
        <v>42773</v>
      </c>
      <c r="H497" s="70">
        <v>60069.69</v>
      </c>
      <c r="I497" s="7" t="s">
        <v>218</v>
      </c>
      <c r="J497" s="7">
        <f t="shared" si="36"/>
        <v>2017</v>
      </c>
      <c r="K497" s="7" t="s">
        <v>221</v>
      </c>
      <c r="L497" s="58">
        <f t="shared" si="40"/>
        <v>60069.690000000039</v>
      </c>
      <c r="M497" s="61">
        <f t="shared" si="41"/>
        <v>1</v>
      </c>
    </row>
    <row r="498" spans="1:13" x14ac:dyDescent="0.25">
      <c r="A498" s="4">
        <f t="shared" si="39"/>
        <v>510</v>
      </c>
      <c r="B498" s="5">
        <v>42783</v>
      </c>
      <c r="C498" s="38" t="s">
        <v>380</v>
      </c>
      <c r="D498" s="42">
        <v>-38.520000000000003</v>
      </c>
      <c r="F498" s="7" t="s">
        <v>7</v>
      </c>
      <c r="G498" s="8">
        <v>42782</v>
      </c>
      <c r="H498" s="70">
        <v>60031.17</v>
      </c>
      <c r="I498" s="7" t="s">
        <v>206</v>
      </c>
      <c r="J498" s="7">
        <f t="shared" si="36"/>
        <v>2017</v>
      </c>
      <c r="K498" s="7" t="s">
        <v>221</v>
      </c>
      <c r="L498" s="58">
        <f t="shared" ref="L498:L517" si="42">L497+D498+E498</f>
        <v>60031.170000000042</v>
      </c>
      <c r="M498" s="61">
        <f t="shared" ref="M498:M519" si="43">IF(L498=H498,1,"")</f>
        <v>1</v>
      </c>
    </row>
    <row r="499" spans="1:13" x14ac:dyDescent="0.25">
      <c r="A499" s="4">
        <f t="shared" si="39"/>
        <v>511</v>
      </c>
      <c r="B499" s="5">
        <v>42793</v>
      </c>
      <c r="C499" s="38" t="s">
        <v>516</v>
      </c>
      <c r="D499" s="42">
        <v>-9700</v>
      </c>
      <c r="F499" s="7" t="s">
        <v>7</v>
      </c>
      <c r="G499" s="8">
        <v>42793</v>
      </c>
      <c r="I499" s="7" t="s">
        <v>407</v>
      </c>
      <c r="J499" s="7">
        <f t="shared" si="36"/>
        <v>2017</v>
      </c>
      <c r="K499" s="7" t="s">
        <v>221</v>
      </c>
      <c r="L499" s="58">
        <f t="shared" si="42"/>
        <v>50331.170000000042</v>
      </c>
      <c r="M499" s="61" t="str">
        <f t="shared" si="43"/>
        <v/>
      </c>
    </row>
    <row r="500" spans="1:13" x14ac:dyDescent="0.25">
      <c r="A500" s="4">
        <f t="shared" si="39"/>
        <v>512</v>
      </c>
      <c r="B500" s="5">
        <v>42793</v>
      </c>
      <c r="C500" s="38" t="s">
        <v>517</v>
      </c>
      <c r="D500" s="42">
        <v>-2366.13</v>
      </c>
      <c r="F500" s="7" t="s">
        <v>7</v>
      </c>
      <c r="G500" s="8">
        <v>42790</v>
      </c>
      <c r="I500" s="18" t="s">
        <v>397</v>
      </c>
      <c r="J500" s="7">
        <f t="shared" si="36"/>
        <v>2017</v>
      </c>
      <c r="K500" s="7" t="s">
        <v>221</v>
      </c>
      <c r="L500" s="58">
        <f t="shared" si="42"/>
        <v>47965.040000000045</v>
      </c>
      <c r="M500" s="61" t="str">
        <f t="shared" si="43"/>
        <v/>
      </c>
    </row>
    <row r="501" spans="1:13" x14ac:dyDescent="0.25">
      <c r="A501" s="4">
        <f t="shared" si="39"/>
        <v>513</v>
      </c>
      <c r="B501" s="5">
        <v>42793</v>
      </c>
      <c r="C501" s="38" t="s">
        <v>518</v>
      </c>
      <c r="D501" s="42">
        <v>-720</v>
      </c>
      <c r="F501" s="7" t="s">
        <v>7</v>
      </c>
      <c r="G501" s="8">
        <v>42790</v>
      </c>
      <c r="H501" s="7">
        <v>47245.04</v>
      </c>
      <c r="I501" s="7" t="s">
        <v>276</v>
      </c>
      <c r="J501" s="7">
        <f t="shared" si="36"/>
        <v>2017</v>
      </c>
      <c r="K501" s="7" t="s">
        <v>221</v>
      </c>
      <c r="L501" s="58">
        <f t="shared" si="42"/>
        <v>47245.040000000045</v>
      </c>
      <c r="M501" s="61">
        <f t="shared" si="43"/>
        <v>1</v>
      </c>
    </row>
    <row r="502" spans="1:13" x14ac:dyDescent="0.25">
      <c r="A502" s="4">
        <f t="shared" si="39"/>
        <v>514</v>
      </c>
      <c r="B502" s="5">
        <v>42794</v>
      </c>
      <c r="C502" s="38" t="s">
        <v>519</v>
      </c>
      <c r="D502" s="42">
        <v>-2128</v>
      </c>
      <c r="F502" s="7" t="s">
        <v>7</v>
      </c>
      <c r="G502" s="8">
        <v>42794</v>
      </c>
      <c r="H502" s="7">
        <v>45117.04</v>
      </c>
      <c r="I502" s="7" t="s">
        <v>219</v>
      </c>
      <c r="J502" s="7">
        <f t="shared" si="36"/>
        <v>2017</v>
      </c>
      <c r="K502" s="7" t="s">
        <v>221</v>
      </c>
      <c r="L502" s="58">
        <f t="shared" si="42"/>
        <v>45117.040000000045</v>
      </c>
      <c r="M502" s="61">
        <f t="shared" si="43"/>
        <v>1</v>
      </c>
    </row>
    <row r="503" spans="1:13" x14ac:dyDescent="0.25">
      <c r="A503" s="4">
        <f t="shared" si="39"/>
        <v>515</v>
      </c>
      <c r="B503" s="5">
        <v>42796</v>
      </c>
      <c r="C503" s="38" t="s">
        <v>520</v>
      </c>
      <c r="D503" s="42">
        <v>-6.13</v>
      </c>
      <c r="F503" s="7" t="s">
        <v>7</v>
      </c>
      <c r="G503" s="8">
        <v>42794</v>
      </c>
      <c r="H503" s="7">
        <v>45110.91</v>
      </c>
      <c r="I503" s="7" t="s">
        <v>206</v>
      </c>
      <c r="J503" s="7">
        <f t="shared" si="36"/>
        <v>2017</v>
      </c>
      <c r="K503" s="7" t="s">
        <v>221</v>
      </c>
      <c r="L503" s="58">
        <f t="shared" si="42"/>
        <v>45110.910000000047</v>
      </c>
      <c r="M503" s="61">
        <f t="shared" si="43"/>
        <v>1</v>
      </c>
    </row>
    <row r="504" spans="1:13" x14ac:dyDescent="0.25">
      <c r="A504" s="4">
        <f t="shared" si="39"/>
        <v>516</v>
      </c>
      <c r="B504" s="5">
        <v>42797</v>
      </c>
      <c r="C504" s="38" t="s">
        <v>521</v>
      </c>
      <c r="D504" s="42">
        <v>-6.55</v>
      </c>
      <c r="F504" s="7" t="s">
        <v>7</v>
      </c>
      <c r="G504" s="8">
        <v>42797</v>
      </c>
      <c r="H504" s="7">
        <v>45104.36</v>
      </c>
      <c r="I504" s="7" t="s">
        <v>205</v>
      </c>
      <c r="J504" s="7">
        <f t="shared" si="36"/>
        <v>2017</v>
      </c>
      <c r="K504" s="7" t="s">
        <v>255</v>
      </c>
      <c r="L504" s="58">
        <f t="shared" si="42"/>
        <v>45104.360000000044</v>
      </c>
      <c r="M504" s="61">
        <f t="shared" si="43"/>
        <v>1</v>
      </c>
    </row>
    <row r="505" spans="1:13" x14ac:dyDescent="0.25">
      <c r="A505" s="4">
        <f t="shared" si="39"/>
        <v>517</v>
      </c>
      <c r="B505" s="5">
        <v>42800</v>
      </c>
      <c r="C505" s="38" t="s">
        <v>522</v>
      </c>
      <c r="D505" s="42">
        <v>-2366.13</v>
      </c>
      <c r="F505" s="7" t="s">
        <v>7</v>
      </c>
      <c r="G505" s="8">
        <v>42797</v>
      </c>
      <c r="I505" s="7" t="s">
        <v>397</v>
      </c>
      <c r="J505" s="7">
        <f t="shared" si="36"/>
        <v>2017</v>
      </c>
      <c r="K505" s="7" t="s">
        <v>221</v>
      </c>
      <c r="L505" s="58">
        <f t="shared" si="42"/>
        <v>42738.230000000047</v>
      </c>
      <c r="M505" s="61" t="str">
        <f t="shared" si="43"/>
        <v/>
      </c>
    </row>
    <row r="506" spans="1:13" x14ac:dyDescent="0.25">
      <c r="A506" s="4">
        <f t="shared" si="39"/>
        <v>518</v>
      </c>
      <c r="B506" s="5">
        <v>42800</v>
      </c>
      <c r="C506" s="38" t="s">
        <v>523</v>
      </c>
      <c r="D506" s="42">
        <v>-8.9</v>
      </c>
      <c r="F506" s="7" t="s">
        <v>7</v>
      </c>
      <c r="G506" s="8">
        <v>42800</v>
      </c>
      <c r="I506" s="7" t="s">
        <v>205</v>
      </c>
      <c r="J506" s="7">
        <f t="shared" si="36"/>
        <v>2017</v>
      </c>
      <c r="K506" s="7" t="s">
        <v>255</v>
      </c>
      <c r="L506" s="58">
        <f t="shared" si="42"/>
        <v>42729.330000000045</v>
      </c>
      <c r="M506" s="61" t="str">
        <f t="shared" si="43"/>
        <v/>
      </c>
    </row>
    <row r="507" spans="1:13" x14ac:dyDescent="0.25">
      <c r="A507" s="4">
        <f t="shared" si="39"/>
        <v>519</v>
      </c>
      <c r="B507" s="5">
        <v>42800</v>
      </c>
      <c r="C507" s="38" t="s">
        <v>524</v>
      </c>
      <c r="D507" s="42">
        <v>-6.6</v>
      </c>
      <c r="F507" s="7" t="s">
        <v>7</v>
      </c>
      <c r="G507" s="8">
        <v>42797</v>
      </c>
      <c r="I507" s="7" t="s">
        <v>537</v>
      </c>
      <c r="J507" s="7">
        <f t="shared" si="36"/>
        <v>2017</v>
      </c>
      <c r="K507" s="7" t="s">
        <v>221</v>
      </c>
      <c r="L507" s="58">
        <f t="shared" si="42"/>
        <v>42722.730000000047</v>
      </c>
      <c r="M507" s="61" t="str">
        <f t="shared" si="43"/>
        <v/>
      </c>
    </row>
    <row r="508" spans="1:13" x14ac:dyDescent="0.25">
      <c r="A508" s="4">
        <f t="shared" si="39"/>
        <v>520</v>
      </c>
      <c r="B508" s="5">
        <v>42800</v>
      </c>
      <c r="C508" s="38" t="s">
        <v>525</v>
      </c>
      <c r="D508" s="42">
        <v>-6.1</v>
      </c>
      <c r="F508" s="7" t="s">
        <v>7</v>
      </c>
      <c r="G508" s="8">
        <v>42800</v>
      </c>
      <c r="H508" s="7">
        <v>42716.63</v>
      </c>
      <c r="I508" s="7" t="s">
        <v>212</v>
      </c>
      <c r="J508" s="7">
        <f t="shared" si="36"/>
        <v>2017</v>
      </c>
      <c r="K508" s="7" t="s">
        <v>255</v>
      </c>
      <c r="L508" s="58">
        <f t="shared" si="42"/>
        <v>42716.630000000048</v>
      </c>
      <c r="M508" s="61">
        <f t="shared" si="43"/>
        <v>1</v>
      </c>
    </row>
    <row r="509" spans="1:13" x14ac:dyDescent="0.25">
      <c r="A509" s="4">
        <f t="shared" si="39"/>
        <v>521</v>
      </c>
      <c r="B509" s="5">
        <v>42803</v>
      </c>
      <c r="C509" s="38" t="s">
        <v>526</v>
      </c>
      <c r="D509" s="42">
        <v>-45</v>
      </c>
      <c r="F509" s="7" t="s">
        <v>7</v>
      </c>
      <c r="G509" s="8">
        <v>42803</v>
      </c>
      <c r="H509" s="7">
        <v>42671.63</v>
      </c>
      <c r="I509" s="7" t="s">
        <v>205</v>
      </c>
      <c r="J509" s="7">
        <f t="shared" si="36"/>
        <v>2017</v>
      </c>
      <c r="K509" s="7" t="s">
        <v>255</v>
      </c>
      <c r="L509" s="58">
        <f t="shared" si="42"/>
        <v>42671.630000000048</v>
      </c>
      <c r="M509" s="61">
        <f t="shared" si="43"/>
        <v>1</v>
      </c>
    </row>
    <row r="510" spans="1:13" x14ac:dyDescent="0.25">
      <c r="A510" s="4">
        <f t="shared" si="39"/>
        <v>522</v>
      </c>
      <c r="B510" s="5">
        <v>42807</v>
      </c>
      <c r="C510" s="38" t="s">
        <v>527</v>
      </c>
      <c r="D510" s="42">
        <v>-224.4</v>
      </c>
      <c r="F510" s="7" t="s">
        <v>7</v>
      </c>
      <c r="G510" s="8">
        <v>42804</v>
      </c>
      <c r="I510" s="7" t="s">
        <v>535</v>
      </c>
      <c r="J510" s="7">
        <f t="shared" si="36"/>
        <v>2017</v>
      </c>
      <c r="K510" s="7" t="s">
        <v>221</v>
      </c>
      <c r="L510" s="58">
        <f t="shared" si="42"/>
        <v>42447.230000000047</v>
      </c>
      <c r="M510" s="61" t="str">
        <f t="shared" si="43"/>
        <v/>
      </c>
    </row>
    <row r="511" spans="1:13" x14ac:dyDescent="0.25">
      <c r="A511" s="4">
        <f t="shared" si="39"/>
        <v>523</v>
      </c>
      <c r="B511" s="5">
        <v>42807</v>
      </c>
      <c r="C511" s="38" t="s">
        <v>528</v>
      </c>
      <c r="D511" s="42">
        <v>-7.5</v>
      </c>
      <c r="F511" s="7" t="s">
        <v>7</v>
      </c>
      <c r="G511" s="8">
        <v>42807</v>
      </c>
      <c r="H511" s="7">
        <v>42439.73</v>
      </c>
      <c r="I511" s="7" t="s">
        <v>205</v>
      </c>
      <c r="J511" s="7">
        <f t="shared" si="36"/>
        <v>2017</v>
      </c>
      <c r="K511" s="7" t="s">
        <v>255</v>
      </c>
      <c r="L511" s="58">
        <f t="shared" si="42"/>
        <v>42439.730000000047</v>
      </c>
      <c r="M511" s="61">
        <f t="shared" si="43"/>
        <v>1</v>
      </c>
    </row>
    <row r="512" spans="1:13" x14ac:dyDescent="0.25">
      <c r="A512" s="4">
        <f t="shared" si="39"/>
        <v>524</v>
      </c>
      <c r="B512" s="5">
        <v>42808</v>
      </c>
      <c r="C512" s="38" t="s">
        <v>529</v>
      </c>
      <c r="D512" s="42">
        <v>-60</v>
      </c>
      <c r="F512" s="7" t="s">
        <v>7</v>
      </c>
      <c r="G512" s="8">
        <v>42808</v>
      </c>
      <c r="H512" s="7">
        <v>42379.73</v>
      </c>
      <c r="I512" s="7" t="s">
        <v>205</v>
      </c>
      <c r="J512" s="7">
        <f t="shared" si="36"/>
        <v>2017</v>
      </c>
      <c r="K512" s="7" t="s">
        <v>255</v>
      </c>
      <c r="L512" s="58">
        <f t="shared" si="42"/>
        <v>42379.730000000047</v>
      </c>
      <c r="M512" s="61">
        <f t="shared" si="43"/>
        <v>1</v>
      </c>
    </row>
    <row r="513" spans="1:13" x14ac:dyDescent="0.25">
      <c r="A513" s="4">
        <f t="shared" si="39"/>
        <v>525</v>
      </c>
      <c r="B513" s="5">
        <v>42811</v>
      </c>
      <c r="C513" s="38" t="s">
        <v>530</v>
      </c>
      <c r="D513" s="42">
        <v>-38.86</v>
      </c>
      <c r="F513" s="7" t="s">
        <v>7</v>
      </c>
      <c r="G513" s="8">
        <v>42810</v>
      </c>
      <c r="I513" s="7" t="s">
        <v>206</v>
      </c>
      <c r="J513" s="7">
        <f t="shared" si="36"/>
        <v>2017</v>
      </c>
      <c r="K513" s="7" t="s">
        <v>221</v>
      </c>
      <c r="L513" s="58">
        <f t="shared" si="42"/>
        <v>42340.870000000046</v>
      </c>
      <c r="M513" s="61" t="str">
        <f t="shared" si="43"/>
        <v/>
      </c>
    </row>
    <row r="514" spans="1:13" x14ac:dyDescent="0.25">
      <c r="A514" s="4">
        <f t="shared" si="39"/>
        <v>526</v>
      </c>
      <c r="B514" s="5">
        <v>42811</v>
      </c>
      <c r="C514" s="38" t="s">
        <v>531</v>
      </c>
      <c r="D514" s="42">
        <v>-7.2</v>
      </c>
      <c r="F514" s="7" t="s">
        <v>7</v>
      </c>
      <c r="G514" s="8">
        <v>42811</v>
      </c>
      <c r="H514" s="7">
        <v>42333.67</v>
      </c>
      <c r="I514" s="7" t="s">
        <v>205</v>
      </c>
      <c r="J514" s="7">
        <f t="shared" si="36"/>
        <v>2017</v>
      </c>
      <c r="K514" s="7" t="s">
        <v>255</v>
      </c>
      <c r="L514" s="58">
        <f t="shared" si="42"/>
        <v>42333.670000000049</v>
      </c>
      <c r="M514" s="61">
        <f t="shared" si="43"/>
        <v>1</v>
      </c>
    </row>
    <row r="515" spans="1:13" x14ac:dyDescent="0.25">
      <c r="A515" s="4">
        <f t="shared" si="39"/>
        <v>527</v>
      </c>
      <c r="B515" s="5">
        <v>42814</v>
      </c>
      <c r="C515" s="38" t="s">
        <v>532</v>
      </c>
      <c r="D515" s="42">
        <v>-227.7</v>
      </c>
      <c r="F515" s="7" t="s">
        <v>7</v>
      </c>
      <c r="G515" s="8">
        <v>42811</v>
      </c>
      <c r="I515" s="7" t="s">
        <v>536</v>
      </c>
      <c r="J515" s="7">
        <f t="shared" ref="J515:J578" si="44">YEAR(B515)</f>
        <v>2017</v>
      </c>
      <c r="K515" s="7" t="s">
        <v>221</v>
      </c>
      <c r="L515" s="58">
        <f t="shared" si="42"/>
        <v>42105.970000000052</v>
      </c>
      <c r="M515" s="61" t="str">
        <f t="shared" si="43"/>
        <v/>
      </c>
    </row>
    <row r="516" spans="1:13" x14ac:dyDescent="0.25">
      <c r="A516" s="4">
        <f t="shared" si="39"/>
        <v>528</v>
      </c>
      <c r="B516" s="5">
        <v>42814</v>
      </c>
      <c r="C516" s="38" t="s">
        <v>533</v>
      </c>
      <c r="D516" s="42">
        <v>-24.7</v>
      </c>
      <c r="F516" s="7" t="s">
        <v>7</v>
      </c>
      <c r="G516" s="8">
        <v>42814</v>
      </c>
      <c r="H516" s="7">
        <v>42081.27</v>
      </c>
      <c r="I516" s="7" t="s">
        <v>205</v>
      </c>
      <c r="J516" s="7">
        <f t="shared" si="44"/>
        <v>2017</v>
      </c>
      <c r="K516" s="7" t="s">
        <v>255</v>
      </c>
      <c r="L516" s="58">
        <f t="shared" si="42"/>
        <v>42081.270000000055</v>
      </c>
      <c r="M516" s="61" t="str">
        <f t="shared" si="43"/>
        <v/>
      </c>
    </row>
    <row r="517" spans="1:13" x14ac:dyDescent="0.25">
      <c r="A517" s="4">
        <f t="shared" si="39"/>
        <v>529</v>
      </c>
      <c r="B517" s="5">
        <v>42817</v>
      </c>
      <c r="C517" s="38" t="s">
        <v>534</v>
      </c>
      <c r="D517" s="42">
        <v>-45</v>
      </c>
      <c r="F517" s="7" t="s">
        <v>7</v>
      </c>
      <c r="G517" s="8">
        <v>42817</v>
      </c>
      <c r="H517" s="7">
        <v>42036.27</v>
      </c>
      <c r="I517" s="7" t="s">
        <v>205</v>
      </c>
      <c r="J517" s="7">
        <f t="shared" si="44"/>
        <v>2017</v>
      </c>
      <c r="K517" s="7" t="s">
        <v>255</v>
      </c>
      <c r="L517" s="58">
        <f t="shared" si="42"/>
        <v>42036.270000000055</v>
      </c>
      <c r="M517" s="61" t="str">
        <f t="shared" si="43"/>
        <v/>
      </c>
    </row>
    <row r="518" spans="1:13" x14ac:dyDescent="0.25">
      <c r="A518" s="4">
        <f t="shared" si="39"/>
        <v>530</v>
      </c>
      <c r="B518" s="5">
        <v>42824</v>
      </c>
      <c r="C518" s="10" t="s">
        <v>539</v>
      </c>
      <c r="D518" s="42">
        <v>-60</v>
      </c>
      <c r="F518" s="7" t="s">
        <v>7</v>
      </c>
      <c r="G518" s="8">
        <v>42824</v>
      </c>
      <c r="H518" s="7">
        <v>41976.27</v>
      </c>
      <c r="I518" s="7" t="s">
        <v>205</v>
      </c>
      <c r="J518" s="7">
        <f t="shared" si="44"/>
        <v>2017</v>
      </c>
      <c r="K518" s="7" t="s">
        <v>255</v>
      </c>
      <c r="L518" s="58">
        <f t="shared" ref="L518:L519" si="45">L517+D518+E518</f>
        <v>41976.270000000055</v>
      </c>
      <c r="M518" s="61" t="str">
        <f t="shared" si="43"/>
        <v/>
      </c>
    </row>
    <row r="519" spans="1:13" x14ac:dyDescent="0.25">
      <c r="A519" s="4">
        <f t="shared" si="39"/>
        <v>531</v>
      </c>
      <c r="B519" s="5">
        <v>42825</v>
      </c>
      <c r="C519" s="10" t="s">
        <v>540</v>
      </c>
      <c r="D519" s="42">
        <v>-6000</v>
      </c>
      <c r="F519" s="7" t="s">
        <v>7</v>
      </c>
      <c r="G519" s="8">
        <v>42825</v>
      </c>
      <c r="I519" s="7" t="s">
        <v>210</v>
      </c>
      <c r="J519" s="7">
        <f t="shared" si="44"/>
        <v>2017</v>
      </c>
      <c r="K519" s="7" t="s">
        <v>221</v>
      </c>
      <c r="L519" s="58">
        <f t="shared" si="45"/>
        <v>35976.270000000055</v>
      </c>
      <c r="M519" s="61" t="str">
        <f t="shared" si="43"/>
        <v/>
      </c>
    </row>
    <row r="520" spans="1:13" x14ac:dyDescent="0.25">
      <c r="A520" s="4">
        <f t="shared" si="39"/>
        <v>532</v>
      </c>
      <c r="B520" s="5">
        <v>42825</v>
      </c>
      <c r="C520" s="10" t="s">
        <v>541</v>
      </c>
      <c r="D520" s="42">
        <v>-4000</v>
      </c>
      <c r="F520" s="7" t="s">
        <v>7</v>
      </c>
      <c r="G520" s="8">
        <v>42825</v>
      </c>
      <c r="H520" s="7">
        <v>31976.27</v>
      </c>
      <c r="I520" s="7" t="s">
        <v>210</v>
      </c>
      <c r="J520" s="7">
        <f t="shared" si="44"/>
        <v>2017</v>
      </c>
      <c r="K520" s="7" t="s">
        <v>221</v>
      </c>
      <c r="L520" s="58">
        <f t="shared" ref="L520:L539" si="46">L519+D520+E520</f>
        <v>31976.270000000055</v>
      </c>
      <c r="M520" s="61" t="str">
        <f t="shared" ref="M520:M539" si="47">IF(L520=H520,1,"")</f>
        <v/>
      </c>
    </row>
    <row r="521" spans="1:13" x14ac:dyDescent="0.25">
      <c r="A521" s="4">
        <f t="shared" si="39"/>
        <v>533</v>
      </c>
      <c r="B521" s="5">
        <v>42835</v>
      </c>
      <c r="C521" s="10" t="s">
        <v>542</v>
      </c>
      <c r="D521" s="42">
        <v>-60</v>
      </c>
      <c r="F521" s="7" t="s">
        <v>7</v>
      </c>
      <c r="G521" s="8">
        <v>42835</v>
      </c>
      <c r="H521" s="7">
        <v>31916.27</v>
      </c>
      <c r="I521" s="7" t="s">
        <v>205</v>
      </c>
      <c r="J521" s="7">
        <f t="shared" si="44"/>
        <v>2017</v>
      </c>
      <c r="K521" s="7" t="s">
        <v>255</v>
      </c>
      <c r="L521" s="58">
        <f t="shared" si="46"/>
        <v>31916.270000000055</v>
      </c>
      <c r="M521" s="61" t="str">
        <f t="shared" si="47"/>
        <v/>
      </c>
    </row>
    <row r="522" spans="1:13" x14ac:dyDescent="0.25">
      <c r="A522" s="4">
        <f t="shared" si="39"/>
        <v>534</v>
      </c>
      <c r="B522" s="5">
        <v>42837</v>
      </c>
      <c r="C522" s="10" t="s">
        <v>543</v>
      </c>
      <c r="D522" s="42">
        <v>-12</v>
      </c>
      <c r="F522" s="7" t="s">
        <v>7</v>
      </c>
      <c r="G522" s="8">
        <v>42837</v>
      </c>
      <c r="H522" s="7">
        <v>31904.27</v>
      </c>
      <c r="I522" s="7" t="s">
        <v>205</v>
      </c>
      <c r="J522" s="7">
        <f t="shared" si="44"/>
        <v>2017</v>
      </c>
      <c r="K522" s="7" t="s">
        <v>255</v>
      </c>
      <c r="L522" s="58">
        <f t="shared" si="46"/>
        <v>31904.270000000055</v>
      </c>
      <c r="M522" s="61" t="str">
        <f t="shared" si="47"/>
        <v/>
      </c>
    </row>
    <row r="523" spans="1:13" x14ac:dyDescent="0.25">
      <c r="A523" s="4">
        <f t="shared" si="39"/>
        <v>535</v>
      </c>
      <c r="B523" s="5">
        <v>42838</v>
      </c>
      <c r="C523" s="10" t="s">
        <v>544</v>
      </c>
      <c r="D523" s="42">
        <v>-2799</v>
      </c>
      <c r="F523" s="7" t="s">
        <v>7</v>
      </c>
      <c r="G523" s="8">
        <v>42837</v>
      </c>
      <c r="H523" s="7">
        <v>29105.27</v>
      </c>
      <c r="I523" s="7" t="s">
        <v>372</v>
      </c>
      <c r="J523" s="7">
        <f t="shared" si="44"/>
        <v>2017</v>
      </c>
      <c r="K523" s="7" t="s">
        <v>221</v>
      </c>
      <c r="L523" s="58">
        <f t="shared" si="46"/>
        <v>29105.270000000055</v>
      </c>
      <c r="M523" s="61" t="str">
        <f t="shared" si="47"/>
        <v/>
      </c>
    </row>
    <row r="524" spans="1:13" x14ac:dyDescent="0.25">
      <c r="A524" s="4">
        <f t="shared" si="39"/>
        <v>536</v>
      </c>
      <c r="B524" s="5">
        <v>42839</v>
      </c>
      <c r="C524" s="10" t="s">
        <v>545</v>
      </c>
      <c r="D524" s="42">
        <v>-60</v>
      </c>
      <c r="F524" s="7" t="s">
        <v>7</v>
      </c>
      <c r="G524" s="8">
        <v>42839</v>
      </c>
      <c r="H524" s="7">
        <v>29045.27</v>
      </c>
      <c r="I524" s="7" t="s">
        <v>205</v>
      </c>
      <c r="J524" s="7">
        <f t="shared" si="44"/>
        <v>2017</v>
      </c>
      <c r="K524" s="7" t="s">
        <v>255</v>
      </c>
      <c r="L524" s="58">
        <f t="shared" si="46"/>
        <v>29045.270000000055</v>
      </c>
      <c r="M524" s="61" t="str">
        <f t="shared" si="47"/>
        <v/>
      </c>
    </row>
    <row r="525" spans="1:13" x14ac:dyDescent="0.25">
      <c r="A525" s="4">
        <f t="shared" ref="A525:A588" si="48">A524+1</f>
        <v>537</v>
      </c>
      <c r="B525" s="5">
        <v>42843</v>
      </c>
      <c r="C525" s="10" t="s">
        <v>546</v>
      </c>
      <c r="D525" s="42">
        <v>-66.64</v>
      </c>
      <c r="F525" s="7" t="s">
        <v>7</v>
      </c>
      <c r="G525" s="8">
        <v>42839</v>
      </c>
      <c r="H525" s="7">
        <v>28978.63</v>
      </c>
      <c r="I525" s="7" t="s">
        <v>408</v>
      </c>
      <c r="J525" s="7">
        <f t="shared" si="44"/>
        <v>2017</v>
      </c>
      <c r="K525" s="7" t="s">
        <v>221</v>
      </c>
      <c r="L525" s="58">
        <f t="shared" si="46"/>
        <v>28978.630000000056</v>
      </c>
      <c r="M525" s="61" t="str">
        <f t="shared" si="47"/>
        <v/>
      </c>
    </row>
    <row r="526" spans="1:13" x14ac:dyDescent="0.25">
      <c r="A526" s="4">
        <f t="shared" si="39"/>
        <v>538</v>
      </c>
      <c r="B526" s="5">
        <v>42844</v>
      </c>
      <c r="C526" s="10" t="s">
        <v>560</v>
      </c>
      <c r="D526" s="42">
        <v>-38.86</v>
      </c>
      <c r="F526" s="7" t="s">
        <v>7</v>
      </c>
      <c r="G526" s="8">
        <v>42843</v>
      </c>
      <c r="H526" s="7">
        <v>28939.77</v>
      </c>
      <c r="I526" s="7" t="s">
        <v>206</v>
      </c>
      <c r="J526" s="7">
        <f t="shared" si="44"/>
        <v>2017</v>
      </c>
      <c r="K526" s="7" t="s">
        <v>221</v>
      </c>
      <c r="L526" s="58">
        <f t="shared" si="46"/>
        <v>28939.770000000055</v>
      </c>
      <c r="M526" s="61" t="str">
        <f t="shared" si="47"/>
        <v/>
      </c>
    </row>
    <row r="527" spans="1:13" x14ac:dyDescent="0.25">
      <c r="A527" s="4">
        <f t="shared" si="48"/>
        <v>539</v>
      </c>
      <c r="B527" s="5">
        <v>42852</v>
      </c>
      <c r="C527" s="10" t="s">
        <v>547</v>
      </c>
      <c r="D527" s="42">
        <v>-1563.4</v>
      </c>
      <c r="F527" s="7" t="s">
        <v>7</v>
      </c>
      <c r="G527" s="8">
        <v>42851</v>
      </c>
      <c r="I527" s="7" t="s">
        <v>397</v>
      </c>
      <c r="J527" s="7">
        <f t="shared" si="44"/>
        <v>2017</v>
      </c>
      <c r="K527" s="7" t="s">
        <v>221</v>
      </c>
      <c r="L527" s="58">
        <f t="shared" si="46"/>
        <v>27376.370000000054</v>
      </c>
      <c r="M527" s="61" t="str">
        <f t="shared" si="47"/>
        <v/>
      </c>
    </row>
    <row r="528" spans="1:13" x14ac:dyDescent="0.25">
      <c r="A528" s="4">
        <f t="shared" si="48"/>
        <v>540</v>
      </c>
      <c r="B528" s="5">
        <v>42852</v>
      </c>
      <c r="C528" s="10" t="s">
        <v>548</v>
      </c>
      <c r="D528" s="42">
        <v>-1559.29</v>
      </c>
      <c r="F528" s="7" t="s">
        <v>7</v>
      </c>
      <c r="G528" s="8">
        <v>42851</v>
      </c>
      <c r="I528" s="7" t="s">
        <v>397</v>
      </c>
      <c r="J528" s="7">
        <f t="shared" si="44"/>
        <v>2017</v>
      </c>
      <c r="K528" s="7" t="s">
        <v>221</v>
      </c>
      <c r="L528" s="58">
        <f t="shared" si="46"/>
        <v>25817.080000000053</v>
      </c>
      <c r="M528" s="61" t="str">
        <f t="shared" si="47"/>
        <v/>
      </c>
    </row>
    <row r="529" spans="1:13" x14ac:dyDescent="0.25">
      <c r="A529" s="4">
        <f t="shared" si="48"/>
        <v>541</v>
      </c>
      <c r="B529" s="5">
        <v>42852</v>
      </c>
      <c r="C529" s="10" t="s">
        <v>549</v>
      </c>
      <c r="D529" s="42">
        <v>-1555.18</v>
      </c>
      <c r="F529" s="7" t="s">
        <v>7</v>
      </c>
      <c r="G529" s="8">
        <v>42851</v>
      </c>
      <c r="I529" s="7" t="s">
        <v>397</v>
      </c>
      <c r="J529" s="7">
        <f t="shared" si="44"/>
        <v>2017</v>
      </c>
      <c r="K529" s="7" t="s">
        <v>221</v>
      </c>
      <c r="L529" s="58">
        <f t="shared" si="46"/>
        <v>24261.900000000052</v>
      </c>
      <c r="M529" s="61" t="str">
        <f t="shared" si="47"/>
        <v/>
      </c>
    </row>
    <row r="530" spans="1:13" x14ac:dyDescent="0.25">
      <c r="A530" s="4">
        <f t="shared" si="48"/>
        <v>542</v>
      </c>
      <c r="B530" s="5">
        <v>42852</v>
      </c>
      <c r="C530" s="10" t="s">
        <v>550</v>
      </c>
      <c r="D530" s="42">
        <v>-820.74</v>
      </c>
      <c r="F530" s="7" t="s">
        <v>7</v>
      </c>
      <c r="G530" s="8">
        <v>42851</v>
      </c>
      <c r="I530" s="7" t="s">
        <v>408</v>
      </c>
      <c r="J530" s="7">
        <f t="shared" si="44"/>
        <v>2017</v>
      </c>
      <c r="K530" s="7" t="s">
        <v>221</v>
      </c>
      <c r="L530" s="58">
        <f t="shared" si="46"/>
        <v>23441.160000000051</v>
      </c>
      <c r="M530" s="61" t="str">
        <f t="shared" si="47"/>
        <v/>
      </c>
    </row>
    <row r="531" spans="1:13" x14ac:dyDescent="0.25">
      <c r="A531" s="4">
        <f t="shared" si="48"/>
        <v>543</v>
      </c>
      <c r="B531" s="5">
        <v>42852</v>
      </c>
      <c r="C531" s="10" t="s">
        <v>551</v>
      </c>
      <c r="D531" s="42">
        <v>-60</v>
      </c>
      <c r="E531" s="41"/>
      <c r="F531" s="7" t="s">
        <v>7</v>
      </c>
      <c r="G531" s="8">
        <v>42852</v>
      </c>
      <c r="H531" s="7">
        <v>23381.16</v>
      </c>
      <c r="I531" s="7" t="s">
        <v>205</v>
      </c>
      <c r="J531" s="7">
        <f t="shared" si="44"/>
        <v>2017</v>
      </c>
      <c r="K531" s="7" t="s">
        <v>255</v>
      </c>
      <c r="L531" s="58">
        <f t="shared" si="46"/>
        <v>23381.160000000051</v>
      </c>
      <c r="M531" s="61" t="str">
        <f t="shared" si="47"/>
        <v/>
      </c>
    </row>
    <row r="532" spans="1:13" x14ac:dyDescent="0.25">
      <c r="A532" s="4">
        <f t="shared" si="48"/>
        <v>544</v>
      </c>
      <c r="B532" s="5">
        <v>42853</v>
      </c>
      <c r="C532" s="10" t="s">
        <v>552</v>
      </c>
      <c r="D532" s="42"/>
      <c r="E532" s="41">
        <v>14352</v>
      </c>
      <c r="F532" s="7" t="s">
        <v>7</v>
      </c>
      <c r="G532" s="8">
        <v>42853</v>
      </c>
      <c r="H532" s="7">
        <v>37733.160000000003</v>
      </c>
      <c r="I532" s="7" t="s">
        <v>561</v>
      </c>
      <c r="J532" s="7">
        <f t="shared" si="44"/>
        <v>2017</v>
      </c>
      <c r="K532" s="7" t="s">
        <v>221</v>
      </c>
      <c r="L532" s="58">
        <f t="shared" si="46"/>
        <v>37733.160000000047</v>
      </c>
      <c r="M532" s="61">
        <f t="shared" si="47"/>
        <v>1</v>
      </c>
    </row>
    <row r="533" spans="1:13" x14ac:dyDescent="0.25">
      <c r="A533" s="4">
        <f t="shared" si="48"/>
        <v>545</v>
      </c>
      <c r="B533" s="5">
        <v>42859</v>
      </c>
      <c r="C533" s="10" t="s">
        <v>553</v>
      </c>
      <c r="D533" s="42">
        <v>-360</v>
      </c>
      <c r="E533" s="41"/>
      <c r="F533" s="7" t="s">
        <v>7</v>
      </c>
      <c r="G533" s="8">
        <v>42859</v>
      </c>
      <c r="H533" s="7">
        <v>37373.160000000003</v>
      </c>
      <c r="I533" s="7" t="s">
        <v>207</v>
      </c>
      <c r="J533" s="7">
        <f t="shared" si="44"/>
        <v>2017</v>
      </c>
      <c r="K533" s="7" t="s">
        <v>221</v>
      </c>
      <c r="L533" s="58">
        <f t="shared" si="46"/>
        <v>37373.160000000047</v>
      </c>
      <c r="M533" s="61">
        <f t="shared" si="47"/>
        <v>1</v>
      </c>
    </row>
    <row r="534" spans="1:13" x14ac:dyDescent="0.25">
      <c r="A534" s="4">
        <f t="shared" si="48"/>
        <v>546</v>
      </c>
      <c r="B534" s="5">
        <v>42860</v>
      </c>
      <c r="C534" s="10" t="s">
        <v>554</v>
      </c>
      <c r="D534" s="42">
        <v>-360</v>
      </c>
      <c r="E534" s="41"/>
      <c r="F534" s="7" t="s">
        <v>7</v>
      </c>
      <c r="G534" s="8">
        <v>42860</v>
      </c>
      <c r="I534" s="7" t="s">
        <v>207</v>
      </c>
      <c r="J534" s="7">
        <f t="shared" si="44"/>
        <v>2017</v>
      </c>
      <c r="K534" s="7" t="s">
        <v>221</v>
      </c>
      <c r="L534" s="58">
        <f t="shared" si="46"/>
        <v>37013.160000000047</v>
      </c>
      <c r="M534" s="61" t="str">
        <f t="shared" si="47"/>
        <v/>
      </c>
    </row>
    <row r="535" spans="1:13" x14ac:dyDescent="0.25">
      <c r="A535" s="4">
        <f t="shared" si="48"/>
        <v>547</v>
      </c>
      <c r="B535" s="5">
        <v>42860</v>
      </c>
      <c r="C535" s="10" t="s">
        <v>555</v>
      </c>
      <c r="D535" s="42">
        <v>-252</v>
      </c>
      <c r="E535" s="41"/>
      <c r="F535" s="7" t="s">
        <v>7</v>
      </c>
      <c r="G535" s="8">
        <v>42860</v>
      </c>
      <c r="I535" s="7" t="s">
        <v>207</v>
      </c>
      <c r="J535" s="7">
        <f t="shared" si="44"/>
        <v>2017</v>
      </c>
      <c r="K535" s="7" t="s">
        <v>221</v>
      </c>
      <c r="L535" s="58">
        <f t="shared" si="46"/>
        <v>36761.160000000047</v>
      </c>
      <c r="M535" s="61" t="str">
        <f t="shared" si="47"/>
        <v/>
      </c>
    </row>
    <row r="536" spans="1:13" x14ac:dyDescent="0.25">
      <c r="A536" s="4">
        <f t="shared" si="48"/>
        <v>548</v>
      </c>
      <c r="B536" s="5">
        <v>42860</v>
      </c>
      <c r="C536" s="10" t="s">
        <v>556</v>
      </c>
      <c r="D536" s="42">
        <v>-200</v>
      </c>
      <c r="E536" s="41"/>
      <c r="F536" s="7" t="s">
        <v>7</v>
      </c>
      <c r="G536" s="8">
        <v>42859</v>
      </c>
      <c r="I536" s="7" t="s">
        <v>213</v>
      </c>
      <c r="J536" s="7">
        <f t="shared" si="44"/>
        <v>2017</v>
      </c>
      <c r="K536" s="7" t="s">
        <v>221</v>
      </c>
      <c r="L536" s="58">
        <f t="shared" si="46"/>
        <v>36561.160000000047</v>
      </c>
      <c r="M536" s="61" t="str">
        <f t="shared" si="47"/>
        <v/>
      </c>
    </row>
    <row r="537" spans="1:13" x14ac:dyDescent="0.25">
      <c r="A537" s="4">
        <f t="shared" si="48"/>
        <v>549</v>
      </c>
      <c r="B537" s="5">
        <v>42860</v>
      </c>
      <c r="C537" s="10" t="s">
        <v>557</v>
      </c>
      <c r="D537" s="42">
        <v>-60</v>
      </c>
      <c r="E537" s="41"/>
      <c r="F537" s="7" t="s">
        <v>7</v>
      </c>
      <c r="G537" s="8">
        <v>42860</v>
      </c>
      <c r="H537" s="7">
        <v>36501.160000000003</v>
      </c>
      <c r="I537" s="7" t="s">
        <v>205</v>
      </c>
      <c r="J537" s="7">
        <f t="shared" si="44"/>
        <v>2017</v>
      </c>
      <c r="K537" s="7" t="s">
        <v>255</v>
      </c>
      <c r="L537" s="58">
        <f t="shared" si="46"/>
        <v>36501.160000000047</v>
      </c>
      <c r="M537" s="61">
        <f t="shared" si="47"/>
        <v>1</v>
      </c>
    </row>
    <row r="538" spans="1:13" x14ac:dyDescent="0.25">
      <c r="A538" s="4">
        <f t="shared" si="48"/>
        <v>550</v>
      </c>
      <c r="B538" s="5">
        <v>42864</v>
      </c>
      <c r="C538" s="10" t="s">
        <v>558</v>
      </c>
      <c r="D538" s="42"/>
      <c r="E538" s="41">
        <v>200</v>
      </c>
      <c r="F538" s="7" t="s">
        <v>7</v>
      </c>
      <c r="G538" s="8">
        <v>42865</v>
      </c>
      <c r="H538" s="7">
        <v>36701.160000000003</v>
      </c>
      <c r="I538" s="7" t="s">
        <v>213</v>
      </c>
      <c r="J538" s="7">
        <f t="shared" si="44"/>
        <v>2017</v>
      </c>
      <c r="K538" s="7" t="s">
        <v>221</v>
      </c>
      <c r="L538" s="58">
        <f t="shared" si="46"/>
        <v>36701.160000000047</v>
      </c>
      <c r="M538" s="61">
        <f t="shared" si="47"/>
        <v>1</v>
      </c>
    </row>
    <row r="539" spans="1:13" x14ac:dyDescent="0.25">
      <c r="A539" s="4">
        <f t="shared" si="48"/>
        <v>551</v>
      </c>
      <c r="B539" s="5">
        <v>42866</v>
      </c>
      <c r="C539" s="10" t="s">
        <v>559</v>
      </c>
      <c r="D539" s="42">
        <v>-8.9</v>
      </c>
      <c r="E539" s="41"/>
      <c r="F539" s="7" t="s">
        <v>7</v>
      </c>
      <c r="G539" s="8">
        <v>42866</v>
      </c>
      <c r="H539" s="7">
        <v>36692.26</v>
      </c>
      <c r="I539" s="7" t="s">
        <v>205</v>
      </c>
      <c r="J539" s="7">
        <f t="shared" si="44"/>
        <v>2017</v>
      </c>
      <c r="K539" s="7" t="s">
        <v>255</v>
      </c>
      <c r="L539" s="58">
        <f t="shared" si="46"/>
        <v>36692.260000000046</v>
      </c>
      <c r="M539" s="61">
        <f t="shared" si="47"/>
        <v>1</v>
      </c>
    </row>
    <row r="540" spans="1:13" x14ac:dyDescent="0.25">
      <c r="A540" s="4">
        <f t="shared" si="48"/>
        <v>552</v>
      </c>
      <c r="B540" s="5">
        <v>42872</v>
      </c>
      <c r="C540" s="10" t="s">
        <v>560</v>
      </c>
      <c r="D540" s="42">
        <v>-38.86</v>
      </c>
      <c r="E540" s="41"/>
      <c r="F540" s="7" t="s">
        <v>7</v>
      </c>
      <c r="G540" s="8">
        <v>42871</v>
      </c>
      <c r="H540" s="7">
        <v>36653.4</v>
      </c>
      <c r="I540" s="7" t="s">
        <v>206</v>
      </c>
      <c r="J540" s="7">
        <f t="shared" si="44"/>
        <v>2017</v>
      </c>
      <c r="K540" s="7" t="s">
        <v>221</v>
      </c>
      <c r="L540" s="58">
        <f t="shared" ref="L540:L544" si="49">L539+D540+E540</f>
        <v>36653.400000000045</v>
      </c>
      <c r="M540" s="61">
        <f t="shared" ref="M540:M544" si="50">IF(L540=H540,1,"")</f>
        <v>1</v>
      </c>
    </row>
    <row r="541" spans="1:13" x14ac:dyDescent="0.25">
      <c r="A541" s="4">
        <f t="shared" si="48"/>
        <v>553</v>
      </c>
      <c r="B541" s="5">
        <v>42873</v>
      </c>
      <c r="C541" s="10" t="s">
        <v>562</v>
      </c>
      <c r="D541" s="42">
        <v>-294</v>
      </c>
      <c r="E541" s="41"/>
      <c r="F541" s="7" t="s">
        <v>7</v>
      </c>
      <c r="G541" s="8">
        <v>42873</v>
      </c>
      <c r="I541" s="7" t="s">
        <v>207</v>
      </c>
      <c r="J541" s="7">
        <f t="shared" si="44"/>
        <v>2017</v>
      </c>
      <c r="K541" s="7" t="s">
        <v>221</v>
      </c>
      <c r="L541" s="58">
        <f t="shared" si="49"/>
        <v>36359.400000000045</v>
      </c>
      <c r="M541" s="61" t="str">
        <f t="shared" si="50"/>
        <v/>
      </c>
    </row>
    <row r="542" spans="1:13" x14ac:dyDescent="0.25">
      <c r="A542" s="4">
        <f t="shared" si="48"/>
        <v>554</v>
      </c>
      <c r="B542" s="5">
        <v>42873</v>
      </c>
      <c r="C542" s="10" t="s">
        <v>563</v>
      </c>
      <c r="D542" s="42">
        <v>-30</v>
      </c>
      <c r="E542" s="41"/>
      <c r="F542" s="7" t="s">
        <v>7</v>
      </c>
      <c r="G542" s="8">
        <v>42873</v>
      </c>
      <c r="H542" s="7">
        <v>36329.4</v>
      </c>
      <c r="I542" s="7" t="s">
        <v>207</v>
      </c>
      <c r="J542" s="7">
        <f t="shared" si="44"/>
        <v>2017</v>
      </c>
      <c r="K542" s="7" t="s">
        <v>221</v>
      </c>
      <c r="L542" s="58">
        <f t="shared" si="49"/>
        <v>36329.400000000045</v>
      </c>
      <c r="M542" s="61">
        <f t="shared" si="50"/>
        <v>1</v>
      </c>
    </row>
    <row r="543" spans="1:13" x14ac:dyDescent="0.25">
      <c r="A543" s="4">
        <f t="shared" si="48"/>
        <v>555</v>
      </c>
      <c r="B543" s="5">
        <v>42881</v>
      </c>
      <c r="C543" s="10" t="s">
        <v>564</v>
      </c>
      <c r="D543" s="42">
        <v>-2044</v>
      </c>
      <c r="E543" s="41"/>
      <c r="F543" s="7" t="s">
        <v>7</v>
      </c>
      <c r="G543" s="8">
        <v>42880</v>
      </c>
      <c r="H543" s="7">
        <v>34285.4</v>
      </c>
      <c r="I543" s="7" t="s">
        <v>219</v>
      </c>
      <c r="J543" s="7">
        <f t="shared" si="44"/>
        <v>2017</v>
      </c>
      <c r="K543" s="7" t="s">
        <v>221</v>
      </c>
      <c r="L543" s="58">
        <f t="shared" si="49"/>
        <v>34285.400000000045</v>
      </c>
      <c r="M543" s="61">
        <f t="shared" si="50"/>
        <v>1</v>
      </c>
    </row>
    <row r="544" spans="1:13" x14ac:dyDescent="0.25">
      <c r="A544" s="4">
        <f t="shared" si="48"/>
        <v>556</v>
      </c>
      <c r="B544" s="5">
        <v>42885</v>
      </c>
      <c r="C544" s="10" t="s">
        <v>565</v>
      </c>
      <c r="D544" s="42"/>
      <c r="E544" s="41">
        <v>11856</v>
      </c>
      <c r="F544" s="7" t="s">
        <v>7</v>
      </c>
      <c r="G544" s="8">
        <v>42885</v>
      </c>
      <c r="H544" s="7">
        <v>46141.4</v>
      </c>
      <c r="I544" s="7" t="s">
        <v>561</v>
      </c>
      <c r="J544" s="7">
        <f t="shared" si="44"/>
        <v>2017</v>
      </c>
      <c r="K544" s="7" t="s">
        <v>221</v>
      </c>
      <c r="L544" s="58">
        <f t="shared" si="49"/>
        <v>46141.400000000045</v>
      </c>
      <c r="M544" s="61">
        <f t="shared" si="50"/>
        <v>1</v>
      </c>
    </row>
    <row r="545" spans="1:13" x14ac:dyDescent="0.25">
      <c r="A545" s="4">
        <f t="shared" si="48"/>
        <v>557</v>
      </c>
      <c r="B545" s="5">
        <v>42892</v>
      </c>
      <c r="C545" s="10" t="s">
        <v>566</v>
      </c>
      <c r="D545" s="42">
        <v>-252</v>
      </c>
      <c r="E545" s="41"/>
      <c r="F545" s="7" t="s">
        <v>7</v>
      </c>
      <c r="G545" s="8">
        <v>42891</v>
      </c>
      <c r="H545" s="7">
        <v>45889.4</v>
      </c>
      <c r="I545" s="7" t="s">
        <v>207</v>
      </c>
      <c r="J545" s="7">
        <f t="shared" si="44"/>
        <v>2017</v>
      </c>
      <c r="K545" s="7" t="s">
        <v>221</v>
      </c>
      <c r="L545" s="58">
        <f t="shared" ref="L545:L558" si="51">L544+D545+E545</f>
        <v>45889.400000000045</v>
      </c>
      <c r="M545" s="61">
        <f t="shared" ref="M545:M558" si="52">IF(L545=H545,1,"")</f>
        <v>1</v>
      </c>
    </row>
    <row r="546" spans="1:13" x14ac:dyDescent="0.25">
      <c r="A546" s="4">
        <f t="shared" si="48"/>
        <v>558</v>
      </c>
      <c r="B546" s="5">
        <v>42894</v>
      </c>
      <c r="C546" s="10" t="s">
        <v>567</v>
      </c>
      <c r="D546" s="42"/>
      <c r="E546" s="41">
        <v>13442</v>
      </c>
      <c r="F546" s="7" t="s">
        <v>7</v>
      </c>
      <c r="G546" s="8">
        <v>42894</v>
      </c>
      <c r="H546" s="7">
        <v>59331.4</v>
      </c>
      <c r="I546" s="7" t="s">
        <v>219</v>
      </c>
      <c r="J546" s="7">
        <f t="shared" si="44"/>
        <v>2017</v>
      </c>
      <c r="K546" s="7" t="s">
        <v>221</v>
      </c>
      <c r="L546" s="58">
        <f t="shared" si="51"/>
        <v>59331.400000000045</v>
      </c>
      <c r="M546" s="61">
        <f t="shared" si="52"/>
        <v>1</v>
      </c>
    </row>
    <row r="547" spans="1:13" x14ac:dyDescent="0.25">
      <c r="A547" s="4">
        <f t="shared" si="48"/>
        <v>559</v>
      </c>
      <c r="B547" s="5">
        <v>42898</v>
      </c>
      <c r="C547" s="10" t="s">
        <v>568</v>
      </c>
      <c r="D547" s="42">
        <v>-3500</v>
      </c>
      <c r="E547" s="41"/>
      <c r="F547" s="7" t="s">
        <v>7</v>
      </c>
      <c r="G547" s="8">
        <v>42898</v>
      </c>
      <c r="I547" s="7" t="s">
        <v>210</v>
      </c>
      <c r="J547" s="7">
        <f t="shared" si="44"/>
        <v>2017</v>
      </c>
      <c r="K547" s="7" t="s">
        <v>221</v>
      </c>
      <c r="L547" s="58">
        <f t="shared" si="51"/>
        <v>55831.400000000045</v>
      </c>
      <c r="M547" s="61" t="str">
        <f t="shared" si="52"/>
        <v/>
      </c>
    </row>
    <row r="548" spans="1:13" x14ac:dyDescent="0.25">
      <c r="A548" s="4">
        <f t="shared" si="48"/>
        <v>560</v>
      </c>
      <c r="B548" s="5">
        <v>42898</v>
      </c>
      <c r="C548" s="10" t="s">
        <v>569</v>
      </c>
      <c r="D548" s="42">
        <v>-709.24</v>
      </c>
      <c r="E548" s="41"/>
      <c r="F548" s="7" t="s">
        <v>7</v>
      </c>
      <c r="G548" s="8">
        <v>42898</v>
      </c>
      <c r="I548" s="7" t="s">
        <v>210</v>
      </c>
      <c r="J548" s="7">
        <f t="shared" si="44"/>
        <v>2017</v>
      </c>
      <c r="K548" s="7" t="s">
        <v>221</v>
      </c>
      <c r="L548" s="58">
        <f t="shared" si="51"/>
        <v>55122.160000000047</v>
      </c>
      <c r="M548" s="61" t="str">
        <f t="shared" si="52"/>
        <v/>
      </c>
    </row>
    <row r="549" spans="1:13" x14ac:dyDescent="0.25">
      <c r="A549" s="4">
        <f t="shared" si="48"/>
        <v>561</v>
      </c>
      <c r="B549" s="5">
        <v>42898</v>
      </c>
      <c r="C549" s="10" t="s">
        <v>570</v>
      </c>
      <c r="D549" s="42">
        <v>-45</v>
      </c>
      <c r="E549" s="41"/>
      <c r="F549" s="7" t="s">
        <v>7</v>
      </c>
      <c r="G549" s="8">
        <v>42898</v>
      </c>
      <c r="H549" s="7">
        <v>55077.16</v>
      </c>
      <c r="I549" s="7" t="s">
        <v>205</v>
      </c>
      <c r="J549" s="7">
        <f t="shared" si="44"/>
        <v>2017</v>
      </c>
      <c r="K549" s="7" t="s">
        <v>255</v>
      </c>
      <c r="L549" s="58">
        <f t="shared" si="51"/>
        <v>55077.160000000047</v>
      </c>
      <c r="M549" s="61">
        <f t="shared" si="52"/>
        <v>1</v>
      </c>
    </row>
    <row r="550" spans="1:13" x14ac:dyDescent="0.25">
      <c r="A550" s="4">
        <f t="shared" si="48"/>
        <v>562</v>
      </c>
      <c r="B550" s="5">
        <v>42902</v>
      </c>
      <c r="C550" s="10" t="s">
        <v>571</v>
      </c>
      <c r="D550" s="42">
        <v>-1084</v>
      </c>
      <c r="E550" s="41"/>
      <c r="F550" s="7" t="s">
        <v>7</v>
      </c>
      <c r="G550" s="8">
        <v>42902</v>
      </c>
      <c r="H550" s="7">
        <v>53993.16</v>
      </c>
      <c r="I550" s="7" t="s">
        <v>219</v>
      </c>
      <c r="J550" s="7">
        <f t="shared" si="44"/>
        <v>2017</v>
      </c>
      <c r="K550" s="7" t="s">
        <v>221</v>
      </c>
      <c r="L550" s="58">
        <f t="shared" si="51"/>
        <v>53993.160000000047</v>
      </c>
      <c r="M550" s="61">
        <f t="shared" si="52"/>
        <v>1</v>
      </c>
    </row>
    <row r="551" spans="1:13" x14ac:dyDescent="0.25">
      <c r="A551" s="4">
        <f t="shared" si="48"/>
        <v>563</v>
      </c>
      <c r="B551" s="5">
        <v>42903</v>
      </c>
      <c r="C551" s="10" t="s">
        <v>560</v>
      </c>
      <c r="D551" s="42">
        <v>-38.86</v>
      </c>
      <c r="E551" s="41"/>
      <c r="F551" s="7" t="s">
        <v>7</v>
      </c>
      <c r="G551" s="8">
        <v>42902</v>
      </c>
      <c r="H551" s="7">
        <v>53954.3</v>
      </c>
      <c r="I551" s="7" t="s">
        <v>206</v>
      </c>
      <c r="J551" s="7">
        <f t="shared" si="44"/>
        <v>2017</v>
      </c>
      <c r="K551" s="7" t="s">
        <v>221</v>
      </c>
      <c r="L551" s="58">
        <f t="shared" si="51"/>
        <v>53954.300000000047</v>
      </c>
      <c r="M551" s="61">
        <f t="shared" si="52"/>
        <v>1</v>
      </c>
    </row>
    <row r="552" spans="1:13" x14ac:dyDescent="0.25">
      <c r="A552" s="4">
        <f t="shared" si="48"/>
        <v>564</v>
      </c>
      <c r="B552" s="5">
        <v>42905</v>
      </c>
      <c r="C552" s="10" t="s">
        <v>572</v>
      </c>
      <c r="D552" s="42">
        <v>-60</v>
      </c>
      <c r="E552" s="41"/>
      <c r="F552" s="7" t="s">
        <v>7</v>
      </c>
      <c r="G552" s="8">
        <v>42905</v>
      </c>
      <c r="H552" s="7">
        <v>53894.3</v>
      </c>
      <c r="I552" s="7" t="s">
        <v>205</v>
      </c>
      <c r="J552" s="7">
        <f t="shared" si="44"/>
        <v>2017</v>
      </c>
      <c r="K552" s="7" t="s">
        <v>255</v>
      </c>
      <c r="L552" s="58">
        <f t="shared" si="51"/>
        <v>53894.300000000047</v>
      </c>
      <c r="M552" s="61">
        <f t="shared" si="52"/>
        <v>1</v>
      </c>
    </row>
    <row r="553" spans="1:13" x14ac:dyDescent="0.25">
      <c r="A553" s="4">
        <f t="shared" si="48"/>
        <v>565</v>
      </c>
      <c r="B553" s="5">
        <v>42906</v>
      </c>
      <c r="C553" s="10" t="s">
        <v>573</v>
      </c>
      <c r="D553" s="42">
        <v>-30</v>
      </c>
      <c r="E553" s="41"/>
      <c r="F553" s="7" t="s">
        <v>7</v>
      </c>
      <c r="G553" s="8">
        <v>42906</v>
      </c>
      <c r="H553" s="7">
        <v>53864.3</v>
      </c>
      <c r="I553" s="7" t="s">
        <v>207</v>
      </c>
      <c r="J553" s="7">
        <f t="shared" si="44"/>
        <v>2017</v>
      </c>
      <c r="K553" s="7" t="s">
        <v>221</v>
      </c>
      <c r="L553" s="58">
        <f t="shared" si="51"/>
        <v>53864.300000000047</v>
      </c>
      <c r="M553" s="61">
        <f t="shared" si="52"/>
        <v>1</v>
      </c>
    </row>
    <row r="554" spans="1:13" x14ac:dyDescent="0.25">
      <c r="A554" s="4">
        <f t="shared" si="48"/>
        <v>566</v>
      </c>
      <c r="B554" s="5">
        <v>42912</v>
      </c>
      <c r="C554" s="10" t="s">
        <v>574</v>
      </c>
      <c r="D554" s="42">
        <v>-1559.29</v>
      </c>
      <c r="E554" s="41"/>
      <c r="F554" s="7" t="s">
        <v>7</v>
      </c>
      <c r="G554" s="8">
        <v>42909</v>
      </c>
      <c r="I554" s="7" t="s">
        <v>397</v>
      </c>
      <c r="J554" s="7">
        <f t="shared" si="44"/>
        <v>2017</v>
      </c>
      <c r="K554" s="7" t="s">
        <v>221</v>
      </c>
      <c r="L554" s="58">
        <f t="shared" si="51"/>
        <v>52305.010000000046</v>
      </c>
      <c r="M554" s="61" t="str">
        <f t="shared" si="52"/>
        <v/>
      </c>
    </row>
    <row r="555" spans="1:13" x14ac:dyDescent="0.25">
      <c r="A555" s="4">
        <f t="shared" si="48"/>
        <v>567</v>
      </c>
      <c r="B555" s="5">
        <v>42912</v>
      </c>
      <c r="C555" s="10" t="s">
        <v>575</v>
      </c>
      <c r="D555" s="42">
        <v>-1559.29</v>
      </c>
      <c r="E555" s="41"/>
      <c r="F555" s="7" t="s">
        <v>7</v>
      </c>
      <c r="G555" s="8">
        <v>42909</v>
      </c>
      <c r="H555" s="7">
        <v>50745.72</v>
      </c>
      <c r="I555" s="7" t="s">
        <v>397</v>
      </c>
      <c r="J555" s="7">
        <f t="shared" si="44"/>
        <v>2017</v>
      </c>
      <c r="K555" s="7" t="s">
        <v>221</v>
      </c>
      <c r="L555" s="58">
        <f t="shared" si="51"/>
        <v>50745.720000000045</v>
      </c>
      <c r="M555" s="61">
        <f t="shared" si="52"/>
        <v>1</v>
      </c>
    </row>
    <row r="556" spans="1:13" x14ac:dyDescent="0.25">
      <c r="A556" s="4">
        <f t="shared" si="48"/>
        <v>568</v>
      </c>
      <c r="B556" s="5">
        <v>42913</v>
      </c>
      <c r="C556" s="10" t="s">
        <v>576</v>
      </c>
      <c r="D556" s="42">
        <v>-60</v>
      </c>
      <c r="E556" s="41"/>
      <c r="F556" s="7" t="s">
        <v>7</v>
      </c>
      <c r="G556" s="8">
        <v>42913</v>
      </c>
      <c r="H556" s="7">
        <v>50685.72</v>
      </c>
      <c r="I556" s="7" t="s">
        <v>205</v>
      </c>
      <c r="J556" s="7">
        <f t="shared" si="44"/>
        <v>2017</v>
      </c>
      <c r="K556" s="7" t="s">
        <v>255</v>
      </c>
      <c r="L556" s="58">
        <f t="shared" si="51"/>
        <v>50685.720000000045</v>
      </c>
      <c r="M556" s="61">
        <f t="shared" si="52"/>
        <v>1</v>
      </c>
    </row>
    <row r="557" spans="1:13" x14ac:dyDescent="0.25">
      <c r="A557" s="4">
        <f t="shared" si="48"/>
        <v>569</v>
      </c>
      <c r="B557" s="5">
        <v>42914</v>
      </c>
      <c r="C557" s="10" t="s">
        <v>577</v>
      </c>
      <c r="D557" s="42">
        <v>-5172</v>
      </c>
      <c r="E557" s="41"/>
      <c r="F557" s="7" t="s">
        <v>7</v>
      </c>
      <c r="G557" s="8">
        <v>42914</v>
      </c>
      <c r="H557" s="7">
        <v>45513.72</v>
      </c>
      <c r="I557" s="7" t="s">
        <v>219</v>
      </c>
      <c r="J557" s="7">
        <f t="shared" si="44"/>
        <v>2017</v>
      </c>
      <c r="K557" s="7" t="s">
        <v>221</v>
      </c>
      <c r="L557" s="58">
        <f t="shared" si="51"/>
        <v>45513.720000000045</v>
      </c>
      <c r="M557" s="61">
        <f t="shared" si="52"/>
        <v>1</v>
      </c>
    </row>
    <row r="558" spans="1:13" x14ac:dyDescent="0.25">
      <c r="A558" s="4">
        <f t="shared" si="48"/>
        <v>570</v>
      </c>
      <c r="B558" s="5">
        <v>42916</v>
      </c>
      <c r="C558" s="10" t="s">
        <v>578</v>
      </c>
      <c r="D558" s="42"/>
      <c r="E558" s="41">
        <v>11544</v>
      </c>
      <c r="F558" s="7" t="s">
        <v>7</v>
      </c>
      <c r="G558" s="8">
        <v>42916</v>
      </c>
      <c r="H558" s="7">
        <v>57057.72</v>
      </c>
      <c r="I558" s="7" t="s">
        <v>561</v>
      </c>
      <c r="J558" s="7">
        <f t="shared" si="44"/>
        <v>2017</v>
      </c>
      <c r="K558" s="7" t="s">
        <v>221</v>
      </c>
      <c r="L558" s="58">
        <f t="shared" si="51"/>
        <v>57057.720000000045</v>
      </c>
      <c r="M558" s="61">
        <f t="shared" si="52"/>
        <v>1</v>
      </c>
    </row>
    <row r="559" spans="1:13" x14ac:dyDescent="0.25">
      <c r="A559" s="4">
        <f t="shared" si="48"/>
        <v>571</v>
      </c>
      <c r="B559" s="5">
        <v>42920</v>
      </c>
      <c r="C559" s="10" t="s">
        <v>579</v>
      </c>
      <c r="D559" s="42">
        <v>-3.06</v>
      </c>
      <c r="E559" s="41"/>
      <c r="F559" s="7" t="s">
        <v>7</v>
      </c>
      <c r="G559" s="8">
        <v>42916</v>
      </c>
      <c r="H559" s="7">
        <v>57054.66</v>
      </c>
      <c r="I559" s="7" t="s">
        <v>206</v>
      </c>
      <c r="J559" s="7">
        <f t="shared" si="44"/>
        <v>2017</v>
      </c>
      <c r="K559" s="7" t="s">
        <v>221</v>
      </c>
      <c r="L559" s="58">
        <f t="shared" ref="L559:L565" si="53">L558+D559+E559</f>
        <v>57054.660000000047</v>
      </c>
      <c r="M559" s="61">
        <f t="shared" ref="M559:M565" si="54">IF(L559=H559,1,"")</f>
        <v>1</v>
      </c>
    </row>
    <row r="560" spans="1:13" x14ac:dyDescent="0.25">
      <c r="A560" s="4">
        <f t="shared" si="48"/>
        <v>572</v>
      </c>
      <c r="B560" s="5">
        <v>42921</v>
      </c>
      <c r="C560" s="10" t="s">
        <v>580</v>
      </c>
      <c r="D560" s="42">
        <v>-252</v>
      </c>
      <c r="E560" s="41"/>
      <c r="F560" s="7" t="s">
        <v>7</v>
      </c>
      <c r="G560" s="8">
        <v>42921</v>
      </c>
      <c r="I560" s="7" t="s">
        <v>207</v>
      </c>
      <c r="J560" s="7">
        <f t="shared" si="44"/>
        <v>2017</v>
      </c>
      <c r="K560" s="7" t="s">
        <v>221</v>
      </c>
      <c r="L560" s="58">
        <f t="shared" si="53"/>
        <v>56802.660000000047</v>
      </c>
      <c r="M560" s="61" t="str">
        <f t="shared" si="54"/>
        <v/>
      </c>
    </row>
    <row r="561" spans="1:13" x14ac:dyDescent="0.25">
      <c r="A561" s="4">
        <f t="shared" si="48"/>
        <v>573</v>
      </c>
      <c r="B561" s="5">
        <v>42921</v>
      </c>
      <c r="C561" s="10" t="s">
        <v>581</v>
      </c>
      <c r="D561" s="42">
        <v>-60</v>
      </c>
      <c r="E561" s="41"/>
      <c r="F561" s="7" t="s">
        <v>7</v>
      </c>
      <c r="G561" s="8">
        <v>42921</v>
      </c>
      <c r="H561" s="7">
        <v>56742.66</v>
      </c>
      <c r="I561" s="7" t="s">
        <v>205</v>
      </c>
      <c r="J561" s="7">
        <f t="shared" si="44"/>
        <v>2017</v>
      </c>
      <c r="K561" s="7" t="s">
        <v>255</v>
      </c>
      <c r="L561" s="58">
        <f t="shared" si="53"/>
        <v>56742.660000000047</v>
      </c>
      <c r="M561" s="61">
        <f t="shared" si="54"/>
        <v>1</v>
      </c>
    </row>
    <row r="562" spans="1:13" x14ac:dyDescent="0.25">
      <c r="A562" s="4">
        <f t="shared" si="48"/>
        <v>574</v>
      </c>
      <c r="B562" s="5">
        <v>42929</v>
      </c>
      <c r="C562" s="10" t="s">
        <v>582</v>
      </c>
      <c r="D562" s="42">
        <v>-209.16</v>
      </c>
      <c r="E562" s="41"/>
      <c r="F562" s="7" t="s">
        <v>7</v>
      </c>
      <c r="G562" s="8">
        <v>42929</v>
      </c>
      <c r="H562" s="7">
        <v>56533.5</v>
      </c>
      <c r="I562" s="7" t="s">
        <v>594</v>
      </c>
      <c r="J562" s="7">
        <f t="shared" si="44"/>
        <v>2017</v>
      </c>
      <c r="K562" s="7" t="s">
        <v>221</v>
      </c>
      <c r="L562" s="58">
        <f t="shared" si="53"/>
        <v>56533.500000000044</v>
      </c>
      <c r="M562" s="61">
        <f t="shared" si="54"/>
        <v>1</v>
      </c>
    </row>
    <row r="563" spans="1:13" x14ac:dyDescent="0.25">
      <c r="A563" s="4">
        <f t="shared" si="48"/>
        <v>575</v>
      </c>
      <c r="B563" s="5">
        <v>42934</v>
      </c>
      <c r="C563" s="10" t="s">
        <v>583</v>
      </c>
      <c r="D563" s="42">
        <v>-2799</v>
      </c>
      <c r="E563" s="41"/>
      <c r="F563" s="7" t="s">
        <v>7</v>
      </c>
      <c r="G563" s="8">
        <v>42933</v>
      </c>
      <c r="I563" s="7" t="s">
        <v>372</v>
      </c>
      <c r="J563" s="7">
        <f t="shared" si="44"/>
        <v>2017</v>
      </c>
      <c r="K563" s="7" t="s">
        <v>221</v>
      </c>
      <c r="L563" s="58">
        <f t="shared" si="53"/>
        <v>53734.500000000044</v>
      </c>
      <c r="M563" s="61" t="str">
        <f t="shared" si="54"/>
        <v/>
      </c>
    </row>
    <row r="564" spans="1:13" x14ac:dyDescent="0.25">
      <c r="A564" s="4">
        <f t="shared" si="48"/>
        <v>576</v>
      </c>
      <c r="B564" s="5">
        <v>42934</v>
      </c>
      <c r="C564" s="10" t="s">
        <v>560</v>
      </c>
      <c r="D564" s="42">
        <v>-38.86</v>
      </c>
      <c r="E564" s="41"/>
      <c r="F564" s="7" t="s">
        <v>7</v>
      </c>
      <c r="G564" s="8">
        <v>42933</v>
      </c>
      <c r="H564" s="7">
        <v>53695.64</v>
      </c>
      <c r="I564" s="7" t="s">
        <v>206</v>
      </c>
      <c r="J564" s="7">
        <f t="shared" si="44"/>
        <v>2017</v>
      </c>
      <c r="K564" s="7" t="s">
        <v>221</v>
      </c>
      <c r="L564" s="58">
        <f t="shared" si="53"/>
        <v>53695.640000000043</v>
      </c>
      <c r="M564" s="61">
        <f t="shared" si="54"/>
        <v>1</v>
      </c>
    </row>
    <row r="565" spans="1:13" x14ac:dyDescent="0.25">
      <c r="A565" s="4">
        <f t="shared" si="48"/>
        <v>577</v>
      </c>
      <c r="B565" s="5">
        <v>42935</v>
      </c>
      <c r="C565" s="10" t="s">
        <v>584</v>
      </c>
      <c r="D565" s="42">
        <v>-30</v>
      </c>
      <c r="E565" s="41"/>
      <c r="F565" s="7" t="s">
        <v>7</v>
      </c>
      <c r="G565" s="8">
        <v>42935</v>
      </c>
      <c r="H565" s="7">
        <v>53665.64</v>
      </c>
      <c r="I565" s="7" t="s">
        <v>207</v>
      </c>
      <c r="J565" s="7">
        <f t="shared" si="44"/>
        <v>2017</v>
      </c>
      <c r="K565" s="7" t="s">
        <v>221</v>
      </c>
      <c r="L565" s="58">
        <f t="shared" si="53"/>
        <v>53665.640000000043</v>
      </c>
      <c r="M565" s="61">
        <f t="shared" si="54"/>
        <v>1</v>
      </c>
    </row>
    <row r="566" spans="1:13" x14ac:dyDescent="0.25">
      <c r="A566" s="4">
        <f t="shared" si="48"/>
        <v>578</v>
      </c>
      <c r="B566" s="5">
        <v>42936</v>
      </c>
      <c r="C566" s="10" t="s">
        <v>585</v>
      </c>
      <c r="D566" s="42">
        <v>-60</v>
      </c>
      <c r="E566" s="6"/>
      <c r="F566" s="7" t="s">
        <v>7</v>
      </c>
      <c r="G566" s="8">
        <v>42936</v>
      </c>
      <c r="H566" s="52">
        <v>53605.64</v>
      </c>
      <c r="I566" s="7" t="s">
        <v>205</v>
      </c>
      <c r="J566" s="7">
        <f t="shared" si="44"/>
        <v>2017</v>
      </c>
      <c r="K566" s="7" t="s">
        <v>255</v>
      </c>
      <c r="L566" s="58">
        <f t="shared" ref="L566:L574" si="55">L565+D566+E566</f>
        <v>53605.640000000043</v>
      </c>
      <c r="M566" s="61">
        <f t="shared" ref="M566:M574" si="56">IF(L566=H566,1,"")</f>
        <v>1</v>
      </c>
    </row>
    <row r="567" spans="1:13" x14ac:dyDescent="0.25">
      <c r="A567" s="4">
        <f t="shared" si="48"/>
        <v>579</v>
      </c>
      <c r="B567" s="5">
        <v>42940</v>
      </c>
      <c r="C567" s="10" t="s">
        <v>586</v>
      </c>
      <c r="D567" s="42">
        <v>-837.55</v>
      </c>
      <c r="E567" s="6"/>
      <c r="F567" s="7" t="s">
        <v>7</v>
      </c>
      <c r="G567" s="8">
        <v>42940</v>
      </c>
      <c r="H567" s="52">
        <v>52768.09</v>
      </c>
      <c r="I567" s="7" t="s">
        <v>594</v>
      </c>
      <c r="J567" s="7">
        <f t="shared" si="44"/>
        <v>2017</v>
      </c>
      <c r="K567" s="7" t="s">
        <v>255</v>
      </c>
      <c r="L567" s="58">
        <f t="shared" si="55"/>
        <v>52768.09000000004</v>
      </c>
      <c r="M567" s="61">
        <f t="shared" si="56"/>
        <v>1</v>
      </c>
    </row>
    <row r="568" spans="1:13" x14ac:dyDescent="0.25">
      <c r="A568" s="4">
        <f t="shared" si="48"/>
        <v>580</v>
      </c>
      <c r="B568" s="5">
        <v>42942</v>
      </c>
      <c r="C568" s="10" t="s">
        <v>587</v>
      </c>
      <c r="D568" s="42">
        <v>-1873</v>
      </c>
      <c r="E568" s="6"/>
      <c r="F568" s="7" t="s">
        <v>7</v>
      </c>
      <c r="G568" s="8">
        <v>42942</v>
      </c>
      <c r="H568" s="52">
        <v>50895.09</v>
      </c>
      <c r="I568" s="7" t="s">
        <v>219</v>
      </c>
      <c r="J568" s="7">
        <f t="shared" si="44"/>
        <v>2017</v>
      </c>
      <c r="K568" s="7" t="s">
        <v>221</v>
      </c>
      <c r="L568" s="58">
        <f t="shared" si="55"/>
        <v>50895.09000000004</v>
      </c>
      <c r="M568" s="61">
        <f t="shared" si="56"/>
        <v>1</v>
      </c>
    </row>
    <row r="569" spans="1:13" x14ac:dyDescent="0.25">
      <c r="A569" s="4">
        <f t="shared" si="48"/>
        <v>581</v>
      </c>
      <c r="B569" s="5">
        <v>42947</v>
      </c>
      <c r="C569" s="10" t="s">
        <v>588</v>
      </c>
      <c r="D569" s="42">
        <v>-2000</v>
      </c>
      <c r="E569" s="6"/>
      <c r="F569" s="7" t="s">
        <v>7</v>
      </c>
      <c r="G569" s="8">
        <v>42947</v>
      </c>
      <c r="H569" s="6"/>
      <c r="I569" s="7" t="s">
        <v>210</v>
      </c>
      <c r="J569" s="7">
        <f t="shared" si="44"/>
        <v>2017</v>
      </c>
      <c r="K569" s="7" t="s">
        <v>221</v>
      </c>
      <c r="L569" s="58">
        <f t="shared" si="55"/>
        <v>48895.09000000004</v>
      </c>
      <c r="M569" s="61" t="str">
        <f t="shared" si="56"/>
        <v/>
      </c>
    </row>
    <row r="570" spans="1:13" x14ac:dyDescent="0.25">
      <c r="A570" s="4">
        <f t="shared" si="48"/>
        <v>582</v>
      </c>
      <c r="B570" s="5">
        <v>42947</v>
      </c>
      <c r="C570" s="10" t="s">
        <v>589</v>
      </c>
      <c r="D570" s="42">
        <v>-820.74</v>
      </c>
      <c r="E570" s="6"/>
      <c r="F570" s="7" t="s">
        <v>7</v>
      </c>
      <c r="G570" s="8">
        <v>42944</v>
      </c>
      <c r="H570" s="6"/>
      <c r="I570" s="7" t="s">
        <v>408</v>
      </c>
      <c r="J570" s="7">
        <f t="shared" si="44"/>
        <v>2017</v>
      </c>
      <c r="K570" s="7" t="s">
        <v>221</v>
      </c>
      <c r="L570" s="58">
        <f t="shared" si="55"/>
        <v>48074.350000000042</v>
      </c>
      <c r="M570" s="61" t="str">
        <f t="shared" si="56"/>
        <v/>
      </c>
    </row>
    <row r="571" spans="1:13" x14ac:dyDescent="0.25">
      <c r="A571" s="4">
        <f t="shared" si="48"/>
        <v>583</v>
      </c>
      <c r="B571" s="5">
        <v>42947</v>
      </c>
      <c r="C571" s="10" t="s">
        <v>590</v>
      </c>
      <c r="D571" s="42">
        <v>-15</v>
      </c>
      <c r="E571" s="6"/>
      <c r="F571" s="7" t="s">
        <v>7</v>
      </c>
      <c r="G571" s="8">
        <v>42947</v>
      </c>
      <c r="H571" s="52">
        <v>48059.35</v>
      </c>
      <c r="I571" s="7" t="s">
        <v>205</v>
      </c>
      <c r="J571" s="7">
        <f t="shared" si="44"/>
        <v>2017</v>
      </c>
      <c r="K571" s="7" t="s">
        <v>255</v>
      </c>
      <c r="L571" s="58">
        <f t="shared" si="55"/>
        <v>48059.350000000042</v>
      </c>
      <c r="M571" s="61">
        <f t="shared" si="56"/>
        <v>1</v>
      </c>
    </row>
    <row r="572" spans="1:13" x14ac:dyDescent="0.25">
      <c r="A572" s="4">
        <f t="shared" si="48"/>
        <v>584</v>
      </c>
      <c r="B572" s="5">
        <v>42949</v>
      </c>
      <c r="C572" s="10" t="s">
        <v>591</v>
      </c>
      <c r="D572" s="42"/>
      <c r="E572" s="41">
        <v>13104</v>
      </c>
      <c r="F572" s="7" t="s">
        <v>7</v>
      </c>
      <c r="G572" s="8">
        <v>42949</v>
      </c>
      <c r="H572" s="52">
        <v>61163.35</v>
      </c>
      <c r="I572" s="7" t="s">
        <v>561</v>
      </c>
      <c r="J572" s="7">
        <f t="shared" si="44"/>
        <v>2017</v>
      </c>
      <c r="K572" s="7" t="s">
        <v>221</v>
      </c>
      <c r="L572" s="58">
        <f t="shared" si="55"/>
        <v>61163.350000000042</v>
      </c>
      <c r="M572" s="61">
        <f t="shared" si="56"/>
        <v>1</v>
      </c>
    </row>
    <row r="573" spans="1:13" x14ac:dyDescent="0.25">
      <c r="A573" s="4">
        <f t="shared" si="48"/>
        <v>585</v>
      </c>
      <c r="B573" s="5">
        <v>42951</v>
      </c>
      <c r="C573" s="10" t="s">
        <v>592</v>
      </c>
      <c r="D573" s="42">
        <v>-252</v>
      </c>
      <c r="E573" s="6"/>
      <c r="F573" s="7" t="s">
        <v>7</v>
      </c>
      <c r="G573" s="8">
        <v>42951</v>
      </c>
      <c r="H573" s="52">
        <v>60911.35</v>
      </c>
      <c r="I573" s="7" t="s">
        <v>207</v>
      </c>
      <c r="J573" s="7">
        <f t="shared" si="44"/>
        <v>2017</v>
      </c>
      <c r="K573" s="7" t="s">
        <v>221</v>
      </c>
      <c r="L573" s="58">
        <f t="shared" si="55"/>
        <v>60911.350000000042</v>
      </c>
      <c r="M573" s="61">
        <f t="shared" si="56"/>
        <v>1</v>
      </c>
    </row>
    <row r="574" spans="1:13" x14ac:dyDescent="0.25">
      <c r="A574" s="4">
        <f t="shared" si="48"/>
        <v>586</v>
      </c>
      <c r="B574" s="5">
        <v>42955</v>
      </c>
      <c r="C574" s="10" t="s">
        <v>593</v>
      </c>
      <c r="D574" s="42">
        <v>-45</v>
      </c>
      <c r="E574" s="6"/>
      <c r="F574" s="7" t="s">
        <v>7</v>
      </c>
      <c r="G574" s="8">
        <v>42955</v>
      </c>
      <c r="H574" s="52">
        <v>60866.35</v>
      </c>
      <c r="I574" s="7" t="s">
        <v>205</v>
      </c>
      <c r="J574" s="7">
        <f t="shared" si="44"/>
        <v>2017</v>
      </c>
      <c r="K574" s="7" t="s">
        <v>255</v>
      </c>
      <c r="L574" s="58">
        <f t="shared" si="55"/>
        <v>60866.350000000042</v>
      </c>
      <c r="M574" s="61">
        <f t="shared" si="56"/>
        <v>1</v>
      </c>
    </row>
    <row r="575" spans="1:13" x14ac:dyDescent="0.25">
      <c r="A575" s="4">
        <f t="shared" si="48"/>
        <v>587</v>
      </c>
      <c r="B575" s="30">
        <v>42963</v>
      </c>
      <c r="C575" s="6" t="s">
        <v>595</v>
      </c>
      <c r="D575" s="42">
        <v>-1559.29</v>
      </c>
      <c r="E575" s="6"/>
      <c r="F575" s="7" t="s">
        <v>7</v>
      </c>
      <c r="G575" s="8">
        <v>42962</v>
      </c>
      <c r="H575" s="6"/>
      <c r="I575" s="7" t="s">
        <v>397</v>
      </c>
      <c r="J575" s="7">
        <f t="shared" si="44"/>
        <v>2017</v>
      </c>
      <c r="K575" s="7" t="s">
        <v>221</v>
      </c>
      <c r="L575" s="58">
        <f t="shared" ref="L575:L578" si="57">L574+D575+E575</f>
        <v>59307.060000000041</v>
      </c>
      <c r="M575" s="61" t="str">
        <f t="shared" ref="M575:M578" si="58">IF(L575=H575,1,"")</f>
        <v/>
      </c>
    </row>
    <row r="576" spans="1:13" x14ac:dyDescent="0.25">
      <c r="A576" s="4">
        <f t="shared" si="48"/>
        <v>588</v>
      </c>
      <c r="B576" s="30">
        <v>42963</v>
      </c>
      <c r="C576" s="6" t="s">
        <v>596</v>
      </c>
      <c r="D576" s="42">
        <v>-1559.29</v>
      </c>
      <c r="E576" s="6"/>
      <c r="F576" s="7" t="s">
        <v>7</v>
      </c>
      <c r="G576" s="8">
        <v>42962</v>
      </c>
      <c r="H576" s="52">
        <v>57747.77</v>
      </c>
      <c r="I576" s="7" t="s">
        <v>397</v>
      </c>
      <c r="J576" s="7">
        <f t="shared" si="44"/>
        <v>2017</v>
      </c>
      <c r="K576" s="7" t="s">
        <v>221</v>
      </c>
      <c r="L576" s="58">
        <f t="shared" si="57"/>
        <v>57747.77000000004</v>
      </c>
      <c r="M576" s="61">
        <f t="shared" si="58"/>
        <v>1</v>
      </c>
    </row>
    <row r="577" spans="1:13" x14ac:dyDescent="0.25">
      <c r="A577" s="4">
        <f t="shared" si="48"/>
        <v>589</v>
      </c>
      <c r="B577" s="30">
        <v>42964</v>
      </c>
      <c r="C577" s="10" t="s">
        <v>560</v>
      </c>
      <c r="D577" s="42">
        <v>-38.86</v>
      </c>
      <c r="E577" s="6"/>
      <c r="F577" s="7" t="s">
        <v>7</v>
      </c>
      <c r="G577" s="8">
        <v>42963</v>
      </c>
      <c r="H577" s="52">
        <v>57708.91</v>
      </c>
      <c r="I577" s="7" t="s">
        <v>206</v>
      </c>
      <c r="J577" s="7">
        <f t="shared" si="44"/>
        <v>2017</v>
      </c>
      <c r="K577" s="7" t="s">
        <v>221</v>
      </c>
      <c r="L577" s="58">
        <f t="shared" si="57"/>
        <v>57708.91000000004</v>
      </c>
      <c r="M577" s="61">
        <f t="shared" si="58"/>
        <v>1</v>
      </c>
    </row>
    <row r="578" spans="1:13" x14ac:dyDescent="0.25">
      <c r="A578" s="4">
        <f t="shared" si="48"/>
        <v>590</v>
      </c>
      <c r="B578" s="30">
        <v>42968</v>
      </c>
      <c r="C578" s="10" t="s">
        <v>597</v>
      </c>
      <c r="D578" s="42">
        <v>-30</v>
      </c>
      <c r="E578" s="6"/>
      <c r="F578" s="7" t="s">
        <v>7</v>
      </c>
      <c r="G578" s="8">
        <v>42968</v>
      </c>
      <c r="H578" s="52">
        <v>57678.91</v>
      </c>
      <c r="I578" s="7" t="s">
        <v>207</v>
      </c>
      <c r="J578" s="7">
        <f t="shared" si="44"/>
        <v>2017</v>
      </c>
      <c r="K578" s="7" t="s">
        <v>221</v>
      </c>
      <c r="L578" s="58">
        <f t="shared" si="57"/>
        <v>57678.91000000004</v>
      </c>
      <c r="M578" s="61">
        <f t="shared" si="58"/>
        <v>1</v>
      </c>
    </row>
    <row r="579" spans="1:13" x14ac:dyDescent="0.25">
      <c r="A579" s="4">
        <f t="shared" si="48"/>
        <v>591</v>
      </c>
      <c r="B579" s="30">
        <v>42971</v>
      </c>
      <c r="C579" s="10" t="s">
        <v>598</v>
      </c>
      <c r="D579" s="42">
        <v>-1498</v>
      </c>
      <c r="E579" s="6"/>
      <c r="F579" s="7" t="s">
        <v>7</v>
      </c>
      <c r="G579" s="8">
        <v>42971</v>
      </c>
      <c r="H579" s="52">
        <v>56180.91</v>
      </c>
      <c r="I579" s="7" t="s">
        <v>219</v>
      </c>
      <c r="J579" s="7">
        <f t="shared" ref="J579:J593" si="59">YEAR(B579)</f>
        <v>2017</v>
      </c>
      <c r="K579" s="7" t="s">
        <v>221</v>
      </c>
      <c r="L579" s="58">
        <f t="shared" ref="L579:L593" si="60">L578+D579+E579</f>
        <v>56180.91000000004</v>
      </c>
      <c r="M579" s="61">
        <f t="shared" ref="M579:M593" si="61">IF(L579=H579,1,"")</f>
        <v>1</v>
      </c>
    </row>
    <row r="580" spans="1:13" x14ac:dyDescent="0.25">
      <c r="A580" s="4">
        <f t="shared" si="48"/>
        <v>592</v>
      </c>
      <c r="B580" s="30">
        <v>42976</v>
      </c>
      <c r="C580" s="10" t="s">
        <v>599</v>
      </c>
      <c r="E580" s="7">
        <v>11856</v>
      </c>
      <c r="F580" s="7" t="s">
        <v>7</v>
      </c>
      <c r="G580" s="8">
        <v>42976</v>
      </c>
      <c r="H580" s="7">
        <v>68036.91</v>
      </c>
      <c r="I580" s="7" t="s">
        <v>561</v>
      </c>
      <c r="J580" s="7">
        <f t="shared" si="59"/>
        <v>2017</v>
      </c>
      <c r="K580" s="7" t="s">
        <v>221</v>
      </c>
      <c r="L580" s="58">
        <f t="shared" si="60"/>
        <v>68036.910000000033</v>
      </c>
      <c r="M580" s="61">
        <f t="shared" si="61"/>
        <v>1</v>
      </c>
    </row>
    <row r="581" spans="1:13" x14ac:dyDescent="0.25">
      <c r="A581" s="4">
        <f t="shared" si="48"/>
        <v>593</v>
      </c>
      <c r="B581" s="30">
        <v>42977</v>
      </c>
      <c r="C581" s="10" t="s">
        <v>600</v>
      </c>
      <c r="D581" s="7">
        <v>-60</v>
      </c>
      <c r="F581" s="7" t="s">
        <v>7</v>
      </c>
      <c r="G581" s="8">
        <v>42977</v>
      </c>
      <c r="H581" s="7">
        <v>67976.91</v>
      </c>
      <c r="I581" s="7" t="s">
        <v>205</v>
      </c>
      <c r="J581" s="7">
        <f t="shared" si="59"/>
        <v>2017</v>
      </c>
      <c r="K581" s="7" t="s">
        <v>255</v>
      </c>
      <c r="L581" s="58">
        <f t="shared" si="60"/>
        <v>67976.910000000033</v>
      </c>
      <c r="M581" s="61">
        <f t="shared" si="61"/>
        <v>1</v>
      </c>
    </row>
    <row r="582" spans="1:13" x14ac:dyDescent="0.25">
      <c r="A582" s="4">
        <f t="shared" si="48"/>
        <v>594</v>
      </c>
      <c r="B582" s="30">
        <v>42983</v>
      </c>
      <c r="C582" s="10" t="s">
        <v>601</v>
      </c>
      <c r="D582" s="7">
        <v>-252</v>
      </c>
      <c r="F582" s="7" t="s">
        <v>7</v>
      </c>
      <c r="G582" s="8">
        <v>42983</v>
      </c>
      <c r="H582" s="7">
        <v>67724.91</v>
      </c>
      <c r="I582" s="7" t="s">
        <v>207</v>
      </c>
      <c r="J582" s="7">
        <f t="shared" si="59"/>
        <v>2017</v>
      </c>
      <c r="K582" s="7" t="s">
        <v>221</v>
      </c>
      <c r="L582" s="58">
        <f t="shared" si="60"/>
        <v>67724.910000000033</v>
      </c>
      <c r="M582" s="61">
        <f t="shared" si="61"/>
        <v>1</v>
      </c>
    </row>
    <row r="583" spans="1:13" x14ac:dyDescent="0.25">
      <c r="A583" s="4">
        <f t="shared" si="48"/>
        <v>595</v>
      </c>
      <c r="B583" s="30">
        <v>42991</v>
      </c>
      <c r="C583" s="10" t="s">
        <v>602</v>
      </c>
      <c r="D583" s="7">
        <v>-1559.29</v>
      </c>
      <c r="F583" s="7" t="s">
        <v>7</v>
      </c>
      <c r="G583" s="8">
        <v>42990</v>
      </c>
      <c r="H583" s="7">
        <v>66165.62</v>
      </c>
      <c r="I583" s="7" t="s">
        <v>397</v>
      </c>
      <c r="J583" s="7">
        <f t="shared" si="59"/>
        <v>2017</v>
      </c>
      <c r="K583" s="7" t="s">
        <v>221</v>
      </c>
      <c r="L583" s="58">
        <f t="shared" si="60"/>
        <v>66165.620000000039</v>
      </c>
      <c r="M583" s="61">
        <f t="shared" si="61"/>
        <v>1</v>
      </c>
    </row>
    <row r="584" spans="1:13" x14ac:dyDescent="0.25">
      <c r="A584" s="4">
        <f t="shared" si="48"/>
        <v>596</v>
      </c>
      <c r="B584" s="30">
        <v>42996</v>
      </c>
      <c r="C584" s="10" t="s">
        <v>603</v>
      </c>
      <c r="D584" s="7">
        <v>-60</v>
      </c>
      <c r="F584" s="7" t="s">
        <v>7</v>
      </c>
      <c r="G584" s="8">
        <v>42996</v>
      </c>
      <c r="H584" s="7">
        <v>65021.62</v>
      </c>
      <c r="I584" s="7" t="s">
        <v>205</v>
      </c>
      <c r="J584" s="7">
        <f t="shared" si="59"/>
        <v>2017</v>
      </c>
      <c r="K584" s="7" t="s">
        <v>255</v>
      </c>
      <c r="L584" s="58">
        <f t="shared" si="60"/>
        <v>66105.620000000039</v>
      </c>
      <c r="M584" s="61" t="str">
        <f t="shared" si="61"/>
        <v/>
      </c>
    </row>
    <row r="585" spans="1:13" x14ac:dyDescent="0.25">
      <c r="A585" s="4">
        <f t="shared" si="48"/>
        <v>597</v>
      </c>
      <c r="B585" s="30">
        <v>42996</v>
      </c>
      <c r="C585" s="10" t="s">
        <v>604</v>
      </c>
      <c r="D585" s="7">
        <v>-1084</v>
      </c>
      <c r="F585" s="7" t="s">
        <v>7</v>
      </c>
      <c r="G585" s="8">
        <v>42996</v>
      </c>
      <c r="I585" s="7" t="s">
        <v>219</v>
      </c>
      <c r="J585" s="7">
        <f t="shared" si="59"/>
        <v>2017</v>
      </c>
      <c r="K585" s="7" t="s">
        <v>221</v>
      </c>
      <c r="L585" s="58">
        <f t="shared" si="60"/>
        <v>65021.620000000039</v>
      </c>
      <c r="M585" s="61" t="str">
        <f t="shared" si="61"/>
        <v/>
      </c>
    </row>
    <row r="586" spans="1:13" x14ac:dyDescent="0.25">
      <c r="A586" s="4">
        <f t="shared" si="48"/>
        <v>598</v>
      </c>
      <c r="B586" s="30">
        <v>42997</v>
      </c>
      <c r="C586" s="10" t="s">
        <v>560</v>
      </c>
      <c r="D586" s="7">
        <v>-38.86</v>
      </c>
      <c r="F586" s="7" t="s">
        <v>7</v>
      </c>
      <c r="G586" s="8">
        <v>42996</v>
      </c>
      <c r="H586" s="7">
        <v>64982.76</v>
      </c>
      <c r="I586" s="7" t="s">
        <v>206</v>
      </c>
      <c r="J586" s="7">
        <f t="shared" si="59"/>
        <v>2017</v>
      </c>
      <c r="K586" s="7" t="s">
        <v>221</v>
      </c>
      <c r="L586" s="58">
        <f t="shared" si="60"/>
        <v>64982.760000000038</v>
      </c>
      <c r="M586" s="61">
        <f t="shared" si="61"/>
        <v>1</v>
      </c>
    </row>
    <row r="587" spans="1:13" x14ac:dyDescent="0.25">
      <c r="A587" s="4">
        <f t="shared" si="48"/>
        <v>599</v>
      </c>
      <c r="B587" s="30">
        <v>42998</v>
      </c>
      <c r="C587" s="10" t="s">
        <v>605</v>
      </c>
      <c r="D587" s="7">
        <v>-30</v>
      </c>
      <c r="F587" s="7" t="s">
        <v>7</v>
      </c>
      <c r="G587" s="8">
        <v>42998</v>
      </c>
      <c r="H587" s="7">
        <v>64952.76</v>
      </c>
      <c r="I587" s="7" t="s">
        <v>207</v>
      </c>
      <c r="J587" s="7">
        <f t="shared" si="59"/>
        <v>2017</v>
      </c>
      <c r="K587" s="7" t="s">
        <v>221</v>
      </c>
      <c r="L587" s="58">
        <f t="shared" si="60"/>
        <v>64952.760000000038</v>
      </c>
      <c r="M587" s="61">
        <f t="shared" si="61"/>
        <v>1</v>
      </c>
    </row>
    <row r="588" spans="1:13" x14ac:dyDescent="0.25">
      <c r="A588" s="4">
        <f t="shared" si="48"/>
        <v>600</v>
      </c>
      <c r="B588" s="30">
        <v>43004</v>
      </c>
      <c r="C588" s="10" t="s">
        <v>606</v>
      </c>
      <c r="D588" s="7">
        <v>-60</v>
      </c>
      <c r="F588" s="7" t="s">
        <v>7</v>
      </c>
      <c r="G588" s="8">
        <v>43004</v>
      </c>
      <c r="H588" s="7">
        <v>64892.76</v>
      </c>
      <c r="I588" s="7" t="s">
        <v>205</v>
      </c>
      <c r="J588" s="7">
        <f t="shared" si="59"/>
        <v>2017</v>
      </c>
      <c r="K588" s="7" t="s">
        <v>255</v>
      </c>
      <c r="L588" s="58">
        <f t="shared" si="60"/>
        <v>64892.760000000038</v>
      </c>
      <c r="M588" s="61">
        <f t="shared" si="61"/>
        <v>1</v>
      </c>
    </row>
    <row r="589" spans="1:13" x14ac:dyDescent="0.25">
      <c r="A589" s="4">
        <f t="shared" ref="A589:A613" si="62">A588+1</f>
        <v>601</v>
      </c>
      <c r="B589" s="30">
        <v>43005</v>
      </c>
      <c r="C589" s="10" t="s">
        <v>607</v>
      </c>
      <c r="D589" s="7">
        <v>-2564</v>
      </c>
      <c r="F589" s="7" t="s">
        <v>7</v>
      </c>
      <c r="G589" s="8">
        <v>43005</v>
      </c>
      <c r="H589" s="7">
        <v>62328.76</v>
      </c>
      <c r="I589" s="7" t="s">
        <v>219</v>
      </c>
      <c r="J589" s="7">
        <f t="shared" si="59"/>
        <v>2017</v>
      </c>
      <c r="K589" s="7" t="s">
        <v>221</v>
      </c>
      <c r="L589" s="58">
        <f t="shared" si="60"/>
        <v>62328.760000000038</v>
      </c>
      <c r="M589" s="61">
        <f t="shared" si="61"/>
        <v>1</v>
      </c>
    </row>
    <row r="590" spans="1:13" x14ac:dyDescent="0.25">
      <c r="A590" s="4">
        <f t="shared" si="62"/>
        <v>602</v>
      </c>
      <c r="B590" s="30">
        <v>43006</v>
      </c>
      <c r="C590" s="10" t="s">
        <v>608</v>
      </c>
      <c r="E590" s="7">
        <v>5616</v>
      </c>
      <c r="F590" s="7" t="s">
        <v>7</v>
      </c>
      <c r="G590" s="8">
        <v>43006</v>
      </c>
      <c r="H590" s="7">
        <v>67944.759999999995</v>
      </c>
      <c r="I590" s="7" t="s">
        <v>561</v>
      </c>
      <c r="J590" s="7">
        <f t="shared" si="59"/>
        <v>2017</v>
      </c>
      <c r="K590" s="7" t="s">
        <v>221</v>
      </c>
      <c r="L590" s="58">
        <f t="shared" si="60"/>
        <v>67944.760000000038</v>
      </c>
      <c r="M590" s="61">
        <f t="shared" si="61"/>
        <v>1</v>
      </c>
    </row>
    <row r="591" spans="1:13" x14ac:dyDescent="0.25">
      <c r="A591" s="4">
        <f t="shared" si="62"/>
        <v>603</v>
      </c>
      <c r="B591" s="30">
        <v>43013</v>
      </c>
      <c r="C591" s="10" t="s">
        <v>609</v>
      </c>
      <c r="D591" s="7">
        <v>-60</v>
      </c>
      <c r="F591" s="7" t="s">
        <v>7</v>
      </c>
      <c r="G591" s="8">
        <v>43013</v>
      </c>
      <c r="H591" s="7">
        <v>67632.759999999995</v>
      </c>
      <c r="I591" s="7" t="s">
        <v>205</v>
      </c>
      <c r="J591" s="7">
        <f t="shared" si="59"/>
        <v>2017</v>
      </c>
      <c r="K591" s="7" t="s">
        <v>255</v>
      </c>
      <c r="L591" s="58">
        <f t="shared" si="60"/>
        <v>67884.760000000038</v>
      </c>
      <c r="M591" s="61" t="str">
        <f t="shared" si="61"/>
        <v/>
      </c>
    </row>
    <row r="592" spans="1:13" x14ac:dyDescent="0.25">
      <c r="A592" s="4">
        <f t="shared" si="62"/>
        <v>604</v>
      </c>
      <c r="B592" s="30">
        <v>43013</v>
      </c>
      <c r="C592" s="10" t="s">
        <v>610</v>
      </c>
      <c r="D592" s="7">
        <v>-252</v>
      </c>
      <c r="F592" s="7" t="s">
        <v>7</v>
      </c>
      <c r="G592" s="8">
        <v>43013</v>
      </c>
      <c r="I592" s="7" t="s">
        <v>207</v>
      </c>
      <c r="J592" s="7">
        <f t="shared" si="59"/>
        <v>2017</v>
      </c>
      <c r="K592" s="7" t="s">
        <v>221</v>
      </c>
      <c r="L592" s="58">
        <f t="shared" si="60"/>
        <v>67632.760000000038</v>
      </c>
      <c r="M592" s="61" t="str">
        <f t="shared" si="61"/>
        <v/>
      </c>
    </row>
    <row r="593" spans="1:13" x14ac:dyDescent="0.25">
      <c r="A593" s="4">
        <f t="shared" si="62"/>
        <v>605</v>
      </c>
      <c r="B593" s="30">
        <v>43019</v>
      </c>
      <c r="C593" s="10" t="s">
        <v>611</v>
      </c>
      <c r="D593" s="7">
        <v>-2799</v>
      </c>
      <c r="F593" s="7" t="s">
        <v>7</v>
      </c>
      <c r="G593" s="8">
        <v>43018</v>
      </c>
      <c r="H593" s="7">
        <v>64833.760000000002</v>
      </c>
      <c r="I593" s="7" t="s">
        <v>372</v>
      </c>
      <c r="J593" s="7">
        <f t="shared" si="59"/>
        <v>2017</v>
      </c>
      <c r="K593" s="7" t="s">
        <v>221</v>
      </c>
      <c r="L593" s="58">
        <f t="shared" si="60"/>
        <v>64833.760000000038</v>
      </c>
      <c r="M593" s="61">
        <f t="shared" si="61"/>
        <v>1</v>
      </c>
    </row>
    <row r="594" spans="1:13" x14ac:dyDescent="0.25">
      <c r="A594" s="4">
        <f t="shared" si="62"/>
        <v>606</v>
      </c>
      <c r="D594" s="7">
        <v>-47.96</v>
      </c>
      <c r="F594" s="7" t="s">
        <v>7</v>
      </c>
      <c r="J594" s="7">
        <f t="shared" ref="J594:J613" si="63">YEAR(B594)</f>
        <v>1900</v>
      </c>
      <c r="K594" s="7" t="s">
        <v>221</v>
      </c>
      <c r="L594" s="58">
        <f t="shared" ref="L594:L613" si="64">L593+D594+E594</f>
        <v>64785.800000000039</v>
      </c>
      <c r="M594" s="61" t="str">
        <f t="shared" ref="M594:M613" si="65">IF(L594=H594,1,"")</f>
        <v/>
      </c>
    </row>
    <row r="595" spans="1:13" x14ac:dyDescent="0.25">
      <c r="A595" s="4">
        <f t="shared" si="62"/>
        <v>607</v>
      </c>
      <c r="D595" s="7">
        <v>-60</v>
      </c>
      <c r="F595" s="7" t="s">
        <v>7</v>
      </c>
      <c r="J595" s="7">
        <f t="shared" si="63"/>
        <v>1900</v>
      </c>
      <c r="K595" s="7" t="s">
        <v>221</v>
      </c>
      <c r="L595" s="58">
        <f t="shared" si="64"/>
        <v>64725.800000000039</v>
      </c>
      <c r="M595" s="61" t="str">
        <f t="shared" si="65"/>
        <v/>
      </c>
    </row>
    <row r="596" spans="1:13" x14ac:dyDescent="0.25">
      <c r="A596" s="4">
        <f t="shared" si="62"/>
        <v>608</v>
      </c>
      <c r="B596" s="30">
        <v>43025</v>
      </c>
      <c r="C596" s="7" t="s">
        <v>560</v>
      </c>
      <c r="D596" s="7">
        <v>-38.86</v>
      </c>
      <c r="F596" s="7" t="s">
        <v>7</v>
      </c>
      <c r="G596" s="8">
        <v>43024</v>
      </c>
      <c r="J596" s="7">
        <f t="shared" si="63"/>
        <v>2017</v>
      </c>
      <c r="K596" s="7" t="s">
        <v>221</v>
      </c>
      <c r="L596" s="58">
        <f t="shared" si="64"/>
        <v>64686.940000000039</v>
      </c>
      <c r="M596" s="61" t="str">
        <f t="shared" si="65"/>
        <v/>
      </c>
    </row>
    <row r="597" spans="1:13" x14ac:dyDescent="0.25">
      <c r="A597" s="4">
        <f t="shared" si="62"/>
        <v>609</v>
      </c>
      <c r="B597" s="30">
        <v>43026</v>
      </c>
      <c r="C597" s="7" t="s">
        <v>612</v>
      </c>
      <c r="D597" s="7">
        <v>-820.74</v>
      </c>
      <c r="F597" s="7" t="s">
        <v>7</v>
      </c>
      <c r="G597" s="8">
        <v>43025</v>
      </c>
      <c r="H597" s="7">
        <v>63866.2</v>
      </c>
      <c r="J597" s="7">
        <f t="shared" si="63"/>
        <v>2017</v>
      </c>
      <c r="K597" s="7" t="s">
        <v>221</v>
      </c>
      <c r="L597" s="58">
        <f t="shared" si="64"/>
        <v>63866.200000000041</v>
      </c>
      <c r="M597" s="61">
        <f t="shared" si="65"/>
        <v>1</v>
      </c>
    </row>
    <row r="598" spans="1:13" x14ac:dyDescent="0.25">
      <c r="A598" s="4">
        <f t="shared" si="62"/>
        <v>610</v>
      </c>
      <c r="B598" s="30">
        <v>43028</v>
      </c>
      <c r="C598" s="7" t="s">
        <v>613</v>
      </c>
      <c r="D598" s="7">
        <v>-30</v>
      </c>
      <c r="F598" s="7" t="s">
        <v>7</v>
      </c>
      <c r="G598" s="8">
        <v>43028</v>
      </c>
      <c r="H598" s="7">
        <v>63836.2</v>
      </c>
      <c r="J598" s="7">
        <f t="shared" si="63"/>
        <v>2017</v>
      </c>
      <c r="K598" s="7" t="s">
        <v>221</v>
      </c>
      <c r="L598" s="58">
        <f t="shared" si="64"/>
        <v>63836.200000000041</v>
      </c>
      <c r="M598" s="61">
        <f t="shared" si="65"/>
        <v>1</v>
      </c>
    </row>
    <row r="599" spans="1:13" x14ac:dyDescent="0.25">
      <c r="A599" s="4">
        <f t="shared" si="62"/>
        <v>611</v>
      </c>
      <c r="B599" s="30">
        <v>43031</v>
      </c>
      <c r="C599" s="7" t="s">
        <v>614</v>
      </c>
      <c r="D599" s="7">
        <v>-4000</v>
      </c>
      <c r="F599" s="7" t="s">
        <v>7</v>
      </c>
      <c r="G599" s="8">
        <v>43031</v>
      </c>
      <c r="H599" s="7">
        <v>59836.2</v>
      </c>
      <c r="J599" s="7">
        <f t="shared" si="63"/>
        <v>2017</v>
      </c>
      <c r="K599" s="7" t="s">
        <v>221</v>
      </c>
      <c r="L599" s="58">
        <f t="shared" si="64"/>
        <v>59836.200000000041</v>
      </c>
      <c r="M599" s="61">
        <f t="shared" si="65"/>
        <v>1</v>
      </c>
    </row>
    <row r="600" spans="1:13" x14ac:dyDescent="0.25">
      <c r="A600" s="4">
        <f t="shared" si="62"/>
        <v>612</v>
      </c>
      <c r="B600" s="30">
        <v>43033</v>
      </c>
      <c r="C600" s="7" t="s">
        <v>615</v>
      </c>
      <c r="D600" s="7">
        <v>-887</v>
      </c>
      <c r="F600" s="7" t="s">
        <v>7</v>
      </c>
      <c r="G600" s="8">
        <v>43033</v>
      </c>
      <c r="J600" s="7">
        <f t="shared" si="63"/>
        <v>2017</v>
      </c>
      <c r="K600" s="7" t="s">
        <v>221</v>
      </c>
      <c r="L600" s="58">
        <f t="shared" si="64"/>
        <v>58949.200000000041</v>
      </c>
      <c r="M600" s="61" t="str">
        <f t="shared" si="65"/>
        <v/>
      </c>
    </row>
    <row r="601" spans="1:13" x14ac:dyDescent="0.25">
      <c r="A601" s="4">
        <f t="shared" si="62"/>
        <v>613</v>
      </c>
      <c r="B601" s="30">
        <v>43033</v>
      </c>
      <c r="C601" s="7" t="s">
        <v>616</v>
      </c>
      <c r="D601" s="7">
        <v>-60</v>
      </c>
      <c r="F601" s="7" t="s">
        <v>7</v>
      </c>
      <c r="G601" s="8">
        <v>43033</v>
      </c>
      <c r="H601" s="7">
        <v>58889.2</v>
      </c>
      <c r="J601" s="7">
        <f t="shared" si="63"/>
        <v>2017</v>
      </c>
      <c r="K601" s="7" t="s">
        <v>221</v>
      </c>
      <c r="L601" s="58">
        <f t="shared" si="64"/>
        <v>58889.200000000041</v>
      </c>
      <c r="M601" s="61">
        <f t="shared" si="65"/>
        <v>1</v>
      </c>
    </row>
    <row r="602" spans="1:13" x14ac:dyDescent="0.25">
      <c r="A602" s="4">
        <f t="shared" si="62"/>
        <v>614</v>
      </c>
      <c r="B602" s="30">
        <v>43040</v>
      </c>
      <c r="C602" s="7" t="s">
        <v>617</v>
      </c>
      <c r="E602" s="7">
        <v>13104</v>
      </c>
      <c r="F602" s="7" t="s">
        <v>7</v>
      </c>
      <c r="G602" s="8">
        <v>43040</v>
      </c>
      <c r="H602" s="7">
        <v>71993.2</v>
      </c>
      <c r="J602" s="7">
        <f t="shared" si="63"/>
        <v>2017</v>
      </c>
      <c r="K602" s="7" t="s">
        <v>221</v>
      </c>
      <c r="L602" s="58">
        <f t="shared" si="64"/>
        <v>71993.200000000041</v>
      </c>
      <c r="M602" s="61">
        <f t="shared" si="65"/>
        <v>1</v>
      </c>
    </row>
    <row r="603" spans="1:13" x14ac:dyDescent="0.25">
      <c r="A603" s="4">
        <f t="shared" si="62"/>
        <v>615</v>
      </c>
      <c r="B603" s="30">
        <v>43045</v>
      </c>
      <c r="C603" s="7" t="s">
        <v>618</v>
      </c>
      <c r="D603" s="7">
        <v>-1559.29</v>
      </c>
      <c r="F603" s="7" t="s">
        <v>7</v>
      </c>
      <c r="G603" s="8">
        <v>43042</v>
      </c>
      <c r="J603" s="7">
        <f t="shared" si="63"/>
        <v>2017</v>
      </c>
      <c r="K603" s="7" t="s">
        <v>221</v>
      </c>
      <c r="L603" s="58">
        <f t="shared" si="64"/>
        <v>70433.910000000047</v>
      </c>
      <c r="M603" s="61" t="str">
        <f t="shared" si="65"/>
        <v/>
      </c>
    </row>
    <row r="604" spans="1:13" x14ac:dyDescent="0.25">
      <c r="A604" s="4">
        <f t="shared" si="62"/>
        <v>616</v>
      </c>
      <c r="B604" s="30">
        <v>43045</v>
      </c>
      <c r="C604" s="7" t="s">
        <v>619</v>
      </c>
      <c r="D604" s="7">
        <v>-1559.29</v>
      </c>
      <c r="F604" s="7" t="s">
        <v>7</v>
      </c>
      <c r="G604" s="8">
        <v>43042</v>
      </c>
      <c r="J604" s="7">
        <f t="shared" si="63"/>
        <v>2017</v>
      </c>
      <c r="K604" s="7" t="s">
        <v>221</v>
      </c>
      <c r="L604" s="58">
        <f t="shared" si="64"/>
        <v>68874.620000000054</v>
      </c>
      <c r="M604" s="61" t="str">
        <f t="shared" si="65"/>
        <v/>
      </c>
    </row>
    <row r="605" spans="1:13" x14ac:dyDescent="0.25">
      <c r="A605" s="4">
        <f t="shared" si="62"/>
        <v>617</v>
      </c>
      <c r="B605" s="30">
        <v>43045</v>
      </c>
      <c r="C605" s="7" t="s">
        <v>620</v>
      </c>
      <c r="D605" s="7">
        <v>-252</v>
      </c>
      <c r="F605" s="7" t="s">
        <v>7</v>
      </c>
      <c r="G605" s="8">
        <v>43045</v>
      </c>
      <c r="H605" s="7">
        <v>68622.62</v>
      </c>
      <c r="J605" s="7">
        <f t="shared" si="63"/>
        <v>2017</v>
      </c>
      <c r="K605" s="7" t="s">
        <v>221</v>
      </c>
      <c r="L605" s="58">
        <f t="shared" si="64"/>
        <v>68622.620000000054</v>
      </c>
      <c r="M605" s="61" t="str">
        <f t="shared" si="65"/>
        <v/>
      </c>
    </row>
    <row r="606" spans="1:13" x14ac:dyDescent="0.25">
      <c r="A606" s="4">
        <f t="shared" si="62"/>
        <v>618</v>
      </c>
      <c r="B606" s="30">
        <v>43048</v>
      </c>
      <c r="C606" s="7" t="s">
        <v>621</v>
      </c>
      <c r="D606" s="7">
        <v>-60</v>
      </c>
      <c r="F606" s="7" t="s">
        <v>7</v>
      </c>
      <c r="G606" s="8">
        <v>43048</v>
      </c>
      <c r="H606" s="7">
        <v>68562.62</v>
      </c>
      <c r="J606" s="7">
        <f t="shared" si="63"/>
        <v>2017</v>
      </c>
      <c r="K606" s="7" t="s">
        <v>221</v>
      </c>
      <c r="L606" s="58">
        <f t="shared" si="64"/>
        <v>68562.620000000054</v>
      </c>
      <c r="M606" s="61" t="str">
        <f t="shared" si="65"/>
        <v/>
      </c>
    </row>
    <row r="607" spans="1:13" x14ac:dyDescent="0.25">
      <c r="A607" s="4">
        <f t="shared" si="62"/>
        <v>619</v>
      </c>
      <c r="B607" s="30">
        <v>43055</v>
      </c>
      <c r="C607" s="7" t="s">
        <v>622</v>
      </c>
      <c r="D607" s="7">
        <v>-60</v>
      </c>
      <c r="F607" s="7" t="s">
        <v>7</v>
      </c>
      <c r="G607" s="8">
        <v>43055</v>
      </c>
      <c r="H607" s="7">
        <v>68502.62</v>
      </c>
      <c r="J607" s="7">
        <f t="shared" si="63"/>
        <v>2017</v>
      </c>
      <c r="K607" s="7" t="s">
        <v>221</v>
      </c>
      <c r="L607" s="58">
        <f t="shared" si="64"/>
        <v>68502.620000000054</v>
      </c>
      <c r="M607" s="61" t="str">
        <f t="shared" si="65"/>
        <v/>
      </c>
    </row>
    <row r="608" spans="1:13" x14ac:dyDescent="0.25">
      <c r="A608" s="4">
        <f t="shared" si="62"/>
        <v>620</v>
      </c>
      <c r="B608" s="30">
        <v>43056</v>
      </c>
      <c r="C608" s="7" t="s">
        <v>560</v>
      </c>
      <c r="D608" s="7">
        <v>-38.86</v>
      </c>
      <c r="F608" s="7" t="s">
        <v>7</v>
      </c>
      <c r="G608" s="8">
        <v>43055</v>
      </c>
      <c r="H608" s="7">
        <v>68463.759999999995</v>
      </c>
      <c r="J608" s="7">
        <f t="shared" si="63"/>
        <v>2017</v>
      </c>
      <c r="K608" s="7" t="s">
        <v>221</v>
      </c>
      <c r="L608" s="58">
        <f t="shared" si="64"/>
        <v>68463.760000000053</v>
      </c>
      <c r="M608" s="61" t="str">
        <f t="shared" si="65"/>
        <v/>
      </c>
    </row>
    <row r="609" spans="1:13" x14ac:dyDescent="0.25">
      <c r="A609" s="4">
        <f t="shared" si="62"/>
        <v>621</v>
      </c>
      <c r="B609" s="30">
        <v>43059</v>
      </c>
      <c r="C609" s="7" t="s">
        <v>623</v>
      </c>
      <c r="D609" s="7">
        <v>-30</v>
      </c>
      <c r="F609" s="7" t="s">
        <v>7</v>
      </c>
      <c r="G609" s="8">
        <v>43059</v>
      </c>
      <c r="H609" s="7">
        <v>68433.759999999995</v>
      </c>
      <c r="J609" s="7">
        <f t="shared" si="63"/>
        <v>2017</v>
      </c>
      <c r="K609" s="7" t="s">
        <v>221</v>
      </c>
      <c r="L609" s="58">
        <f t="shared" si="64"/>
        <v>68433.760000000053</v>
      </c>
      <c r="M609" s="61" t="str">
        <f t="shared" si="65"/>
        <v/>
      </c>
    </row>
    <row r="610" spans="1:13" x14ac:dyDescent="0.25">
      <c r="A610" s="4">
        <f t="shared" si="62"/>
        <v>622</v>
      </c>
      <c r="B610" s="30">
        <v>43063</v>
      </c>
      <c r="C610" s="7" t="s">
        <v>624</v>
      </c>
      <c r="D610" s="7">
        <v>-2135</v>
      </c>
      <c r="F610" s="7" t="s">
        <v>7</v>
      </c>
      <c r="G610" s="8">
        <v>43063</v>
      </c>
      <c r="H610" s="7">
        <v>66298.759999999995</v>
      </c>
      <c r="J610" s="7">
        <f t="shared" si="63"/>
        <v>2017</v>
      </c>
      <c r="K610" s="7" t="s">
        <v>221</v>
      </c>
      <c r="L610" s="58">
        <f t="shared" si="64"/>
        <v>66298.760000000053</v>
      </c>
      <c r="M610" s="61" t="str">
        <f t="shared" si="65"/>
        <v/>
      </c>
    </row>
    <row r="611" spans="1:13" x14ac:dyDescent="0.25">
      <c r="A611" s="4">
        <f t="shared" si="62"/>
        <v>623</v>
      </c>
      <c r="B611" s="30">
        <v>43066</v>
      </c>
      <c r="C611" s="7" t="s">
        <v>625</v>
      </c>
      <c r="D611" s="7">
        <v>-8400</v>
      </c>
      <c r="F611" s="7" t="s">
        <v>7</v>
      </c>
      <c r="G611" s="8">
        <v>43063</v>
      </c>
      <c r="J611" s="7">
        <f t="shared" si="63"/>
        <v>2017</v>
      </c>
      <c r="K611" s="7" t="s">
        <v>221</v>
      </c>
      <c r="L611" s="58">
        <f t="shared" si="64"/>
        <v>57898.760000000053</v>
      </c>
      <c r="M611" s="61" t="str">
        <f t="shared" si="65"/>
        <v/>
      </c>
    </row>
    <row r="612" spans="1:13" x14ac:dyDescent="0.25">
      <c r="A612" s="4">
        <f t="shared" si="62"/>
        <v>624</v>
      </c>
      <c r="B612" s="30">
        <v>43066</v>
      </c>
      <c r="C612" s="7" t="s">
        <v>626</v>
      </c>
      <c r="D612" s="7">
        <v>-60</v>
      </c>
      <c r="F612" s="7" t="s">
        <v>7</v>
      </c>
      <c r="G612" s="8">
        <v>43066</v>
      </c>
      <c r="H612" s="7">
        <v>57838.76</v>
      </c>
      <c r="J612" s="7">
        <f t="shared" si="63"/>
        <v>2017</v>
      </c>
      <c r="K612" s="7" t="s">
        <v>221</v>
      </c>
      <c r="L612" s="58">
        <f t="shared" si="64"/>
        <v>57838.760000000053</v>
      </c>
      <c r="M612" s="61" t="str">
        <f t="shared" si="65"/>
        <v/>
      </c>
    </row>
    <row r="613" spans="1:13" x14ac:dyDescent="0.25">
      <c r="A613" s="4">
        <f t="shared" si="62"/>
        <v>625</v>
      </c>
      <c r="B613" s="30">
        <v>43068</v>
      </c>
      <c r="C613" s="7" t="s">
        <v>627</v>
      </c>
      <c r="E613" s="7">
        <v>11856</v>
      </c>
      <c r="F613" s="7" t="s">
        <v>7</v>
      </c>
      <c r="G613" s="8">
        <v>43068</v>
      </c>
      <c r="H613" s="7">
        <v>69694.759999999995</v>
      </c>
      <c r="J613" s="7">
        <f t="shared" si="63"/>
        <v>2017</v>
      </c>
      <c r="K613" s="7" t="s">
        <v>221</v>
      </c>
      <c r="L613" s="58">
        <f t="shared" si="64"/>
        <v>69694.760000000053</v>
      </c>
      <c r="M613" s="61" t="str">
        <f t="shared" si="65"/>
        <v/>
      </c>
    </row>
  </sheetData>
  <autoFilter ref="A1:M545">
    <filterColumn colId="9">
      <filters>
        <filter val="2017"/>
      </filters>
    </filterColumn>
  </autoFilter>
  <sortState ref="A2:L215">
    <sortCondition ref="A2:A215"/>
  </sortState>
  <pageMargins left="0.23622047244094491" right="0.23622047244094491" top="0.39370078740157483" bottom="0.39370078740157483" header="0.31496062992125984" footer="0.31496062992125984"/>
  <pageSetup paperSize="9" scale="47" fitToHeight="0" orientation="portrait" horizontalDpi="1200" verticalDpi="1200" r:id="rId1"/>
  <headerFooter>
    <oddHeader>&amp;R&amp;D - &amp;T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>
    <pageSetUpPr fitToPage="1"/>
  </sheetPr>
  <dimension ref="A2:G25"/>
  <sheetViews>
    <sheetView topLeftCell="A3" workbookViewId="0">
      <selection activeCell="H17" sqref="H17"/>
    </sheetView>
  </sheetViews>
  <sheetFormatPr baseColWidth="10" defaultRowHeight="15" x14ac:dyDescent="0.25"/>
  <cols>
    <col min="1" max="1" width="21" bestFit="1" customWidth="1"/>
    <col min="2" max="2" width="15.7109375" customWidth="1"/>
    <col min="3" max="3" width="16.42578125" bestFit="1" customWidth="1"/>
    <col min="4" max="4" width="16.85546875" customWidth="1"/>
    <col min="5" max="5" width="17.42578125" customWidth="1"/>
    <col min="6" max="8" width="10.7109375" customWidth="1"/>
    <col min="9" max="9" width="12.5703125" customWidth="1"/>
    <col min="10" max="17" width="10.7109375" customWidth="1"/>
    <col min="18" max="18" width="12.5703125" customWidth="1"/>
    <col min="19" max="366" width="10.7109375" customWidth="1"/>
    <col min="367" max="367" width="6.28515625" customWidth="1"/>
    <col min="368" max="368" width="12.5703125" bestFit="1" customWidth="1"/>
  </cols>
  <sheetData>
    <row r="2" spans="1:7" x14ac:dyDescent="0.25">
      <c r="A2" s="27" t="s">
        <v>252</v>
      </c>
      <c r="B2" s="28">
        <v>2017</v>
      </c>
    </row>
    <row r="4" spans="1:7" x14ac:dyDescent="0.25">
      <c r="A4" s="27" t="s">
        <v>222</v>
      </c>
      <c r="B4" t="s">
        <v>224</v>
      </c>
      <c r="C4" t="s">
        <v>225</v>
      </c>
      <c r="D4" t="s">
        <v>227</v>
      </c>
      <c r="E4" t="s">
        <v>226</v>
      </c>
    </row>
    <row r="5" spans="1:7" x14ac:dyDescent="0.25">
      <c r="A5" s="28" t="s">
        <v>208</v>
      </c>
      <c r="B5" s="49"/>
      <c r="C5" s="49">
        <v>12960</v>
      </c>
      <c r="D5" s="29">
        <v>0</v>
      </c>
      <c r="E5" s="29">
        <v>0.13652164752975876</v>
      </c>
    </row>
    <row r="6" spans="1:7" x14ac:dyDescent="0.25">
      <c r="A6" s="28" t="s">
        <v>207</v>
      </c>
      <c r="B6" s="49">
        <v>-3060</v>
      </c>
      <c r="C6" s="49"/>
      <c r="D6" s="29">
        <v>3.6650275050732484E-2</v>
      </c>
      <c r="E6" s="29">
        <v>0</v>
      </c>
    </row>
    <row r="7" spans="1:7" x14ac:dyDescent="0.25">
      <c r="A7" s="28" t="s">
        <v>206</v>
      </c>
      <c r="B7" s="49">
        <v>-401</v>
      </c>
      <c r="C7" s="49"/>
      <c r="D7" s="29">
        <v>4.8028628416155973E-3</v>
      </c>
      <c r="E7" s="29">
        <v>0</v>
      </c>
      <c r="G7" t="s">
        <v>470</v>
      </c>
    </row>
    <row r="8" spans="1:7" x14ac:dyDescent="0.25">
      <c r="A8" s="28" t="s">
        <v>213</v>
      </c>
      <c r="B8" s="49">
        <v>-200</v>
      </c>
      <c r="C8" s="49">
        <v>200</v>
      </c>
      <c r="D8" s="29">
        <v>2.3954428137733653E-3</v>
      </c>
      <c r="E8" s="29">
        <v>2.1068155482987464E-3</v>
      </c>
      <c r="G8">
        <v>60000</v>
      </c>
    </row>
    <row r="9" spans="1:7" x14ac:dyDescent="0.25">
      <c r="A9" s="28" t="s">
        <v>219</v>
      </c>
      <c r="B9" s="49">
        <v>-17447</v>
      </c>
      <c r="C9" s="49">
        <v>13442</v>
      </c>
      <c r="D9" s="29">
        <v>0.20896645385951951</v>
      </c>
      <c r="E9" s="29">
        <v>0.14159907300115876</v>
      </c>
      <c r="G9">
        <v>9300</v>
      </c>
    </row>
    <row r="10" spans="1:7" x14ac:dyDescent="0.25">
      <c r="A10" s="28" t="s">
        <v>212</v>
      </c>
      <c r="B10" s="49">
        <v>-6.1</v>
      </c>
      <c r="C10" s="49"/>
      <c r="D10" s="29">
        <v>7.3061005820087627E-5</v>
      </c>
      <c r="E10" s="29">
        <v>0</v>
      </c>
      <c r="G10">
        <f>G8-G9</f>
        <v>50700</v>
      </c>
    </row>
    <row r="11" spans="1:7" x14ac:dyDescent="0.25">
      <c r="A11" s="28" t="s">
        <v>210</v>
      </c>
      <c r="B11" s="49">
        <v>-16209.24</v>
      </c>
      <c r="C11" s="49"/>
      <c r="D11" s="29">
        <v>0.1941415373736389</v>
      </c>
      <c r="E11" s="29">
        <v>0</v>
      </c>
      <c r="G11">
        <f>GETPIVOTDATA("Somme de Débit",$A$4,"Type1","Dividendes 2014")</f>
        <v>-9700</v>
      </c>
    </row>
    <row r="12" spans="1:7" x14ac:dyDescent="0.25">
      <c r="A12" s="28" t="s">
        <v>218</v>
      </c>
      <c r="B12" s="49">
        <v>-461.17</v>
      </c>
      <c r="C12" s="49"/>
      <c r="D12" s="29">
        <v>5.5235318121393141E-3</v>
      </c>
      <c r="E12" s="29">
        <v>0</v>
      </c>
      <c r="G12">
        <f>G10+G11</f>
        <v>41000</v>
      </c>
    </row>
    <row r="13" spans="1:7" x14ac:dyDescent="0.25">
      <c r="A13" s="28" t="s">
        <v>205</v>
      </c>
      <c r="B13" s="49">
        <v>-1136.9500000000003</v>
      </c>
      <c r="C13" s="49"/>
      <c r="D13" s="29">
        <v>1.361749353559814E-2</v>
      </c>
      <c r="E13" s="29">
        <v>0</v>
      </c>
    </row>
    <row r="14" spans="1:7" x14ac:dyDescent="0.25">
      <c r="A14" s="28" t="s">
        <v>276</v>
      </c>
      <c r="B14" s="49">
        <v>-720</v>
      </c>
      <c r="C14" s="49"/>
      <c r="D14" s="29">
        <v>8.6235941295841143E-3</v>
      </c>
      <c r="E14" s="29">
        <v>0</v>
      </c>
    </row>
    <row r="15" spans="1:7" x14ac:dyDescent="0.25">
      <c r="A15" s="28" t="s">
        <v>372</v>
      </c>
      <c r="B15" s="49">
        <v>-12556</v>
      </c>
      <c r="C15" s="49"/>
      <c r="D15" s="29">
        <v>0.15038589984869186</v>
      </c>
      <c r="E15" s="29">
        <v>0</v>
      </c>
    </row>
    <row r="16" spans="1:7" x14ac:dyDescent="0.25">
      <c r="A16" s="28" t="s">
        <v>397</v>
      </c>
      <c r="B16" s="49">
        <v>-17206.579999999998</v>
      </c>
      <c r="C16" s="49"/>
      <c r="D16" s="29">
        <v>0.20608689205308253</v>
      </c>
      <c r="E16" s="29">
        <v>0</v>
      </c>
    </row>
    <row r="17" spans="1:5" x14ac:dyDescent="0.25">
      <c r="A17" s="28" t="s">
        <v>408</v>
      </c>
      <c r="B17" s="49">
        <v>-2827.12</v>
      </c>
      <c r="C17" s="49"/>
      <c r="D17" s="29">
        <v>3.3861021438374779E-2</v>
      </c>
      <c r="E17" s="29">
        <v>0</v>
      </c>
    </row>
    <row r="18" spans="1:5" x14ac:dyDescent="0.25">
      <c r="A18" s="28" t="s">
        <v>407</v>
      </c>
      <c r="B18" s="49">
        <v>-9700</v>
      </c>
      <c r="C18" s="49"/>
      <c r="D18" s="29">
        <v>0.1161789764680082</v>
      </c>
      <c r="E18" s="29">
        <v>0</v>
      </c>
    </row>
    <row r="19" spans="1:5" x14ac:dyDescent="0.25">
      <c r="A19" s="28" t="s">
        <v>538</v>
      </c>
      <c r="B19" s="49">
        <v>-55.3</v>
      </c>
      <c r="C19" s="49"/>
      <c r="D19" s="29">
        <v>6.6233993800833546E-4</v>
      </c>
      <c r="E19" s="29">
        <v>0</v>
      </c>
    </row>
    <row r="20" spans="1:5" x14ac:dyDescent="0.25">
      <c r="A20" s="28" t="s">
        <v>537</v>
      </c>
      <c r="B20" s="49">
        <v>-6.6</v>
      </c>
      <c r="C20" s="49"/>
      <c r="D20" s="29">
        <v>7.9049612854521046E-5</v>
      </c>
      <c r="E20" s="29">
        <v>0</v>
      </c>
    </row>
    <row r="21" spans="1:5" x14ac:dyDescent="0.25">
      <c r="A21" s="28" t="s">
        <v>535</v>
      </c>
      <c r="B21" s="49">
        <v>-224.4</v>
      </c>
      <c r="C21" s="49"/>
      <c r="D21" s="29">
        <v>2.6876868370537157E-3</v>
      </c>
      <c r="E21" s="29">
        <v>0</v>
      </c>
    </row>
    <row r="22" spans="1:5" x14ac:dyDescent="0.25">
      <c r="A22" s="28" t="s">
        <v>536</v>
      </c>
      <c r="B22" s="49">
        <v>-227.7</v>
      </c>
      <c r="C22" s="49"/>
      <c r="D22" s="29">
        <v>2.7272116434809762E-3</v>
      </c>
      <c r="E22" s="29">
        <v>0</v>
      </c>
    </row>
    <row r="23" spans="1:5" x14ac:dyDescent="0.25">
      <c r="A23" s="28" t="s">
        <v>561</v>
      </c>
      <c r="B23" s="49"/>
      <c r="C23" s="49">
        <v>68328</v>
      </c>
      <c r="D23" s="29">
        <v>0</v>
      </c>
      <c r="E23" s="29">
        <v>0.71977246392078376</v>
      </c>
    </row>
    <row r="24" spans="1:5" x14ac:dyDescent="0.25">
      <c r="A24" s="28" t="s">
        <v>594</v>
      </c>
      <c r="B24" s="49">
        <v>-1046.71</v>
      </c>
      <c r="C24" s="49"/>
      <c r="D24" s="29">
        <v>1.2536669738023596E-2</v>
      </c>
      <c r="E24" s="29">
        <v>0</v>
      </c>
    </row>
    <row r="25" spans="1:5" x14ac:dyDescent="0.25">
      <c r="A25" s="28" t="s">
        <v>223</v>
      </c>
      <c r="B25" s="49">
        <v>-83491.87</v>
      </c>
      <c r="C25" s="49">
        <v>94930</v>
      </c>
      <c r="D25" s="29">
        <v>1</v>
      </c>
      <c r="E25" s="29">
        <v>1</v>
      </c>
    </row>
  </sheetData>
  <pageMargins left="0.7" right="0.7" top="0.75" bottom="0.75" header="0.3" footer="0.3"/>
  <pageSetup paperSize="9" scale="93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Feuil1</vt:lpstr>
      <vt:lpstr>Feuil2</vt:lpstr>
      <vt:lpstr>Feuil1!Impression_des_titres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Laurent</dc:creator>
  <cp:lastModifiedBy>Pasteau Laurent (EXT)</cp:lastModifiedBy>
  <cp:lastPrinted>2017-11-30T16:37:15Z</cp:lastPrinted>
  <dcterms:created xsi:type="dcterms:W3CDTF">2014-04-05T16:38:59Z</dcterms:created>
  <dcterms:modified xsi:type="dcterms:W3CDTF">2017-11-30T16:37:19Z</dcterms:modified>
</cp:coreProperties>
</file>