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ellini\OneDrive - Datalogic S.p.a\Desktop\AI - Università\Combinatorial Decision Making\Mod II\Present_Wrapping_Problem_project\CP\src\"/>
    </mc:Choice>
  </mc:AlternateContent>
  <xr:revisionPtr revIDLastSave="0" documentId="13_ncr:1_{CA5D87EF-D7C2-43BA-9295-F311FDE10518}" xr6:coauthVersionLast="41" xr6:coauthVersionMax="41" xr10:uidLastSave="{00000000-0000-0000-0000-000000000000}"/>
  <bookViews>
    <workbookView xWindow="-108" yWindow="-108" windowWidth="23256" windowHeight="12576" activeTab="13" xr2:uid="{DE394802-AFAF-498C-8597-90877A4BFD77}"/>
  </bookViews>
  <sheets>
    <sheet name="FF" sheetId="1" r:id="rId1"/>
    <sheet name="FF_symbre" sheetId="12" r:id="rId2"/>
    <sheet name="dwd_symbre" sheetId="13" r:id="rId3"/>
    <sheet name="anti_FF_symbre" sheetId="14" r:id="rId4"/>
    <sheet name="dwd" sheetId="2" r:id="rId5"/>
    <sheet name="Foglio7" sheetId="16" state="hidden" r:id="rId6"/>
    <sheet name="anti_FF" sheetId="8" r:id="rId7"/>
    <sheet name="small" sheetId="3" r:id="rId8"/>
    <sheet name="i_o" sheetId="4" r:id="rId9"/>
    <sheet name="larg" sheetId="5" r:id="rId10"/>
    <sheet name="sym vs no_sym" sheetId="10" r:id="rId11"/>
    <sheet name="default" sheetId="9" r:id="rId12"/>
    <sheet name="total" sheetId="11" state="hidden" r:id="rId13"/>
    <sheet name="basic_vs_gen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1" l="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2" i="11"/>
  <c r="G4" i="11"/>
  <c r="H4" i="11"/>
  <c r="I4" i="11"/>
  <c r="J4" i="11"/>
  <c r="G5" i="11"/>
  <c r="H5" i="11"/>
  <c r="I5" i="11"/>
  <c r="J5" i="11"/>
  <c r="G6" i="11"/>
  <c r="H6" i="11"/>
  <c r="I6" i="11"/>
  <c r="J6" i="11"/>
  <c r="G7" i="11"/>
  <c r="H7" i="11"/>
  <c r="I7" i="11"/>
  <c r="J7" i="11"/>
  <c r="G8" i="11"/>
  <c r="H8" i="11"/>
  <c r="I8" i="11"/>
  <c r="J8" i="11"/>
  <c r="G9" i="11"/>
  <c r="H9" i="11"/>
  <c r="I9" i="11"/>
  <c r="J9" i="11"/>
  <c r="G10" i="11"/>
  <c r="H10" i="11"/>
  <c r="I10" i="11"/>
  <c r="J10" i="11"/>
  <c r="G11" i="11"/>
  <c r="H11" i="11"/>
  <c r="I11" i="11"/>
  <c r="J11" i="11"/>
  <c r="G12" i="11"/>
  <c r="H12" i="11"/>
  <c r="I12" i="11"/>
  <c r="J12" i="11"/>
  <c r="G13" i="11"/>
  <c r="H13" i="11"/>
  <c r="I13" i="11"/>
  <c r="J13" i="11"/>
  <c r="G14" i="11"/>
  <c r="H14" i="11"/>
  <c r="I14" i="11"/>
  <c r="J14" i="11"/>
  <c r="G15" i="11"/>
  <c r="H15" i="11"/>
  <c r="I15" i="11"/>
  <c r="J15" i="11"/>
  <c r="G16" i="11"/>
  <c r="H16" i="11"/>
  <c r="I16" i="11"/>
  <c r="J16" i="11"/>
  <c r="G17" i="11"/>
  <c r="H17" i="11"/>
  <c r="I17" i="11"/>
  <c r="J17" i="11"/>
  <c r="G18" i="11"/>
  <c r="H18" i="11"/>
  <c r="I18" i="11"/>
  <c r="J18" i="11"/>
  <c r="G19" i="11"/>
  <c r="H19" i="11"/>
  <c r="I19" i="11"/>
  <c r="J19" i="11"/>
  <c r="G20" i="11"/>
  <c r="H20" i="11"/>
  <c r="I20" i="11"/>
  <c r="J20" i="11"/>
  <c r="G21" i="11"/>
  <c r="H21" i="11"/>
  <c r="I21" i="11"/>
  <c r="J21" i="11"/>
  <c r="G22" i="11"/>
  <c r="H22" i="11"/>
  <c r="I22" i="11"/>
  <c r="J22" i="11"/>
  <c r="G23" i="11"/>
  <c r="H23" i="11"/>
  <c r="I23" i="11"/>
  <c r="J23" i="11"/>
  <c r="G24" i="11"/>
  <c r="H24" i="11"/>
  <c r="I24" i="11"/>
  <c r="J24" i="11"/>
  <c r="G25" i="11"/>
  <c r="H25" i="11"/>
  <c r="I25" i="11"/>
  <c r="J25" i="11"/>
  <c r="G26" i="11"/>
  <c r="H26" i="11"/>
  <c r="I26" i="11"/>
  <c r="J26" i="11"/>
  <c r="G27" i="11"/>
  <c r="H27" i="11"/>
  <c r="I27" i="11"/>
  <c r="J27" i="11"/>
  <c r="G28" i="11"/>
  <c r="H28" i="11"/>
  <c r="I28" i="11"/>
  <c r="J28" i="11"/>
  <c r="G29" i="11"/>
  <c r="H29" i="11"/>
  <c r="I29" i="11"/>
  <c r="J29" i="11"/>
  <c r="G30" i="11"/>
  <c r="H30" i="11"/>
  <c r="I30" i="11"/>
  <c r="J30" i="11"/>
  <c r="G31" i="11"/>
  <c r="H31" i="11"/>
  <c r="I31" i="11"/>
  <c r="J31" i="11"/>
  <c r="G32" i="11"/>
  <c r="H32" i="11"/>
  <c r="I32" i="11"/>
  <c r="J32" i="11"/>
  <c r="G33" i="11"/>
  <c r="H33" i="11"/>
  <c r="I33" i="11"/>
  <c r="J33" i="11"/>
  <c r="G34" i="11"/>
  <c r="H34" i="11"/>
  <c r="I34" i="11"/>
  <c r="J34" i="11"/>
  <c r="G3" i="11"/>
  <c r="H3" i="11"/>
  <c r="I3" i="11"/>
  <c r="J3" i="11"/>
  <c r="H2" i="11"/>
  <c r="I2" i="11"/>
  <c r="J2" i="11"/>
  <c r="G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2" i="11"/>
  <c r="Q1" i="11" l="1"/>
  <c r="K15" i="16"/>
  <c r="K16" i="16"/>
  <c r="K17" i="16"/>
  <c r="K18" i="16"/>
  <c r="K19" i="16"/>
  <c r="K20" i="16"/>
  <c r="K14" i="16"/>
  <c r="K13" i="16"/>
  <c r="K1" i="16" l="1"/>
  <c r="K3" i="16"/>
  <c r="K4" i="16"/>
  <c r="K5" i="16"/>
  <c r="K6" i="16"/>
  <c r="K7" i="16"/>
  <c r="K8" i="16"/>
  <c r="K9" i="16"/>
  <c r="K2" i="16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2" i="11"/>
  <c r="K17" i="13"/>
  <c r="K18" i="13"/>
  <c r="K19" i="13"/>
  <c r="K20" i="13"/>
  <c r="K21" i="13"/>
  <c r="K22" i="13"/>
  <c r="K23" i="13"/>
  <c r="K16" i="13"/>
  <c r="K5" i="13"/>
  <c r="K6" i="13"/>
  <c r="K7" i="13"/>
  <c r="K8" i="13"/>
  <c r="K9" i="13"/>
  <c r="K10" i="13"/>
  <c r="K11" i="13"/>
  <c r="K4" i="13"/>
  <c r="K17" i="14"/>
  <c r="K18" i="14"/>
  <c r="K19" i="14"/>
  <c r="K20" i="14"/>
  <c r="K21" i="14"/>
  <c r="K22" i="14"/>
  <c r="K23" i="14"/>
  <c r="K16" i="14"/>
  <c r="K5" i="14"/>
  <c r="K6" i="14"/>
  <c r="K7" i="14"/>
  <c r="K8" i="14"/>
  <c r="K9" i="14"/>
  <c r="K10" i="14"/>
  <c r="K11" i="14"/>
  <c r="K4" i="14"/>
  <c r="K17" i="12"/>
  <c r="K18" i="12"/>
  <c r="K19" i="12"/>
  <c r="K20" i="12"/>
  <c r="K21" i="12"/>
  <c r="K22" i="12"/>
  <c r="K23" i="12"/>
  <c r="K16" i="12"/>
  <c r="K5" i="12"/>
  <c r="K6" i="12"/>
  <c r="K7" i="12"/>
  <c r="K8" i="12"/>
  <c r="K9" i="12"/>
  <c r="K10" i="12"/>
  <c r="K11" i="12"/>
  <c r="K4" i="12"/>
  <c r="K4" i="8"/>
  <c r="K21" i="2"/>
  <c r="K22" i="2"/>
  <c r="K23" i="2"/>
  <c r="K24" i="2"/>
  <c r="K25" i="2"/>
  <c r="K26" i="2"/>
  <c r="K27" i="2"/>
  <c r="K20" i="2"/>
  <c r="K5" i="2"/>
  <c r="K6" i="2"/>
  <c r="K7" i="2"/>
  <c r="K8" i="2"/>
  <c r="K9" i="2"/>
  <c r="K10" i="2"/>
  <c r="K11" i="2"/>
  <c r="K4" i="2"/>
  <c r="K17" i="1"/>
  <c r="K18" i="1"/>
  <c r="K19" i="1"/>
  <c r="K20" i="1"/>
  <c r="K21" i="1"/>
  <c r="K22" i="1"/>
  <c r="K23" i="1"/>
  <c r="K16" i="1"/>
  <c r="K5" i="1"/>
  <c r="K6" i="1"/>
  <c r="K7" i="1"/>
  <c r="K8" i="1"/>
  <c r="K9" i="1"/>
  <c r="K10" i="1"/>
  <c r="K11" i="1"/>
  <c r="K4" i="1"/>
  <c r="K21" i="8"/>
  <c r="K22" i="8"/>
  <c r="K23" i="8"/>
  <c r="K24" i="8"/>
  <c r="K25" i="8"/>
  <c r="K26" i="8"/>
  <c r="K27" i="8"/>
  <c r="K20" i="8"/>
  <c r="K5" i="8"/>
  <c r="K6" i="8"/>
  <c r="K7" i="8"/>
  <c r="K8" i="8"/>
  <c r="K9" i="8"/>
  <c r="K10" i="8"/>
  <c r="K11" i="8"/>
  <c r="F19" i="15"/>
  <c r="F20" i="15"/>
  <c r="F21" i="15"/>
  <c r="F18" i="15"/>
  <c r="F13" i="15"/>
  <c r="F12" i="15"/>
  <c r="F11" i="15"/>
  <c r="F10" i="15"/>
  <c r="F3" i="15"/>
  <c r="F5" i="15"/>
  <c r="F6" i="15"/>
  <c r="F4" i="15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2" i="11"/>
</calcChain>
</file>

<file path=xl/sharedStrings.xml><?xml version="1.0" encoding="utf-8"?>
<sst xmlns="http://schemas.openxmlformats.org/spreadsheetml/2006/main" count="669" uniqueCount="41">
  <si>
    <t>n</t>
  </si>
  <si>
    <t>indomain_min</t>
  </si>
  <si>
    <t>indomain_max</t>
  </si>
  <si>
    <t>indomain_median</t>
  </si>
  <si>
    <t>indomain_split</t>
  </si>
  <si>
    <t>indomain_random</t>
  </si>
  <si>
    <t>indomain_reverse_split</t>
  </si>
  <si>
    <t>failures</t>
  </si>
  <si>
    <t>nodes</t>
  </si>
  <si>
    <t>-</t>
  </si>
  <si>
    <t>indomain_random + luby_res_1000</t>
  </si>
  <si>
    <t>ff_min</t>
  </si>
  <si>
    <t>ff_split</t>
  </si>
  <si>
    <t>dwd_min</t>
  </si>
  <si>
    <t>dwd_split</t>
  </si>
  <si>
    <t>symm</t>
  </si>
  <si>
    <t>no_symm</t>
  </si>
  <si>
    <t>19x19 - nodes</t>
  </si>
  <si>
    <t>19x19 - failures</t>
  </si>
  <si>
    <t>19x19 - solveTime</t>
  </si>
  <si>
    <t>instance</t>
  </si>
  <si>
    <t>h_pieces</t>
  </si>
  <si>
    <t>v_pieces</t>
  </si>
  <si>
    <t>fail_def_symm</t>
  </si>
  <si>
    <t>fail_def</t>
  </si>
  <si>
    <t>squares</t>
  </si>
  <si>
    <t>16x16_symm</t>
  </si>
  <si>
    <t>10x10_symm</t>
  </si>
  <si>
    <t>8x8_symm</t>
  </si>
  <si>
    <t>greater</t>
  </si>
  <si>
    <t>less + 00</t>
  </si>
  <si>
    <t>less</t>
  </si>
  <si>
    <t>num_of_sol_3min</t>
  </si>
  <si>
    <t>nt</t>
  </si>
  <si>
    <t>num_h/num_v</t>
  </si>
  <si>
    <t>dwd_min_symbre</t>
  </si>
  <si>
    <t>ff_min_symbre</t>
  </si>
  <si>
    <t>ff_split_symbre</t>
  </si>
  <si>
    <t>dwd_split_symbre</t>
  </si>
  <si>
    <t>dw_split</t>
  </si>
  <si>
    <t>dwd_split_symm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</si>
</sst>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4AB5-5FA6-4626-9CEF-4E1C6AC24257}">
  <dimension ref="A2:K23"/>
  <sheetViews>
    <sheetView zoomScale="102" zoomScaleNormal="115" workbookViewId="0">
      <selection activeCell="E4" sqref="E4:E11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t="s">
        <v>9</v>
      </c>
      <c r="K4" t="str">
        <f>_xlfn.CONCAT(A4," &amp; ",B4," &amp; ",C4," &amp; ",D4," &amp; ",E4," &amp; ",F4," &amp; ",G4," &amp; ",H4," \\")</f>
        <v>8 &amp; 0 &amp; 0 &amp; 1 &amp; 0 &amp; 0 &amp; 0 &amp; - \\</v>
      </c>
    </row>
    <row r="5" spans="1:11" x14ac:dyDescent="0.3">
      <c r="A5">
        <v>10</v>
      </c>
      <c r="B5">
        <v>1</v>
      </c>
      <c r="C5">
        <v>3</v>
      </c>
      <c r="D5">
        <v>5</v>
      </c>
      <c r="E5">
        <v>1</v>
      </c>
      <c r="F5">
        <v>3</v>
      </c>
      <c r="G5">
        <v>1</v>
      </c>
      <c r="H5" t="s">
        <v>9</v>
      </c>
      <c r="K5" t="str">
        <f t="shared" ref="K5:K11" si="0">_xlfn.CONCAT(A5," &amp; ",B5," &amp; ",C5," &amp; ",D5," &amp; ",E5," &amp; ",F5," &amp; ",G5," &amp; ",H5," \\")</f>
        <v>10 &amp; 1 &amp; 3 &amp; 5 &amp; 1 &amp; 3 &amp; 1 &amp; - \\</v>
      </c>
    </row>
    <row r="6" spans="1:11" x14ac:dyDescent="0.3">
      <c r="A6">
        <v>17</v>
      </c>
      <c r="B6">
        <v>25</v>
      </c>
      <c r="C6">
        <v>44</v>
      </c>
      <c r="D6">
        <v>58481</v>
      </c>
      <c r="E6">
        <v>27</v>
      </c>
      <c r="F6">
        <v>38</v>
      </c>
      <c r="G6">
        <v>171767</v>
      </c>
      <c r="H6" t="s">
        <v>9</v>
      </c>
      <c r="K6" t="str">
        <f t="shared" si="0"/>
        <v>17 &amp; 25 &amp; 44 &amp; 58481 &amp; 27 &amp; 38 &amp; 171767 &amp; - \\</v>
      </c>
    </row>
    <row r="7" spans="1:11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t="s">
        <v>9</v>
      </c>
      <c r="H7" t="s">
        <v>9</v>
      </c>
      <c r="K7" t="str">
        <f t="shared" si="0"/>
        <v>18 &amp; - &amp; - &amp; - &amp; - &amp; - &amp; - &amp; - \\</v>
      </c>
    </row>
    <row r="8" spans="1:11" x14ac:dyDescent="0.3">
      <c r="A8">
        <v>19</v>
      </c>
      <c r="B8">
        <v>3289</v>
      </c>
      <c r="C8">
        <v>6726</v>
      </c>
      <c r="D8">
        <v>2910569</v>
      </c>
      <c r="E8" s="2">
        <v>2618</v>
      </c>
      <c r="F8" s="2">
        <v>4364</v>
      </c>
      <c r="G8" s="2">
        <v>397692</v>
      </c>
      <c r="H8" t="s">
        <v>9</v>
      </c>
      <c r="K8" t="str">
        <f t="shared" si="0"/>
        <v>19 &amp; 3289 &amp; 6726 &amp; 2910569 &amp; 2618 &amp; 4364 &amp; 397692 &amp; - \\</v>
      </c>
    </row>
    <row r="9" spans="1:11" x14ac:dyDescent="0.3">
      <c r="A9">
        <v>25</v>
      </c>
      <c r="B9">
        <v>58977</v>
      </c>
      <c r="C9">
        <v>70981</v>
      </c>
      <c r="D9" t="s">
        <v>9</v>
      </c>
      <c r="E9" s="2">
        <v>41172</v>
      </c>
      <c r="F9">
        <v>47050</v>
      </c>
      <c r="G9" t="s">
        <v>9</v>
      </c>
      <c r="H9" t="s">
        <v>9</v>
      </c>
      <c r="K9" t="str">
        <f t="shared" si="0"/>
        <v>25 &amp; 58977 &amp; 70981 &amp; - &amp; 41172 &amp; 47050 &amp; - &amp; - \\</v>
      </c>
    </row>
    <row r="10" spans="1:11" x14ac:dyDescent="0.3">
      <c r="A10">
        <v>33</v>
      </c>
      <c r="B10">
        <v>2172</v>
      </c>
      <c r="C10">
        <v>3491</v>
      </c>
      <c r="D10" t="s">
        <v>9</v>
      </c>
      <c r="E10" s="2">
        <v>5370</v>
      </c>
      <c r="F10" s="2">
        <v>2374</v>
      </c>
      <c r="G10" t="s">
        <v>9</v>
      </c>
      <c r="H10" t="s">
        <v>9</v>
      </c>
      <c r="K10" t="str">
        <f t="shared" si="0"/>
        <v>33 &amp; 2172 &amp; 3491 &amp; - &amp; 5370 &amp; 2374 &amp; - &amp; - \\</v>
      </c>
    </row>
    <row r="11" spans="1:11" x14ac:dyDescent="0.3">
      <c r="A11">
        <v>40</v>
      </c>
      <c r="B11">
        <v>7</v>
      </c>
      <c r="C11">
        <v>18</v>
      </c>
      <c r="D11" t="s">
        <v>9</v>
      </c>
      <c r="E11" s="2">
        <v>10</v>
      </c>
      <c r="F11" s="2">
        <v>18</v>
      </c>
      <c r="G11" t="s">
        <v>9</v>
      </c>
      <c r="H11">
        <v>212146</v>
      </c>
      <c r="K11" t="str">
        <f t="shared" si="0"/>
        <v>40 &amp; 7 &amp; 18 &amp; - &amp; 10 &amp; 18 &amp; - &amp; 212146 \\</v>
      </c>
    </row>
    <row r="14" spans="1:11" x14ac:dyDescent="0.3">
      <c r="A14" t="s">
        <v>8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6</v>
      </c>
      <c r="G15" t="s">
        <v>5</v>
      </c>
      <c r="H15" t="s">
        <v>10</v>
      </c>
    </row>
    <row r="16" spans="1:11" x14ac:dyDescent="0.3">
      <c r="A16">
        <v>8</v>
      </c>
      <c r="B16">
        <v>5</v>
      </c>
      <c r="C16">
        <v>5</v>
      </c>
      <c r="D16">
        <v>7</v>
      </c>
      <c r="E16">
        <v>6</v>
      </c>
      <c r="F16">
        <v>5</v>
      </c>
      <c r="G16">
        <v>5</v>
      </c>
      <c r="H16" t="s">
        <v>9</v>
      </c>
      <c r="K16" t="str">
        <f>_xlfn.CONCAT(A16," &amp; ",B16," &amp; ",C16," &amp; ",D16," &amp; ",E16," &amp; ",F16," &amp; ",G16," &amp; ",H16," \\")</f>
        <v>8 &amp; 5 &amp; 5 &amp; 7 &amp; 6 &amp; 5 &amp; 5 &amp; - \\</v>
      </c>
    </row>
    <row r="17" spans="1:11" x14ac:dyDescent="0.3">
      <c r="A17">
        <v>10</v>
      </c>
      <c r="B17">
        <v>9</v>
      </c>
      <c r="C17">
        <v>13</v>
      </c>
      <c r="D17">
        <v>17</v>
      </c>
      <c r="E17">
        <v>14</v>
      </c>
      <c r="F17">
        <v>14</v>
      </c>
      <c r="G17">
        <v>10</v>
      </c>
      <c r="H17" t="s">
        <v>9</v>
      </c>
      <c r="K17" t="str">
        <f t="shared" ref="K17:K23" si="1">_xlfn.CONCAT(A17," &amp; ",B17," &amp; ",C17," &amp; ",D17," &amp; ",E17," &amp; ",F17," &amp; ",G17," &amp; ",H17," \\")</f>
        <v>10 &amp; 9 &amp; 13 &amp; 17 &amp; 14 &amp; 14 &amp; 10 &amp; - \\</v>
      </c>
    </row>
    <row r="18" spans="1:11" x14ac:dyDescent="0.3">
      <c r="A18">
        <v>17</v>
      </c>
      <c r="B18">
        <v>63</v>
      </c>
      <c r="C18">
        <v>101</v>
      </c>
      <c r="D18">
        <v>116975</v>
      </c>
      <c r="E18">
        <v>90</v>
      </c>
      <c r="F18">
        <v>103</v>
      </c>
      <c r="G18">
        <v>343549</v>
      </c>
      <c r="H18" t="s">
        <v>9</v>
      </c>
      <c r="K18" t="str">
        <f t="shared" si="1"/>
        <v>17 &amp; 63 &amp; 101 &amp; 116975 &amp; 90 &amp; 103 &amp; 343549 &amp; - \\</v>
      </c>
    </row>
    <row r="19" spans="1:11" x14ac:dyDescent="0.3">
      <c r="A19">
        <v>18</v>
      </c>
      <c r="B19" t="s">
        <v>9</v>
      </c>
      <c r="C19" t="s">
        <v>9</v>
      </c>
      <c r="D19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K19" t="str">
        <f t="shared" si="1"/>
        <v>18 &amp; - &amp; - &amp; - &amp; - &amp; - &amp; - &amp; - \\</v>
      </c>
    </row>
    <row r="20" spans="1:11" x14ac:dyDescent="0.3">
      <c r="A20">
        <v>19</v>
      </c>
      <c r="B20">
        <v>6592</v>
      </c>
      <c r="C20">
        <v>13466</v>
      </c>
      <c r="D20">
        <v>5821152</v>
      </c>
      <c r="E20" s="2">
        <v>5278</v>
      </c>
      <c r="F20" s="2">
        <v>8759</v>
      </c>
      <c r="G20" s="2">
        <v>795400</v>
      </c>
      <c r="H20" s="2" t="s">
        <v>9</v>
      </c>
      <c r="K20" t="str">
        <f t="shared" si="1"/>
        <v>19 &amp; 6592 &amp; 13466 &amp; 5821152 &amp; 5278 &amp; 8759 &amp; 795400 &amp; - \\</v>
      </c>
    </row>
    <row r="21" spans="1:11" x14ac:dyDescent="0.3">
      <c r="A21">
        <v>25</v>
      </c>
      <c r="B21">
        <v>117975</v>
      </c>
      <c r="C21">
        <v>141983</v>
      </c>
      <c r="D21" t="s">
        <v>9</v>
      </c>
      <c r="E21" s="2">
        <v>82409</v>
      </c>
      <c r="F21" s="2">
        <v>94150</v>
      </c>
      <c r="G21" t="s">
        <v>9</v>
      </c>
      <c r="H21" t="s">
        <v>9</v>
      </c>
      <c r="K21" t="str">
        <f t="shared" si="1"/>
        <v>25 &amp; 117975 &amp; 141983 &amp; - &amp; 82409 &amp; 94150 &amp; - &amp; - \\</v>
      </c>
    </row>
    <row r="22" spans="1:11" x14ac:dyDescent="0.3">
      <c r="A22">
        <v>33</v>
      </c>
      <c r="B22">
        <v>4367</v>
      </c>
      <c r="C22">
        <v>7005</v>
      </c>
      <c r="D22" t="s">
        <v>9</v>
      </c>
      <c r="E22" s="2">
        <v>10819</v>
      </c>
      <c r="F22" s="2">
        <v>4811</v>
      </c>
      <c r="G22" t="s">
        <v>9</v>
      </c>
      <c r="H22" t="s">
        <v>9</v>
      </c>
      <c r="K22" t="str">
        <f t="shared" si="1"/>
        <v>33 &amp; 4367 &amp; 7005 &amp; - &amp; 10819 &amp; 4811 &amp; - &amp; - \\</v>
      </c>
    </row>
    <row r="23" spans="1:11" x14ac:dyDescent="0.3">
      <c r="A23">
        <v>40</v>
      </c>
      <c r="B23">
        <v>45</v>
      </c>
      <c r="C23">
        <v>66</v>
      </c>
      <c r="D23" t="s">
        <v>9</v>
      </c>
      <c r="E23" s="2">
        <v>95</v>
      </c>
      <c r="F23" s="2">
        <v>93</v>
      </c>
      <c r="G23" t="s">
        <v>9</v>
      </c>
      <c r="H23">
        <v>425342</v>
      </c>
      <c r="K23" t="str">
        <f t="shared" si="1"/>
        <v>40 &amp; 45 &amp; 66 &amp; - &amp; 95 &amp; 93 &amp; - &amp; 425342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2D7E-CFA2-436A-9CF8-7C17837DE8C0}">
  <dimension ref="A2:G27"/>
  <sheetViews>
    <sheetView workbookViewId="0">
      <selection activeCell="A5" sqref="A5:XFD5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7" x14ac:dyDescent="0.3">
      <c r="A2" t="s">
        <v>7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</row>
    <row r="4" spans="1:7" x14ac:dyDescent="0.3">
      <c r="A4">
        <v>8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</row>
    <row r="5" spans="1:7" x14ac:dyDescent="0.3">
      <c r="A5">
        <v>10</v>
      </c>
      <c r="B5">
        <v>6</v>
      </c>
      <c r="C5">
        <v>8</v>
      </c>
      <c r="D5">
        <v>50</v>
      </c>
      <c r="E5">
        <v>6</v>
      </c>
      <c r="F5">
        <v>6</v>
      </c>
      <c r="G5">
        <v>109</v>
      </c>
    </row>
    <row r="6" spans="1:7" x14ac:dyDescent="0.3">
      <c r="A6">
        <v>17</v>
      </c>
      <c r="B6">
        <v>3567568</v>
      </c>
      <c r="C6">
        <v>3230885</v>
      </c>
      <c r="D6">
        <v>114604</v>
      </c>
      <c r="E6">
        <v>320808</v>
      </c>
      <c r="F6">
        <v>1988374</v>
      </c>
      <c r="G6" t="s">
        <v>9</v>
      </c>
    </row>
    <row r="7" spans="1:7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s="2" t="s">
        <v>9</v>
      </c>
    </row>
    <row r="8" spans="1:7" x14ac:dyDescent="0.3">
      <c r="A8">
        <v>19</v>
      </c>
      <c r="B8">
        <v>523544</v>
      </c>
      <c r="C8">
        <v>949</v>
      </c>
      <c r="D8" t="s">
        <v>9</v>
      </c>
      <c r="E8" t="s">
        <v>9</v>
      </c>
      <c r="F8" s="2">
        <v>240197</v>
      </c>
      <c r="G8" t="s">
        <v>9</v>
      </c>
    </row>
    <row r="9" spans="1:7" x14ac:dyDescent="0.3">
      <c r="A9">
        <v>25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</row>
    <row r="10" spans="1:7" x14ac:dyDescent="0.3">
      <c r="A10">
        <v>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3">
      <c r="A11">
        <v>40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</row>
    <row r="18" spans="1:7" x14ac:dyDescent="0.3">
      <c r="A18" t="s">
        <v>8</v>
      </c>
    </row>
    <row r="19" spans="1:7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5</v>
      </c>
    </row>
    <row r="20" spans="1:7" x14ac:dyDescent="0.3">
      <c r="A20">
        <v>8</v>
      </c>
      <c r="B20">
        <v>5</v>
      </c>
      <c r="C20">
        <v>5</v>
      </c>
      <c r="D20">
        <v>9</v>
      </c>
      <c r="E20">
        <v>5</v>
      </c>
      <c r="F20">
        <v>5</v>
      </c>
      <c r="G20">
        <v>5</v>
      </c>
    </row>
    <row r="21" spans="1:7" x14ac:dyDescent="0.3">
      <c r="A21">
        <v>10</v>
      </c>
      <c r="B21">
        <v>19</v>
      </c>
      <c r="C21">
        <v>24</v>
      </c>
      <c r="D21">
        <v>108</v>
      </c>
      <c r="E21">
        <v>21</v>
      </c>
      <c r="F21">
        <v>22</v>
      </c>
      <c r="G21">
        <v>225</v>
      </c>
    </row>
    <row r="22" spans="1:7" x14ac:dyDescent="0.3">
      <c r="A22">
        <v>17</v>
      </c>
      <c r="B22">
        <v>7135149</v>
      </c>
      <c r="C22">
        <v>6461783</v>
      </c>
      <c r="D22">
        <v>229219</v>
      </c>
      <c r="E22">
        <v>641645</v>
      </c>
      <c r="F22">
        <v>3976784</v>
      </c>
      <c r="G22" t="s">
        <v>9</v>
      </c>
    </row>
    <row r="23" spans="1:7" x14ac:dyDescent="0.3">
      <c r="A23">
        <v>18</v>
      </c>
      <c r="B23" t="s">
        <v>9</v>
      </c>
      <c r="C23" t="s">
        <v>9</v>
      </c>
      <c r="D23" t="s">
        <v>9</v>
      </c>
      <c r="E23" s="1" t="s">
        <v>9</v>
      </c>
      <c r="F23" t="s">
        <v>9</v>
      </c>
      <c r="G23" t="s">
        <v>9</v>
      </c>
    </row>
    <row r="24" spans="1:7" x14ac:dyDescent="0.3">
      <c r="A24">
        <v>19</v>
      </c>
      <c r="B24">
        <v>1047108</v>
      </c>
      <c r="C24">
        <v>1918</v>
      </c>
      <c r="D24" t="s">
        <v>9</v>
      </c>
      <c r="E24" t="s">
        <v>9</v>
      </c>
      <c r="F24" s="3">
        <v>480446</v>
      </c>
      <c r="G24" t="s">
        <v>9</v>
      </c>
    </row>
    <row r="25" spans="1:7" x14ac:dyDescent="0.3">
      <c r="A25">
        <v>25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3">
      <c r="A26">
        <v>33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3">
      <c r="A27">
        <v>40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7439-5D49-4B48-A837-CC8F1752092C}">
  <dimension ref="A1:C19"/>
  <sheetViews>
    <sheetView workbookViewId="0">
      <selection activeCell="C2" sqref="C2:C5"/>
    </sheetView>
  </sheetViews>
  <sheetFormatPr defaultRowHeight="14.4" x14ac:dyDescent="0.3"/>
  <cols>
    <col min="1" max="1" width="16.33203125" bestFit="1" customWidth="1"/>
  </cols>
  <sheetData>
    <row r="1" spans="1:3" x14ac:dyDescent="0.3">
      <c r="A1" t="s">
        <v>17</v>
      </c>
      <c r="B1" t="s">
        <v>15</v>
      </c>
      <c r="C1" t="s">
        <v>16</v>
      </c>
    </row>
    <row r="2" spans="1:3" x14ac:dyDescent="0.3">
      <c r="A2" t="s">
        <v>11</v>
      </c>
      <c r="B2">
        <v>480475</v>
      </c>
      <c r="C2">
        <v>6592</v>
      </c>
    </row>
    <row r="3" spans="1:3" x14ac:dyDescent="0.3">
      <c r="A3" t="s">
        <v>12</v>
      </c>
      <c r="B3">
        <v>370504</v>
      </c>
      <c r="C3">
        <v>5278</v>
      </c>
    </row>
    <row r="4" spans="1:3" x14ac:dyDescent="0.3">
      <c r="A4" t="s">
        <v>13</v>
      </c>
      <c r="B4">
        <v>6591</v>
      </c>
      <c r="C4">
        <v>6592</v>
      </c>
    </row>
    <row r="5" spans="1:3" x14ac:dyDescent="0.3">
      <c r="A5" t="s">
        <v>14</v>
      </c>
      <c r="B5">
        <v>5274</v>
      </c>
      <c r="C5">
        <v>5278</v>
      </c>
    </row>
    <row r="8" spans="1:3" x14ac:dyDescent="0.3">
      <c r="A8" t="s">
        <v>18</v>
      </c>
      <c r="B8" t="s">
        <v>15</v>
      </c>
      <c r="C8" t="s">
        <v>16</v>
      </c>
    </row>
    <row r="9" spans="1:3" x14ac:dyDescent="0.3">
      <c r="A9" t="s">
        <v>11</v>
      </c>
      <c r="B9">
        <v>240231</v>
      </c>
      <c r="C9">
        <v>3289</v>
      </c>
    </row>
    <row r="10" spans="1:3" x14ac:dyDescent="0.3">
      <c r="A10" t="s">
        <v>12</v>
      </c>
      <c r="B10">
        <v>185233</v>
      </c>
      <c r="C10">
        <v>2618</v>
      </c>
    </row>
    <row r="11" spans="1:3" x14ac:dyDescent="0.3">
      <c r="A11" t="s">
        <v>13</v>
      </c>
      <c r="B11">
        <v>3289</v>
      </c>
      <c r="C11">
        <v>3289</v>
      </c>
    </row>
    <row r="12" spans="1:3" x14ac:dyDescent="0.3">
      <c r="A12" t="s">
        <v>14</v>
      </c>
      <c r="B12">
        <v>2618</v>
      </c>
      <c r="C12">
        <v>2618</v>
      </c>
    </row>
    <row r="15" spans="1:3" x14ac:dyDescent="0.3">
      <c r="A15" t="s">
        <v>19</v>
      </c>
      <c r="B15" t="s">
        <v>15</v>
      </c>
      <c r="C15" t="s">
        <v>16</v>
      </c>
    </row>
    <row r="16" spans="1:3" x14ac:dyDescent="0.3">
      <c r="A16" t="s">
        <v>11</v>
      </c>
      <c r="B16">
        <v>8.64</v>
      </c>
      <c r="C16">
        <v>5.2999999999999999E-2</v>
      </c>
    </row>
    <row r="17" spans="1:3" x14ac:dyDescent="0.3">
      <c r="A17" t="s">
        <v>12</v>
      </c>
      <c r="B17">
        <v>6.8150000000000004</v>
      </c>
      <c r="C17">
        <v>5.8999999999999997E-2</v>
      </c>
    </row>
    <row r="18" spans="1:3" x14ac:dyDescent="0.3">
      <c r="A18" t="s">
        <v>13</v>
      </c>
      <c r="B18">
        <v>7.0999999999999994E-2</v>
      </c>
      <c r="C18">
        <v>7.0000000000000007E-2</v>
      </c>
    </row>
    <row r="19" spans="1:3" x14ac:dyDescent="0.3">
      <c r="A19" t="s">
        <v>14</v>
      </c>
      <c r="B19">
        <v>5.8000000000000003E-2</v>
      </c>
      <c r="C19">
        <v>5.1999999999999998E-2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2CE9-7379-448F-90BB-D83DD220EBF2}">
  <dimension ref="A1:B22"/>
  <sheetViews>
    <sheetView workbookViewId="0">
      <selection activeCell="E12" sqref="E12"/>
    </sheetView>
  </sheetViews>
  <sheetFormatPr defaultRowHeight="14.4" x14ac:dyDescent="0.3"/>
  <sheetData>
    <row r="1" spans="1:2" x14ac:dyDescent="0.3">
      <c r="A1" t="s">
        <v>7</v>
      </c>
    </row>
    <row r="2" spans="1:2" x14ac:dyDescent="0.3">
      <c r="A2" t="s">
        <v>0</v>
      </c>
    </row>
    <row r="3" spans="1:2" x14ac:dyDescent="0.3">
      <c r="A3">
        <v>8</v>
      </c>
      <c r="B3">
        <v>0</v>
      </c>
    </row>
    <row r="4" spans="1:2" x14ac:dyDescent="0.3">
      <c r="A4">
        <v>10</v>
      </c>
      <c r="B4">
        <v>1</v>
      </c>
    </row>
    <row r="5" spans="1:2" x14ac:dyDescent="0.3">
      <c r="A5">
        <v>17</v>
      </c>
      <c r="B5">
        <v>25</v>
      </c>
    </row>
    <row r="6" spans="1:2" x14ac:dyDescent="0.3">
      <c r="A6">
        <v>18</v>
      </c>
      <c r="B6">
        <v>14629346</v>
      </c>
    </row>
    <row r="7" spans="1:2" x14ac:dyDescent="0.3">
      <c r="A7">
        <v>19</v>
      </c>
      <c r="B7">
        <v>791</v>
      </c>
    </row>
    <row r="8" spans="1:2" x14ac:dyDescent="0.3">
      <c r="A8">
        <v>25</v>
      </c>
      <c r="B8">
        <v>59441</v>
      </c>
    </row>
    <row r="9" spans="1:2" x14ac:dyDescent="0.3">
      <c r="A9">
        <v>33</v>
      </c>
      <c r="B9">
        <v>4577330</v>
      </c>
    </row>
    <row r="10" spans="1:2" x14ac:dyDescent="0.3">
      <c r="A10">
        <v>40</v>
      </c>
      <c r="B10">
        <v>14</v>
      </c>
    </row>
    <row r="12" spans="1:2" x14ac:dyDescent="0.3">
      <c r="A12" t="s">
        <v>8</v>
      </c>
    </row>
    <row r="14" spans="1:2" x14ac:dyDescent="0.3">
      <c r="A14" t="s">
        <v>0</v>
      </c>
      <c r="B14">
        <v>5</v>
      </c>
    </row>
    <row r="15" spans="1:2" x14ac:dyDescent="0.3">
      <c r="A15">
        <v>8</v>
      </c>
      <c r="B15">
        <v>9</v>
      </c>
    </row>
    <row r="16" spans="1:2" x14ac:dyDescent="0.3">
      <c r="A16">
        <v>10</v>
      </c>
    </row>
    <row r="17" spans="1:2" x14ac:dyDescent="0.3">
      <c r="A17">
        <v>17</v>
      </c>
      <c r="B17">
        <v>29258714</v>
      </c>
    </row>
    <row r="18" spans="1:2" x14ac:dyDescent="0.3">
      <c r="A18">
        <v>18</v>
      </c>
      <c r="B18">
        <v>1598</v>
      </c>
    </row>
    <row r="19" spans="1:2" x14ac:dyDescent="0.3">
      <c r="A19">
        <v>19</v>
      </c>
      <c r="B19">
        <v>118903</v>
      </c>
    </row>
    <row r="20" spans="1:2" x14ac:dyDescent="0.3">
      <c r="A20">
        <v>25</v>
      </c>
      <c r="B20">
        <v>9154688</v>
      </c>
    </row>
    <row r="21" spans="1:2" x14ac:dyDescent="0.3">
      <c r="A21">
        <v>33</v>
      </c>
      <c r="B21">
        <v>57</v>
      </c>
    </row>
    <row r="22" spans="1:2" x14ac:dyDescent="0.3">
      <c r="A22">
        <v>40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E8EE-09A3-4941-A8A9-16DDD28CD490}">
  <dimension ref="A1:Q34"/>
  <sheetViews>
    <sheetView workbookViewId="0">
      <selection activeCell="Q2" sqref="Q2:Q34"/>
    </sheetView>
  </sheetViews>
  <sheetFormatPr defaultRowHeight="14.4" x14ac:dyDescent="0.3"/>
  <cols>
    <col min="6" max="6" width="12.77734375" bestFit="1" customWidth="1"/>
    <col min="7" max="7" width="10.5546875" bestFit="1" customWidth="1"/>
    <col min="8" max="8" width="13.88671875" bestFit="1" customWidth="1"/>
  </cols>
  <sheetData>
    <row r="1" spans="1:17" x14ac:dyDescent="0.3">
      <c r="A1" t="s">
        <v>20</v>
      </c>
      <c r="B1" t="s">
        <v>0</v>
      </c>
      <c r="C1" t="s">
        <v>21</v>
      </c>
      <c r="D1" t="s">
        <v>22</v>
      </c>
      <c r="E1" t="s">
        <v>25</v>
      </c>
      <c r="F1" t="s">
        <v>34</v>
      </c>
      <c r="G1" t="s">
        <v>24</v>
      </c>
      <c r="H1" t="s">
        <v>23</v>
      </c>
      <c r="I1" t="s">
        <v>39</v>
      </c>
      <c r="J1" t="s">
        <v>40</v>
      </c>
      <c r="Q1" t="str">
        <f>_xlfn.CONCAT("\textit{",A1,"}"," &amp; ","\textbf{",B1,"}"," &amp; ","\textbf{",C1,"}"," &amp; ","\textbf{",D1,"}"," &amp; ","\textbf{",E1,"}"," &amp; ","\textbf{",F1,"}"," &amp; ","\textbf{",G1,"}"," &amp; ","\textbf{",H1,"}"," &amp; ","\textbf{",I1,"}"," &amp; ","\textbf{",J1,"}",)</f>
        <v>\textit{instance} &amp; \textbf{n} &amp; \textbf{h_pieces} &amp; \textbf{v_pieces} &amp; \textbf{squares} &amp; \textbf{num_h/num_v} &amp; \textbf{fail_def} &amp; \textbf{fail_def_symm} &amp; \textbf{dw_split} &amp; \textbf{dwd_split_symm}</v>
      </c>
    </row>
    <row r="2" spans="1:17" x14ac:dyDescent="0.3">
      <c r="A2">
        <v>8</v>
      </c>
      <c r="B2">
        <v>4</v>
      </c>
      <c r="C2">
        <v>1</v>
      </c>
      <c r="D2">
        <v>1</v>
      </c>
      <c r="E2">
        <f>B2-C2-D2</f>
        <v>2</v>
      </c>
      <c r="F2" s="5">
        <f>ROUND(C2/D2,2)</f>
        <v>1</v>
      </c>
      <c r="G2" t="str">
        <f>IF(L2=$P2,_xlfn.CONCAT("\textbf{",L2,"}"),L2)</f>
        <v>\textbf{0}</v>
      </c>
      <c r="H2" t="str">
        <f t="shared" ref="H2:J2" si="0">IF(M2=$P2,_xlfn.CONCAT("\textbf{",M2,"}"),M2)</f>
        <v>\textbf{0}</v>
      </c>
      <c r="I2" t="str">
        <f t="shared" si="0"/>
        <v>\textbf{0}</v>
      </c>
      <c r="J2" t="str">
        <f t="shared" si="0"/>
        <v>\textbf{0}</v>
      </c>
      <c r="L2">
        <v>0</v>
      </c>
      <c r="M2">
        <v>0</v>
      </c>
      <c r="N2">
        <v>0</v>
      </c>
      <c r="O2">
        <v>0</v>
      </c>
      <c r="P2">
        <f>MIN(L2:O2)</f>
        <v>0</v>
      </c>
      <c r="Q2" t="str">
        <f>_xlfn.CONCAT(A2,"x",A2," &amp; ",B2," &amp; ",C2," &amp; ",D2," &amp; ",E2," &amp; ",F2," &amp; ",G2," &amp; ",H2," &amp; ",I2," &amp; ",J2," &amp; "," \\")</f>
        <v>8x8 &amp; 4 &amp; 1 &amp; 1 &amp; 2 &amp; 1 &amp; \textbf{0} &amp; \textbf{0} &amp; \textbf{0} &amp; \textbf{0} &amp;  \\</v>
      </c>
    </row>
    <row r="3" spans="1:17" x14ac:dyDescent="0.3">
      <c r="A3">
        <v>9</v>
      </c>
      <c r="B3">
        <v>5</v>
      </c>
      <c r="C3">
        <v>0</v>
      </c>
      <c r="D3">
        <v>4</v>
      </c>
      <c r="E3">
        <f t="shared" ref="E3:E34" si="1">B3-C3-D3</f>
        <v>1</v>
      </c>
      <c r="F3" s="5">
        <f t="shared" ref="F3:F34" si="2">ROUND(C3/D3,2)</f>
        <v>0</v>
      </c>
      <c r="G3">
        <f>IF(L3=$P3,_xlfn.CONCAT("\textbf{",L3,"}"),L3)</f>
        <v>1</v>
      </c>
      <c r="H3" t="str">
        <f t="shared" ref="H3:H4" si="3">IF(M3=$P3,_xlfn.CONCAT("\textbf{",M3,"}"),M3)</f>
        <v>\textbf{0}</v>
      </c>
      <c r="I3">
        <f t="shared" ref="I3:I4" si="4">IF(N3=$P3,_xlfn.CONCAT("\textbf{",N3,"}"),N3)</f>
        <v>2</v>
      </c>
      <c r="J3">
        <f t="shared" ref="J3:J4" si="5">IF(O3=$P3,_xlfn.CONCAT("\textbf{",O3,"}"),O3)</f>
        <v>1</v>
      </c>
      <c r="L3">
        <v>1</v>
      </c>
      <c r="M3">
        <v>0</v>
      </c>
      <c r="N3">
        <v>2</v>
      </c>
      <c r="O3">
        <v>1</v>
      </c>
      <c r="P3">
        <f t="shared" ref="P3:P34" si="6">MIN(L3:O3)</f>
        <v>0</v>
      </c>
      <c r="Q3" t="str">
        <f t="shared" ref="Q3:Q34" si="7">_xlfn.CONCAT(A3,"x",A3," &amp; ",B3," &amp; ",C3," &amp; ",D3," &amp; ",E3," &amp; ",F3," &amp; ",G3," &amp; ",H3," &amp; ",I3," &amp; ",J3," &amp; "," \\")</f>
        <v>9x9 &amp; 5 &amp; 0 &amp; 4 &amp; 1 &amp; 0 &amp; 1 &amp; \textbf{0} &amp; 2 &amp; 1 &amp;  \\</v>
      </c>
    </row>
    <row r="4" spans="1:17" x14ac:dyDescent="0.3">
      <c r="A4">
        <v>10</v>
      </c>
      <c r="B4">
        <v>6</v>
      </c>
      <c r="C4">
        <v>0</v>
      </c>
      <c r="D4">
        <v>4</v>
      </c>
      <c r="E4">
        <f t="shared" si="1"/>
        <v>2</v>
      </c>
      <c r="F4" s="5">
        <f t="shared" si="2"/>
        <v>0</v>
      </c>
      <c r="G4">
        <f t="shared" ref="G4:G34" si="8">IF(L4=$P4,_xlfn.CONCAT("\textbf{",L4,"}"),L4)</f>
        <v>1</v>
      </c>
      <c r="H4">
        <f t="shared" si="3"/>
        <v>1</v>
      </c>
      <c r="I4">
        <f t="shared" si="4"/>
        <v>1</v>
      </c>
      <c r="J4" t="str">
        <f t="shared" si="5"/>
        <v>\textbf{0}</v>
      </c>
      <c r="L4">
        <v>1</v>
      </c>
      <c r="M4">
        <v>1</v>
      </c>
      <c r="N4">
        <v>1</v>
      </c>
      <c r="O4">
        <v>0</v>
      </c>
      <c r="P4">
        <f t="shared" si="6"/>
        <v>0</v>
      </c>
      <c r="Q4" t="str">
        <f t="shared" si="7"/>
        <v>10x10 &amp; 6 &amp; 0 &amp; 4 &amp; 2 &amp; 0 &amp; 1 &amp; 1 &amp; 1 &amp; \textbf{0} &amp;  \\</v>
      </c>
    </row>
    <row r="5" spans="1:17" x14ac:dyDescent="0.3">
      <c r="A5">
        <v>11</v>
      </c>
      <c r="B5">
        <v>7</v>
      </c>
      <c r="C5">
        <v>3</v>
      </c>
      <c r="D5">
        <v>3</v>
      </c>
      <c r="E5">
        <f t="shared" si="1"/>
        <v>1</v>
      </c>
      <c r="F5" s="5">
        <f t="shared" si="2"/>
        <v>1</v>
      </c>
      <c r="G5" t="str">
        <f t="shared" si="8"/>
        <v>\textbf{5}</v>
      </c>
      <c r="H5">
        <f t="shared" ref="H5:H34" si="9">IF(M5=$P5,_xlfn.CONCAT("\textbf{",M5,"}"),M5)</f>
        <v>12</v>
      </c>
      <c r="I5">
        <f t="shared" ref="I5:I34" si="10">IF(N5=$P5,_xlfn.CONCAT("\textbf{",N5,"}"),N5)</f>
        <v>60</v>
      </c>
      <c r="J5">
        <f t="shared" ref="J5:J34" si="11">IF(O5=$P5,_xlfn.CONCAT("\textbf{",O5,"}"),O5)</f>
        <v>14</v>
      </c>
      <c r="L5">
        <v>5</v>
      </c>
      <c r="M5">
        <v>12</v>
      </c>
      <c r="N5">
        <v>60</v>
      </c>
      <c r="O5">
        <v>14</v>
      </c>
      <c r="P5">
        <f t="shared" si="6"/>
        <v>5</v>
      </c>
      <c r="Q5" t="str">
        <f t="shared" si="7"/>
        <v>11x11 &amp; 7 &amp; 3 &amp; 3 &amp; 1 &amp; 1 &amp; \textbf{5} &amp; 12 &amp; 60 &amp; 14 &amp;  \\</v>
      </c>
    </row>
    <row r="6" spans="1:17" x14ac:dyDescent="0.3">
      <c r="A6">
        <v>12</v>
      </c>
      <c r="B6">
        <v>8</v>
      </c>
      <c r="C6">
        <v>1</v>
      </c>
      <c r="D6">
        <v>6</v>
      </c>
      <c r="E6">
        <f t="shared" si="1"/>
        <v>1</v>
      </c>
      <c r="F6" s="5">
        <f t="shared" si="2"/>
        <v>0.17</v>
      </c>
      <c r="G6" t="str">
        <f t="shared" si="8"/>
        <v>\textbf{26}</v>
      </c>
      <c r="H6">
        <f t="shared" si="9"/>
        <v>31</v>
      </c>
      <c r="I6">
        <f t="shared" si="10"/>
        <v>27</v>
      </c>
      <c r="J6">
        <f t="shared" si="11"/>
        <v>37</v>
      </c>
      <c r="L6">
        <v>26</v>
      </c>
      <c r="M6">
        <v>31</v>
      </c>
      <c r="N6">
        <v>27</v>
      </c>
      <c r="O6">
        <v>37</v>
      </c>
      <c r="P6">
        <f t="shared" si="6"/>
        <v>26</v>
      </c>
      <c r="Q6" t="str">
        <f t="shared" si="7"/>
        <v>12x12 &amp; 8 &amp; 1 &amp; 6 &amp; 1 &amp; 0,17 &amp; \textbf{26} &amp; 31 &amp; 27 &amp; 37 &amp;  \\</v>
      </c>
    </row>
    <row r="7" spans="1:17" x14ac:dyDescent="0.3">
      <c r="A7">
        <v>13</v>
      </c>
      <c r="B7">
        <v>9</v>
      </c>
      <c r="C7">
        <v>2</v>
      </c>
      <c r="D7">
        <v>5</v>
      </c>
      <c r="E7">
        <f t="shared" si="1"/>
        <v>2</v>
      </c>
      <c r="F7" s="5">
        <f t="shared" si="2"/>
        <v>0.4</v>
      </c>
      <c r="G7" t="str">
        <f t="shared" si="8"/>
        <v>\textbf{2}</v>
      </c>
      <c r="H7" t="str">
        <f t="shared" si="9"/>
        <v>\textbf{2}</v>
      </c>
      <c r="I7">
        <f t="shared" si="10"/>
        <v>39</v>
      </c>
      <c r="J7">
        <f t="shared" si="11"/>
        <v>84</v>
      </c>
      <c r="L7">
        <v>2</v>
      </c>
      <c r="M7">
        <v>2</v>
      </c>
      <c r="N7">
        <v>39</v>
      </c>
      <c r="O7">
        <v>84</v>
      </c>
      <c r="P7">
        <f t="shared" si="6"/>
        <v>2</v>
      </c>
      <c r="Q7" t="str">
        <f t="shared" si="7"/>
        <v>13x13 &amp; 9 &amp; 2 &amp; 5 &amp; 2 &amp; 0,4 &amp; \textbf{2} &amp; \textbf{2} &amp; 39 &amp; 84 &amp;  \\</v>
      </c>
    </row>
    <row r="8" spans="1:17" x14ac:dyDescent="0.3">
      <c r="A8">
        <v>14</v>
      </c>
      <c r="B8">
        <v>9</v>
      </c>
      <c r="C8">
        <v>1</v>
      </c>
      <c r="D8">
        <v>7</v>
      </c>
      <c r="E8">
        <f t="shared" si="1"/>
        <v>1</v>
      </c>
      <c r="F8" s="5">
        <f t="shared" si="2"/>
        <v>0.14000000000000001</v>
      </c>
      <c r="G8">
        <f t="shared" si="8"/>
        <v>78</v>
      </c>
      <c r="H8">
        <f t="shared" si="9"/>
        <v>78</v>
      </c>
      <c r="I8">
        <f t="shared" si="10"/>
        <v>85</v>
      </c>
      <c r="J8" t="str">
        <f t="shared" si="11"/>
        <v>\textbf{7}</v>
      </c>
      <c r="L8">
        <v>78</v>
      </c>
      <c r="M8">
        <v>78</v>
      </c>
      <c r="N8">
        <v>85</v>
      </c>
      <c r="O8">
        <v>7</v>
      </c>
      <c r="P8">
        <f t="shared" si="6"/>
        <v>7</v>
      </c>
      <c r="Q8" t="str">
        <f t="shared" si="7"/>
        <v>14x14 &amp; 9 &amp; 1 &amp; 7 &amp; 1 &amp; 0,14 &amp; 78 &amp; 78 &amp; 85 &amp; \textbf{7} &amp;  \\</v>
      </c>
    </row>
    <row r="9" spans="1:17" x14ac:dyDescent="0.3">
      <c r="A9">
        <v>15</v>
      </c>
      <c r="B9">
        <v>10</v>
      </c>
      <c r="C9">
        <v>1</v>
      </c>
      <c r="D9">
        <v>8</v>
      </c>
      <c r="E9">
        <f t="shared" si="1"/>
        <v>1</v>
      </c>
      <c r="F9" s="5">
        <f t="shared" si="2"/>
        <v>0.13</v>
      </c>
      <c r="G9">
        <f t="shared" si="8"/>
        <v>82</v>
      </c>
      <c r="H9" t="str">
        <f t="shared" si="9"/>
        <v>\textbf{69}</v>
      </c>
      <c r="I9">
        <f t="shared" si="10"/>
        <v>102</v>
      </c>
      <c r="J9">
        <f t="shared" si="11"/>
        <v>116</v>
      </c>
      <c r="L9">
        <v>82</v>
      </c>
      <c r="M9">
        <v>69</v>
      </c>
      <c r="N9">
        <v>102</v>
      </c>
      <c r="O9">
        <v>116</v>
      </c>
      <c r="P9">
        <f t="shared" si="6"/>
        <v>69</v>
      </c>
      <c r="Q9" t="str">
        <f t="shared" si="7"/>
        <v>15x15 &amp; 10 &amp; 1 &amp; 8 &amp; 1 &amp; 0,13 &amp; 82 &amp; \textbf{69} &amp; 102 &amp; 116 &amp;  \\</v>
      </c>
    </row>
    <row r="10" spans="1:17" x14ac:dyDescent="0.3">
      <c r="A10">
        <v>16</v>
      </c>
      <c r="B10">
        <v>10</v>
      </c>
      <c r="C10">
        <v>0</v>
      </c>
      <c r="D10">
        <v>9</v>
      </c>
      <c r="E10">
        <f t="shared" si="1"/>
        <v>1</v>
      </c>
      <c r="F10" s="5">
        <f t="shared" si="2"/>
        <v>0</v>
      </c>
      <c r="G10" t="str">
        <f t="shared" si="8"/>
        <v>\textbf{4}</v>
      </c>
      <c r="H10">
        <f t="shared" si="9"/>
        <v>40</v>
      </c>
      <c r="I10">
        <f t="shared" si="10"/>
        <v>102</v>
      </c>
      <c r="J10">
        <f t="shared" si="11"/>
        <v>59</v>
      </c>
      <c r="L10">
        <v>4</v>
      </c>
      <c r="M10">
        <v>40</v>
      </c>
      <c r="N10">
        <v>102</v>
      </c>
      <c r="O10">
        <v>59</v>
      </c>
      <c r="P10">
        <f t="shared" si="6"/>
        <v>4</v>
      </c>
      <c r="Q10" t="str">
        <f t="shared" si="7"/>
        <v>16x16 &amp; 10 &amp; 0 &amp; 9 &amp; 1 &amp; 0 &amp; \textbf{4} &amp; 40 &amp; 102 &amp; 59 &amp;  \\</v>
      </c>
    </row>
    <row r="11" spans="1:17" x14ac:dyDescent="0.3">
      <c r="A11">
        <v>17</v>
      </c>
      <c r="B11">
        <v>12</v>
      </c>
      <c r="C11">
        <v>3</v>
      </c>
      <c r="D11">
        <v>8</v>
      </c>
      <c r="E11">
        <f t="shared" si="1"/>
        <v>1</v>
      </c>
      <c r="F11" s="5">
        <f t="shared" si="2"/>
        <v>0.38</v>
      </c>
      <c r="G11">
        <f t="shared" si="8"/>
        <v>25</v>
      </c>
      <c r="H11" t="str">
        <f t="shared" si="9"/>
        <v>\textbf{5}</v>
      </c>
      <c r="I11">
        <f t="shared" si="10"/>
        <v>27</v>
      </c>
      <c r="J11">
        <f t="shared" si="11"/>
        <v>162</v>
      </c>
      <c r="L11">
        <v>25</v>
      </c>
      <c r="M11">
        <v>5</v>
      </c>
      <c r="N11">
        <v>27</v>
      </c>
      <c r="O11">
        <v>162</v>
      </c>
      <c r="P11">
        <f t="shared" si="6"/>
        <v>5</v>
      </c>
      <c r="Q11" t="str">
        <f t="shared" si="7"/>
        <v>17x17 &amp; 12 &amp; 3 &amp; 8 &amp; 1 &amp; 0,38 &amp; 25 &amp; \textbf{5} &amp; 27 &amp; 162 &amp;  \\</v>
      </c>
    </row>
    <row r="12" spans="1:17" x14ac:dyDescent="0.3">
      <c r="A12">
        <v>18</v>
      </c>
      <c r="B12">
        <v>16</v>
      </c>
      <c r="C12">
        <v>3</v>
      </c>
      <c r="D12">
        <v>10</v>
      </c>
      <c r="E12">
        <f t="shared" si="1"/>
        <v>3</v>
      </c>
      <c r="F12" s="5">
        <f t="shared" si="2"/>
        <v>0.3</v>
      </c>
      <c r="G12">
        <f t="shared" si="8"/>
        <v>14629346</v>
      </c>
      <c r="H12">
        <f t="shared" si="9"/>
        <v>14629346</v>
      </c>
      <c r="I12" t="str">
        <f t="shared" si="10"/>
        <v>\textbf{12862318}</v>
      </c>
      <c r="J12" t="str">
        <f t="shared" si="11"/>
        <v>-</v>
      </c>
      <c r="L12">
        <v>14629346</v>
      </c>
      <c r="M12">
        <v>14629346</v>
      </c>
      <c r="N12">
        <v>12862318</v>
      </c>
      <c r="O12" t="s">
        <v>9</v>
      </c>
      <c r="P12">
        <f t="shared" si="6"/>
        <v>12862318</v>
      </c>
      <c r="Q12" t="str">
        <f t="shared" si="7"/>
        <v>18x18 &amp; 16 &amp; 3 &amp; 10 &amp; 3 &amp; 0,3 &amp; 14629346 &amp; 14629346 &amp; \textbf{12862318} &amp; - &amp;  \\</v>
      </c>
    </row>
    <row r="13" spans="1:17" x14ac:dyDescent="0.3">
      <c r="A13">
        <v>19</v>
      </c>
      <c r="B13">
        <v>14</v>
      </c>
      <c r="C13">
        <v>0</v>
      </c>
      <c r="D13">
        <v>13</v>
      </c>
      <c r="E13">
        <f t="shared" si="1"/>
        <v>1</v>
      </c>
      <c r="F13" s="5">
        <f t="shared" si="2"/>
        <v>0</v>
      </c>
      <c r="G13" t="str">
        <f t="shared" si="8"/>
        <v>\textbf{791}</v>
      </c>
      <c r="H13" t="str">
        <f t="shared" si="9"/>
        <v>\textbf{791}</v>
      </c>
      <c r="I13">
        <f t="shared" si="10"/>
        <v>2618</v>
      </c>
      <c r="J13">
        <f t="shared" si="11"/>
        <v>2618</v>
      </c>
      <c r="L13">
        <v>791</v>
      </c>
      <c r="M13">
        <v>791</v>
      </c>
      <c r="N13">
        <v>2618</v>
      </c>
      <c r="O13">
        <v>2618</v>
      </c>
      <c r="P13">
        <f t="shared" si="6"/>
        <v>791</v>
      </c>
      <c r="Q13" t="str">
        <f t="shared" si="7"/>
        <v>19x19 &amp; 14 &amp; 0 &amp; 13 &amp; 1 &amp; 0 &amp; \textbf{791} &amp; \textbf{791} &amp; 2618 &amp; 2618 &amp;  \\</v>
      </c>
    </row>
    <row r="14" spans="1:17" x14ac:dyDescent="0.3">
      <c r="A14">
        <v>20</v>
      </c>
      <c r="B14">
        <v>14</v>
      </c>
      <c r="C14">
        <v>1</v>
      </c>
      <c r="D14">
        <v>12</v>
      </c>
      <c r="E14">
        <f t="shared" si="1"/>
        <v>1</v>
      </c>
      <c r="F14" s="5">
        <f t="shared" si="2"/>
        <v>0.08</v>
      </c>
      <c r="G14">
        <f t="shared" si="8"/>
        <v>943</v>
      </c>
      <c r="H14">
        <f t="shared" si="9"/>
        <v>21444</v>
      </c>
      <c r="I14" t="str">
        <f t="shared" si="10"/>
        <v>\textbf{814}</v>
      </c>
      <c r="J14">
        <f t="shared" si="11"/>
        <v>15546</v>
      </c>
      <c r="L14">
        <v>943</v>
      </c>
      <c r="M14">
        <v>21444</v>
      </c>
      <c r="N14">
        <v>814</v>
      </c>
      <c r="O14">
        <v>15546</v>
      </c>
      <c r="P14">
        <f t="shared" si="6"/>
        <v>814</v>
      </c>
      <c r="Q14" t="str">
        <f t="shared" si="7"/>
        <v>20x20 &amp; 14 &amp; 1 &amp; 12 &amp; 1 &amp; 0,08 &amp; 943 &amp; 21444 &amp; \textbf{814} &amp; 15546 &amp;  \\</v>
      </c>
    </row>
    <row r="15" spans="1:17" x14ac:dyDescent="0.3">
      <c r="A15">
        <v>21</v>
      </c>
      <c r="B15">
        <v>15</v>
      </c>
      <c r="C15">
        <v>0</v>
      </c>
      <c r="D15">
        <v>13</v>
      </c>
      <c r="E15">
        <f t="shared" si="1"/>
        <v>2</v>
      </c>
      <c r="F15" s="5">
        <f t="shared" si="2"/>
        <v>0</v>
      </c>
      <c r="G15">
        <f t="shared" si="8"/>
        <v>3864</v>
      </c>
      <c r="H15">
        <f t="shared" si="9"/>
        <v>3803</v>
      </c>
      <c r="I15" t="str">
        <f t="shared" si="10"/>
        <v>\textbf{1118}</v>
      </c>
      <c r="J15" t="str">
        <f t="shared" si="11"/>
        <v>\textbf{1118}</v>
      </c>
      <c r="L15">
        <v>3864</v>
      </c>
      <c r="M15">
        <v>3803</v>
      </c>
      <c r="N15">
        <v>1118</v>
      </c>
      <c r="O15">
        <v>1118</v>
      </c>
      <c r="P15">
        <f t="shared" si="6"/>
        <v>1118</v>
      </c>
      <c r="Q15" t="str">
        <f t="shared" si="7"/>
        <v>21x21 &amp; 15 &amp; 0 &amp; 13 &amp; 2 &amp; 0 &amp; 3864 &amp; 3803 &amp; \textbf{1118} &amp; \textbf{1118} &amp;  \\</v>
      </c>
    </row>
    <row r="16" spans="1:17" x14ac:dyDescent="0.3">
      <c r="A16">
        <v>22</v>
      </c>
      <c r="B16">
        <v>16</v>
      </c>
      <c r="C16">
        <v>2</v>
      </c>
      <c r="D16">
        <v>13</v>
      </c>
      <c r="E16">
        <f t="shared" si="1"/>
        <v>1</v>
      </c>
      <c r="F16" s="5">
        <f t="shared" si="2"/>
        <v>0.15</v>
      </c>
      <c r="G16">
        <f t="shared" si="8"/>
        <v>2656</v>
      </c>
      <c r="H16" t="str">
        <f t="shared" si="9"/>
        <v>\textbf{76}</v>
      </c>
      <c r="I16">
        <f t="shared" si="10"/>
        <v>1556</v>
      </c>
      <c r="J16">
        <f t="shared" si="11"/>
        <v>164</v>
      </c>
      <c r="L16">
        <v>2656</v>
      </c>
      <c r="M16">
        <v>76</v>
      </c>
      <c r="N16">
        <v>1556</v>
      </c>
      <c r="O16">
        <v>164</v>
      </c>
      <c r="P16">
        <f t="shared" si="6"/>
        <v>76</v>
      </c>
      <c r="Q16" t="str">
        <f t="shared" si="7"/>
        <v>22x22 &amp; 16 &amp; 2 &amp; 13 &amp; 1 &amp; 0,15 &amp; 2656 &amp; \textbf{76} &amp; 1556 &amp; 164 &amp;  \\</v>
      </c>
    </row>
    <row r="17" spans="1:17" x14ac:dyDescent="0.3">
      <c r="A17">
        <v>23</v>
      </c>
      <c r="B17">
        <v>19</v>
      </c>
      <c r="C17">
        <v>2</v>
      </c>
      <c r="D17">
        <v>15</v>
      </c>
      <c r="E17">
        <f t="shared" si="1"/>
        <v>2</v>
      </c>
      <c r="F17" s="5">
        <f t="shared" si="2"/>
        <v>0.13</v>
      </c>
      <c r="G17" t="str">
        <f t="shared" si="8"/>
        <v>-</v>
      </c>
      <c r="H17" t="str">
        <f t="shared" si="9"/>
        <v>-</v>
      </c>
      <c r="I17">
        <f t="shared" si="10"/>
        <v>11052510</v>
      </c>
      <c r="J17" t="str">
        <f t="shared" si="11"/>
        <v>\textbf{11052382}</v>
      </c>
      <c r="L17" t="s">
        <v>9</v>
      </c>
      <c r="M17" t="s">
        <v>9</v>
      </c>
      <c r="N17">
        <v>11052510</v>
      </c>
      <c r="O17">
        <v>11052382</v>
      </c>
      <c r="P17">
        <f t="shared" si="6"/>
        <v>11052382</v>
      </c>
      <c r="Q17" t="str">
        <f t="shared" si="7"/>
        <v>23x23 &amp; 19 &amp; 2 &amp; 15 &amp; 2 &amp; 0,13 &amp; - &amp; - &amp; 11052510 &amp; \textbf{11052382} &amp;  \\</v>
      </c>
    </row>
    <row r="18" spans="1:17" x14ac:dyDescent="0.3">
      <c r="A18">
        <v>24</v>
      </c>
      <c r="B18">
        <v>18</v>
      </c>
      <c r="C18">
        <v>1</v>
      </c>
      <c r="D18">
        <v>15</v>
      </c>
      <c r="E18">
        <f t="shared" si="1"/>
        <v>2</v>
      </c>
      <c r="F18" s="5">
        <f t="shared" si="2"/>
        <v>7.0000000000000007E-2</v>
      </c>
      <c r="G18" t="str">
        <f t="shared" si="8"/>
        <v>\textbf{266809}</v>
      </c>
      <c r="H18" t="str">
        <f t="shared" si="9"/>
        <v>\textbf{266809}</v>
      </c>
      <c r="I18">
        <f t="shared" si="10"/>
        <v>461872</v>
      </c>
      <c r="J18">
        <f t="shared" si="11"/>
        <v>464953</v>
      </c>
      <c r="L18">
        <v>266809</v>
      </c>
      <c r="M18">
        <v>266809</v>
      </c>
      <c r="N18">
        <v>461872</v>
      </c>
      <c r="O18">
        <v>464953</v>
      </c>
      <c r="P18">
        <f t="shared" si="6"/>
        <v>266809</v>
      </c>
      <c r="Q18" t="str">
        <f t="shared" si="7"/>
        <v>24x24 &amp; 18 &amp; 1 &amp; 15 &amp; 2 &amp; 0,07 &amp; \textbf{266809} &amp; \textbf{266809} &amp; 461872 &amp; 464953 &amp;  \\</v>
      </c>
    </row>
    <row r="19" spans="1:17" x14ac:dyDescent="0.3">
      <c r="A19">
        <v>25</v>
      </c>
      <c r="B19">
        <v>19</v>
      </c>
      <c r="C19">
        <v>1</v>
      </c>
      <c r="D19">
        <v>17</v>
      </c>
      <c r="E19">
        <f t="shared" si="1"/>
        <v>1</v>
      </c>
      <c r="F19" s="5">
        <f t="shared" si="2"/>
        <v>0.06</v>
      </c>
      <c r="G19">
        <f t="shared" si="8"/>
        <v>59441</v>
      </c>
      <c r="H19">
        <f t="shared" si="9"/>
        <v>59441</v>
      </c>
      <c r="I19" t="str">
        <f t="shared" si="10"/>
        <v>\textbf{41172}</v>
      </c>
      <c r="J19" t="str">
        <f t="shared" si="11"/>
        <v>\textbf{41172}</v>
      </c>
      <c r="L19">
        <v>59441</v>
      </c>
      <c r="M19">
        <v>59441</v>
      </c>
      <c r="N19">
        <v>41172</v>
      </c>
      <c r="O19">
        <v>41172</v>
      </c>
      <c r="P19">
        <f t="shared" si="6"/>
        <v>41172</v>
      </c>
      <c r="Q19" t="str">
        <f t="shared" si="7"/>
        <v>25x25 &amp; 19 &amp; 1 &amp; 17 &amp; 1 &amp; 0,06 &amp; 59441 &amp; 59441 &amp; \textbf{41172} &amp; \textbf{41172} &amp;  \\</v>
      </c>
    </row>
    <row r="20" spans="1:17" x14ac:dyDescent="0.3">
      <c r="A20">
        <v>26</v>
      </c>
      <c r="B20">
        <v>22</v>
      </c>
      <c r="C20">
        <v>1</v>
      </c>
      <c r="D20">
        <v>19</v>
      </c>
      <c r="E20">
        <f t="shared" si="1"/>
        <v>2</v>
      </c>
      <c r="F20" s="5">
        <f t="shared" si="2"/>
        <v>0.05</v>
      </c>
      <c r="G20" t="str">
        <f t="shared" si="8"/>
        <v>\textbf{2171466}</v>
      </c>
      <c r="H20">
        <f t="shared" si="9"/>
        <v>2171467</v>
      </c>
      <c r="I20">
        <f t="shared" si="10"/>
        <v>7701736</v>
      </c>
      <c r="J20">
        <f t="shared" si="11"/>
        <v>7737933</v>
      </c>
      <c r="L20">
        <v>2171466</v>
      </c>
      <c r="M20">
        <v>2171467</v>
      </c>
      <c r="N20">
        <v>7701736</v>
      </c>
      <c r="O20">
        <v>7737933</v>
      </c>
      <c r="P20">
        <f t="shared" si="6"/>
        <v>2171466</v>
      </c>
      <c r="Q20" t="str">
        <f t="shared" si="7"/>
        <v>26x26 &amp; 22 &amp; 1 &amp; 19 &amp; 2 &amp; 0,05 &amp; \textbf{2171466} &amp; 2171467 &amp; 7701736 &amp; 7737933 &amp;  \\</v>
      </c>
    </row>
    <row r="21" spans="1:17" x14ac:dyDescent="0.3">
      <c r="A21">
        <v>27</v>
      </c>
      <c r="B21">
        <v>21</v>
      </c>
      <c r="C21">
        <v>1</v>
      </c>
      <c r="D21">
        <v>18</v>
      </c>
      <c r="E21">
        <f t="shared" si="1"/>
        <v>2</v>
      </c>
      <c r="F21" s="5">
        <f t="shared" si="2"/>
        <v>0.06</v>
      </c>
      <c r="G21">
        <f t="shared" si="8"/>
        <v>2008052</v>
      </c>
      <c r="H21">
        <f t="shared" si="9"/>
        <v>2008052</v>
      </c>
      <c r="I21" t="str">
        <f t="shared" si="10"/>
        <v>\textbf{1075859}</v>
      </c>
      <c r="J21">
        <f t="shared" si="11"/>
        <v>1079012</v>
      </c>
      <c r="L21">
        <v>2008052</v>
      </c>
      <c r="M21">
        <v>2008052</v>
      </c>
      <c r="N21">
        <v>1075859</v>
      </c>
      <c r="O21">
        <v>1079012</v>
      </c>
      <c r="P21">
        <f t="shared" si="6"/>
        <v>1075859</v>
      </c>
      <c r="Q21" t="str">
        <f t="shared" si="7"/>
        <v>27x27 &amp; 21 &amp; 1 &amp; 18 &amp; 2 &amp; 0,06 &amp; 2008052 &amp; 2008052 &amp; \textbf{1075859} &amp; 1079012 &amp;  \\</v>
      </c>
    </row>
    <row r="22" spans="1:17" x14ac:dyDescent="0.3">
      <c r="A22">
        <v>28</v>
      </c>
      <c r="B22">
        <v>22</v>
      </c>
      <c r="C22">
        <v>1</v>
      </c>
      <c r="D22">
        <v>19</v>
      </c>
      <c r="E22">
        <f t="shared" si="1"/>
        <v>2</v>
      </c>
      <c r="F22" s="5">
        <f t="shared" si="2"/>
        <v>0.05</v>
      </c>
      <c r="G22">
        <f t="shared" si="8"/>
        <v>427531</v>
      </c>
      <c r="H22">
        <f t="shared" si="9"/>
        <v>427531</v>
      </c>
      <c r="I22" t="str">
        <f t="shared" si="10"/>
        <v>\textbf{242688}</v>
      </c>
      <c r="J22" t="str">
        <f t="shared" si="11"/>
        <v>\textbf{242688}</v>
      </c>
      <c r="L22">
        <v>427531</v>
      </c>
      <c r="M22">
        <v>427531</v>
      </c>
      <c r="N22">
        <v>242688</v>
      </c>
      <c r="O22">
        <v>242688</v>
      </c>
      <c r="P22">
        <f t="shared" si="6"/>
        <v>242688</v>
      </c>
      <c r="Q22" t="str">
        <f t="shared" si="7"/>
        <v>28x28 &amp; 22 &amp; 1 &amp; 19 &amp; 2 &amp; 0,05 &amp; 427531 &amp; 427531 &amp; \textbf{242688} &amp; \textbf{242688} &amp;  \\</v>
      </c>
    </row>
    <row r="23" spans="1:17" x14ac:dyDescent="0.3">
      <c r="A23">
        <v>29</v>
      </c>
      <c r="B23">
        <v>24</v>
      </c>
      <c r="C23">
        <v>2</v>
      </c>
      <c r="D23">
        <v>20</v>
      </c>
      <c r="E23">
        <f t="shared" si="1"/>
        <v>2</v>
      </c>
      <c r="F23" s="5">
        <f t="shared" si="2"/>
        <v>0.1</v>
      </c>
      <c r="G23" t="str">
        <f t="shared" si="8"/>
        <v>-</v>
      </c>
      <c r="H23" t="str">
        <f t="shared" si="9"/>
        <v>-</v>
      </c>
      <c r="I23" t="str">
        <f t="shared" si="10"/>
        <v>\textbf{9377805}</v>
      </c>
      <c r="J23">
        <f t="shared" si="11"/>
        <v>9483623</v>
      </c>
      <c r="L23" t="s">
        <v>9</v>
      </c>
      <c r="M23" t="s">
        <v>9</v>
      </c>
      <c r="N23">
        <v>9377805</v>
      </c>
      <c r="O23">
        <v>9483623</v>
      </c>
      <c r="P23">
        <f t="shared" si="6"/>
        <v>9377805</v>
      </c>
      <c r="Q23" t="str">
        <f t="shared" si="7"/>
        <v>29x29 &amp; 24 &amp; 2 &amp; 20 &amp; 2 &amp; 0,1 &amp; - &amp; - &amp; \textbf{9377805} &amp; 9483623 &amp;  \\</v>
      </c>
    </row>
    <row r="24" spans="1:17" x14ac:dyDescent="0.3">
      <c r="A24">
        <v>30</v>
      </c>
      <c r="B24">
        <v>20</v>
      </c>
      <c r="C24">
        <v>1</v>
      </c>
      <c r="D24">
        <v>17</v>
      </c>
      <c r="E24">
        <f t="shared" si="1"/>
        <v>2</v>
      </c>
      <c r="F24" s="5">
        <f t="shared" si="2"/>
        <v>0.06</v>
      </c>
      <c r="G24">
        <f t="shared" si="8"/>
        <v>22</v>
      </c>
      <c r="H24">
        <f t="shared" si="9"/>
        <v>26</v>
      </c>
      <c r="I24" t="str">
        <f t="shared" si="10"/>
        <v>-</v>
      </c>
      <c r="J24" t="str">
        <f t="shared" si="11"/>
        <v>\textbf{10}</v>
      </c>
      <c r="L24">
        <v>22</v>
      </c>
      <c r="M24">
        <v>26</v>
      </c>
      <c r="N24" t="s">
        <v>9</v>
      </c>
      <c r="O24">
        <v>10</v>
      </c>
      <c r="P24">
        <f t="shared" si="6"/>
        <v>10</v>
      </c>
      <c r="Q24" t="str">
        <f t="shared" si="7"/>
        <v>30x30 &amp; 20 &amp; 1 &amp; 17 &amp; 2 &amp; 0,06 &amp; 22 &amp; 26 &amp; - &amp; \textbf{10} &amp;  \\</v>
      </c>
    </row>
    <row r="25" spans="1:17" x14ac:dyDescent="0.3">
      <c r="A25">
        <v>31</v>
      </c>
      <c r="B25">
        <v>19</v>
      </c>
      <c r="C25">
        <v>1</v>
      </c>
      <c r="D25">
        <v>17</v>
      </c>
      <c r="E25">
        <f t="shared" si="1"/>
        <v>1</v>
      </c>
      <c r="F25" s="5">
        <f t="shared" si="2"/>
        <v>0.06</v>
      </c>
      <c r="G25">
        <f t="shared" si="8"/>
        <v>765353</v>
      </c>
      <c r="H25">
        <f t="shared" si="9"/>
        <v>26</v>
      </c>
      <c r="I25">
        <f t="shared" si="10"/>
        <v>474430</v>
      </c>
      <c r="J25" t="str">
        <f t="shared" si="11"/>
        <v>\textbf{8}</v>
      </c>
      <c r="L25">
        <v>765353</v>
      </c>
      <c r="M25">
        <v>26</v>
      </c>
      <c r="N25">
        <v>474430</v>
      </c>
      <c r="O25">
        <v>8</v>
      </c>
      <c r="P25">
        <f t="shared" si="6"/>
        <v>8</v>
      </c>
      <c r="Q25" t="str">
        <f t="shared" si="7"/>
        <v>31x31 &amp; 19 &amp; 1 &amp; 17 &amp; 1 &amp; 0,06 &amp; 765353 &amp; 26 &amp; 474430 &amp; \textbf{8} &amp;  \\</v>
      </c>
    </row>
    <row r="26" spans="1:17" x14ac:dyDescent="0.3">
      <c r="A26">
        <v>32</v>
      </c>
      <c r="B26">
        <v>27</v>
      </c>
      <c r="C26">
        <v>1</v>
      </c>
      <c r="D26">
        <v>24</v>
      </c>
      <c r="E26">
        <f t="shared" si="1"/>
        <v>2</v>
      </c>
      <c r="F26" s="5">
        <f t="shared" si="2"/>
        <v>0.04</v>
      </c>
      <c r="G26" t="str">
        <f t="shared" si="8"/>
        <v>-</v>
      </c>
      <c r="H26" t="str">
        <f t="shared" si="9"/>
        <v>-</v>
      </c>
      <c r="I26" t="str">
        <f t="shared" si="10"/>
        <v>-</v>
      </c>
      <c r="J26" t="str">
        <f t="shared" si="11"/>
        <v>-</v>
      </c>
      <c r="L26" t="s">
        <v>9</v>
      </c>
      <c r="M26" t="s">
        <v>9</v>
      </c>
      <c r="N26" t="s">
        <v>9</v>
      </c>
      <c r="O26" t="s">
        <v>9</v>
      </c>
      <c r="P26">
        <f t="shared" si="6"/>
        <v>0</v>
      </c>
      <c r="Q26" t="str">
        <f t="shared" si="7"/>
        <v>32x32 &amp; 27 &amp; 1 &amp; 24 &amp; 2 &amp; 0,04 &amp; - &amp; - &amp; - &amp; - &amp;  \\</v>
      </c>
    </row>
    <row r="27" spans="1:17" x14ac:dyDescent="0.3">
      <c r="A27">
        <v>33</v>
      </c>
      <c r="B27">
        <v>23</v>
      </c>
      <c r="C27">
        <v>1</v>
      </c>
      <c r="D27">
        <v>20</v>
      </c>
      <c r="E27">
        <f t="shared" si="1"/>
        <v>2</v>
      </c>
      <c r="F27" s="5">
        <f t="shared" si="2"/>
        <v>0.05</v>
      </c>
      <c r="G27">
        <f t="shared" si="8"/>
        <v>4577330</v>
      </c>
      <c r="H27">
        <f t="shared" si="9"/>
        <v>4577330</v>
      </c>
      <c r="I27" t="str">
        <f t="shared" si="10"/>
        <v>\textbf{5370}</v>
      </c>
      <c r="J27" t="str">
        <f t="shared" si="11"/>
        <v>\textbf{5370}</v>
      </c>
      <c r="L27">
        <v>4577330</v>
      </c>
      <c r="M27">
        <v>4577330</v>
      </c>
      <c r="N27">
        <v>5370</v>
      </c>
      <c r="O27">
        <v>5370</v>
      </c>
      <c r="P27">
        <f t="shared" si="6"/>
        <v>5370</v>
      </c>
      <c r="Q27" t="str">
        <f t="shared" si="7"/>
        <v>33x33 &amp; 23 &amp; 1 &amp; 20 &amp; 2 &amp; 0,05 &amp; 4577330 &amp; 4577330 &amp; \textbf{5370} &amp; \textbf{5370} &amp;  \\</v>
      </c>
    </row>
    <row r="28" spans="1:17" x14ac:dyDescent="0.3">
      <c r="A28">
        <v>34</v>
      </c>
      <c r="B28">
        <v>21</v>
      </c>
      <c r="C28">
        <v>0</v>
      </c>
      <c r="D28">
        <v>19</v>
      </c>
      <c r="E28">
        <f t="shared" si="1"/>
        <v>2</v>
      </c>
      <c r="F28" s="5">
        <f t="shared" si="2"/>
        <v>0</v>
      </c>
      <c r="G28">
        <f t="shared" si="8"/>
        <v>1961959</v>
      </c>
      <c r="H28" t="str">
        <f t="shared" si="9"/>
        <v>\textbf{13}</v>
      </c>
      <c r="I28">
        <f t="shared" si="10"/>
        <v>1142437</v>
      </c>
      <c r="J28">
        <f t="shared" si="11"/>
        <v>35</v>
      </c>
      <c r="L28">
        <v>1961959</v>
      </c>
      <c r="M28">
        <v>13</v>
      </c>
      <c r="N28">
        <v>1142437</v>
      </c>
      <c r="O28">
        <v>35</v>
      </c>
      <c r="P28">
        <f t="shared" si="6"/>
        <v>13</v>
      </c>
      <c r="Q28" t="str">
        <f t="shared" si="7"/>
        <v>34x34 &amp; 21 &amp; 0 &amp; 19 &amp; 2 &amp; 0 &amp; 1961959 &amp; \textbf{13} &amp; 1142437 &amp; 35 &amp;  \\</v>
      </c>
    </row>
    <row r="29" spans="1:17" x14ac:dyDescent="0.3">
      <c r="A29">
        <v>35</v>
      </c>
      <c r="B29">
        <v>22</v>
      </c>
      <c r="C29">
        <v>1</v>
      </c>
      <c r="D29">
        <v>19</v>
      </c>
      <c r="E29">
        <f t="shared" si="1"/>
        <v>2</v>
      </c>
      <c r="F29" s="5">
        <f t="shared" si="2"/>
        <v>0.05</v>
      </c>
      <c r="G29" t="str">
        <f t="shared" si="8"/>
        <v>-</v>
      </c>
      <c r="H29">
        <f t="shared" si="9"/>
        <v>321962</v>
      </c>
      <c r="I29" t="str">
        <f t="shared" si="10"/>
        <v>-</v>
      </c>
      <c r="J29" t="str">
        <f t="shared" si="11"/>
        <v>\textbf{2}</v>
      </c>
      <c r="L29" t="s">
        <v>9</v>
      </c>
      <c r="M29">
        <v>321962</v>
      </c>
      <c r="N29" t="s">
        <v>9</v>
      </c>
      <c r="O29">
        <v>2</v>
      </c>
      <c r="P29">
        <f t="shared" si="6"/>
        <v>2</v>
      </c>
      <c r="Q29" t="str">
        <f t="shared" si="7"/>
        <v>35x35 &amp; 22 &amp; 1 &amp; 19 &amp; 2 &amp; 0,05 &amp; - &amp; 321962 &amp; - &amp; \textbf{2} &amp;  \\</v>
      </c>
    </row>
    <row r="30" spans="1:17" x14ac:dyDescent="0.3">
      <c r="A30">
        <v>36</v>
      </c>
      <c r="B30">
        <v>23</v>
      </c>
      <c r="C30">
        <v>3</v>
      </c>
      <c r="D30">
        <v>19</v>
      </c>
      <c r="E30">
        <f t="shared" si="1"/>
        <v>1</v>
      </c>
      <c r="F30" s="5">
        <f t="shared" si="2"/>
        <v>0.16</v>
      </c>
      <c r="G30" t="str">
        <f t="shared" si="8"/>
        <v>-</v>
      </c>
      <c r="H30" t="str">
        <f t="shared" si="9"/>
        <v>\textbf{91}</v>
      </c>
      <c r="I30" t="str">
        <f t="shared" si="10"/>
        <v>-</v>
      </c>
      <c r="J30">
        <f t="shared" si="11"/>
        <v>10158</v>
      </c>
      <c r="L30" t="s">
        <v>9</v>
      </c>
      <c r="M30">
        <v>91</v>
      </c>
      <c r="N30" t="s">
        <v>9</v>
      </c>
      <c r="O30">
        <v>10158</v>
      </c>
      <c r="P30">
        <f t="shared" si="6"/>
        <v>91</v>
      </c>
      <c r="Q30" t="str">
        <f t="shared" si="7"/>
        <v>36x36 &amp; 23 &amp; 3 &amp; 19 &amp; 1 &amp; 0,16 &amp; - &amp; \textbf{91} &amp; - &amp; 10158 &amp;  \\</v>
      </c>
    </row>
    <row r="31" spans="1:17" x14ac:dyDescent="0.3">
      <c r="A31">
        <v>37</v>
      </c>
      <c r="B31">
        <v>27</v>
      </c>
      <c r="C31">
        <v>3</v>
      </c>
      <c r="D31">
        <v>22</v>
      </c>
      <c r="E31">
        <f t="shared" si="1"/>
        <v>2</v>
      </c>
      <c r="F31" s="5">
        <f t="shared" si="2"/>
        <v>0.14000000000000001</v>
      </c>
      <c r="G31" t="str">
        <f t="shared" si="8"/>
        <v>-</v>
      </c>
      <c r="H31" t="str">
        <f t="shared" si="9"/>
        <v>-</v>
      </c>
      <c r="I31" t="str">
        <f t="shared" si="10"/>
        <v>-</v>
      </c>
      <c r="J31" t="str">
        <f t="shared" si="11"/>
        <v>-</v>
      </c>
      <c r="L31" t="s">
        <v>9</v>
      </c>
      <c r="M31" t="s">
        <v>9</v>
      </c>
      <c r="N31" t="s">
        <v>9</v>
      </c>
      <c r="O31" t="s">
        <v>9</v>
      </c>
      <c r="P31">
        <f t="shared" si="6"/>
        <v>0</v>
      </c>
      <c r="Q31" t="str">
        <f t="shared" si="7"/>
        <v>37x37 &amp; 27 &amp; 3 &amp; 22 &amp; 2 &amp; 0,14 &amp; - &amp; - &amp; - &amp; - &amp;  \\</v>
      </c>
    </row>
    <row r="32" spans="1:17" x14ac:dyDescent="0.3">
      <c r="A32">
        <v>38</v>
      </c>
      <c r="B32">
        <v>19</v>
      </c>
      <c r="C32">
        <v>1</v>
      </c>
      <c r="D32">
        <v>16</v>
      </c>
      <c r="E32">
        <f t="shared" si="1"/>
        <v>2</v>
      </c>
      <c r="F32" s="5">
        <f t="shared" si="2"/>
        <v>0.06</v>
      </c>
      <c r="G32" t="str">
        <f t="shared" si="8"/>
        <v>-</v>
      </c>
      <c r="H32" t="str">
        <f t="shared" si="9"/>
        <v>-</v>
      </c>
      <c r="I32" t="str">
        <f t="shared" si="10"/>
        <v>\textbf{1614162}</v>
      </c>
      <c r="J32" t="str">
        <f t="shared" si="11"/>
        <v>\textbf{1614162}</v>
      </c>
      <c r="K32" s="2"/>
      <c r="L32" s="2" t="s">
        <v>9</v>
      </c>
      <c r="M32" s="2" t="s">
        <v>9</v>
      </c>
      <c r="N32" s="2">
        <v>1614162</v>
      </c>
      <c r="O32" s="2">
        <v>1614162</v>
      </c>
      <c r="P32">
        <f t="shared" si="6"/>
        <v>1614162</v>
      </c>
      <c r="Q32" t="str">
        <f t="shared" si="7"/>
        <v>38x38 &amp; 19 &amp; 1 &amp; 16 &amp; 2 &amp; 0,06 &amp; - &amp; - &amp; \textbf{1614162} &amp; \textbf{1614162} &amp;  \\</v>
      </c>
    </row>
    <row r="33" spans="1:17" x14ac:dyDescent="0.3">
      <c r="A33">
        <v>39</v>
      </c>
      <c r="B33">
        <v>29</v>
      </c>
      <c r="C33">
        <v>3</v>
      </c>
      <c r="D33">
        <v>23</v>
      </c>
      <c r="E33">
        <f t="shared" si="1"/>
        <v>3</v>
      </c>
      <c r="F33" s="5">
        <f t="shared" si="2"/>
        <v>0.13</v>
      </c>
      <c r="G33" t="str">
        <f t="shared" si="8"/>
        <v>-</v>
      </c>
      <c r="H33" t="str">
        <f t="shared" si="9"/>
        <v>-</v>
      </c>
      <c r="I33" t="str">
        <f t="shared" si="10"/>
        <v>-</v>
      </c>
      <c r="J33" t="str">
        <f t="shared" si="11"/>
        <v>-</v>
      </c>
      <c r="L33" t="s">
        <v>9</v>
      </c>
      <c r="M33" t="s">
        <v>9</v>
      </c>
      <c r="N33" t="s">
        <v>9</v>
      </c>
      <c r="O33" t="s">
        <v>9</v>
      </c>
      <c r="P33">
        <f t="shared" si="6"/>
        <v>0</v>
      </c>
      <c r="Q33" t="str">
        <f t="shared" si="7"/>
        <v>39x39 &amp; 29 &amp; 3 &amp; 23 &amp; 3 &amp; 0,13 &amp; - &amp; - &amp; - &amp; - &amp;  \\</v>
      </c>
    </row>
    <row r="34" spans="1:17" x14ac:dyDescent="0.3">
      <c r="A34">
        <v>40</v>
      </c>
      <c r="B34">
        <v>20</v>
      </c>
      <c r="C34">
        <v>2</v>
      </c>
      <c r="D34">
        <v>16</v>
      </c>
      <c r="E34">
        <f t="shared" si="1"/>
        <v>2</v>
      </c>
      <c r="F34" s="5">
        <f t="shared" si="2"/>
        <v>0.13</v>
      </c>
      <c r="G34">
        <f t="shared" si="8"/>
        <v>14</v>
      </c>
      <c r="H34">
        <f t="shared" si="9"/>
        <v>14</v>
      </c>
      <c r="I34">
        <f t="shared" si="10"/>
        <v>0</v>
      </c>
      <c r="J34" t="str">
        <f t="shared" si="11"/>
        <v>\textbf{8}</v>
      </c>
      <c r="L34">
        <v>14</v>
      </c>
      <c r="M34">
        <v>14</v>
      </c>
      <c r="O34">
        <v>8</v>
      </c>
      <c r="P34">
        <f t="shared" si="6"/>
        <v>8</v>
      </c>
      <c r="Q34" t="str">
        <f t="shared" si="7"/>
        <v>40x40 &amp; 20 &amp; 2 &amp; 16 &amp; 2 &amp; 0,13 &amp; 14 &amp; 14 &amp; 0 &amp; \textbf{8} &amp; 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9CBC2-05CA-4BB5-B430-7B200232125E}">
  <dimension ref="A2:F32"/>
  <sheetViews>
    <sheetView tabSelected="1" workbookViewId="0">
      <selection activeCell="F3" sqref="F3"/>
    </sheetView>
  </sheetViews>
  <sheetFormatPr defaultRowHeight="14.4" x14ac:dyDescent="0.3"/>
  <cols>
    <col min="1" max="1" width="11.6640625" bestFit="1" customWidth="1"/>
  </cols>
  <sheetData>
    <row r="2" spans="1:6" x14ac:dyDescent="0.3">
      <c r="A2" t="s">
        <v>8</v>
      </c>
    </row>
    <row r="3" spans="1:6" x14ac:dyDescent="0.3">
      <c r="A3" t="s">
        <v>0</v>
      </c>
      <c r="B3" t="s">
        <v>31</v>
      </c>
      <c r="C3" t="s">
        <v>30</v>
      </c>
      <c r="D3" t="s">
        <v>29</v>
      </c>
      <c r="F3" t="str">
        <f>_xlfn.CONCAT("\textit{",A3,"}"," &amp; ","\textbf{",B3,"}"," &amp; ","\textbf{",C3,"}"," &amp; ","\textbf{",D3,"}",)</f>
        <v>\textit{n} &amp; \textbf{less} &amp; \textbf{less + 00} &amp; \textbf{greater}</v>
      </c>
    </row>
    <row r="4" spans="1:6" x14ac:dyDescent="0.3">
      <c r="A4" t="s">
        <v>28</v>
      </c>
      <c r="B4">
        <v>5</v>
      </c>
      <c r="C4" s="6">
        <v>2</v>
      </c>
      <c r="D4">
        <v>4</v>
      </c>
      <c r="F4" t="str">
        <f>_xlfn.CONCAT(A4," &amp; ",B4," &amp; ",C4," &amp; ",D4)</f>
        <v>8x8_symm &amp; 5 &amp; 2 &amp; 4</v>
      </c>
    </row>
    <row r="5" spans="1:6" x14ac:dyDescent="0.3">
      <c r="A5" t="s">
        <v>27</v>
      </c>
      <c r="B5">
        <v>55281</v>
      </c>
      <c r="C5">
        <v>1424</v>
      </c>
      <c r="D5">
        <v>69</v>
      </c>
      <c r="F5" t="str">
        <f t="shared" ref="F5:F6" si="0">_xlfn.CONCAT(A5," &amp; ",B5," &amp; ",C5," &amp; ",D5)</f>
        <v>10x10_symm &amp; 55281 &amp; 1424 &amp; 69</v>
      </c>
    </row>
    <row r="6" spans="1:6" x14ac:dyDescent="0.3">
      <c r="A6" t="s">
        <v>26</v>
      </c>
      <c r="B6">
        <v>16</v>
      </c>
      <c r="C6">
        <v>17</v>
      </c>
      <c r="D6">
        <v>15</v>
      </c>
      <c r="F6" t="str">
        <f t="shared" si="0"/>
        <v>16x16_symm &amp; 16 &amp; 17 &amp; 15</v>
      </c>
    </row>
    <row r="9" spans="1:6" x14ac:dyDescent="0.3">
      <c r="A9" t="s">
        <v>7</v>
      </c>
    </row>
    <row r="10" spans="1:6" x14ac:dyDescent="0.3">
      <c r="A10" t="s">
        <v>0</v>
      </c>
      <c r="B10" t="s">
        <v>31</v>
      </c>
      <c r="C10" t="s">
        <v>30</v>
      </c>
      <c r="D10" t="s">
        <v>29</v>
      </c>
      <c r="F10" t="str">
        <f>_xlfn.CONCAT("\textit{",A10,"}"," &amp; ","\textbf{",B10,"}"," &amp; ","\textbf{",C10,"}"," &amp; ","\textbf{",D10,"}",)</f>
        <v>\textit{n} &amp; \textbf{less} &amp; \textbf{less + 00} &amp; \textbf{greater}</v>
      </c>
    </row>
    <row r="11" spans="1:6" x14ac:dyDescent="0.3">
      <c r="A11" t="s">
        <v>28</v>
      </c>
      <c r="B11">
        <v>1</v>
      </c>
      <c r="C11">
        <v>0</v>
      </c>
      <c r="D11">
        <v>1</v>
      </c>
      <c r="F11" t="str">
        <f>_xlfn.CONCAT(A11," &amp; ",B11," &amp; ",C11," &amp; ",D11)</f>
        <v>8x8_symm &amp; 1 &amp; 0 &amp; 1</v>
      </c>
    </row>
    <row r="12" spans="1:6" x14ac:dyDescent="0.3">
      <c r="A12" t="s">
        <v>27</v>
      </c>
      <c r="B12">
        <v>27635</v>
      </c>
      <c r="C12">
        <v>706</v>
      </c>
      <c r="D12">
        <v>28</v>
      </c>
      <c r="F12" t="str">
        <f t="shared" ref="F12:F13" si="1">_xlfn.CONCAT(A12," &amp; ",B12," &amp; ",C12," &amp; ",D12)</f>
        <v>10x10_symm &amp; 27635 &amp; 706 &amp; 28</v>
      </c>
    </row>
    <row r="13" spans="1:6" x14ac:dyDescent="0.3">
      <c r="A13" t="s">
        <v>26</v>
      </c>
      <c r="B13">
        <v>2</v>
      </c>
      <c r="C13">
        <v>2</v>
      </c>
      <c r="D13">
        <v>1</v>
      </c>
      <c r="F13" t="str">
        <f t="shared" si="1"/>
        <v>16x16_symm &amp; 2 &amp; 2 &amp; 1</v>
      </c>
    </row>
    <row r="14" spans="1:6" s="6" customFormat="1" x14ac:dyDescent="0.3"/>
    <row r="17" spans="1:6" x14ac:dyDescent="0.3">
      <c r="A17" t="s">
        <v>32</v>
      </c>
    </row>
    <row r="18" spans="1:6" x14ac:dyDescent="0.3">
      <c r="A18" t="s">
        <v>0</v>
      </c>
      <c r="B18" t="s">
        <v>31</v>
      </c>
      <c r="C18" t="s">
        <v>30</v>
      </c>
      <c r="D18" t="s">
        <v>29</v>
      </c>
      <c r="F18" t="str">
        <f>_xlfn.CONCAT("\textit{",A18,"}"," &amp; ","\textbf{",B18,"}"," &amp; ","\textbf{",C18,"}"," &amp; ","\textbf{",D18,"}",)</f>
        <v>\textit{n} &amp; \textbf{less} &amp; \textbf{less + 00} &amp; \textbf{greater}</v>
      </c>
    </row>
    <row r="19" spans="1:6" s="6" customFormat="1" x14ac:dyDescent="0.3">
      <c r="A19" s="6" t="s">
        <v>28</v>
      </c>
      <c r="B19">
        <v>1</v>
      </c>
      <c r="C19" s="6">
        <v>1</v>
      </c>
      <c r="D19">
        <v>1</v>
      </c>
      <c r="F19" t="str">
        <f>_xlfn.CONCAT(A19," &amp; ",B19," &amp; ",C19," &amp; ",D19)</f>
        <v>8x8_symm &amp; 1 &amp; 1 &amp; 1</v>
      </c>
    </row>
    <row r="20" spans="1:6" x14ac:dyDescent="0.3">
      <c r="A20" t="s">
        <v>27</v>
      </c>
      <c r="B20">
        <v>60336</v>
      </c>
      <c r="C20">
        <v>13536</v>
      </c>
      <c r="D20">
        <v>60336</v>
      </c>
      <c r="F20" t="str">
        <f t="shared" ref="F20:F21" si="2">_xlfn.CONCAT(A20," &amp; ",B20," &amp; ",C20," &amp; ",D20)</f>
        <v>10x10_symm &amp; 60336 &amp; 13536 &amp; 60336</v>
      </c>
    </row>
    <row r="21" spans="1:6" x14ac:dyDescent="0.3">
      <c r="A21" t="s">
        <v>26</v>
      </c>
      <c r="B21">
        <v>25936</v>
      </c>
      <c r="C21">
        <v>4616</v>
      </c>
      <c r="D21">
        <v>45984</v>
      </c>
      <c r="F21" t="str">
        <f t="shared" si="2"/>
        <v>16x16_symm &amp; 25936 &amp; 4616 &amp; 45984</v>
      </c>
    </row>
    <row r="32" spans="1:6" s="6" customFormat="1" x14ac:dyDescent="0.3"/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D7CC-9BFC-452C-848E-8E6C6B10BA6E}">
  <dimension ref="A2:K23"/>
  <sheetViews>
    <sheetView workbookViewId="0">
      <selection activeCell="E4" sqref="E4:E11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t="s">
        <v>33</v>
      </c>
      <c r="K4" t="str">
        <f>_xlfn.CONCAT(A4," &amp; ",B4," &amp; ",C4," &amp; ",D4," &amp; ",E4," &amp; ",F4," &amp; ",G4," &amp; ",H4," \\")</f>
        <v>8 &amp; 0 &amp; 0 &amp; 1 &amp; 0 &amp; 0 &amp; 0 &amp; nt \\</v>
      </c>
    </row>
    <row r="5" spans="1:11" x14ac:dyDescent="0.3">
      <c r="A5">
        <v>10</v>
      </c>
      <c r="B5">
        <v>0</v>
      </c>
      <c r="C5">
        <v>1</v>
      </c>
      <c r="D5">
        <v>3</v>
      </c>
      <c r="E5">
        <v>0</v>
      </c>
      <c r="F5">
        <v>1</v>
      </c>
      <c r="G5">
        <v>1</v>
      </c>
      <c r="H5" t="s">
        <v>33</v>
      </c>
      <c r="K5" t="str">
        <f t="shared" ref="K5:K11" si="0">_xlfn.CONCAT(A5," &amp; ",B5," &amp; ",C5," &amp; ",D5," &amp; ",E5," &amp; ",F5," &amp; ",G5," &amp; ",H5," \\")</f>
        <v>10 &amp; 0 &amp; 1 &amp; 3 &amp; 0 &amp; 1 &amp; 1 &amp; nt \\</v>
      </c>
    </row>
    <row r="6" spans="1:11" x14ac:dyDescent="0.3">
      <c r="A6">
        <v>17</v>
      </c>
      <c r="B6">
        <v>321</v>
      </c>
      <c r="C6">
        <v>483</v>
      </c>
      <c r="D6">
        <v>194</v>
      </c>
      <c r="E6">
        <v>278</v>
      </c>
      <c r="F6">
        <v>376</v>
      </c>
      <c r="G6">
        <v>15930</v>
      </c>
      <c r="H6" t="s">
        <v>33</v>
      </c>
      <c r="K6" t="str">
        <f t="shared" si="0"/>
        <v>17 &amp; 321 &amp; 483 &amp; 194 &amp; 278 &amp; 376 &amp; 15930 &amp; nt \\</v>
      </c>
    </row>
    <row r="7" spans="1:11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s="2" t="s">
        <v>9</v>
      </c>
      <c r="H7" s="2" t="s">
        <v>9</v>
      </c>
      <c r="K7" t="str">
        <f t="shared" si="0"/>
        <v>18 &amp; - &amp; - &amp; - &amp; - &amp; - &amp; - &amp; - \\</v>
      </c>
    </row>
    <row r="8" spans="1:11" x14ac:dyDescent="0.3">
      <c r="A8">
        <v>19</v>
      </c>
      <c r="B8">
        <v>240231</v>
      </c>
      <c r="C8">
        <v>410810</v>
      </c>
      <c r="D8">
        <v>4178593</v>
      </c>
      <c r="E8" s="2">
        <v>185233</v>
      </c>
      <c r="F8" s="2">
        <v>319837</v>
      </c>
      <c r="G8" s="2" t="s">
        <v>9</v>
      </c>
      <c r="H8">
        <v>114980</v>
      </c>
      <c r="K8" t="str">
        <f t="shared" si="0"/>
        <v>19 &amp; 240231 &amp; 410810 &amp; 4178593 &amp; 185233 &amp; 319837 &amp; - &amp; 114980 \\</v>
      </c>
    </row>
    <row r="9" spans="1:11" x14ac:dyDescent="0.3">
      <c r="A9">
        <v>25</v>
      </c>
      <c r="B9">
        <v>6576862</v>
      </c>
      <c r="C9">
        <v>6534312</v>
      </c>
      <c r="D9" t="s">
        <v>9</v>
      </c>
      <c r="E9">
        <v>5333277</v>
      </c>
      <c r="F9">
        <v>5340565</v>
      </c>
      <c r="G9" t="s">
        <v>9</v>
      </c>
      <c r="H9">
        <v>14891599</v>
      </c>
      <c r="K9" t="str">
        <f t="shared" si="0"/>
        <v>25 &amp; 6576862 &amp; 6534312 &amp; - &amp; 5333277 &amp; 5340565 &amp; - &amp; 14891599 \\</v>
      </c>
    </row>
    <row r="10" spans="1:11" x14ac:dyDescent="0.3">
      <c r="A10">
        <v>33</v>
      </c>
      <c r="B10">
        <v>2172</v>
      </c>
      <c r="C10">
        <v>3491</v>
      </c>
      <c r="D10" t="s">
        <v>9</v>
      </c>
      <c r="E10" s="2">
        <v>5370</v>
      </c>
      <c r="F10" s="2">
        <v>2374</v>
      </c>
      <c r="G10" t="s">
        <v>9</v>
      </c>
      <c r="H10" t="s">
        <v>9</v>
      </c>
      <c r="K10" t="str">
        <f t="shared" si="0"/>
        <v>33 &amp; 2172 &amp; 3491 &amp; - &amp; 5370 &amp; 2374 &amp; - &amp; - \\</v>
      </c>
    </row>
    <row r="11" spans="1:11" x14ac:dyDescent="0.3">
      <c r="A11">
        <v>40</v>
      </c>
      <c r="B11">
        <v>7</v>
      </c>
      <c r="C11">
        <v>18</v>
      </c>
      <c r="D11">
        <v>1396</v>
      </c>
      <c r="E11" s="2">
        <v>8</v>
      </c>
      <c r="F11" s="2">
        <v>18</v>
      </c>
      <c r="G11" t="s">
        <v>9</v>
      </c>
      <c r="H11">
        <v>645527</v>
      </c>
      <c r="K11" t="str">
        <f t="shared" si="0"/>
        <v>40 &amp; 7 &amp; 18 &amp; 1396 &amp; 8 &amp; 18 &amp; - &amp; 645527 \\</v>
      </c>
    </row>
    <row r="14" spans="1:11" x14ac:dyDescent="0.3">
      <c r="A14" t="s">
        <v>8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6</v>
      </c>
      <c r="G15" t="s">
        <v>5</v>
      </c>
      <c r="H15" t="s">
        <v>10</v>
      </c>
    </row>
    <row r="16" spans="1:11" x14ac:dyDescent="0.3">
      <c r="A16">
        <v>8</v>
      </c>
      <c r="B16">
        <v>2</v>
      </c>
      <c r="C16">
        <v>3</v>
      </c>
      <c r="D16">
        <v>4</v>
      </c>
      <c r="E16">
        <v>2</v>
      </c>
      <c r="F16">
        <v>3</v>
      </c>
      <c r="G16">
        <v>3</v>
      </c>
      <c r="H16" t="s">
        <v>33</v>
      </c>
      <c r="K16" t="str">
        <f t="shared" ref="K16:K23" si="1">_xlfn.CONCAT(A16," &amp; ",B16," &amp; ",C16," &amp; ",D16," &amp; ",E16," &amp; ",F16," &amp; ",G16," &amp; ",H16," \\")</f>
        <v>8 &amp; 2 &amp; 3 &amp; 4 &amp; 2 &amp; 3 &amp; 3 &amp; nt \\</v>
      </c>
    </row>
    <row r="17" spans="1:11" x14ac:dyDescent="0.3">
      <c r="A17">
        <v>10</v>
      </c>
      <c r="B17">
        <v>4</v>
      </c>
      <c r="C17">
        <v>6</v>
      </c>
      <c r="D17">
        <v>10</v>
      </c>
      <c r="E17">
        <v>5</v>
      </c>
      <c r="F17">
        <v>6</v>
      </c>
      <c r="G17">
        <v>7</v>
      </c>
      <c r="H17" t="s">
        <v>33</v>
      </c>
      <c r="K17" t="str">
        <f t="shared" si="1"/>
        <v>10 &amp; 4 &amp; 6 &amp; 10 &amp; 5 &amp; 6 &amp; 7 &amp; nt \\</v>
      </c>
    </row>
    <row r="18" spans="1:11" x14ac:dyDescent="0.3">
      <c r="A18">
        <v>17</v>
      </c>
      <c r="B18">
        <v>656</v>
      </c>
      <c r="C18">
        <v>980</v>
      </c>
      <c r="D18">
        <v>400</v>
      </c>
      <c r="E18">
        <v>582</v>
      </c>
      <c r="F18">
        <v>776</v>
      </c>
      <c r="G18">
        <v>31873</v>
      </c>
      <c r="H18" t="s">
        <v>33</v>
      </c>
      <c r="K18" t="str">
        <f t="shared" si="1"/>
        <v>17 &amp; 656 &amp; 980 &amp; 400 &amp; 582 &amp; 776 &amp; 31873 &amp; nt \\</v>
      </c>
    </row>
    <row r="19" spans="1:11" x14ac:dyDescent="0.3">
      <c r="A19">
        <v>18</v>
      </c>
      <c r="B19" t="s">
        <v>9</v>
      </c>
      <c r="C19" t="s">
        <v>9</v>
      </c>
      <c r="D19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K19" t="str">
        <f t="shared" si="1"/>
        <v>18 &amp; - &amp; - &amp; - &amp; - &amp; - &amp; - &amp; - \\</v>
      </c>
    </row>
    <row r="20" spans="1:11" x14ac:dyDescent="0.3">
      <c r="A20">
        <v>19</v>
      </c>
      <c r="B20">
        <v>480475</v>
      </c>
      <c r="C20">
        <v>821633</v>
      </c>
      <c r="D20">
        <v>8357199</v>
      </c>
      <c r="E20" s="2">
        <v>370504</v>
      </c>
      <c r="F20" s="2">
        <v>639701</v>
      </c>
      <c r="G20" s="2" t="s">
        <v>9</v>
      </c>
      <c r="H20">
        <v>230313</v>
      </c>
      <c r="K20" t="str">
        <f t="shared" si="1"/>
        <v>19 &amp; 480475 &amp; 821633 &amp; 8357199 &amp; 370504 &amp; 639701 &amp; - &amp; 230313 \\</v>
      </c>
    </row>
    <row r="21" spans="1:11" x14ac:dyDescent="0.3">
      <c r="A21">
        <v>25</v>
      </c>
      <c r="B21">
        <v>13153744</v>
      </c>
      <c r="C21">
        <v>13068644</v>
      </c>
      <c r="D21" t="s">
        <v>9</v>
      </c>
      <c r="E21">
        <v>10666615</v>
      </c>
      <c r="F21">
        <v>10681176</v>
      </c>
      <c r="G21" t="s">
        <v>9</v>
      </c>
      <c r="H21">
        <v>29812270</v>
      </c>
      <c r="K21" t="str">
        <f t="shared" si="1"/>
        <v>25 &amp; 13153744 &amp; 13068644 &amp; - &amp; 10666615 &amp; 10681176 &amp; - &amp; 29812270 \\</v>
      </c>
    </row>
    <row r="22" spans="1:11" x14ac:dyDescent="0.3">
      <c r="A22">
        <v>33</v>
      </c>
      <c r="B22">
        <v>4366</v>
      </c>
      <c r="C22">
        <v>7004</v>
      </c>
      <c r="D22" t="s">
        <v>9</v>
      </c>
      <c r="E22" s="2">
        <v>10814</v>
      </c>
      <c r="F22" s="2">
        <v>4807</v>
      </c>
      <c r="G22" t="s">
        <v>9</v>
      </c>
      <c r="H22" t="s">
        <v>9</v>
      </c>
      <c r="K22" t="str">
        <f t="shared" si="1"/>
        <v>33 &amp; 4366 &amp; 7004 &amp; - &amp; 10814 &amp; 4807 &amp; - &amp; - \\</v>
      </c>
    </row>
    <row r="23" spans="1:11" x14ac:dyDescent="0.3">
      <c r="A23">
        <v>40</v>
      </c>
      <c r="B23">
        <v>44</v>
      </c>
      <c r="C23">
        <v>65</v>
      </c>
      <c r="D23">
        <v>2813</v>
      </c>
      <c r="E23" s="2">
        <v>83</v>
      </c>
      <c r="F23" s="2">
        <v>87</v>
      </c>
      <c r="G23" t="s">
        <v>9</v>
      </c>
      <c r="H23">
        <v>1293398</v>
      </c>
      <c r="K23" t="str">
        <f t="shared" si="1"/>
        <v>40 &amp; 44 &amp; 65 &amp; 2813 &amp; 83 &amp; 87 &amp; - &amp; 1293398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D5988-CB68-43E4-80FC-3EA2A0CC10F0}">
  <dimension ref="A2:K23"/>
  <sheetViews>
    <sheetView workbookViewId="0">
      <selection activeCell="E4" sqref="E4:E11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 t="s">
        <v>33</v>
      </c>
      <c r="K4" t="str">
        <f t="shared" ref="K4:K11" si="0">_xlfn.CONCAT(A4," &amp; ",B4," &amp; ",C4," &amp; ",D4," &amp; ",E4," &amp; ",F4," &amp; ",G4," &amp; ",H4," \\")</f>
        <v>8 &amp; 0 &amp; 0 &amp; 1 &amp; 0 &amp; 0 &amp; 0 &amp; nt \\</v>
      </c>
    </row>
    <row r="5" spans="1:11" x14ac:dyDescent="0.3">
      <c r="A5">
        <v>10</v>
      </c>
      <c r="B5">
        <v>0</v>
      </c>
      <c r="C5">
        <v>1</v>
      </c>
      <c r="D5">
        <v>6</v>
      </c>
      <c r="E5">
        <v>0</v>
      </c>
      <c r="F5">
        <v>1</v>
      </c>
      <c r="G5">
        <v>1</v>
      </c>
      <c r="H5" t="s">
        <v>33</v>
      </c>
      <c r="K5" t="str">
        <f t="shared" si="0"/>
        <v>10 &amp; 0 &amp; 1 &amp; 6 &amp; 0 &amp; 1 &amp; 1 &amp; nt \\</v>
      </c>
    </row>
    <row r="6" spans="1:11" x14ac:dyDescent="0.3">
      <c r="A6">
        <v>17</v>
      </c>
      <c r="B6">
        <v>194</v>
      </c>
      <c r="C6">
        <v>296</v>
      </c>
      <c r="D6">
        <v>1268</v>
      </c>
      <c r="E6">
        <v>162</v>
      </c>
      <c r="F6">
        <v>228</v>
      </c>
      <c r="G6">
        <v>4748</v>
      </c>
      <c r="H6" t="s">
        <v>33</v>
      </c>
      <c r="K6" t="str">
        <f t="shared" si="0"/>
        <v>17 &amp; 194 &amp; 296 &amp; 1268 &amp; 162 &amp; 228 &amp; 4748 &amp; nt \\</v>
      </c>
    </row>
    <row r="7" spans="1:11" x14ac:dyDescent="0.3">
      <c r="A7">
        <v>18</v>
      </c>
      <c r="B7" t="s">
        <v>9</v>
      </c>
      <c r="C7">
        <v>4738909</v>
      </c>
      <c r="D7" t="s">
        <v>9</v>
      </c>
      <c r="E7">
        <v>12862400</v>
      </c>
      <c r="F7" s="2" t="s">
        <v>9</v>
      </c>
      <c r="G7" s="2" t="s">
        <v>9</v>
      </c>
      <c r="H7" s="2" t="s">
        <v>9</v>
      </c>
      <c r="K7" t="str">
        <f t="shared" si="0"/>
        <v>18 &amp; - &amp; 4738909 &amp; - &amp; 12862400 &amp; - &amp; - &amp; - \\</v>
      </c>
    </row>
    <row r="8" spans="1:11" x14ac:dyDescent="0.3">
      <c r="A8">
        <v>19</v>
      </c>
      <c r="B8">
        <v>3289</v>
      </c>
      <c r="C8">
        <v>6726</v>
      </c>
      <c r="D8">
        <v>2910016</v>
      </c>
      <c r="E8" s="2">
        <v>2618</v>
      </c>
      <c r="F8" s="2">
        <v>4364</v>
      </c>
      <c r="G8">
        <v>397363</v>
      </c>
      <c r="H8">
        <v>173802</v>
      </c>
      <c r="K8" t="str">
        <f t="shared" si="0"/>
        <v>19 &amp; 3289 &amp; 6726 &amp; 2910016 &amp; 2618 &amp; 4364 &amp; 397363 &amp; 173802 \\</v>
      </c>
    </row>
    <row r="9" spans="1:11" x14ac:dyDescent="0.3">
      <c r="A9">
        <v>25</v>
      </c>
      <c r="B9">
        <v>58977</v>
      </c>
      <c r="C9">
        <v>70981</v>
      </c>
      <c r="D9" t="s">
        <v>9</v>
      </c>
      <c r="E9">
        <v>41172</v>
      </c>
      <c r="F9">
        <v>47050</v>
      </c>
      <c r="G9" t="s">
        <v>9</v>
      </c>
      <c r="H9">
        <v>14278829</v>
      </c>
      <c r="K9" t="str">
        <f t="shared" si="0"/>
        <v>25 &amp; 58977 &amp; 70981 &amp; - &amp; 41172 &amp; 47050 &amp; - &amp; 14278829 \\</v>
      </c>
    </row>
    <row r="10" spans="1:11" x14ac:dyDescent="0.3">
      <c r="A10">
        <v>33</v>
      </c>
      <c r="B10">
        <v>2172</v>
      </c>
      <c r="C10">
        <v>3491</v>
      </c>
      <c r="D10" t="s">
        <v>9</v>
      </c>
      <c r="E10" s="2">
        <v>5370</v>
      </c>
      <c r="F10" s="2">
        <v>2374</v>
      </c>
      <c r="G10" t="s">
        <v>9</v>
      </c>
      <c r="H10">
        <v>8067109</v>
      </c>
      <c r="K10" t="str">
        <f t="shared" si="0"/>
        <v>33 &amp; 2172 &amp; 3491 &amp; - &amp; 5370 &amp; 2374 &amp; - &amp; 8067109 \\</v>
      </c>
    </row>
    <row r="11" spans="1:11" x14ac:dyDescent="0.3">
      <c r="A11">
        <v>40</v>
      </c>
      <c r="B11">
        <v>7</v>
      </c>
      <c r="C11">
        <v>18</v>
      </c>
      <c r="D11">
        <v>1396</v>
      </c>
      <c r="E11" s="2">
        <v>8</v>
      </c>
      <c r="F11" s="2">
        <v>18</v>
      </c>
      <c r="G11" t="s">
        <v>9</v>
      </c>
      <c r="H11">
        <v>313662</v>
      </c>
      <c r="K11" t="str">
        <f t="shared" si="0"/>
        <v>40 &amp; 7 &amp; 18 &amp; 1396 &amp; 8 &amp; 18 &amp; - &amp; 313662 \\</v>
      </c>
    </row>
    <row r="14" spans="1:11" x14ac:dyDescent="0.3">
      <c r="A14" t="s">
        <v>8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6</v>
      </c>
      <c r="G15" t="s">
        <v>5</v>
      </c>
      <c r="H15" t="s">
        <v>10</v>
      </c>
    </row>
    <row r="16" spans="1:11" x14ac:dyDescent="0.3">
      <c r="A16">
        <v>8</v>
      </c>
      <c r="B16">
        <v>2</v>
      </c>
      <c r="C16">
        <v>3</v>
      </c>
      <c r="D16">
        <v>4</v>
      </c>
      <c r="E16">
        <v>2</v>
      </c>
      <c r="F16">
        <v>3</v>
      </c>
      <c r="G16">
        <v>3</v>
      </c>
      <c r="H16" t="s">
        <v>33</v>
      </c>
      <c r="K16" t="str">
        <f t="shared" ref="K16:K23" si="1">_xlfn.CONCAT(A16," &amp; ",B16," &amp; ",C16," &amp; ",D16," &amp; ",E16," &amp; ",F16," &amp; ",G16," &amp; ",H16," \\")</f>
        <v>8 &amp; 2 &amp; 3 &amp; 4 &amp; 2 &amp; 3 &amp; 3 &amp; nt \\</v>
      </c>
    </row>
    <row r="17" spans="1:11" x14ac:dyDescent="0.3">
      <c r="A17">
        <v>10</v>
      </c>
      <c r="B17">
        <v>4</v>
      </c>
      <c r="C17">
        <v>6</v>
      </c>
      <c r="D17">
        <v>16</v>
      </c>
      <c r="E17">
        <v>5</v>
      </c>
      <c r="F17">
        <v>6</v>
      </c>
      <c r="G17">
        <v>7</v>
      </c>
      <c r="H17" t="s">
        <v>33</v>
      </c>
      <c r="K17" t="str">
        <f t="shared" si="1"/>
        <v>10 &amp; 4 &amp; 6 &amp; 16 &amp; 5 &amp; 6 &amp; 7 &amp; nt \\</v>
      </c>
    </row>
    <row r="18" spans="1:11" x14ac:dyDescent="0.3">
      <c r="A18">
        <v>17</v>
      </c>
      <c r="B18">
        <v>403</v>
      </c>
      <c r="C18">
        <v>605</v>
      </c>
      <c r="D18">
        <v>2549</v>
      </c>
      <c r="E18">
        <v>352</v>
      </c>
      <c r="F18">
        <v>478</v>
      </c>
      <c r="G18">
        <v>9506</v>
      </c>
      <c r="H18" t="s">
        <v>33</v>
      </c>
      <c r="K18" t="str">
        <f t="shared" si="1"/>
        <v>17 &amp; 403 &amp; 605 &amp; 2549 &amp; 352 &amp; 478 &amp; 9506 &amp; nt \\</v>
      </c>
    </row>
    <row r="19" spans="1:11" x14ac:dyDescent="0.3">
      <c r="A19">
        <v>18</v>
      </c>
      <c r="B19" t="s">
        <v>9</v>
      </c>
      <c r="C19">
        <v>9477838</v>
      </c>
      <c r="D19" t="s">
        <v>9</v>
      </c>
      <c r="E19">
        <v>25724847</v>
      </c>
      <c r="F19" s="2" t="s">
        <v>9</v>
      </c>
      <c r="G19" s="2" t="s">
        <v>9</v>
      </c>
      <c r="H19" s="2" t="s">
        <v>9</v>
      </c>
      <c r="K19" t="str">
        <f t="shared" si="1"/>
        <v>18 &amp; - &amp; 9477838 &amp; - &amp; 25724847 &amp; - &amp; - &amp; - \\</v>
      </c>
    </row>
    <row r="20" spans="1:11" x14ac:dyDescent="0.3">
      <c r="A20">
        <v>19</v>
      </c>
      <c r="B20">
        <v>6591</v>
      </c>
      <c r="C20">
        <v>13465</v>
      </c>
      <c r="D20">
        <v>5820045</v>
      </c>
      <c r="E20" s="2">
        <v>5274</v>
      </c>
      <c r="F20" s="2">
        <v>8755</v>
      </c>
      <c r="G20">
        <v>794741</v>
      </c>
      <c r="H20">
        <v>348022</v>
      </c>
      <c r="K20" t="str">
        <f t="shared" si="1"/>
        <v>19 &amp; 6591 &amp; 13465 &amp; 5820045 &amp; 5274 &amp; 8755 &amp; 794741 &amp; 348022 \\</v>
      </c>
    </row>
    <row r="21" spans="1:11" x14ac:dyDescent="0.3">
      <c r="A21">
        <v>25</v>
      </c>
      <c r="B21">
        <v>117974</v>
      </c>
      <c r="C21">
        <v>141982</v>
      </c>
      <c r="D21" t="s">
        <v>9</v>
      </c>
      <c r="E21">
        <v>82405</v>
      </c>
      <c r="F21">
        <v>94146</v>
      </c>
      <c r="G21" t="s">
        <v>9</v>
      </c>
      <c r="H21">
        <v>28584862</v>
      </c>
      <c r="K21" t="str">
        <f t="shared" si="1"/>
        <v>25 &amp; 117974 &amp; 141982 &amp; - &amp; 82405 &amp; 94146 &amp; - &amp; 28584862 \\</v>
      </c>
    </row>
    <row r="22" spans="1:11" x14ac:dyDescent="0.3">
      <c r="A22">
        <v>33</v>
      </c>
      <c r="B22">
        <v>4366</v>
      </c>
      <c r="C22">
        <v>7004</v>
      </c>
      <c r="D22" t="s">
        <v>9</v>
      </c>
      <c r="E22" s="2">
        <v>10814</v>
      </c>
      <c r="F22" s="2">
        <v>4807</v>
      </c>
      <c r="G22" t="s">
        <v>9</v>
      </c>
      <c r="H22">
        <v>16154513</v>
      </c>
      <c r="K22" t="str">
        <f t="shared" si="1"/>
        <v>33 &amp; 4366 &amp; 7004 &amp; - &amp; 10814 &amp; 4807 &amp; - &amp; 16154513 \\</v>
      </c>
    </row>
    <row r="23" spans="1:11" x14ac:dyDescent="0.3">
      <c r="A23">
        <v>40</v>
      </c>
      <c r="B23">
        <v>44</v>
      </c>
      <c r="C23">
        <v>65</v>
      </c>
      <c r="D23">
        <v>2813</v>
      </c>
      <c r="E23" s="2">
        <v>83</v>
      </c>
      <c r="F23" s="2">
        <v>87</v>
      </c>
      <c r="G23" t="s">
        <v>9</v>
      </c>
      <c r="H23">
        <v>628672</v>
      </c>
      <c r="K23" t="str">
        <f t="shared" si="1"/>
        <v>40 &amp; 44 &amp; 65 &amp; 2813 &amp; 83 &amp; 87 &amp; - &amp; 628672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DA1E-4E51-486B-A2A5-305EFA9C05AA}">
  <dimension ref="A2:K23"/>
  <sheetViews>
    <sheetView workbookViewId="0">
      <selection activeCell="K4" sqref="K4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6</v>
      </c>
      <c r="E4">
        <v>0</v>
      </c>
      <c r="F4">
        <v>0</v>
      </c>
      <c r="G4">
        <v>0</v>
      </c>
      <c r="H4" t="s">
        <v>33</v>
      </c>
      <c r="K4" t="str">
        <f t="shared" ref="K4:K11" si="0">_xlfn.CONCAT(A4," &amp; ",B4," &amp; ",C4," &amp; ",D4," &amp; ",E4," &amp; ",F4," &amp; ",G4," &amp; ",H4," \\")</f>
        <v>8 &amp; 0 &amp; 0 &amp; 6 &amp; 0 &amp; 0 &amp; 0 &amp; nt \\</v>
      </c>
    </row>
    <row r="5" spans="1:11" x14ac:dyDescent="0.3">
      <c r="A5">
        <v>10</v>
      </c>
      <c r="B5">
        <v>1</v>
      </c>
      <c r="C5">
        <v>1</v>
      </c>
      <c r="D5">
        <v>38</v>
      </c>
      <c r="E5">
        <v>1</v>
      </c>
      <c r="F5">
        <v>0</v>
      </c>
      <c r="G5">
        <v>13</v>
      </c>
      <c r="H5" t="s">
        <v>33</v>
      </c>
      <c r="K5" t="str">
        <f t="shared" si="0"/>
        <v>10 &amp; 1 &amp; 1 &amp; 38 &amp; 1 &amp; 0 &amp; 13 &amp; nt \\</v>
      </c>
    </row>
    <row r="6" spans="1:11" x14ac:dyDescent="0.3">
      <c r="A6">
        <v>17</v>
      </c>
      <c r="B6">
        <v>152</v>
      </c>
      <c r="C6">
        <v>820</v>
      </c>
      <c r="D6" t="s">
        <v>9</v>
      </c>
      <c r="E6">
        <v>11640</v>
      </c>
      <c r="F6">
        <v>1313</v>
      </c>
      <c r="G6" t="s">
        <v>9</v>
      </c>
      <c r="H6">
        <v>8661874</v>
      </c>
      <c r="K6" t="str">
        <f t="shared" si="0"/>
        <v>17 &amp; 152 &amp; 820 &amp; - &amp; 11640 &amp; 1313 &amp; - &amp; 8661874 \\</v>
      </c>
    </row>
    <row r="7" spans="1:11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s="2" t="s">
        <v>9</v>
      </c>
      <c r="H7" s="2" t="s">
        <v>9</v>
      </c>
      <c r="K7" t="str">
        <f t="shared" si="0"/>
        <v>18 &amp; - &amp; - &amp; - &amp; - &amp; - &amp; - &amp; - \\</v>
      </c>
    </row>
    <row r="8" spans="1:11" x14ac:dyDescent="0.3">
      <c r="A8">
        <v>19</v>
      </c>
      <c r="B8" t="s">
        <v>9</v>
      </c>
      <c r="C8" t="s">
        <v>9</v>
      </c>
      <c r="D8" t="s">
        <v>9</v>
      </c>
      <c r="E8">
        <v>804331</v>
      </c>
      <c r="F8">
        <v>333703</v>
      </c>
      <c r="G8" s="2" t="s">
        <v>9</v>
      </c>
      <c r="H8" t="s">
        <v>9</v>
      </c>
      <c r="K8" t="str">
        <f t="shared" si="0"/>
        <v>19 &amp; - &amp; - &amp; - &amp; 804331 &amp; 333703 &amp; - &amp; - \\</v>
      </c>
    </row>
    <row r="9" spans="1:11" x14ac:dyDescent="0.3">
      <c r="A9">
        <v>25</v>
      </c>
      <c r="B9" t="s">
        <v>9</v>
      </c>
      <c r="C9" t="s">
        <v>9</v>
      </c>
      <c r="D9" t="s">
        <v>9</v>
      </c>
      <c r="E9" s="2" t="s">
        <v>9</v>
      </c>
      <c r="F9" s="2" t="s">
        <v>9</v>
      </c>
      <c r="G9" s="2" t="s">
        <v>9</v>
      </c>
      <c r="H9" s="2" t="s">
        <v>9</v>
      </c>
      <c r="K9" t="str">
        <f t="shared" si="0"/>
        <v>25 &amp; - &amp; - &amp; - &amp; - &amp; - &amp; - &amp; - \\</v>
      </c>
    </row>
    <row r="10" spans="1:11" x14ac:dyDescent="0.3">
      <c r="A10">
        <v>33</v>
      </c>
      <c r="B10" t="s">
        <v>9</v>
      </c>
      <c r="C10" t="s">
        <v>9</v>
      </c>
      <c r="D10" t="s">
        <v>9</v>
      </c>
      <c r="E10" s="2" t="s">
        <v>9</v>
      </c>
      <c r="F10" s="2" t="s">
        <v>9</v>
      </c>
      <c r="G10" s="2" t="s">
        <v>9</v>
      </c>
      <c r="H10" t="s">
        <v>9</v>
      </c>
      <c r="K10" t="str">
        <f t="shared" si="0"/>
        <v>33 &amp; - &amp; - &amp; - &amp; - &amp; - &amp; - &amp; - \\</v>
      </c>
    </row>
    <row r="11" spans="1:11" x14ac:dyDescent="0.3">
      <c r="A11">
        <v>40</v>
      </c>
      <c r="B11" t="s">
        <v>9</v>
      </c>
      <c r="C11" t="s">
        <v>9</v>
      </c>
      <c r="D11" t="s">
        <v>9</v>
      </c>
      <c r="E11" s="2" t="s">
        <v>9</v>
      </c>
      <c r="F11" s="2" t="s">
        <v>9</v>
      </c>
      <c r="G11" t="s">
        <v>9</v>
      </c>
      <c r="H11" t="s">
        <v>9</v>
      </c>
      <c r="K11" t="str">
        <f t="shared" si="0"/>
        <v>40 &amp; - &amp; - &amp; - &amp; - &amp; - &amp; - &amp; - \\</v>
      </c>
    </row>
    <row r="14" spans="1:11" x14ac:dyDescent="0.3">
      <c r="A14" t="s">
        <v>8</v>
      </c>
    </row>
    <row r="15" spans="1:11" x14ac:dyDescent="0.3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6</v>
      </c>
      <c r="G15" t="s">
        <v>5</v>
      </c>
      <c r="H15" t="s">
        <v>10</v>
      </c>
    </row>
    <row r="16" spans="1:11" x14ac:dyDescent="0.3">
      <c r="A16">
        <v>8</v>
      </c>
      <c r="B16">
        <v>3</v>
      </c>
      <c r="C16">
        <v>2</v>
      </c>
      <c r="D16">
        <v>14</v>
      </c>
      <c r="E16">
        <v>3</v>
      </c>
      <c r="F16">
        <v>2</v>
      </c>
      <c r="G16">
        <v>2</v>
      </c>
      <c r="H16" t="s">
        <v>33</v>
      </c>
      <c r="K16" t="str">
        <f t="shared" ref="K16:K23" si="1">_xlfn.CONCAT(A16," &amp; ",B16," &amp; ",C16," &amp; ",D16," &amp; ",E16," &amp; ",F16," &amp; ",G16," &amp; ",H16," \\")</f>
        <v>8 &amp; 3 &amp; 2 &amp; 14 &amp; 3 &amp; 2 &amp; 2 &amp; nt \\</v>
      </c>
    </row>
    <row r="17" spans="1:11" x14ac:dyDescent="0.3">
      <c r="A17">
        <v>10</v>
      </c>
      <c r="B17">
        <v>5</v>
      </c>
      <c r="C17">
        <v>7</v>
      </c>
      <c r="D17">
        <v>80</v>
      </c>
      <c r="E17">
        <v>5</v>
      </c>
      <c r="F17">
        <v>6</v>
      </c>
      <c r="G17">
        <v>30</v>
      </c>
      <c r="H17" t="s">
        <v>33</v>
      </c>
      <c r="K17" t="str">
        <f t="shared" si="1"/>
        <v>10 &amp; 5 &amp; 7 &amp; 80 &amp; 5 &amp; 6 &amp; 30 &amp; nt \\</v>
      </c>
    </row>
    <row r="18" spans="1:11" x14ac:dyDescent="0.3">
      <c r="A18">
        <v>17</v>
      </c>
      <c r="B18">
        <v>314</v>
      </c>
      <c r="C18">
        <v>1652</v>
      </c>
      <c r="D18" t="s">
        <v>9</v>
      </c>
      <c r="E18">
        <v>23299</v>
      </c>
      <c r="F18">
        <v>2645</v>
      </c>
      <c r="G18" t="s">
        <v>9</v>
      </c>
      <c r="H18">
        <v>17338703</v>
      </c>
      <c r="K18" t="str">
        <f t="shared" si="1"/>
        <v>17 &amp; 314 &amp; 1652 &amp; - &amp; 23299 &amp; 2645 &amp; - &amp; 17338703 \\</v>
      </c>
    </row>
    <row r="19" spans="1:11" x14ac:dyDescent="0.3">
      <c r="A19">
        <v>18</v>
      </c>
      <c r="B19" t="s">
        <v>9</v>
      </c>
      <c r="C19" t="s">
        <v>9</v>
      </c>
      <c r="D19" t="s">
        <v>9</v>
      </c>
      <c r="E19" s="2" t="s">
        <v>9</v>
      </c>
      <c r="F19" s="2" t="s">
        <v>9</v>
      </c>
      <c r="G19" s="2" t="s">
        <v>9</v>
      </c>
      <c r="H19" s="2" t="s">
        <v>9</v>
      </c>
      <c r="K19" t="str">
        <f t="shared" si="1"/>
        <v>18 &amp; - &amp; - &amp; - &amp; - &amp; - &amp; - &amp; - \\</v>
      </c>
    </row>
    <row r="20" spans="1:11" x14ac:dyDescent="0.3">
      <c r="A20">
        <v>19</v>
      </c>
      <c r="B20" t="s">
        <v>9</v>
      </c>
      <c r="C20" t="s">
        <v>9</v>
      </c>
      <c r="D20" t="s">
        <v>9</v>
      </c>
      <c r="E20">
        <v>1608692</v>
      </c>
      <c r="F20">
        <v>667432</v>
      </c>
      <c r="G20" s="2" t="s">
        <v>9</v>
      </c>
      <c r="H20" s="2" t="s">
        <v>9</v>
      </c>
      <c r="K20" t="str">
        <f t="shared" si="1"/>
        <v>19 &amp; - &amp; - &amp; - &amp; 1608692 &amp; 667432 &amp; - &amp; - \\</v>
      </c>
    </row>
    <row r="21" spans="1:11" x14ac:dyDescent="0.3">
      <c r="A21">
        <v>25</v>
      </c>
      <c r="B21" t="s">
        <v>9</v>
      </c>
      <c r="C21" t="s">
        <v>9</v>
      </c>
      <c r="D21" t="s">
        <v>9</v>
      </c>
      <c r="E21" s="2" t="s">
        <v>9</v>
      </c>
      <c r="F21" s="2" t="s">
        <v>9</v>
      </c>
      <c r="G21" s="2" t="s">
        <v>9</v>
      </c>
      <c r="H21" s="2" t="s">
        <v>9</v>
      </c>
      <c r="K21" t="str">
        <f t="shared" si="1"/>
        <v>25 &amp; - &amp; - &amp; - &amp; - &amp; - &amp; - &amp; - \\</v>
      </c>
    </row>
    <row r="22" spans="1:11" x14ac:dyDescent="0.3">
      <c r="A22">
        <v>33</v>
      </c>
      <c r="B22" t="s">
        <v>9</v>
      </c>
      <c r="C22" t="s">
        <v>9</v>
      </c>
      <c r="D22" t="s">
        <v>9</v>
      </c>
      <c r="E22" s="2" t="s">
        <v>9</v>
      </c>
      <c r="F22" s="2" t="s">
        <v>9</v>
      </c>
      <c r="G22" s="2" t="s">
        <v>9</v>
      </c>
      <c r="H22" t="s">
        <v>9</v>
      </c>
      <c r="K22" t="str">
        <f t="shared" si="1"/>
        <v>33 &amp; - &amp; - &amp; - &amp; - &amp; - &amp; - &amp; - \\</v>
      </c>
    </row>
    <row r="23" spans="1:11" x14ac:dyDescent="0.3">
      <c r="A23">
        <v>40</v>
      </c>
      <c r="B23" t="s">
        <v>9</v>
      </c>
      <c r="C23" t="s">
        <v>9</v>
      </c>
      <c r="D23" t="s">
        <v>9</v>
      </c>
      <c r="E23" s="2" t="s">
        <v>9</v>
      </c>
      <c r="F23" s="2" t="s">
        <v>9</v>
      </c>
      <c r="G23" t="s">
        <v>9</v>
      </c>
      <c r="H23" t="s">
        <v>9</v>
      </c>
      <c r="K23" t="str">
        <f t="shared" si="1"/>
        <v>40 &amp; - &amp; - &amp; - &amp; - &amp; - &amp; - &amp; -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98A1-DA55-4B86-BBCE-89983893EF60}">
  <dimension ref="A2:K27"/>
  <sheetViews>
    <sheetView workbookViewId="0">
      <selection activeCell="E4" sqref="E4:E11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K4" t="str">
        <f>_xlfn.CONCAT(A4," &amp; ",B4," &amp; ",C4," &amp; ",D4," &amp; ",E4," &amp; ",F4," &amp; ",G4," &amp; ",H4," \\")</f>
        <v>8 &amp; 0 &amp; 0 &amp; 1 &amp; 0 &amp; 0 &amp; 0 &amp;  \\</v>
      </c>
    </row>
    <row r="5" spans="1:11" x14ac:dyDescent="0.3">
      <c r="A5">
        <v>10</v>
      </c>
      <c r="B5">
        <v>1</v>
      </c>
      <c r="C5">
        <v>3</v>
      </c>
      <c r="D5">
        <v>5</v>
      </c>
      <c r="E5">
        <v>1</v>
      </c>
      <c r="F5">
        <v>3</v>
      </c>
      <c r="G5">
        <v>1</v>
      </c>
      <c r="K5" t="str">
        <f t="shared" ref="K5:K11" si="0">_xlfn.CONCAT(A5," &amp; ",B5," &amp; ",C5," &amp; ",D5," &amp; ",E5," &amp; ",F5," &amp; ",G5," &amp; ",H5," \\")</f>
        <v>10 &amp; 1 &amp; 3 &amp; 5 &amp; 1 &amp; 3 &amp; 1 &amp;  \\</v>
      </c>
    </row>
    <row r="6" spans="1:11" x14ac:dyDescent="0.3">
      <c r="A6">
        <v>17</v>
      </c>
      <c r="B6">
        <v>25</v>
      </c>
      <c r="C6">
        <v>44</v>
      </c>
      <c r="D6">
        <v>56340</v>
      </c>
      <c r="E6">
        <v>27</v>
      </c>
      <c r="F6">
        <v>38</v>
      </c>
      <c r="G6">
        <v>17839</v>
      </c>
      <c r="K6" t="str">
        <f t="shared" si="0"/>
        <v>17 &amp; 25 &amp; 44 &amp; 56340 &amp; 27 &amp; 38 &amp; 17839 &amp;  \\</v>
      </c>
    </row>
    <row r="7" spans="1:11" x14ac:dyDescent="0.3">
      <c r="A7">
        <v>18</v>
      </c>
      <c r="B7">
        <v>17359378</v>
      </c>
      <c r="C7">
        <v>25809407</v>
      </c>
      <c r="D7" t="s">
        <v>9</v>
      </c>
      <c r="E7" s="2">
        <v>12862318</v>
      </c>
      <c r="F7">
        <v>17730760</v>
      </c>
      <c r="G7" t="s">
        <v>9</v>
      </c>
      <c r="H7" t="s">
        <v>9</v>
      </c>
      <c r="K7" t="str">
        <f t="shared" si="0"/>
        <v>18 &amp; 17359378 &amp; 25809407 &amp; - &amp; 12862318 &amp; 17730760 &amp; - &amp; - \\</v>
      </c>
    </row>
    <row r="8" spans="1:11" x14ac:dyDescent="0.3">
      <c r="A8">
        <v>19</v>
      </c>
      <c r="B8">
        <v>3289</v>
      </c>
      <c r="C8">
        <v>6726</v>
      </c>
      <c r="D8">
        <v>2910386</v>
      </c>
      <c r="E8" s="2">
        <v>2618</v>
      </c>
      <c r="F8" s="2">
        <v>4364</v>
      </c>
      <c r="G8" s="2">
        <v>397547</v>
      </c>
      <c r="K8" t="str">
        <f t="shared" si="0"/>
        <v>19 &amp; 3289 &amp; 6726 &amp; 2910386 &amp; 2618 &amp; 4364 &amp; 397547 &amp;  \\</v>
      </c>
    </row>
    <row r="9" spans="1:11" x14ac:dyDescent="0.3">
      <c r="A9">
        <v>25</v>
      </c>
      <c r="B9">
        <v>58977</v>
      </c>
      <c r="C9">
        <v>70981</v>
      </c>
      <c r="E9" s="2">
        <v>41172</v>
      </c>
      <c r="F9" s="2">
        <v>47050</v>
      </c>
      <c r="G9" t="s">
        <v>9</v>
      </c>
      <c r="H9" t="s">
        <v>9</v>
      </c>
      <c r="K9" t="str">
        <f t="shared" si="0"/>
        <v>25 &amp; 58977 &amp; 70981 &amp;  &amp; 41172 &amp; 47050 &amp; - &amp; - \\</v>
      </c>
    </row>
    <row r="10" spans="1:11" x14ac:dyDescent="0.3">
      <c r="A10">
        <v>33</v>
      </c>
      <c r="B10">
        <v>2172</v>
      </c>
      <c r="C10">
        <v>3491</v>
      </c>
      <c r="D10" t="s">
        <v>9</v>
      </c>
      <c r="E10" s="2">
        <v>5370</v>
      </c>
      <c r="F10" s="2">
        <v>2374</v>
      </c>
      <c r="G10" t="s">
        <v>9</v>
      </c>
      <c r="H10" t="s">
        <v>9</v>
      </c>
      <c r="K10" t="str">
        <f t="shared" si="0"/>
        <v>33 &amp; 2172 &amp; 3491 &amp; - &amp; 5370 &amp; 2374 &amp; - &amp; - \\</v>
      </c>
    </row>
    <row r="11" spans="1:11" x14ac:dyDescent="0.3">
      <c r="A11">
        <v>40</v>
      </c>
      <c r="B11">
        <v>7</v>
      </c>
      <c r="C11">
        <v>18</v>
      </c>
      <c r="D11" t="s">
        <v>9</v>
      </c>
      <c r="E11" s="2">
        <v>10</v>
      </c>
      <c r="F11" s="2">
        <v>18</v>
      </c>
      <c r="G11" t="s">
        <v>9</v>
      </c>
      <c r="H11">
        <v>44166</v>
      </c>
      <c r="K11" t="str">
        <f t="shared" si="0"/>
        <v>40 &amp; 7 &amp; 18 &amp; - &amp; 10 &amp; 18 &amp; - &amp; 44166 \\</v>
      </c>
    </row>
    <row r="18" spans="1:11" x14ac:dyDescent="0.3">
      <c r="A18" t="s">
        <v>8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5</v>
      </c>
      <c r="H19" t="s">
        <v>10</v>
      </c>
    </row>
    <row r="20" spans="1:11" x14ac:dyDescent="0.3">
      <c r="A20">
        <v>8</v>
      </c>
      <c r="B20">
        <v>5</v>
      </c>
      <c r="C20">
        <v>5</v>
      </c>
      <c r="D20">
        <v>7</v>
      </c>
      <c r="E20">
        <v>6</v>
      </c>
      <c r="F20">
        <v>5</v>
      </c>
      <c r="G20">
        <v>5</v>
      </c>
      <c r="K20" t="str">
        <f>_xlfn.CONCAT(A20," &amp; ",B20," &amp; ",C20," &amp; ",D20," &amp; ",E20," &amp; ",F20," &amp; ",G20," &amp; ",H20," \\")</f>
        <v>8 &amp; 5 &amp; 5 &amp; 7 &amp; 6 &amp; 5 &amp; 5 &amp;  \\</v>
      </c>
    </row>
    <row r="21" spans="1:11" x14ac:dyDescent="0.3">
      <c r="A21">
        <v>10</v>
      </c>
      <c r="B21">
        <v>9</v>
      </c>
      <c r="C21">
        <v>13</v>
      </c>
      <c r="D21">
        <v>17</v>
      </c>
      <c r="E21">
        <v>14</v>
      </c>
      <c r="F21">
        <v>14</v>
      </c>
      <c r="G21">
        <v>10</v>
      </c>
      <c r="K21" t="str">
        <f t="shared" ref="K21:K27" si="1">_xlfn.CONCAT(A21," &amp; ",B21," &amp; ",C21," &amp; ",D21," &amp; ",E21," &amp; ",F21," &amp; ",G21," &amp; ",H21," \\")</f>
        <v>10 &amp; 9 &amp; 13 &amp; 17 &amp; 14 &amp; 14 &amp; 10 &amp;  \\</v>
      </c>
    </row>
    <row r="22" spans="1:11" x14ac:dyDescent="0.3">
      <c r="A22">
        <v>17</v>
      </c>
      <c r="B22">
        <v>63</v>
      </c>
      <c r="C22">
        <v>101</v>
      </c>
      <c r="D22">
        <v>112693</v>
      </c>
      <c r="E22">
        <v>90</v>
      </c>
      <c r="F22">
        <v>103</v>
      </c>
      <c r="G22">
        <v>35692</v>
      </c>
      <c r="K22" t="str">
        <f t="shared" si="1"/>
        <v>17 &amp; 63 &amp; 101 &amp; 112693 &amp; 90 &amp; 103 &amp; 35692 &amp;  \\</v>
      </c>
    </row>
    <row r="23" spans="1:11" x14ac:dyDescent="0.3">
      <c r="A23">
        <v>18</v>
      </c>
      <c r="B23">
        <v>34718777</v>
      </c>
      <c r="C23">
        <v>51618835</v>
      </c>
      <c r="D23" t="s">
        <v>9</v>
      </c>
      <c r="E23" s="2">
        <v>25724704</v>
      </c>
      <c r="F23">
        <v>35461566</v>
      </c>
      <c r="G23" t="s">
        <v>9</v>
      </c>
      <c r="H23" t="s">
        <v>9</v>
      </c>
      <c r="K23" t="str">
        <f t="shared" si="1"/>
        <v>18 &amp; 34718777 &amp; 51618835 &amp; - &amp; 25724704 &amp; 35461566 &amp; - &amp; - \\</v>
      </c>
    </row>
    <row r="24" spans="1:11" x14ac:dyDescent="0.3">
      <c r="A24">
        <v>19</v>
      </c>
      <c r="B24">
        <v>6592</v>
      </c>
      <c r="C24">
        <v>13466</v>
      </c>
      <c r="D24">
        <v>5820787</v>
      </c>
      <c r="E24" s="2">
        <v>5278</v>
      </c>
      <c r="F24" s="2">
        <v>8759</v>
      </c>
      <c r="G24" s="2">
        <v>795110</v>
      </c>
      <c r="K24" t="str">
        <f t="shared" si="1"/>
        <v>19 &amp; 6592 &amp; 13466 &amp; 5820787 &amp; 5278 &amp; 8759 &amp; 795110 &amp;  \\</v>
      </c>
    </row>
    <row r="25" spans="1:11" x14ac:dyDescent="0.3">
      <c r="A25">
        <v>25</v>
      </c>
      <c r="B25">
        <v>117975</v>
      </c>
      <c r="C25">
        <v>141983</v>
      </c>
      <c r="D25" t="s">
        <v>9</v>
      </c>
      <c r="E25" s="2">
        <v>82409</v>
      </c>
      <c r="F25" s="2">
        <v>94150</v>
      </c>
      <c r="G25" t="s">
        <v>9</v>
      </c>
      <c r="H25" t="s">
        <v>9</v>
      </c>
      <c r="K25" t="str">
        <f t="shared" si="1"/>
        <v>25 &amp; 117975 &amp; 141983 &amp; - &amp; 82409 &amp; 94150 &amp; - &amp; - \\</v>
      </c>
    </row>
    <row r="26" spans="1:11" x14ac:dyDescent="0.3">
      <c r="A26">
        <v>33</v>
      </c>
      <c r="B26">
        <v>4367</v>
      </c>
      <c r="C26">
        <v>7005</v>
      </c>
      <c r="D26" t="s">
        <v>9</v>
      </c>
      <c r="E26" s="2">
        <v>10819</v>
      </c>
      <c r="F26" s="2">
        <v>4811</v>
      </c>
      <c r="G26" t="s">
        <v>9</v>
      </c>
      <c r="H26" t="s">
        <v>9</v>
      </c>
      <c r="K26" t="str">
        <f t="shared" si="1"/>
        <v>33 &amp; 4367 &amp; 7005 &amp; - &amp; 10819 &amp; 4811 &amp; - &amp; - \\</v>
      </c>
    </row>
    <row r="27" spans="1:11" x14ac:dyDescent="0.3">
      <c r="A27">
        <v>40</v>
      </c>
      <c r="B27">
        <v>45</v>
      </c>
      <c r="C27">
        <v>66</v>
      </c>
      <c r="D27" t="s">
        <v>9</v>
      </c>
      <c r="E27" s="2">
        <v>95</v>
      </c>
      <c r="F27" s="2">
        <v>93</v>
      </c>
      <c r="G27" t="s">
        <v>9</v>
      </c>
      <c r="H27">
        <v>88589</v>
      </c>
      <c r="K27" t="str">
        <f t="shared" si="1"/>
        <v>40 &amp; 45 &amp; 66 &amp; - &amp; 95 &amp; 93 &amp; - &amp; 88589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4147A-5C80-41D8-A833-124164D6D4F2}">
  <dimension ref="A1:K21"/>
  <sheetViews>
    <sheetView workbookViewId="0">
      <selection activeCell="K13" sqref="K13:K20"/>
    </sheetView>
  </sheetViews>
  <sheetFormatPr defaultRowHeight="14.4" x14ac:dyDescent="0.3"/>
  <cols>
    <col min="2" max="2" width="10.5546875" bestFit="1" customWidth="1"/>
    <col min="3" max="3" width="13.88671875" bestFit="1" customWidth="1"/>
    <col min="4" max="6" width="13.88671875" customWidth="1"/>
  </cols>
  <sheetData>
    <row r="1" spans="1:11" x14ac:dyDescent="0.3">
      <c r="A1" t="s">
        <v>20</v>
      </c>
      <c r="B1" t="s">
        <v>24</v>
      </c>
      <c r="C1" t="s">
        <v>23</v>
      </c>
      <c r="D1" t="s">
        <v>11</v>
      </c>
      <c r="E1" t="s">
        <v>36</v>
      </c>
      <c r="F1" t="s">
        <v>13</v>
      </c>
      <c r="G1" t="s">
        <v>35</v>
      </c>
      <c r="K1" t="str">
        <f>_xlfn.CONCAT("\textit{",A1,"}"," &amp; ","\textbf{",B1,"}"," &amp; ","\textbf{",C1,"}"," &amp; ","\textbf{",D1,"}"," &amp; ","\textbf{",E1,"}"," &amp; ","\textbf{",F1,"}"," &amp; ","\textbf{",G1,"}",)</f>
        <v>\textit{instance} &amp; \textbf{fail_def} &amp; \textbf{fail_def_symm} &amp; \textbf{ff_min} &amp; \textbf{ff_min_symbre} &amp; \textbf{dwd_min} &amp; \textbf{dwd_min_symbre}</v>
      </c>
    </row>
    <row r="2" spans="1:11" x14ac:dyDescent="0.3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 t="str">
        <f>_xlfn.CONCAT(A2," &amp; ",B2," &amp; ",C2," &amp; ",D2," &amp; ",E2," &amp; ",F2," &amp; ",G2," \\")</f>
        <v>8 &amp; 0 &amp; 0 &amp; 0 &amp; 0 &amp; 0 &amp; 0 \\</v>
      </c>
    </row>
    <row r="3" spans="1:11" x14ac:dyDescent="0.3">
      <c r="A3">
        <v>10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K3" t="str">
        <f t="shared" ref="K3:K9" si="0">_xlfn.CONCAT(A3," &amp; ",B3," &amp; ",C3," &amp; ",D3," &amp; ",E3," &amp; ",F3," &amp; ",G3," \\")</f>
        <v>10 &amp; 1 &amp; 1 &amp; 1 &amp; 0 &amp; 1 &amp; 0 \\</v>
      </c>
    </row>
    <row r="4" spans="1:11" x14ac:dyDescent="0.3">
      <c r="A4">
        <v>17</v>
      </c>
      <c r="B4">
        <v>25</v>
      </c>
      <c r="C4">
        <v>5</v>
      </c>
      <c r="D4">
        <v>25</v>
      </c>
      <c r="E4">
        <v>321</v>
      </c>
      <c r="F4">
        <v>25</v>
      </c>
      <c r="G4">
        <v>194</v>
      </c>
      <c r="K4" t="str">
        <f t="shared" si="0"/>
        <v>17 &amp; 25 &amp; 5 &amp; 25 &amp; 321 &amp; 25 &amp; 194 \\</v>
      </c>
    </row>
    <row r="5" spans="1:11" x14ac:dyDescent="0.3">
      <c r="A5">
        <v>18</v>
      </c>
      <c r="B5">
        <v>14629346</v>
      </c>
      <c r="C5">
        <v>14629346</v>
      </c>
      <c r="D5" t="s">
        <v>9</v>
      </c>
      <c r="E5" t="s">
        <v>9</v>
      </c>
      <c r="F5">
        <v>17359378</v>
      </c>
      <c r="G5" t="s">
        <v>9</v>
      </c>
      <c r="K5" t="str">
        <f t="shared" si="0"/>
        <v>18 &amp; 14629346 &amp; 14629346 &amp; - &amp; - &amp; 17359378 &amp; - \\</v>
      </c>
    </row>
    <row r="6" spans="1:11" x14ac:dyDescent="0.3">
      <c r="A6">
        <v>19</v>
      </c>
      <c r="B6">
        <v>791</v>
      </c>
      <c r="C6">
        <v>791</v>
      </c>
      <c r="D6">
        <v>3289</v>
      </c>
      <c r="E6">
        <v>240231</v>
      </c>
      <c r="F6">
        <v>3289</v>
      </c>
      <c r="G6">
        <v>3289</v>
      </c>
      <c r="K6" t="str">
        <f t="shared" si="0"/>
        <v>19 &amp; 791 &amp; 791 &amp; 3289 &amp; 240231 &amp; 3289 &amp; 3289 \\</v>
      </c>
    </row>
    <row r="7" spans="1:11" x14ac:dyDescent="0.3">
      <c r="A7">
        <v>25</v>
      </c>
      <c r="B7">
        <v>59441</v>
      </c>
      <c r="C7">
        <v>59441</v>
      </c>
      <c r="D7">
        <v>58977</v>
      </c>
      <c r="E7">
        <v>6576862</v>
      </c>
      <c r="F7">
        <v>58977</v>
      </c>
      <c r="G7">
        <v>58977</v>
      </c>
      <c r="K7" t="str">
        <f t="shared" si="0"/>
        <v>25 &amp; 59441 &amp; 59441 &amp; 58977 &amp; 6576862 &amp; 58977 &amp; 58977 \\</v>
      </c>
    </row>
    <row r="8" spans="1:11" x14ac:dyDescent="0.3">
      <c r="A8">
        <v>33</v>
      </c>
      <c r="B8">
        <v>4577330</v>
      </c>
      <c r="C8">
        <v>4577330</v>
      </c>
      <c r="D8">
        <v>2172</v>
      </c>
      <c r="E8">
        <v>2172</v>
      </c>
      <c r="F8">
        <v>2172</v>
      </c>
      <c r="G8">
        <v>2172</v>
      </c>
      <c r="K8" t="str">
        <f t="shared" si="0"/>
        <v>33 &amp; 4577330 &amp; 4577330 &amp; 2172 &amp; 2172 &amp; 2172 &amp; 2172 \\</v>
      </c>
    </row>
    <row r="9" spans="1:11" x14ac:dyDescent="0.3">
      <c r="A9">
        <v>40</v>
      </c>
      <c r="B9">
        <v>14</v>
      </c>
      <c r="C9">
        <v>14</v>
      </c>
      <c r="D9">
        <v>7</v>
      </c>
      <c r="E9">
        <v>7</v>
      </c>
      <c r="F9">
        <v>7</v>
      </c>
      <c r="G9">
        <v>7</v>
      </c>
      <c r="K9" t="str">
        <f t="shared" si="0"/>
        <v>40 &amp; 14 &amp; 14 &amp; 7 &amp; 7 &amp; 7 &amp; 7 \\</v>
      </c>
    </row>
    <row r="13" spans="1:11" x14ac:dyDescent="0.3">
      <c r="A13" t="s">
        <v>20</v>
      </c>
      <c r="B13" t="s">
        <v>24</v>
      </c>
      <c r="C13" t="s">
        <v>23</v>
      </c>
      <c r="D13" t="s">
        <v>12</v>
      </c>
      <c r="E13" t="s">
        <v>37</v>
      </c>
      <c r="F13" t="s">
        <v>14</v>
      </c>
      <c r="G13" t="s">
        <v>38</v>
      </c>
      <c r="K13" t="str">
        <f>_xlfn.CONCAT("\textit{",A13,"}"," &amp; ","\textbf{",B13,"}"," &amp; ","\textbf{",C13,"}"," &amp; ","\textbf{",D13,"}"," &amp; ","\textbf{",E13,"}"," &amp; ","\textbf{",F13,"}"," &amp; ","\textbf{",G13,"}",)</f>
        <v>\textit{instance} &amp; \textbf{fail_def} &amp; \textbf{fail_def_symm} &amp; \textbf{ff_split} &amp; \textbf{ff_split_symbre} &amp; \textbf{dwd_split} &amp; \textbf{dwd_split_symbre}</v>
      </c>
    </row>
    <row r="14" spans="1:11" x14ac:dyDescent="0.3">
      <c r="A14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K14" t="str">
        <f>_xlfn.CONCAT(A14," &amp; ",B14," &amp; ",C14," &amp; ",D14," &amp; ",E14," &amp; ",F14," &amp; ",G14," \\")</f>
        <v>8 &amp; 0 &amp; 0 &amp; 0 &amp; 0 &amp; 0 &amp; 0 \\</v>
      </c>
    </row>
    <row r="15" spans="1:11" x14ac:dyDescent="0.3">
      <c r="A15">
        <v>10</v>
      </c>
      <c r="B15">
        <v>1</v>
      </c>
      <c r="C15">
        <v>1</v>
      </c>
      <c r="D15">
        <v>1</v>
      </c>
      <c r="E15">
        <v>0</v>
      </c>
      <c r="F15">
        <v>1</v>
      </c>
      <c r="G15">
        <v>0</v>
      </c>
      <c r="K15" t="str">
        <f t="shared" ref="K15:K20" si="1">_xlfn.CONCAT(A15," &amp; ",B15," &amp; ",C15," &amp; ",D15," &amp; ",E15," &amp; ",F15," &amp; ",G15," \\")</f>
        <v>10 &amp; 1 &amp; 1 &amp; 1 &amp; 0 &amp; 1 &amp; 0 \\</v>
      </c>
    </row>
    <row r="16" spans="1:11" x14ac:dyDescent="0.3">
      <c r="A16">
        <v>17</v>
      </c>
      <c r="B16">
        <v>25</v>
      </c>
      <c r="C16">
        <v>5</v>
      </c>
      <c r="D16">
        <v>27</v>
      </c>
      <c r="E16">
        <v>278</v>
      </c>
      <c r="F16">
        <v>27</v>
      </c>
      <c r="G16">
        <v>162</v>
      </c>
      <c r="K16" t="str">
        <f t="shared" si="1"/>
        <v>17 &amp; 25 &amp; 5 &amp; 27 &amp; 278 &amp; 27 &amp; 162 \\</v>
      </c>
    </row>
    <row r="17" spans="1:11" x14ac:dyDescent="0.3">
      <c r="A17">
        <v>18</v>
      </c>
      <c r="B17">
        <v>14629346</v>
      </c>
      <c r="C17">
        <v>14629346</v>
      </c>
      <c r="D17" s="2" t="s">
        <v>9</v>
      </c>
      <c r="E17" s="2" t="s">
        <v>9</v>
      </c>
      <c r="F17" s="2">
        <v>12862318</v>
      </c>
      <c r="G17">
        <v>12862400</v>
      </c>
      <c r="K17" t="str">
        <f t="shared" si="1"/>
        <v>18 &amp; 14629346 &amp; 14629346 &amp; - &amp; - &amp; 12862318 &amp; 12862400 \\</v>
      </c>
    </row>
    <row r="18" spans="1:11" x14ac:dyDescent="0.3">
      <c r="A18">
        <v>19</v>
      </c>
      <c r="B18">
        <v>791</v>
      </c>
      <c r="C18">
        <v>791</v>
      </c>
      <c r="D18" s="2">
        <v>2618</v>
      </c>
      <c r="E18" s="2">
        <v>185233</v>
      </c>
      <c r="F18" s="2">
        <v>2618</v>
      </c>
      <c r="G18" s="2">
        <v>2618</v>
      </c>
      <c r="K18" t="str">
        <f t="shared" si="1"/>
        <v>19 &amp; 791 &amp; 791 &amp; 2618 &amp; 185233 &amp; 2618 &amp; 2618 \\</v>
      </c>
    </row>
    <row r="19" spans="1:11" x14ac:dyDescent="0.3">
      <c r="A19">
        <v>25</v>
      </c>
      <c r="B19">
        <v>59441</v>
      </c>
      <c r="C19">
        <v>59441</v>
      </c>
      <c r="D19" s="2">
        <v>41172</v>
      </c>
      <c r="E19">
        <v>5333277</v>
      </c>
      <c r="F19" s="2">
        <v>41172</v>
      </c>
      <c r="G19">
        <v>41172</v>
      </c>
      <c r="K19" t="str">
        <f t="shared" si="1"/>
        <v>25 &amp; 59441 &amp; 59441 &amp; 41172 &amp; 5333277 &amp; 41172 &amp; 41172 \\</v>
      </c>
    </row>
    <row r="20" spans="1:11" x14ac:dyDescent="0.3">
      <c r="A20">
        <v>33</v>
      </c>
      <c r="B20">
        <v>4577330</v>
      </c>
      <c r="C20">
        <v>4577330</v>
      </c>
      <c r="D20" s="2">
        <v>5370</v>
      </c>
      <c r="E20" s="2">
        <v>5370</v>
      </c>
      <c r="F20" s="2">
        <v>5370</v>
      </c>
      <c r="G20" s="2">
        <v>5370</v>
      </c>
      <c r="K20" t="str">
        <f t="shared" si="1"/>
        <v>33 &amp; 4577330 &amp; 4577330 &amp; 5370 &amp; 5370 &amp; 5370 &amp; 5370 \\</v>
      </c>
    </row>
    <row r="21" spans="1:11" x14ac:dyDescent="0.3">
      <c r="A21">
        <v>40</v>
      </c>
      <c r="B21">
        <v>14</v>
      </c>
      <c r="C21">
        <v>14</v>
      </c>
      <c r="D21" s="2">
        <v>10</v>
      </c>
      <c r="E21" s="2">
        <v>8</v>
      </c>
      <c r="F21" s="2">
        <v>10</v>
      </c>
      <c r="G21" s="2">
        <v>8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8B0CB-077F-4F73-8431-795E1E6831A2}">
  <dimension ref="A2:K27"/>
  <sheetViews>
    <sheetView workbookViewId="0">
      <selection activeCell="H26" sqref="H26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11" x14ac:dyDescent="0.3">
      <c r="A2" t="s">
        <v>7</v>
      </c>
    </row>
    <row r="3" spans="1:1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  <c r="H3" t="s">
        <v>10</v>
      </c>
    </row>
    <row r="4" spans="1:11" x14ac:dyDescent="0.3">
      <c r="A4">
        <v>8</v>
      </c>
      <c r="B4">
        <v>0</v>
      </c>
      <c r="C4">
        <v>0</v>
      </c>
      <c r="D4">
        <v>36</v>
      </c>
      <c r="E4">
        <v>0</v>
      </c>
      <c r="F4">
        <v>0</v>
      </c>
      <c r="G4">
        <v>2</v>
      </c>
      <c r="K4" t="str">
        <f>_xlfn.CONCAT(A4," &amp; ",B4," &amp; ",C4," &amp; ",D4," &amp; ",E4," &amp; ",F4," &amp; ",G4," \\")</f>
        <v>8 &amp; 0 &amp; 0 &amp; 36 &amp; 0 &amp; 0 &amp; 2 \\</v>
      </c>
    </row>
    <row r="5" spans="1:11" x14ac:dyDescent="0.3">
      <c r="A5">
        <v>10</v>
      </c>
      <c r="B5">
        <v>2</v>
      </c>
      <c r="C5">
        <v>11</v>
      </c>
      <c r="D5">
        <v>190</v>
      </c>
      <c r="E5">
        <v>16</v>
      </c>
      <c r="F5">
        <v>1</v>
      </c>
      <c r="G5">
        <v>135</v>
      </c>
      <c r="K5" t="str">
        <f t="shared" ref="K5:K11" si="0">_xlfn.CONCAT(A5," &amp; ",B5," &amp; ",C5," &amp; ",D5," &amp; ",E5," &amp; ",F5," &amp; ",G5," \\")</f>
        <v>10 &amp; 2 &amp; 11 &amp; 190 &amp; 16 &amp; 1 &amp; 135 \\</v>
      </c>
    </row>
    <row r="6" spans="1:11" x14ac:dyDescent="0.3">
      <c r="A6">
        <v>17</v>
      </c>
      <c r="B6">
        <v>1323154</v>
      </c>
      <c r="C6">
        <v>5165191</v>
      </c>
      <c r="D6" t="s">
        <v>9</v>
      </c>
      <c r="E6">
        <v>19835</v>
      </c>
      <c r="F6">
        <v>2943</v>
      </c>
      <c r="G6" t="s">
        <v>9</v>
      </c>
      <c r="H6" t="s">
        <v>9</v>
      </c>
      <c r="K6" t="str">
        <f t="shared" si="0"/>
        <v>17 &amp; 1323154 &amp; 5165191 &amp; - &amp; 19835 &amp; 2943 &amp; - \\</v>
      </c>
    </row>
    <row r="7" spans="1:11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t="s">
        <v>9</v>
      </c>
      <c r="H7" t="s">
        <v>9</v>
      </c>
      <c r="K7" t="str">
        <f t="shared" si="0"/>
        <v>18 &amp; - &amp; - &amp; - &amp; - &amp; - &amp; - \\</v>
      </c>
    </row>
    <row r="8" spans="1:11" x14ac:dyDescent="0.3">
      <c r="A8">
        <v>19</v>
      </c>
      <c r="B8">
        <v>122</v>
      </c>
      <c r="C8">
        <v>969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K8" t="str">
        <f t="shared" si="0"/>
        <v>19 &amp; 122 &amp; 969 &amp; - &amp; - &amp; - &amp; - \\</v>
      </c>
    </row>
    <row r="9" spans="1:11" x14ac:dyDescent="0.3">
      <c r="A9">
        <v>25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K9" t="str">
        <f t="shared" si="0"/>
        <v>25 &amp; - &amp; - &amp; - &amp; - &amp; - &amp; - \\</v>
      </c>
    </row>
    <row r="10" spans="1:11" x14ac:dyDescent="0.3">
      <c r="A10">
        <v>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K10" t="str">
        <f t="shared" si="0"/>
        <v>33 &amp; - &amp; - &amp; - &amp; - &amp; - &amp; - \\</v>
      </c>
    </row>
    <row r="11" spans="1:11" x14ac:dyDescent="0.3">
      <c r="A11">
        <v>40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K11" t="str">
        <f t="shared" si="0"/>
        <v>40 &amp; - &amp; - &amp; - &amp; - &amp; - &amp; - \\</v>
      </c>
    </row>
    <row r="18" spans="1:11" x14ac:dyDescent="0.3">
      <c r="A18" t="s">
        <v>8</v>
      </c>
    </row>
    <row r="19" spans="1:11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5</v>
      </c>
    </row>
    <row r="20" spans="1:11" x14ac:dyDescent="0.3">
      <c r="A20">
        <v>8</v>
      </c>
      <c r="B20">
        <v>5</v>
      </c>
      <c r="C20">
        <v>5</v>
      </c>
      <c r="D20">
        <v>77</v>
      </c>
      <c r="E20">
        <v>5</v>
      </c>
      <c r="F20">
        <v>5</v>
      </c>
      <c r="G20">
        <v>8</v>
      </c>
      <c r="K20" t="str">
        <f t="shared" ref="K20:K27" si="1">_xlfn.CONCAT(A20," &amp; ",B20," &amp; ",C20," &amp; ",D20," &amp; ",E20," &amp; ",F20," &amp; ",G20," \\")</f>
        <v>8 &amp; 5 &amp; 5 &amp; 77 &amp; 5 &amp; 5 &amp; 8 \\</v>
      </c>
    </row>
    <row r="21" spans="1:11" x14ac:dyDescent="0.3">
      <c r="A21">
        <v>10</v>
      </c>
      <c r="B21">
        <v>12</v>
      </c>
      <c r="C21">
        <v>30</v>
      </c>
      <c r="D21">
        <v>386</v>
      </c>
      <c r="E21">
        <v>40</v>
      </c>
      <c r="F21">
        <v>11</v>
      </c>
      <c r="G21">
        <v>278</v>
      </c>
      <c r="K21" t="str">
        <f t="shared" si="1"/>
        <v>10 &amp; 12 &amp; 30 &amp; 386 &amp; 40 &amp; 11 &amp; 278 \\</v>
      </c>
    </row>
    <row r="22" spans="1:11" x14ac:dyDescent="0.3">
      <c r="A22">
        <v>17</v>
      </c>
      <c r="B22">
        <v>2646321</v>
      </c>
      <c r="C22">
        <v>10330395</v>
      </c>
      <c r="D22" t="s">
        <v>9</v>
      </c>
      <c r="E22">
        <v>39698</v>
      </c>
      <c r="F22">
        <v>5907</v>
      </c>
      <c r="G22" s="2" t="s">
        <v>9</v>
      </c>
      <c r="H22" t="s">
        <v>9</v>
      </c>
      <c r="K22" t="str">
        <f t="shared" si="1"/>
        <v>17 &amp; 2646321 &amp; 10330395 &amp; - &amp; 39698 &amp; 5907 &amp; - \\</v>
      </c>
    </row>
    <row r="23" spans="1:11" x14ac:dyDescent="0.3">
      <c r="A23">
        <v>18</v>
      </c>
      <c r="B23" t="s">
        <v>9</v>
      </c>
      <c r="C23" t="s">
        <v>9</v>
      </c>
      <c r="D23" t="s">
        <v>9</v>
      </c>
      <c r="E23" s="2" t="s">
        <v>9</v>
      </c>
      <c r="F23" s="2" t="s">
        <v>9</v>
      </c>
      <c r="G23" t="s">
        <v>9</v>
      </c>
      <c r="H23" t="s">
        <v>9</v>
      </c>
      <c r="K23" t="str">
        <f t="shared" si="1"/>
        <v>18 &amp; - &amp; - &amp; - &amp; - &amp; - &amp; - \\</v>
      </c>
    </row>
    <row r="24" spans="1:11" x14ac:dyDescent="0.3">
      <c r="A24">
        <v>19</v>
      </c>
      <c r="B24">
        <v>264</v>
      </c>
      <c r="C24">
        <v>1958</v>
      </c>
      <c r="D24" t="s">
        <v>9</v>
      </c>
      <c r="E24" t="s">
        <v>9</v>
      </c>
      <c r="F24" t="s">
        <v>9</v>
      </c>
      <c r="G24" t="s">
        <v>9</v>
      </c>
      <c r="H24" t="s">
        <v>9</v>
      </c>
      <c r="K24" t="str">
        <f t="shared" si="1"/>
        <v>19 &amp; 264 &amp; 1958 &amp; - &amp; - &amp; - &amp; - \\</v>
      </c>
    </row>
    <row r="25" spans="1:11" x14ac:dyDescent="0.3">
      <c r="A25">
        <v>25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 t="s">
        <v>9</v>
      </c>
      <c r="K25" t="str">
        <f t="shared" si="1"/>
        <v>25 &amp; - &amp; - &amp; - &amp; - &amp; - &amp; - \\</v>
      </c>
    </row>
    <row r="26" spans="1:11" x14ac:dyDescent="0.3">
      <c r="A26">
        <v>33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  <c r="K26" t="str">
        <f t="shared" si="1"/>
        <v>33 &amp; - &amp; - &amp; - &amp; - &amp; - &amp; - \\</v>
      </c>
    </row>
    <row r="27" spans="1:11" x14ac:dyDescent="0.3">
      <c r="A27">
        <v>40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K27" t="str">
        <f t="shared" si="1"/>
        <v>40 &amp; - &amp; - &amp; - &amp; - &amp; - &amp; - \\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39215-94A4-422C-9555-3B4A2C7DD9E4}">
  <dimension ref="A2:G27"/>
  <sheetViews>
    <sheetView workbookViewId="0">
      <selection activeCell="A5" sqref="A5:XFD5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7" x14ac:dyDescent="0.3">
      <c r="A2" t="s">
        <v>7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</row>
    <row r="4" spans="1:7" x14ac:dyDescent="0.3">
      <c r="A4">
        <v>8</v>
      </c>
      <c r="B4">
        <v>0</v>
      </c>
      <c r="C4">
        <v>1</v>
      </c>
      <c r="D4">
        <v>2</v>
      </c>
      <c r="E4">
        <v>0</v>
      </c>
      <c r="F4">
        <v>1</v>
      </c>
      <c r="G4">
        <v>0</v>
      </c>
    </row>
    <row r="5" spans="1:7" x14ac:dyDescent="0.3">
      <c r="A5">
        <v>10</v>
      </c>
      <c r="B5">
        <v>3</v>
      </c>
      <c r="C5">
        <v>10</v>
      </c>
      <c r="D5">
        <v>56</v>
      </c>
      <c r="E5">
        <v>2</v>
      </c>
      <c r="F5">
        <v>27</v>
      </c>
      <c r="G5">
        <v>172</v>
      </c>
    </row>
    <row r="6" spans="1:7" x14ac:dyDescent="0.3">
      <c r="A6">
        <v>17</v>
      </c>
      <c r="B6">
        <v>474158</v>
      </c>
      <c r="C6">
        <v>355430</v>
      </c>
      <c r="D6">
        <v>25611</v>
      </c>
      <c r="E6">
        <v>1149227</v>
      </c>
      <c r="F6">
        <v>521111</v>
      </c>
      <c r="G6" s="4" t="s">
        <v>9</v>
      </c>
    </row>
    <row r="7" spans="1:7" x14ac:dyDescent="0.3">
      <c r="A7">
        <v>18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</row>
    <row r="8" spans="1:7" x14ac:dyDescent="0.3">
      <c r="A8">
        <v>19</v>
      </c>
      <c r="B8">
        <v>6418</v>
      </c>
      <c r="C8">
        <v>29273430</v>
      </c>
      <c r="D8" t="s">
        <v>9</v>
      </c>
      <c r="E8">
        <v>341670</v>
      </c>
      <c r="F8">
        <v>6129451</v>
      </c>
      <c r="G8" t="s">
        <v>9</v>
      </c>
    </row>
    <row r="9" spans="1:7" x14ac:dyDescent="0.3">
      <c r="A9">
        <v>25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</row>
    <row r="10" spans="1:7" x14ac:dyDescent="0.3">
      <c r="A10">
        <v>33</v>
      </c>
    </row>
    <row r="11" spans="1:7" x14ac:dyDescent="0.3">
      <c r="A11">
        <v>40</v>
      </c>
    </row>
    <row r="18" spans="1:7" x14ac:dyDescent="0.3">
      <c r="A18" t="s">
        <v>8</v>
      </c>
    </row>
    <row r="19" spans="1:7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5</v>
      </c>
    </row>
    <row r="20" spans="1:7" x14ac:dyDescent="0.3">
      <c r="A20">
        <v>8</v>
      </c>
      <c r="B20">
        <v>5</v>
      </c>
      <c r="C20">
        <v>7</v>
      </c>
      <c r="D20">
        <v>9</v>
      </c>
      <c r="E20">
        <v>7</v>
      </c>
      <c r="F20">
        <v>7</v>
      </c>
      <c r="G20">
        <v>6</v>
      </c>
    </row>
    <row r="21" spans="1:7" x14ac:dyDescent="0.3">
      <c r="A21">
        <v>10</v>
      </c>
      <c r="B21">
        <v>14</v>
      </c>
      <c r="C21">
        <v>27</v>
      </c>
      <c r="D21">
        <v>119</v>
      </c>
      <c r="E21">
        <v>16</v>
      </c>
      <c r="F21">
        <v>63</v>
      </c>
      <c r="G21" s="2">
        <v>351</v>
      </c>
    </row>
    <row r="22" spans="1:7" x14ac:dyDescent="0.3">
      <c r="A22">
        <v>17</v>
      </c>
      <c r="B22">
        <v>948331</v>
      </c>
      <c r="C22">
        <v>710873</v>
      </c>
      <c r="D22">
        <v>51235</v>
      </c>
      <c r="E22">
        <v>2298517</v>
      </c>
      <c r="F22">
        <v>1042243</v>
      </c>
      <c r="G22" s="4" t="s">
        <v>9</v>
      </c>
    </row>
    <row r="23" spans="1:7" x14ac:dyDescent="0.3">
      <c r="A23">
        <v>18</v>
      </c>
      <c r="B23" t="s">
        <v>9</v>
      </c>
      <c r="C23" t="s">
        <v>9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3">
      <c r="A24">
        <v>19</v>
      </c>
      <c r="B24">
        <v>12856</v>
      </c>
      <c r="C24">
        <v>58546880</v>
      </c>
      <c r="D24" t="s">
        <v>9</v>
      </c>
      <c r="E24">
        <v>683400</v>
      </c>
      <c r="F24">
        <v>12258929</v>
      </c>
    </row>
    <row r="25" spans="1:7" x14ac:dyDescent="0.3">
      <c r="A25">
        <v>25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3">
      <c r="A26">
        <v>33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3">
      <c r="A27">
        <v>40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324B-7F4D-4EF5-969B-E120BFF269A7}">
  <dimension ref="A2:G27"/>
  <sheetViews>
    <sheetView workbookViewId="0">
      <selection activeCell="A5" sqref="A5:XFD5"/>
    </sheetView>
  </sheetViews>
  <sheetFormatPr defaultRowHeight="14.4" x14ac:dyDescent="0.3"/>
  <cols>
    <col min="2" max="2" width="12.5546875" bestFit="1" customWidth="1"/>
    <col min="3" max="3" width="13.109375" bestFit="1" customWidth="1"/>
    <col min="4" max="4" width="15.6640625" bestFit="1" customWidth="1"/>
    <col min="5" max="5" width="12.88671875" bestFit="1" customWidth="1"/>
    <col min="6" max="6" width="12.88671875" customWidth="1"/>
    <col min="7" max="7" width="16" bestFit="1" customWidth="1"/>
  </cols>
  <sheetData>
    <row r="2" spans="1:7" x14ac:dyDescent="0.3">
      <c r="A2" t="s">
        <v>7</v>
      </c>
    </row>
    <row r="3" spans="1:7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6</v>
      </c>
      <c r="G3" t="s">
        <v>5</v>
      </c>
    </row>
    <row r="4" spans="1:7" x14ac:dyDescent="0.3">
      <c r="A4">
        <v>8</v>
      </c>
      <c r="B4">
        <v>0</v>
      </c>
      <c r="C4">
        <v>1</v>
      </c>
      <c r="D4">
        <v>2</v>
      </c>
      <c r="E4">
        <v>0</v>
      </c>
      <c r="F4">
        <v>1</v>
      </c>
      <c r="G4">
        <v>0</v>
      </c>
    </row>
    <row r="5" spans="1:7" x14ac:dyDescent="0.3">
      <c r="A5">
        <v>10</v>
      </c>
      <c r="B5">
        <v>6</v>
      </c>
      <c r="C5">
        <v>10</v>
      </c>
      <c r="D5">
        <v>53</v>
      </c>
      <c r="E5">
        <v>3</v>
      </c>
      <c r="F5">
        <v>7</v>
      </c>
      <c r="G5">
        <v>102</v>
      </c>
    </row>
    <row r="6" spans="1:7" x14ac:dyDescent="0.3">
      <c r="A6">
        <v>17</v>
      </c>
      <c r="B6">
        <v>211062</v>
      </c>
      <c r="C6">
        <v>256098</v>
      </c>
      <c r="D6">
        <v>45157</v>
      </c>
      <c r="E6">
        <v>115113</v>
      </c>
      <c r="F6">
        <v>140405</v>
      </c>
      <c r="G6" t="s">
        <v>9</v>
      </c>
    </row>
    <row r="7" spans="1:7" x14ac:dyDescent="0.3">
      <c r="A7">
        <v>18</v>
      </c>
      <c r="B7" t="s">
        <v>9</v>
      </c>
      <c r="C7" t="s">
        <v>9</v>
      </c>
      <c r="D7" t="s">
        <v>9</v>
      </c>
      <c r="E7" s="2" t="s">
        <v>9</v>
      </c>
      <c r="F7" s="2" t="s">
        <v>9</v>
      </c>
      <c r="G7" s="2" t="s">
        <v>9</v>
      </c>
    </row>
    <row r="8" spans="1:7" x14ac:dyDescent="0.3">
      <c r="A8">
        <v>19</v>
      </c>
      <c r="B8">
        <v>3162732</v>
      </c>
      <c r="C8">
        <v>17408681</v>
      </c>
      <c r="D8" t="s">
        <v>9</v>
      </c>
      <c r="E8" s="2">
        <v>2149975</v>
      </c>
      <c r="F8" s="2">
        <v>12081459</v>
      </c>
      <c r="G8" t="s">
        <v>9</v>
      </c>
    </row>
    <row r="9" spans="1:7" x14ac:dyDescent="0.3">
      <c r="A9">
        <v>25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</row>
    <row r="10" spans="1:7" x14ac:dyDescent="0.3">
      <c r="A10">
        <v>33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3">
      <c r="A11">
        <v>40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</row>
    <row r="18" spans="1:7" x14ac:dyDescent="0.3">
      <c r="A18" t="s">
        <v>8</v>
      </c>
    </row>
    <row r="19" spans="1:7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F19" t="s">
        <v>6</v>
      </c>
      <c r="G19" t="s">
        <v>5</v>
      </c>
    </row>
    <row r="20" spans="1:7" x14ac:dyDescent="0.3">
      <c r="A20">
        <v>8</v>
      </c>
      <c r="B20">
        <v>5</v>
      </c>
      <c r="C20">
        <v>7</v>
      </c>
      <c r="D20">
        <v>9</v>
      </c>
      <c r="E20">
        <v>7</v>
      </c>
      <c r="F20">
        <v>7</v>
      </c>
      <c r="G20">
        <v>6</v>
      </c>
    </row>
    <row r="21" spans="1:7" x14ac:dyDescent="0.3">
      <c r="A21">
        <v>10</v>
      </c>
      <c r="B21">
        <v>19</v>
      </c>
      <c r="C21">
        <v>27</v>
      </c>
      <c r="D21">
        <v>114</v>
      </c>
      <c r="E21">
        <v>18</v>
      </c>
      <c r="F21">
        <v>24</v>
      </c>
      <c r="G21">
        <v>211</v>
      </c>
    </row>
    <row r="22" spans="1:7" x14ac:dyDescent="0.3">
      <c r="A22">
        <v>17</v>
      </c>
      <c r="B22">
        <v>422137</v>
      </c>
      <c r="C22">
        <v>512209</v>
      </c>
      <c r="D22">
        <v>90327</v>
      </c>
      <c r="E22">
        <v>230265</v>
      </c>
      <c r="F22">
        <v>280844</v>
      </c>
      <c r="G22" t="s">
        <v>9</v>
      </c>
    </row>
    <row r="23" spans="1:7" x14ac:dyDescent="0.3">
      <c r="A23">
        <v>18</v>
      </c>
      <c r="B23" t="s">
        <v>9</v>
      </c>
      <c r="C23" t="s">
        <v>9</v>
      </c>
      <c r="D23" t="s">
        <v>9</v>
      </c>
      <c r="E23" s="1" t="s">
        <v>9</v>
      </c>
      <c r="F23" t="s">
        <v>9</v>
      </c>
      <c r="G23" t="s">
        <v>9</v>
      </c>
    </row>
    <row r="24" spans="1:7" x14ac:dyDescent="0.3">
      <c r="A24">
        <v>19</v>
      </c>
      <c r="B24">
        <v>6325484</v>
      </c>
      <c r="C24">
        <v>34817382</v>
      </c>
      <c r="D24" t="s">
        <v>9</v>
      </c>
      <c r="E24">
        <v>4300010</v>
      </c>
      <c r="F24">
        <v>24162968</v>
      </c>
      <c r="G24" t="s">
        <v>9</v>
      </c>
    </row>
    <row r="25" spans="1:7" x14ac:dyDescent="0.3">
      <c r="A25">
        <v>25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3">
      <c r="A26">
        <v>33</v>
      </c>
      <c r="B26" t="s">
        <v>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3">
      <c r="A27">
        <v>40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</sheetData>
  <pageMargins left="0.7" right="0.7" top="0.75" bottom="0.75" header="0.3" footer="0.3"/>
  <pageSetup paperSize="9" orientation="portrait" horizontalDpi="0" verticalDpi="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FF</vt:lpstr>
      <vt:lpstr>FF_symbre</vt:lpstr>
      <vt:lpstr>dwd_symbre</vt:lpstr>
      <vt:lpstr>anti_FF_symbre</vt:lpstr>
      <vt:lpstr>dwd</vt:lpstr>
      <vt:lpstr>Foglio7</vt:lpstr>
      <vt:lpstr>anti_FF</vt:lpstr>
      <vt:lpstr>small</vt:lpstr>
      <vt:lpstr>i_o</vt:lpstr>
      <vt:lpstr>larg</vt:lpstr>
      <vt:lpstr>sym vs no_sym</vt:lpstr>
      <vt:lpstr>default</vt:lpstr>
      <vt:lpstr>total</vt:lpstr>
      <vt:lpstr>basic_vs_gen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Cellini, Lorenzo</dc:creator>
  <cp:lastModifiedBy>Cellini, Lorenzo</cp:lastModifiedBy>
  <dcterms:created xsi:type="dcterms:W3CDTF">2020-10-16T14:51:02Z</dcterms:created>
  <dcterms:modified xsi:type="dcterms:W3CDTF">2020-10-31T16:22:35Z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2020-10-16T14:59:02Z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254c7613-da85-4621-947d-000058d72e03</vt:lpwstr>
  </property>
  <property fmtid="{D5CDD505-2E9C-101B-9397-08002B2CF9AE}" pid="8" name="MSIP_Label_9a2dafb3-132a-46b9-83a0-0e9a533a1d85_ContentBits">
    <vt:lpwstr>2</vt:lpwstr>
  </property>
</Properties>
</file>